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2.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style1.xml" ContentType="application/vnd.ms-office.chartstyle+xml"/>
  <Override PartName="/xl/charts/colors1.xml" ContentType="application/vnd.ms-office.chartcolorstyle+xml"/>
  <Override PartName="/xl/charts/chart1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4.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5.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drawings/drawing6.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drawings/drawing7.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LL\Desktop\NC-20200916\NC-20200815-update -final\separate files-20200813\"/>
    </mc:Choice>
  </mc:AlternateContent>
  <bookViews>
    <workbookView xWindow="0" yWindow="0" windowWidth="14025" windowHeight="10950" activeTab="2"/>
  </bookViews>
  <sheets>
    <sheet name="Fig. 1a" sheetId="1" r:id="rId1"/>
    <sheet name="Fig.1b" sheetId="2" r:id="rId2"/>
    <sheet name="Fig. 1c" sheetId="4" r:id="rId3"/>
    <sheet name="Fig. 1d" sheetId="5" r:id="rId4"/>
    <sheet name="Fig. 2a" sheetId="6" r:id="rId5"/>
    <sheet name="Fig. 2b" sheetId="8" r:id="rId6"/>
    <sheet name="Fig. 5a" sheetId="10" r:id="rId7"/>
    <sheet name="Fig. 5b" sheetId="11" r:id="rId8"/>
    <sheet name="Supplementary Figure.  1a" sheetId="13" r:id="rId9"/>
    <sheet name="Supplementary Figure. 1b" sheetId="14" r:id="rId10"/>
    <sheet name="Supplementary Figure. 1c" sheetId="12" r:id="rId11"/>
    <sheet name="Supplementary Figure. 2a" sheetId="15" r:id="rId12"/>
    <sheet name="Supplementary Figure. 2b" sheetId="16" r:id="rId13"/>
    <sheet name="Supplementary Figure. 4a" sheetId="18" r:id="rId14"/>
    <sheet name="Supplementary Figure. 4b" sheetId="19"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s>
  <calcPr calcId="162913"/>
</workbook>
</file>

<file path=xl/calcChain.xml><?xml version="1.0" encoding="utf-8"?>
<calcChain xmlns="http://schemas.openxmlformats.org/spreadsheetml/2006/main">
  <c r="C26" i="4" l="1"/>
  <c r="C12" i="12" l="1"/>
  <c r="AD14" i="8"/>
  <c r="AC14" i="8"/>
  <c r="AB14" i="8"/>
  <c r="AA14" i="8"/>
  <c r="Z14" i="8"/>
  <c r="Y14" i="8"/>
  <c r="X14" i="8"/>
  <c r="W14" i="8"/>
  <c r="V14" i="8"/>
  <c r="U14" i="8"/>
  <c r="T14" i="8"/>
  <c r="S14" i="8"/>
  <c r="R14" i="8"/>
  <c r="Q14" i="8"/>
  <c r="P14" i="8"/>
  <c r="O14" i="8"/>
  <c r="N14" i="8"/>
  <c r="M14" i="8"/>
  <c r="L14" i="8"/>
  <c r="K14" i="8"/>
  <c r="J14" i="8"/>
  <c r="I14" i="8"/>
  <c r="H14" i="8"/>
  <c r="G14" i="8"/>
  <c r="F14" i="8"/>
  <c r="E14" i="8"/>
  <c r="D14" i="8"/>
  <c r="AE13" i="8"/>
  <c r="AE14" i="8" s="1"/>
  <c r="AD12" i="8"/>
  <c r="AC12" i="8"/>
  <c r="AB12" i="8"/>
  <c r="AA12" i="8"/>
  <c r="Z12" i="8"/>
  <c r="Y12" i="8"/>
  <c r="X12" i="8"/>
  <c r="W12" i="8"/>
  <c r="V12" i="8"/>
  <c r="U12" i="8"/>
  <c r="T12" i="8"/>
  <c r="S12" i="8"/>
  <c r="R12" i="8"/>
  <c r="Q12" i="8"/>
  <c r="P12" i="8"/>
  <c r="O12" i="8"/>
  <c r="N12" i="8"/>
  <c r="M12" i="8"/>
  <c r="L12" i="8"/>
  <c r="K12" i="8"/>
  <c r="J12" i="8"/>
  <c r="I12" i="8"/>
  <c r="H12" i="8"/>
  <c r="G12" i="8"/>
  <c r="F12" i="8"/>
  <c r="E12" i="8"/>
  <c r="D12" i="8"/>
  <c r="AE11" i="8"/>
  <c r="AE12" i="8" s="1"/>
  <c r="AD10" i="8"/>
  <c r="AC10" i="8"/>
  <c r="AB10" i="8"/>
  <c r="AA10" i="8"/>
  <c r="Z10" i="8"/>
  <c r="Y10" i="8"/>
  <c r="X10" i="8"/>
  <c r="W10" i="8"/>
  <c r="V10" i="8"/>
  <c r="U10" i="8"/>
  <c r="T10" i="8"/>
  <c r="S10" i="8"/>
  <c r="R10" i="8"/>
  <c r="Q10" i="8"/>
  <c r="P10" i="8"/>
  <c r="O10" i="8"/>
  <c r="N10" i="8"/>
  <c r="M10" i="8"/>
  <c r="L10" i="8"/>
  <c r="K10" i="8"/>
  <c r="J10" i="8"/>
  <c r="I10" i="8"/>
  <c r="H10" i="8"/>
  <c r="G10" i="8"/>
  <c r="F10" i="8"/>
  <c r="E10" i="8"/>
  <c r="D10" i="8"/>
  <c r="AE9" i="8"/>
  <c r="AE10" i="8" s="1"/>
  <c r="AD8" i="8"/>
  <c r="AC8" i="8"/>
  <c r="AB8" i="8"/>
  <c r="AA8" i="8"/>
  <c r="Z8" i="8"/>
  <c r="Y8" i="8"/>
  <c r="X8" i="8"/>
  <c r="W8" i="8"/>
  <c r="V8" i="8"/>
  <c r="U8" i="8"/>
  <c r="T8" i="8"/>
  <c r="S8" i="8"/>
  <c r="R8" i="8"/>
  <c r="Q8" i="8"/>
  <c r="P8" i="8"/>
  <c r="O8" i="8"/>
  <c r="N8" i="8"/>
  <c r="M8" i="8"/>
  <c r="L8" i="8"/>
  <c r="K8" i="8"/>
  <c r="J8" i="8"/>
  <c r="I8" i="8"/>
  <c r="H8" i="8"/>
  <c r="G8" i="8"/>
  <c r="F8" i="8"/>
  <c r="E8" i="8"/>
  <c r="D8" i="8"/>
  <c r="AE7" i="8"/>
  <c r="AE8" i="8" s="1"/>
  <c r="AE6" i="8"/>
  <c r="AD6" i="8"/>
  <c r="AC6" i="8"/>
  <c r="AB6" i="8"/>
  <c r="AA6" i="8"/>
  <c r="Z6" i="8"/>
  <c r="Y6" i="8"/>
  <c r="X6" i="8"/>
  <c r="W6" i="8"/>
  <c r="V6" i="8"/>
  <c r="U6" i="8"/>
  <c r="T6" i="8"/>
  <c r="S6" i="8"/>
  <c r="R6" i="8"/>
  <c r="Q6" i="8"/>
  <c r="P6" i="8"/>
  <c r="O6" i="8"/>
  <c r="N6" i="8"/>
  <c r="M6" i="8"/>
  <c r="L6" i="8"/>
  <c r="K6" i="8"/>
  <c r="J6" i="8"/>
  <c r="I6" i="8"/>
  <c r="H6" i="8"/>
  <c r="G6" i="8"/>
  <c r="F6" i="8"/>
  <c r="E6" i="8"/>
  <c r="D6" i="8"/>
  <c r="AE5" i="8"/>
  <c r="H11" i="5"/>
  <c r="H10" i="5"/>
  <c r="C10" i="5"/>
  <c r="H9" i="5"/>
  <c r="C9" i="5"/>
  <c r="H8" i="5"/>
  <c r="C8" i="5"/>
  <c r="H7" i="5"/>
  <c r="C7" i="5"/>
  <c r="H6" i="5"/>
  <c r="C6" i="5"/>
  <c r="H5" i="5"/>
  <c r="C5" i="5"/>
  <c r="J108" i="4"/>
  <c r="I108" i="4"/>
  <c r="H108" i="4"/>
  <c r="G108" i="4"/>
  <c r="F108" i="4"/>
  <c r="E108" i="4"/>
  <c r="D108" i="4"/>
  <c r="C108" i="4"/>
  <c r="B108" i="4"/>
  <c r="G80" i="4"/>
  <c r="G79" i="4"/>
  <c r="F79" i="4"/>
  <c r="F80" i="4" s="1"/>
  <c r="E79" i="4"/>
  <c r="E80" i="4" s="1"/>
  <c r="D79" i="4"/>
  <c r="D80" i="4" s="1"/>
  <c r="C79" i="4"/>
  <c r="D68" i="4"/>
  <c r="D67" i="4"/>
  <c r="C67" i="4"/>
  <c r="C68" i="4" s="1"/>
  <c r="B67" i="4"/>
  <c r="B68" i="4" s="1"/>
  <c r="B52" i="4"/>
  <c r="C51" i="4"/>
  <c r="C52" i="4" s="1"/>
  <c r="B51" i="4"/>
  <c r="D26" i="4"/>
  <c r="B26" i="4"/>
  <c r="D25" i="4"/>
  <c r="C25" i="4"/>
  <c r="C9" i="4"/>
  <c r="B9" i="4"/>
  <c r="B8" i="4"/>
  <c r="D33" i="1"/>
  <c r="E33" i="1" s="1"/>
  <c r="F33" i="1" s="1"/>
  <c r="C33" i="1"/>
  <c r="E32" i="1"/>
  <c r="E31" i="1"/>
  <c r="E30" i="1"/>
  <c r="D29" i="1"/>
  <c r="E29" i="1" s="1"/>
  <c r="F29" i="1" s="1"/>
  <c r="C29" i="1"/>
  <c r="E28" i="1"/>
  <c r="E27" i="1"/>
  <c r="E26" i="1"/>
  <c r="F25" i="1"/>
  <c r="E25" i="1"/>
  <c r="D25" i="1"/>
  <c r="C25" i="1"/>
  <c r="E24" i="1"/>
  <c r="E23" i="1"/>
  <c r="E22" i="1"/>
  <c r="E21" i="1"/>
  <c r="E20" i="1"/>
  <c r="F20" i="1" s="1"/>
  <c r="D20" i="1"/>
  <c r="C20" i="1"/>
  <c r="E19" i="1"/>
  <c r="E18" i="1"/>
  <c r="D17" i="1"/>
  <c r="E17" i="1" s="1"/>
  <c r="F17" i="1" s="1"/>
  <c r="C17" i="1"/>
  <c r="E16" i="1"/>
  <c r="E15" i="1"/>
  <c r="E14" i="1"/>
  <c r="E13" i="1"/>
  <c r="D12" i="1"/>
  <c r="E12" i="1" s="1"/>
  <c r="F12" i="1" s="1"/>
  <c r="C12" i="1"/>
  <c r="C34" i="1" s="1"/>
  <c r="E11" i="1"/>
  <c r="E10" i="1"/>
  <c r="E9" i="1"/>
  <c r="E8" i="1"/>
  <c r="E7" i="1"/>
  <c r="D6" i="1"/>
  <c r="E6" i="1" s="1"/>
  <c r="F6" i="1" s="1"/>
  <c r="C6" i="1"/>
  <c r="E5" i="1"/>
  <c r="E4" i="1"/>
  <c r="D34" i="1" l="1"/>
  <c r="E34" i="1" s="1"/>
</calcChain>
</file>

<file path=xl/sharedStrings.xml><?xml version="1.0" encoding="utf-8"?>
<sst xmlns="http://schemas.openxmlformats.org/spreadsheetml/2006/main" count="1093" uniqueCount="219">
  <si>
    <t xml:space="preserve">Fig. 1: The distribution of sampling sites and avian influenza viruses (AIVs) in LPMs across China. (a) Map of the AIV sampling sites and isolation rates in LPMs. AIV surveillance sites in 37 cities (indicated by black dots) of 23 provinces or municipalities or minority autonomous regions in China are divided into seven different regions: North (Inner Mongolia, NM and Jilin, JL; orange), East-Central (Shanxi, SX; Ningxia, NX; Shandong, SD; Shaanxi, SaX and Henan, HeN; light green), South-Central (Anhui, AH; Hunan, HuN; Jiangxi, JX and Fujian, FJ; yellow), Yangtze River Delta (Jiangsu, JS and Zhejiang, ZJ; pink), South-West (Sichuan, SC; Chongqing, CQ; Yunnan, YN; and Guizhou, GZ; orange red), South (Guangxi, GX; Guangdong, GD and Hainan, HaN; dark green), and West (Xinjiang, XJ; Qinghai, QH; and Xizang, XZ; light purple). The red portion in each pie chart indicates the isolation rate of AIV in this region. </t>
  </si>
  <si>
    <t>Rigeon</t>
  </si>
  <si>
    <t>Province</t>
  </si>
  <si>
    <t>Samples</t>
  </si>
  <si>
    <t>Positive samples</t>
  </si>
  <si>
    <t>Positive rate</t>
  </si>
  <si>
    <t>Negative Rate</t>
  </si>
  <si>
    <t>North</t>
  </si>
  <si>
    <t>Jilin</t>
  </si>
  <si>
    <t>Inner Mongolia</t>
  </si>
  <si>
    <t>Total</t>
  </si>
  <si>
    <t>East-Central</t>
  </si>
  <si>
    <t>Shandong</t>
  </si>
  <si>
    <t>Henan</t>
  </si>
  <si>
    <t>Shanxi</t>
  </si>
  <si>
    <t>NingXia</t>
  </si>
  <si>
    <t>Shaanxi</t>
  </si>
  <si>
    <t>South-Central</t>
  </si>
  <si>
    <t>Anhui</t>
  </si>
  <si>
    <t>Hunan</t>
  </si>
  <si>
    <t>Jiangxi</t>
  </si>
  <si>
    <t>Fujian</t>
  </si>
  <si>
    <t>Yangtze River Delta</t>
  </si>
  <si>
    <t>Jiangsu</t>
  </si>
  <si>
    <t>Zhejiang</t>
  </si>
  <si>
    <t>South-West</t>
  </si>
  <si>
    <t>Guizhou</t>
  </si>
  <si>
    <t>Yunnan</t>
  </si>
  <si>
    <t>Chongqing</t>
  </si>
  <si>
    <t>Sichuan</t>
  </si>
  <si>
    <t>South</t>
  </si>
  <si>
    <t>Guangdong</t>
  </si>
  <si>
    <t>Guangxi</t>
  </si>
  <si>
    <t>Hainan</t>
  </si>
  <si>
    <t>West</t>
  </si>
  <si>
    <t>Qinghai</t>
  </si>
  <si>
    <t>Xinjiang</t>
  </si>
  <si>
    <t>Xizang</t>
  </si>
  <si>
    <t>Sum</t>
  </si>
  <si>
    <t xml:space="preserve">Fig. 1: The distribution of sampling sites and avian influenza viruses (AIVs) in LPMs across China. (b) AIV positive rates of the present study (2016-19) and the previous study in 2014-16. The regions included North, East-Central, South-Central, Yangtze River Delta, South-West, and South. The numbers on the column represent the AIV isolation rate. </t>
  </si>
  <si>
    <t>Region</t>
  </si>
  <si>
    <t>Positive Rate</t>
  </si>
  <si>
    <r>
      <rPr>
        <b/>
        <sz val="11"/>
        <color theme="1"/>
        <rFont val="Arial"/>
        <family val="2"/>
      </rPr>
      <t xml:space="preserve">2014-2016 </t>
    </r>
    <r>
      <rPr>
        <b/>
        <vertAlign val="superscript"/>
        <sz val="11"/>
        <color theme="1"/>
        <rFont val="Arial"/>
        <family val="2"/>
      </rPr>
      <t>a</t>
    </r>
  </si>
  <si>
    <t>2016-2019</t>
  </si>
  <si>
    <t>/</t>
  </si>
  <si>
    <r>
      <rPr>
        <vertAlign val="superscript"/>
        <sz val="11"/>
        <rFont val="Arial"/>
        <family val="2"/>
      </rPr>
      <t xml:space="preserve">a. </t>
    </r>
    <r>
      <rPr>
        <sz val="11"/>
        <rFont val="Arial"/>
        <family val="2"/>
      </rPr>
      <t>/, no data.</t>
    </r>
  </si>
  <si>
    <t xml:space="preserve">Fig. 1: The distribution of sampling sites and avian influenza viruses (AIVs) in LPMs across China. (c) Subtype proportions of AIVs in the pure isolates with a single HxNy subtype. </t>
  </si>
  <si>
    <t xml:space="preserve">North </t>
  </si>
  <si>
    <t>H5N8</t>
  </si>
  <si>
    <t>H9N2</t>
  </si>
  <si>
    <t>Innermongolia</t>
  </si>
  <si>
    <t>Percentage</t>
  </si>
  <si>
    <t>Others</t>
  </si>
  <si>
    <t>H5N6</t>
  </si>
  <si>
    <t>Ningxia</t>
  </si>
  <si>
    <t>South - Central</t>
  </si>
  <si>
    <t>H6N6</t>
  </si>
  <si>
    <t>H7N3</t>
  </si>
  <si>
    <t>H7N9</t>
  </si>
  <si>
    <t>H6N2</t>
  </si>
  <si>
    <t>Tibet</t>
  </si>
  <si>
    <t>China</t>
  </si>
  <si>
    <t xml:space="preserve">Subtype </t>
  </si>
  <si>
    <t>H7N2/N3/N6/N7</t>
  </si>
  <si>
    <t>H9N6/N9</t>
  </si>
  <si>
    <t>H6N2/N8</t>
  </si>
  <si>
    <t>Positive Num</t>
  </si>
  <si>
    <t>Fig. 1: The distribution of sampling sites and avian influenza viruses (AIVs) in LPMs across China.  (d) The proportion of HA and NA from the impure isolates containing over two HA or NA subtypes.</t>
  </si>
  <si>
    <t>HA</t>
  </si>
  <si>
    <t>NA</t>
  </si>
  <si>
    <t>Subtype</t>
  </si>
  <si>
    <t>Positive sample</t>
  </si>
  <si>
    <t>H9</t>
  </si>
  <si>
    <t>N2</t>
  </si>
  <si>
    <t>H5</t>
  </si>
  <si>
    <t>N6</t>
  </si>
  <si>
    <t>H6</t>
  </si>
  <si>
    <t>N8</t>
  </si>
  <si>
    <t>H3</t>
  </si>
  <si>
    <t>N9</t>
  </si>
  <si>
    <t>H7</t>
  </si>
  <si>
    <t>N3</t>
  </si>
  <si>
    <t>N1</t>
  </si>
  <si>
    <t>N4</t>
  </si>
  <si>
    <t xml:space="preserve">Fig. 2: Virus subtype proportions and host species distributions of the pure isolates with a single HxNy subtype. (a) The proportion of various HA subtypes of pure isolates with a single HxNy subtype isolated between 2016 and 2019. The major prevalent subtypes include H5, H6, H7, and H9. H5 viruses include H5N6 and H5N8; H6 viruses include H6N2, H6N6, and H6N8; H7 viruses include H7N2, H7N3, H7N6, H7N7, and H7N9; H9 viruses include H9N2, H9N6, and H9N9. </t>
  </si>
  <si>
    <r>
      <rPr>
        <b/>
        <sz val="11"/>
        <color theme="1"/>
        <rFont val="Arial"/>
        <family val="2"/>
      </rPr>
      <t xml:space="preserve">23.24% </t>
    </r>
    <r>
      <rPr>
        <sz val="11"/>
        <color theme="1"/>
        <rFont val="Arial"/>
        <family val="2"/>
      </rPr>
      <t>(</t>
    </r>
    <r>
      <rPr>
        <b/>
        <sz val="11"/>
        <color theme="1"/>
        <rFont val="Arial"/>
        <family val="2"/>
      </rPr>
      <t>H5N6</t>
    </r>
    <r>
      <rPr>
        <sz val="11"/>
        <color theme="1"/>
        <rFont val="Arial"/>
        <family val="2"/>
      </rPr>
      <t xml:space="preserve">:81.40%; </t>
    </r>
    <r>
      <rPr>
        <b/>
        <sz val="11"/>
        <color theme="1"/>
        <rFont val="Arial"/>
        <family val="2"/>
      </rPr>
      <t>H5N8</t>
    </r>
    <r>
      <rPr>
        <sz val="11"/>
        <color theme="1"/>
        <rFont val="Arial"/>
        <family val="2"/>
      </rPr>
      <t>:18.60%)</t>
    </r>
  </si>
  <si>
    <r>
      <rPr>
        <b/>
        <sz val="11"/>
        <color theme="1"/>
        <rFont val="Arial"/>
        <family val="2"/>
      </rPr>
      <t xml:space="preserve">8.12% </t>
    </r>
    <r>
      <rPr>
        <sz val="11"/>
        <color theme="1"/>
        <rFont val="Arial"/>
        <family val="2"/>
      </rPr>
      <t>(</t>
    </r>
    <r>
      <rPr>
        <b/>
        <sz val="11"/>
        <color theme="1"/>
        <rFont val="Arial"/>
        <family val="2"/>
      </rPr>
      <t>H5N6</t>
    </r>
    <r>
      <rPr>
        <sz val="11"/>
        <color theme="1"/>
        <rFont val="Arial"/>
        <family val="2"/>
      </rPr>
      <t xml:space="preserve">:92.31%; </t>
    </r>
    <r>
      <rPr>
        <b/>
        <sz val="11"/>
        <color theme="1"/>
        <rFont val="Arial"/>
        <family val="2"/>
      </rPr>
      <t>H5N8</t>
    </r>
    <r>
      <rPr>
        <sz val="11"/>
        <color theme="1"/>
        <rFont val="Arial"/>
        <family val="2"/>
      </rPr>
      <t>:7.69%)</t>
    </r>
  </si>
  <si>
    <r>
      <rPr>
        <b/>
        <sz val="11"/>
        <color theme="1"/>
        <rFont val="Arial"/>
        <family val="2"/>
      </rPr>
      <t xml:space="preserve">5.15% </t>
    </r>
    <r>
      <rPr>
        <sz val="11"/>
        <color theme="1"/>
        <rFont val="Arial"/>
        <family val="2"/>
      </rPr>
      <t>(</t>
    </r>
    <r>
      <rPr>
        <b/>
        <sz val="11"/>
        <color theme="1"/>
        <rFont val="Arial"/>
        <family val="2"/>
      </rPr>
      <t>H5N6</t>
    </r>
    <r>
      <rPr>
        <sz val="11"/>
        <color theme="1"/>
        <rFont val="Arial"/>
        <family val="2"/>
      </rPr>
      <t>:100%)</t>
    </r>
  </si>
  <si>
    <r>
      <rPr>
        <b/>
        <sz val="11"/>
        <color theme="1"/>
        <rFont val="Arial"/>
        <family val="2"/>
      </rPr>
      <t xml:space="preserve">12.43% </t>
    </r>
    <r>
      <rPr>
        <sz val="11"/>
        <color theme="1"/>
        <rFont val="Arial"/>
        <family val="2"/>
      </rPr>
      <t>(</t>
    </r>
    <r>
      <rPr>
        <b/>
        <sz val="11"/>
        <color theme="1"/>
        <rFont val="Arial"/>
        <family val="2"/>
      </rPr>
      <t>H6N2</t>
    </r>
    <r>
      <rPr>
        <sz val="11"/>
        <color theme="1"/>
        <rFont val="Arial"/>
        <family val="2"/>
      </rPr>
      <t xml:space="preserve">:17.39%; </t>
    </r>
    <r>
      <rPr>
        <b/>
        <sz val="11"/>
        <color theme="1"/>
        <rFont val="Arial"/>
        <family val="2"/>
      </rPr>
      <t>H6N6</t>
    </r>
    <r>
      <rPr>
        <sz val="11"/>
        <color theme="1"/>
        <rFont val="Arial"/>
        <family val="2"/>
      </rPr>
      <t>:82.61%)</t>
    </r>
  </si>
  <si>
    <r>
      <rPr>
        <b/>
        <sz val="11"/>
        <color theme="1"/>
        <rFont val="Arial"/>
        <family val="2"/>
      </rPr>
      <t xml:space="preserve">6.56% </t>
    </r>
    <r>
      <rPr>
        <sz val="11"/>
        <color theme="1"/>
        <rFont val="Arial"/>
        <family val="2"/>
      </rPr>
      <t>(</t>
    </r>
    <r>
      <rPr>
        <b/>
        <sz val="11"/>
        <color theme="1"/>
        <rFont val="Arial"/>
        <family val="2"/>
      </rPr>
      <t>H6N2:</t>
    </r>
    <r>
      <rPr>
        <sz val="11"/>
        <color theme="1"/>
        <rFont val="Arial"/>
        <family val="2"/>
      </rPr>
      <t xml:space="preserve">4.76%; </t>
    </r>
    <r>
      <rPr>
        <b/>
        <sz val="11"/>
        <color theme="1"/>
        <rFont val="Arial"/>
        <family val="2"/>
      </rPr>
      <t>H6N6:</t>
    </r>
    <r>
      <rPr>
        <sz val="11"/>
        <color theme="1"/>
        <rFont val="Arial"/>
        <family val="2"/>
      </rPr>
      <t xml:space="preserve">90.48%; </t>
    </r>
    <r>
      <rPr>
        <b/>
        <sz val="11"/>
        <color theme="1"/>
        <rFont val="Arial"/>
        <family val="2"/>
      </rPr>
      <t>H6N8:</t>
    </r>
    <r>
      <rPr>
        <sz val="11"/>
        <color theme="1"/>
        <rFont val="Arial"/>
        <family val="2"/>
      </rPr>
      <t>4.76%</t>
    </r>
    <r>
      <rPr>
        <b/>
        <sz val="11"/>
        <color theme="1"/>
        <rFont val="Arial"/>
        <family val="2"/>
      </rPr>
      <t>)</t>
    </r>
  </si>
  <si>
    <r>
      <rPr>
        <b/>
        <sz val="11"/>
        <color theme="1"/>
        <rFont val="Arial"/>
        <family val="2"/>
      </rPr>
      <t xml:space="preserve">3.09% </t>
    </r>
    <r>
      <rPr>
        <sz val="11"/>
        <color theme="1"/>
        <rFont val="Arial"/>
        <family val="2"/>
      </rPr>
      <t>(</t>
    </r>
    <r>
      <rPr>
        <b/>
        <sz val="11"/>
        <color theme="1"/>
        <rFont val="Arial"/>
        <family val="2"/>
      </rPr>
      <t>H6N6</t>
    </r>
    <r>
      <rPr>
        <sz val="11"/>
        <color theme="1"/>
        <rFont val="Arial"/>
        <family val="2"/>
      </rPr>
      <t>:100%)</t>
    </r>
  </si>
  <si>
    <r>
      <rPr>
        <b/>
        <sz val="11"/>
        <color theme="1"/>
        <rFont val="Arial"/>
        <family val="2"/>
      </rPr>
      <t xml:space="preserve">5.95% </t>
    </r>
    <r>
      <rPr>
        <sz val="11"/>
        <color theme="1"/>
        <rFont val="Arial"/>
        <family val="2"/>
      </rPr>
      <t>(</t>
    </r>
    <r>
      <rPr>
        <b/>
        <sz val="11"/>
        <color theme="1"/>
        <rFont val="Arial"/>
        <family val="2"/>
      </rPr>
      <t>H7N7</t>
    </r>
    <r>
      <rPr>
        <sz val="11"/>
        <color theme="1"/>
        <rFont val="Arial"/>
        <family val="2"/>
      </rPr>
      <t xml:space="preserve">:9.09%; </t>
    </r>
    <r>
      <rPr>
        <b/>
        <sz val="11"/>
        <color theme="1"/>
        <rFont val="Arial"/>
        <family val="2"/>
      </rPr>
      <t>H7N9</t>
    </r>
    <r>
      <rPr>
        <sz val="11"/>
        <color theme="1"/>
        <rFont val="Arial"/>
        <family val="2"/>
      </rPr>
      <t>:90.91%)</t>
    </r>
  </si>
  <si>
    <r>
      <rPr>
        <b/>
        <sz val="11"/>
        <color theme="1"/>
        <rFont val="Arial"/>
        <family val="2"/>
      </rPr>
      <t xml:space="preserve">12.03% </t>
    </r>
    <r>
      <rPr>
        <sz val="11"/>
        <color theme="1"/>
        <rFont val="Arial"/>
        <family val="2"/>
      </rPr>
      <t>(</t>
    </r>
    <r>
      <rPr>
        <b/>
        <sz val="11"/>
        <color theme="1"/>
        <rFont val="Arial"/>
        <family val="2"/>
      </rPr>
      <t>H7N2</t>
    </r>
    <r>
      <rPr>
        <sz val="11"/>
        <color theme="1"/>
        <rFont val="Arial"/>
        <family val="2"/>
      </rPr>
      <t xml:space="preserve">:1.30%; </t>
    </r>
    <r>
      <rPr>
        <b/>
        <sz val="11"/>
        <color theme="1"/>
        <rFont val="Arial"/>
        <family val="2"/>
      </rPr>
      <t>H7N6</t>
    </r>
    <r>
      <rPr>
        <sz val="11"/>
        <color theme="1"/>
        <rFont val="Arial"/>
        <family val="2"/>
      </rPr>
      <t xml:space="preserve">:1.30%; </t>
    </r>
    <r>
      <rPr>
        <b/>
        <sz val="11"/>
        <color theme="1"/>
        <rFont val="Arial"/>
        <family val="2"/>
      </rPr>
      <t>H7N9</t>
    </r>
    <r>
      <rPr>
        <sz val="11"/>
        <color theme="1"/>
        <rFont val="Arial"/>
        <family val="2"/>
      </rPr>
      <t>:97.40%)</t>
    </r>
  </si>
  <si>
    <r>
      <rPr>
        <b/>
        <sz val="11"/>
        <color theme="1"/>
        <rFont val="Arial"/>
        <family val="2"/>
      </rPr>
      <t xml:space="preserve">5.33% </t>
    </r>
    <r>
      <rPr>
        <sz val="11"/>
        <color theme="1"/>
        <rFont val="Arial"/>
        <family val="2"/>
      </rPr>
      <t>(</t>
    </r>
    <r>
      <rPr>
        <b/>
        <sz val="11"/>
        <color theme="1"/>
        <rFont val="Arial"/>
        <family val="2"/>
      </rPr>
      <t>H7N3</t>
    </r>
    <r>
      <rPr>
        <sz val="11"/>
        <color theme="1"/>
        <rFont val="Arial"/>
        <family val="2"/>
      </rPr>
      <t>:100%)</t>
    </r>
  </si>
  <si>
    <r>
      <rPr>
        <b/>
        <sz val="11"/>
        <color theme="1"/>
        <rFont val="Arial"/>
        <family val="2"/>
      </rPr>
      <t xml:space="preserve">54.05% </t>
    </r>
    <r>
      <rPr>
        <sz val="11"/>
        <color theme="1"/>
        <rFont val="Arial"/>
        <family val="2"/>
      </rPr>
      <t>(</t>
    </r>
    <r>
      <rPr>
        <b/>
        <sz val="11"/>
        <color theme="1"/>
        <rFont val="Arial"/>
        <family val="2"/>
      </rPr>
      <t>H9N2</t>
    </r>
    <r>
      <rPr>
        <sz val="11"/>
        <color theme="1"/>
        <rFont val="Arial"/>
        <family val="2"/>
      </rPr>
      <t>:100%)</t>
    </r>
  </si>
  <si>
    <r>
      <rPr>
        <b/>
        <sz val="11"/>
        <color theme="1"/>
        <rFont val="Arial"/>
        <family val="2"/>
      </rPr>
      <t xml:space="preserve">68.91% </t>
    </r>
    <r>
      <rPr>
        <sz val="11"/>
        <color theme="1"/>
        <rFont val="Arial"/>
        <family val="2"/>
      </rPr>
      <t>(</t>
    </r>
    <r>
      <rPr>
        <b/>
        <sz val="11"/>
        <color theme="1"/>
        <rFont val="Arial"/>
        <family val="2"/>
      </rPr>
      <t>H9N2</t>
    </r>
    <r>
      <rPr>
        <sz val="11"/>
        <color theme="1"/>
        <rFont val="Arial"/>
        <family val="2"/>
      </rPr>
      <t xml:space="preserve">:95.24%; </t>
    </r>
    <r>
      <rPr>
        <b/>
        <sz val="11"/>
        <color theme="1"/>
        <rFont val="Arial"/>
        <family val="2"/>
      </rPr>
      <t>H9N9</t>
    </r>
    <r>
      <rPr>
        <sz val="11"/>
        <color theme="1"/>
        <rFont val="Arial"/>
        <family val="2"/>
      </rPr>
      <t>:4.31%)</t>
    </r>
  </si>
  <si>
    <r>
      <rPr>
        <b/>
        <sz val="11"/>
        <color theme="1"/>
        <rFont val="Arial"/>
        <family val="2"/>
      </rPr>
      <t xml:space="preserve">85.40% </t>
    </r>
    <r>
      <rPr>
        <sz val="11"/>
        <color theme="1"/>
        <rFont val="Arial"/>
        <family val="2"/>
      </rPr>
      <t>(</t>
    </r>
    <r>
      <rPr>
        <b/>
        <sz val="11"/>
        <color theme="1"/>
        <rFont val="Arial"/>
        <family val="2"/>
      </rPr>
      <t>H9N2</t>
    </r>
    <r>
      <rPr>
        <sz val="11"/>
        <color theme="1"/>
        <rFont val="Arial"/>
        <family val="2"/>
      </rPr>
      <t xml:space="preserve">:99.40%; </t>
    </r>
    <r>
      <rPr>
        <b/>
        <sz val="11"/>
        <color theme="1"/>
        <rFont val="Arial"/>
        <family val="2"/>
      </rPr>
      <t>H9N6</t>
    </r>
    <r>
      <rPr>
        <sz val="11"/>
        <color theme="1"/>
        <rFont val="Arial"/>
        <family val="2"/>
      </rPr>
      <t>:0.60%)</t>
    </r>
  </si>
  <si>
    <r>
      <rPr>
        <b/>
        <sz val="11"/>
        <color theme="1"/>
        <rFont val="Arial"/>
        <family val="2"/>
      </rPr>
      <t xml:space="preserve">100% </t>
    </r>
    <r>
      <rPr>
        <sz val="11"/>
        <color theme="1"/>
        <rFont val="Arial"/>
        <family val="2"/>
      </rPr>
      <t>(</t>
    </r>
    <r>
      <rPr>
        <b/>
        <sz val="11"/>
        <color theme="1"/>
        <rFont val="Arial"/>
        <family val="2"/>
      </rPr>
      <t>H9N2:</t>
    </r>
    <r>
      <rPr>
        <sz val="11"/>
        <color theme="1"/>
        <rFont val="Arial"/>
        <family val="2"/>
      </rPr>
      <t>100%)</t>
    </r>
  </si>
  <si>
    <t>Fig. 2: Virus subtype proportions and host species distributions of the pure isolates with a single HxNy subtype. (b) Host species distributions of H5N6, H6N6, H7N3, H7N9, H9N2, and other subtypes.</t>
  </si>
  <si>
    <t>Speices</t>
  </si>
  <si>
    <t>Dominant subtype</t>
  </si>
  <si>
    <t>Others subtype</t>
  </si>
  <si>
    <t>H11N3</t>
  </si>
  <si>
    <t>H11N8</t>
  </si>
  <si>
    <t>H1N3</t>
  </si>
  <si>
    <t>H1N6</t>
  </si>
  <si>
    <t>H1N7</t>
  </si>
  <si>
    <t>H1N8</t>
  </si>
  <si>
    <t>H2N3</t>
  </si>
  <si>
    <t>H2N9</t>
  </si>
  <si>
    <t>H3N2</t>
  </si>
  <si>
    <t>H3N3</t>
  </si>
  <si>
    <t>H3N6</t>
  </si>
  <si>
    <t>H3N8</t>
  </si>
  <si>
    <t>H4N6</t>
  </si>
  <si>
    <t>H4N8</t>
  </si>
  <si>
    <t>H7N2</t>
  </si>
  <si>
    <t>H7N6</t>
  </si>
  <si>
    <t>H7N7</t>
  </si>
  <si>
    <t>H9N6</t>
  </si>
  <si>
    <t>H9N9</t>
  </si>
  <si>
    <t>H6N8</t>
  </si>
  <si>
    <t>Duck</t>
  </si>
  <si>
    <t>Chicken</t>
  </si>
  <si>
    <t>Goose</t>
  </si>
  <si>
    <t>Pigeon</t>
  </si>
  <si>
    <t>Environment</t>
  </si>
  <si>
    <t xml:space="preserve">Fig. 5: Receptor binding properties of representative AIV isolates. (a) A/Anhui/1/2013(H7N9) was used as a reference for comparison with the tested H7 strains. Two human strains, A/California/04/2009(H1N1) and A/Vietnam/1194/2004(H5N1), were used as controls. </t>
  </si>
  <si>
    <t>A/California/04/2009(H1N1)</t>
  </si>
  <si>
    <t>Glycans
 (μg/ml)</t>
  </si>
  <si>
    <t xml:space="preserve"> Receptors</t>
  </si>
  <si>
    <t>Avian-type receptors
(α2-3-SA)</t>
  </si>
  <si>
    <t>Human-type receptors
 (α2-6-SA)</t>
  </si>
  <si>
    <t>Absorbance
 (OD450nm)</t>
  </si>
  <si>
    <t>STDEV</t>
  </si>
  <si>
    <t>Absorbance (OD450nm)</t>
  </si>
  <si>
    <t>A/Vietnam/1194/2004(H5N1)</t>
  </si>
  <si>
    <t>A/Anhui/1/2013(H7N9)</t>
  </si>
  <si>
    <t xml:space="preserve">Fig. 5: Receptor binding properties of representative AIV isolates. (b) Receptor binding properties of the representative AIV strains to human (α2-6-SA) and avian (α2-3-SA) receptors were tested using the solid-phase direct binding assay with trisaccharide receptors. Red and blue lines represent human- and avian-type receptors, respectively. </t>
  </si>
  <si>
    <t xml:space="preserve">Ck/JX/08.24 NCDZT12X2-OC/2017(H9N9)  </t>
  </si>
  <si>
    <t xml:space="preserve">Ck/JX/4.30 NCNP8N2-OC/2017(H9N9)  </t>
  </si>
  <si>
    <t>Ck/JX/8.26 NCDZTY76-O/2016(H9N2)</t>
  </si>
  <si>
    <t xml:space="preserve">Ck/HuN/7.21 YYGKy9-O/2016(H9N2)  </t>
  </si>
  <si>
    <t>Dk/HuN/12.27 YYGK89J2-O/2016(H5N6)</t>
  </si>
  <si>
    <t>Dk/JX/11.17 NCNP30Y2-O/2016(H5N6)</t>
  </si>
  <si>
    <t>Ck/HuN/1.12 YYGK22H3-OC/2018(H6N6)</t>
  </si>
  <si>
    <t>Gs/GD/10.21 SZBJ004-O/2016(H6N2)</t>
  </si>
  <si>
    <t>Dk/FJ/1.25 FZHX0049-O/2018(H7N3)</t>
  </si>
  <si>
    <t>Dk/FJ/1.25 FZHX0005-O/2018(H7N3)</t>
  </si>
  <si>
    <t>Ev/JX/2.05 SRXZBJT038-E/2017(H7N9)</t>
  </si>
  <si>
    <t>Ev/JX/3.14 NCDZT57U-E/2016(H7N9)</t>
  </si>
  <si>
    <t>Supplementary Figure 1. Distribution of virus subtypes in LPMs between 2016 and 2018. (a) The HA subtype proportions of impure isolates with over two HA or NA subtypes.</t>
  </si>
  <si>
    <t>Positive NuM</t>
  </si>
  <si>
    <t>H11</t>
  </si>
  <si>
    <t>H4</t>
  </si>
  <si>
    <t>H1</t>
  </si>
  <si>
    <t>H10</t>
  </si>
  <si>
    <t xml:space="preserve">Supplementary Figure 1. Distribution of virus subtypes in LPMs between 2016 and 2018. (b) The NA proportions of impure isolates with over two HA or NA subtypes. </t>
  </si>
  <si>
    <t xml:space="preserve">Supplementary Figure 1. Distribution of virus subtypes in LPMs between 2016 and 2018. (c) Subtype proportions of pure isolates with a single HxNy. </t>
  </si>
  <si>
    <t>H3N2/N8</t>
  </si>
  <si>
    <t>H4N6/N8</t>
  </si>
  <si>
    <t>H1N3/N8</t>
  </si>
  <si>
    <t>H3N2/N3N6N8</t>
  </si>
  <si>
    <t>H11N3/N6/N8</t>
  </si>
  <si>
    <t>H7N2/N6</t>
  </si>
  <si>
    <t xml:space="preserve">Supplementary Figure 2. Proportion of the pure AIVs isolated from oropharyngeal and/or cloacal swabs. (a) Sample types and host species for H5N6, H7N9, H9N2, H6N6, and other AIV subtypes. </t>
  </si>
  <si>
    <t>Ev</t>
  </si>
  <si>
    <t>Pg-C</t>
  </si>
  <si>
    <t>Pg-O</t>
  </si>
  <si>
    <t>Gs-C</t>
  </si>
  <si>
    <t>Gs-O</t>
  </si>
  <si>
    <t>Dk-OC</t>
  </si>
  <si>
    <t>Dk-C</t>
  </si>
  <si>
    <t>Dk-O</t>
  </si>
  <si>
    <t>Ck-OC</t>
  </si>
  <si>
    <t>Ck-C</t>
  </si>
  <si>
    <t>Ck-O</t>
  </si>
  <si>
    <t>Pg-OC</t>
  </si>
  <si>
    <t xml:space="preserve">Supplementary Figure 2. Proportion of the pure AIVs isolated from oropharyngeal and/or cloacal swabs. (b) Virus subtype proportions isolated from oropharyngeal and/or cloacal swabs from chickens and ducks. </t>
  </si>
  <si>
    <t>Chicken-C</t>
  </si>
  <si>
    <t>Chicken-O</t>
  </si>
  <si>
    <t>Chicken-OC</t>
  </si>
  <si>
    <t>Duck-C</t>
  </si>
  <si>
    <t xml:space="preserve">Others </t>
  </si>
  <si>
    <t>Duck-O</t>
  </si>
  <si>
    <t>Duck-OC</t>
  </si>
  <si>
    <t xml:space="preserve">Supplementary Figure 4. Receptor binding properties of additional AIV isolates. (a)Receptor binding properties of additional AIV isolates described in this study to human (α2-6-SA) or avian (α2-3-SA) receptors were tested using the solid-phase direct binding assay with trisaccharide receptors. Red and blue lines represent human- and avian-origin receptors, respectively. </t>
  </si>
  <si>
    <t xml:space="preserve">Ck/JX/4.30 NCDZT44N2-OC/2017(H9N9)  </t>
  </si>
  <si>
    <t xml:space="preserve">Ck/JX/4.30 NCDZT59N2-OC/2017(H9N9)  </t>
  </si>
  <si>
    <t xml:space="preserve">Ck/JX/08.24 NCDZT49X2-OC/2017(H9N9)  </t>
  </si>
  <si>
    <t xml:space="preserve">Ck/JX/6.26 NCDZT51R2-OC/2017(H9N9)  </t>
  </si>
  <si>
    <t xml:space="preserve">Ck/JX/4.30 NCDZT36N2-OC/2017(H9N9)  </t>
  </si>
  <si>
    <t>Ck/GD/4.18 SZBJ011-O/2018(H9N2)</t>
  </si>
  <si>
    <t>Gs/XJ/11.29 WLMQXL001-O/2017(H5N6)</t>
  </si>
  <si>
    <t>Gs/FJ/10.26 FZHX0002-C/2017(H5N6)</t>
  </si>
  <si>
    <t>Ck/SD/2.28 TAWM016-C/2017(H5N6)</t>
  </si>
  <si>
    <t>Gs/FJ/10.26 FZHX0014-O/2017(H5N6)</t>
  </si>
  <si>
    <t>Gs/FJ/3.15 FZHX0008-C/2018(H5N6)</t>
  </si>
  <si>
    <t>Dk/JX/11.29 NCNP39D3-OC/2017(H5N6)</t>
  </si>
  <si>
    <t>Ev/JL/04.11 CCHSL037-E/2018(H7N9)</t>
  </si>
  <si>
    <t>Ev/JX/2.16 SRGFYK089-E/2017(H7N9)</t>
  </si>
  <si>
    <t>Ev/JX/1.11 NCDZT98F2-E/2017(H7N9)</t>
  </si>
  <si>
    <t>Ck/FJ/3.16 FZHX0307-O/2017(H7N9)</t>
  </si>
  <si>
    <t>Ck/GD/1.18 SZBJ012-O/2017(H7N9)</t>
  </si>
  <si>
    <t>Dk/FJ/1.25 FZHX0017-O/2018(H7N3)</t>
  </si>
  <si>
    <t>Dk/FJ/1.25 FZHX0011-O/2018(H7N3)</t>
  </si>
  <si>
    <t>Dk/FJ/1.25 FZHX0045-C/2018(H7N3)</t>
  </si>
  <si>
    <t>Dk/FJ/1.25 FZHX0014-C/2018(H7N3)</t>
  </si>
  <si>
    <t>Dk/FJ/1.25 FZHX0046-O/2018(H7N3)</t>
  </si>
  <si>
    <t>Dk/FJ/1.25 FZHX0013-O/2018(H7N3)</t>
  </si>
  <si>
    <t>Dk/FJ/1.25 FZHX0013-C/2018(H7N3)</t>
  </si>
  <si>
    <t>Dk/HuN/2.06 YYGK86J3-OC/2018(H6N6)</t>
  </si>
  <si>
    <t>Dk/JX/5.28 NCNP34N3-OC/2018(H6N6)</t>
  </si>
  <si>
    <t>Dk/HuN/5.29 YYGK100P3-OC/2018(H6N6)</t>
  </si>
  <si>
    <t>Dk/HuN/1.12 YYGK54E3-OC/2018(H6N6)</t>
  </si>
  <si>
    <t>Gs/GD/10.21 SZBJ001-O/2016(H6N2)</t>
  </si>
  <si>
    <t>Gs/GD/10.21 SZBJ001-C/2016(H6N2)</t>
  </si>
  <si>
    <t>Gs/GD/10.21 SZBJ003-O/2016(H6N2)</t>
  </si>
  <si>
    <t xml:space="preserve">Supplementary Figure 4. Receptor binding properties of additional AIV isolates.  (b) Receptor binding properties of additional AIV isolates described in this study to human (α2-6-SA) or avian (α2-3-SA) receptors were tested using the solid-phase direct binding assay with pentasaccharide receptors. Red and blue lines represent human- and avian-origin receptors, respectively.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</si>
</sst>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9" formatCode="0_ "/>
  </numFmts>
  <fonts count="20" x14ac:knownFonts="1">
    <font>
      <sz val="11"/>
      <color theme="1"/>
      <name val="等线"/>
      <charset val="134"/>
      <scheme val="minor"/>
    </font>
    <font>
      <sz val="11"/>
      <color theme="1"/>
      <name val="Arial"/>
      <family val="2"/>
    </font>
    <font>
      <b/>
      <sz val="12"/>
      <color theme="1"/>
      <name val="Arial"/>
      <family val="2"/>
    </font>
    <font>
      <b/>
      <sz val="11"/>
      <name val="Arial"/>
      <family val="2"/>
    </font>
    <font>
      <b/>
      <sz val="11"/>
      <color theme="1"/>
      <name val="Arial"/>
      <family val="2"/>
    </font>
    <font>
      <sz val="11"/>
      <color theme="1"/>
      <name val="Times New Roman"/>
      <family val="1"/>
    </font>
    <font>
      <b/>
      <sz val="11"/>
      <color rgb="FF000000"/>
      <name val="Arial"/>
      <family val="2"/>
    </font>
    <font>
      <sz val="11"/>
      <color rgb="FF000000"/>
      <name val="Arial"/>
      <family val="2"/>
    </font>
    <font>
      <sz val="9"/>
      <color theme="1"/>
      <name val="等线"/>
      <family val="3"/>
      <charset val="134"/>
      <scheme val="minor"/>
    </font>
    <font>
      <sz val="9"/>
      <color theme="1"/>
      <name val="Arial"/>
      <family val="2"/>
    </font>
    <font>
      <b/>
      <sz val="11"/>
      <color theme="1"/>
      <name val="Times New Roman"/>
      <family val="1"/>
    </font>
    <font>
      <sz val="11"/>
      <name val="Arial"/>
      <family val="2"/>
    </font>
    <font>
      <vertAlign val="superscript"/>
      <sz val="11"/>
      <name val="Arial"/>
      <family val="2"/>
    </font>
    <font>
      <sz val="11"/>
      <name val="Times New Roman"/>
      <family val="1"/>
    </font>
    <font>
      <b/>
      <sz val="12"/>
      <name val="Times New Roman"/>
      <family val="1"/>
    </font>
    <font>
      <sz val="11"/>
      <color rgb="FFC00000"/>
      <name val="Arial"/>
      <family val="2"/>
    </font>
    <font>
      <b/>
      <sz val="11"/>
      <color rgb="FFC00000"/>
      <name val="Arial"/>
      <family val="2"/>
    </font>
    <font>
      <b/>
      <vertAlign val="superscript"/>
      <sz val="11"/>
      <color theme="1"/>
      <name val="Arial"/>
      <family val="2"/>
    </font>
    <font>
      <sz val="11"/>
      <color theme="1"/>
      <name val="等线"/>
      <family val="3"/>
      <charset val="134"/>
      <scheme val="minor"/>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s>
  <cellStyleXfs count="2">
    <xf numFmtId="0" fontId="0" fillId="0" borderId="0"/>
    <xf numFmtId="9" fontId="18" fillId="0" borderId="0" applyFont="0" applyFill="0" applyBorder="0" applyAlignment="0" applyProtection="0"/>
  </cellStyleXfs>
  <cellXfs count="96">
    <xf numFmtId="0" fontId="0" fillId="0" borderId="0" xfId="0"/>
    <xf numFmtId="0" fontId="1"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1" fillId="0" borderId="1" xfId="0" applyFont="1" applyBorder="1" applyAlignment="1">
      <alignment vertical="center"/>
    </xf>
    <xf numFmtId="11" fontId="1" fillId="0" borderId="1" xfId="0" applyNumberFormat="1" applyFont="1" applyBorder="1" applyAlignment="1">
      <alignment vertical="center"/>
    </xf>
    <xf numFmtId="0" fontId="5" fillId="0" borderId="0" xfId="0" applyFont="1" applyAlignment="1">
      <alignment horizontal="center" vertical="center"/>
    </xf>
    <xf numFmtId="0" fontId="0" fillId="0" borderId="0" xfId="0" applyAlignment="1">
      <alignment vertical="center"/>
    </xf>
    <xf numFmtId="0" fontId="4" fillId="0" borderId="0" xfId="0" applyFont="1" applyAlignment="1">
      <alignment horizontal="left" vertical="center"/>
    </xf>
    <xf numFmtId="0" fontId="1" fillId="0" borderId="1" xfId="0" applyFont="1" applyBorder="1" applyAlignment="1">
      <alignment horizontal="center" vertical="center"/>
    </xf>
    <xf numFmtId="10" fontId="1" fillId="0" borderId="1" xfId="1" applyNumberFormat="1" applyFont="1" applyFill="1" applyBorder="1" applyAlignment="1">
      <alignment horizontal="center" vertical="center"/>
    </xf>
    <xf numFmtId="0" fontId="1" fillId="0" borderId="0" xfId="0" applyFont="1" applyAlignment="1">
      <alignment horizontal="center" vertical="center"/>
    </xf>
    <xf numFmtId="10" fontId="1" fillId="0" borderId="0" xfId="1" applyNumberFormat="1" applyFont="1" applyFill="1" applyAlignment="1">
      <alignment horizontal="center" vertical="center"/>
    </xf>
    <xf numFmtId="0" fontId="5" fillId="0" borderId="0" xfId="0" applyFont="1" applyAlignment="1">
      <alignment vertical="center"/>
    </xf>
    <xf numFmtId="10" fontId="1" fillId="0" borderId="1" xfId="0" applyNumberFormat="1" applyFont="1" applyBorder="1" applyAlignment="1">
      <alignment horizontal="center" vertical="center"/>
    </xf>
    <xf numFmtId="0" fontId="4" fillId="0" borderId="0" xfId="0" applyFont="1" applyAlignment="1">
      <alignment vertical="center"/>
    </xf>
    <xf numFmtId="10" fontId="1" fillId="0" borderId="1" xfId="0" applyNumberFormat="1" applyFont="1" applyFill="1" applyBorder="1" applyAlignment="1">
      <alignment horizontal="center" vertical="center"/>
    </xf>
    <xf numFmtId="0" fontId="4" fillId="0" borderId="0" xfId="0" applyFont="1" applyAlignment="1">
      <alignment horizontal="center" vertical="center"/>
    </xf>
    <xf numFmtId="10" fontId="0" fillId="0" borderId="0" xfId="1" applyNumberFormat="1" applyAlignment="1">
      <alignment vertical="center"/>
    </xf>
    <xf numFmtId="0" fontId="3" fillId="0" borderId="0" xfId="0" applyFont="1" applyAlignment="1">
      <alignment horizontal="center" vertical="center"/>
    </xf>
    <xf numFmtId="176" fontId="1" fillId="0" borderId="1" xfId="0" applyNumberFormat="1" applyFont="1" applyBorder="1" applyAlignment="1">
      <alignment horizontal="center" vertical="center"/>
    </xf>
    <xf numFmtId="176" fontId="1" fillId="0" borderId="0" xfId="0" applyNumberFormat="1" applyFont="1" applyAlignment="1">
      <alignment horizontal="center" vertical="center"/>
    </xf>
    <xf numFmtId="10" fontId="1" fillId="0" borderId="1" xfId="1" applyNumberFormat="1" applyFont="1" applyBorder="1" applyAlignment="1">
      <alignment horizontal="center" vertical="center"/>
    </xf>
    <xf numFmtId="0" fontId="1" fillId="0" borderId="0" xfId="0" applyFont="1"/>
    <xf numFmtId="0" fontId="2"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0"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10" fontId="1" fillId="2" borderId="1" xfId="0" applyNumberFormat="1" applyFont="1" applyFill="1" applyBorder="1" applyAlignment="1">
      <alignment horizontal="center" vertical="center"/>
    </xf>
    <xf numFmtId="0" fontId="0"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10" fontId="4" fillId="0" borderId="1" xfId="1" applyNumberFormat="1" applyFont="1" applyBorder="1" applyAlignment="1">
      <alignment horizontal="center" vertical="center"/>
    </xf>
    <xf numFmtId="10" fontId="4" fillId="0" borderId="1" xfId="0" applyNumberFormat="1" applyFont="1" applyBorder="1" applyAlignment="1">
      <alignment horizontal="center" vertical="center"/>
    </xf>
    <xf numFmtId="10" fontId="1" fillId="0" borderId="0" xfId="0" applyNumberFormat="1" applyFont="1" applyAlignment="1">
      <alignment vertical="center"/>
    </xf>
    <xf numFmtId="10" fontId="5" fillId="0" borderId="0" xfId="0" applyNumberFormat="1" applyFont="1" applyAlignment="1">
      <alignment vertical="center"/>
    </xf>
    <xf numFmtId="10" fontId="1" fillId="0" borderId="0" xfId="1" applyNumberFormat="1" applyFont="1" applyAlignment="1">
      <alignment horizontal="center" vertical="center"/>
    </xf>
    <xf numFmtId="10" fontId="5" fillId="0" borderId="0" xfId="0" applyNumberFormat="1"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10" fontId="11" fillId="0" borderId="1" xfId="1" applyNumberFormat="1" applyFont="1" applyBorder="1" applyAlignment="1">
      <alignment horizontal="center" vertical="center"/>
    </xf>
    <xf numFmtId="0" fontId="4" fillId="0" borderId="1" xfId="0" applyFont="1" applyFill="1" applyBorder="1" applyAlignment="1">
      <alignment horizontal="left" vertical="center"/>
    </xf>
    <xf numFmtId="10" fontId="11" fillId="0" borderId="1" xfId="1" applyNumberFormat="1" applyFont="1" applyFill="1" applyBorder="1" applyAlignment="1">
      <alignment horizontal="center" vertical="center"/>
    </xf>
    <xf numFmtId="0" fontId="4" fillId="0" borderId="0" xfId="0" applyFont="1" applyAlignment="1">
      <alignment horizontal="center" vertical="center" wrapText="1"/>
    </xf>
    <xf numFmtId="0" fontId="11" fillId="0" borderId="0" xfId="0" applyFont="1" applyAlignment="1">
      <alignment horizontal="center" vertical="center"/>
    </xf>
    <xf numFmtId="0" fontId="13" fillId="0" borderId="0" xfId="0" applyFont="1" applyAlignment="1">
      <alignment horizontal="center" vertical="center"/>
    </xf>
    <xf numFmtId="0" fontId="11" fillId="0" borderId="1" xfId="0" applyFont="1" applyBorder="1" applyAlignment="1">
      <alignment horizontal="center" vertical="center"/>
    </xf>
    <xf numFmtId="176" fontId="11" fillId="0" borderId="1" xfId="0" applyNumberFormat="1" applyFont="1" applyBorder="1" applyAlignment="1">
      <alignment horizontal="center" vertical="center"/>
    </xf>
    <xf numFmtId="10" fontId="15" fillId="0" borderId="1" xfId="1" applyNumberFormat="1" applyFont="1" applyFill="1" applyBorder="1" applyAlignment="1">
      <alignment horizontal="center" vertical="center"/>
    </xf>
    <xf numFmtId="10" fontId="16" fillId="0" borderId="1" xfId="1" applyNumberFormat="1" applyFont="1" applyFill="1" applyBorder="1" applyAlignment="1">
      <alignment horizontal="center" vertical="center"/>
    </xf>
    <xf numFmtId="179" fontId="11" fillId="0" borderId="1" xfId="0" applyNumberFormat="1" applyFont="1" applyBorder="1" applyAlignment="1">
      <alignment horizontal="center" vertical="center"/>
    </xf>
    <xf numFmtId="10" fontId="11" fillId="0" borderId="0" xfId="0" applyNumberFormat="1" applyFont="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0" xfId="0" applyFont="1" applyBorder="1" applyAlignment="1">
      <alignment horizontal="center" vertical="center" wrapText="1"/>
    </xf>
    <xf numFmtId="0" fontId="4" fillId="0" borderId="1" xfId="0" applyFont="1" applyBorder="1" applyAlignment="1">
      <alignment horizontal="center" vertical="center" wrapText="1"/>
    </xf>
    <xf numFmtId="10" fontId="12" fillId="0" borderId="0" xfId="1" applyNumberFormat="1" applyFont="1" applyFill="1" applyBorder="1" applyAlignment="1">
      <alignment horizontal="left" vertical="center"/>
    </xf>
    <xf numFmtId="10" fontId="11" fillId="0" borderId="0" xfId="1" applyNumberFormat="1" applyFont="1" applyFill="1" applyBorder="1" applyAlignment="1">
      <alignment horizontal="left" vertical="center"/>
    </xf>
    <xf numFmtId="10" fontId="11" fillId="0" borderId="0" xfId="1" applyNumberFormat="1" applyFont="1" applyFill="1" applyAlignment="1">
      <alignment horizontal="left" vertical="center"/>
    </xf>
    <xf numFmtId="0" fontId="4" fillId="0" borderId="1" xfId="0" applyFont="1" applyBorder="1" applyAlignment="1">
      <alignment horizontal="center" vertical="center"/>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4"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0" xfId="0" applyFont="1" applyAlignment="1">
      <alignment horizontal="left" vertical="center"/>
    </xf>
    <xf numFmtId="0" fontId="4" fillId="0" borderId="8" xfId="0" applyFont="1" applyBorder="1" applyAlignment="1">
      <alignment horizontal="left" vertical="center"/>
    </xf>
    <xf numFmtId="0" fontId="4" fillId="0" borderId="0" xfId="0" applyFont="1" applyBorder="1" applyAlignment="1">
      <alignment horizontal="left"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2">
    <cellStyle name="百分比" xfId="1" builtinId="5"/>
    <cellStyle name="常规" xfId="0" builtinId="0"/>
  </cellStyles>
  <dxfs count="0"/>
  <tableStyles count="0" defaultTableStyle="TableStyleMedium2" defaultPivotStyle="PivotStyleLight16"/>
  <colors>
    <mruColors>
      <color rgb="FFED7D31"/>
      <color rgb="FFAC7EB9"/>
      <color rgb="FF38829D"/>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sharedStrings" Target="sharedStrings.xml"/></Relationships>
</file>

<file path=xl/charts/_rels/chart1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900" b="1" i="0" u="none" strike="noStrike" kern="1200" spc="0" baseline="0">
                <a:solidFill>
                  <a:sysClr val="windowText" lastClr="000000"/>
                </a:solidFill>
                <a:latin typeface="+mn-lt"/>
                <a:ea typeface="+mn-ea"/>
                <a:cs typeface="+mn-cs"/>
              </a:defRPr>
            </a:pPr>
            <a:r>
              <a:rPr lang="en-US" altLang="zh-CN" sz="900" b="1">
                <a:solidFill>
                  <a:sysClr val="windowText" lastClr="000000"/>
                </a:solidFill>
              </a:rPr>
              <a:t>North</a:t>
            </a:r>
          </a:p>
        </c:rich>
      </c:tx>
      <c:layout>
        <c:manualLayout>
          <c:xMode val="edge"/>
          <c:yMode val="edge"/>
          <c:x val="0.32813120061123102"/>
          <c:y val="2.10822206605762E-2"/>
        </c:manualLayout>
      </c:layout>
      <c:overlay val="0"/>
      <c:spPr>
        <a:noFill/>
        <a:ln>
          <a:noFill/>
        </a:ln>
        <a:effectLst/>
      </c:spPr>
    </c:title>
    <c:autoTitleDeleted val="0"/>
    <c:plotArea>
      <c:layout>
        <c:manualLayout>
          <c:layoutTarget val="inner"/>
          <c:xMode val="edge"/>
          <c:yMode val="edge"/>
          <c:x val="0.282549976067833"/>
          <c:y val="0.28882642304989498"/>
          <c:w val="0.41745284859895398"/>
          <c:h val="0.63894048084927701"/>
        </c:manualLayout>
      </c:layout>
      <c:pieChart>
        <c:varyColors val="1"/>
        <c:ser>
          <c:idx val="0"/>
          <c:order val="0"/>
          <c:spPr>
            <a:solidFill>
              <a:srgbClr val="FF0000"/>
            </a:solidFill>
            <a:ln w="19050">
              <a:noFill/>
            </a:ln>
          </c:spPr>
          <c:dPt>
            <c:idx val="0"/>
            <c:bubble3D val="0"/>
            <c:spPr>
              <a:solidFill>
                <a:srgbClr val="FF0000"/>
              </a:solidFill>
              <a:ln w="19050">
                <a:noFill/>
              </a:ln>
              <a:effectLst/>
            </c:spPr>
            <c:extLst>
              <c:ext xmlns:c16="http://schemas.microsoft.com/office/drawing/2014/chart" uri="{C3380CC4-5D6E-409C-BE32-E72D297353CC}">
                <c16:uniqueId val="{00000001-35BA-4E3E-9395-C390175163F9}"/>
              </c:ext>
            </c:extLst>
          </c:dPt>
          <c:dPt>
            <c:idx val="1"/>
            <c:bubble3D val="0"/>
            <c:explosion val="4"/>
            <c:spPr>
              <a:solidFill>
                <a:schemeClr val="tx1">
                  <a:lumMod val="50000"/>
                  <a:lumOff val="50000"/>
                </a:schemeClr>
              </a:solidFill>
              <a:ln w="19050">
                <a:noFill/>
              </a:ln>
              <a:effectLst/>
            </c:spPr>
            <c:extLst>
              <c:ext xmlns:c16="http://schemas.microsoft.com/office/drawing/2014/chart" uri="{C3380CC4-5D6E-409C-BE32-E72D297353CC}">
                <c16:uniqueId val="{00000003-35BA-4E3E-9395-C390175163F9}"/>
              </c:ext>
            </c:extLst>
          </c:dPt>
          <c:dLbls>
            <c:dLbl>
              <c:idx val="0"/>
              <c:layout>
                <c:manualLayout>
                  <c:x val="7.9715751612405503E-3"/>
                  <c:y val="2.9694524327278E-2"/>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1"/>
              <c:showBubbleSize val="0"/>
              <c:extLst>
                <c:ext xmlns:c15="http://schemas.microsoft.com/office/drawing/2012/chart" uri="{CE6537A1-D6FC-4f65-9D91-7224C49458BB}">
                  <c15:layout>
                    <c:manualLayout>
                      <c:w val="0.31680440771349899"/>
                      <c:h val="0.174279690794097"/>
                    </c:manualLayout>
                  </c15:layout>
                </c:ext>
                <c:ext xmlns:c16="http://schemas.microsoft.com/office/drawing/2014/chart" uri="{C3380CC4-5D6E-409C-BE32-E72D297353CC}">
                  <c16:uniqueId val="{00000001-35BA-4E3E-9395-C390175163F9}"/>
                </c:ext>
              </c:extLst>
            </c:dLbl>
            <c:dLbl>
              <c:idx val="1"/>
              <c:delete val="1"/>
              <c:extLst>
                <c:ext xmlns:c15="http://schemas.microsoft.com/office/drawing/2012/chart" uri="{CE6537A1-D6FC-4f65-9D91-7224C49458BB}"/>
                <c:ext xmlns:c16="http://schemas.microsoft.com/office/drawing/2014/chart" uri="{C3380CC4-5D6E-409C-BE32-E72D297353CC}">
                  <c16:uniqueId val="{00000003-35BA-4E3E-9395-C390175163F9}"/>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0"/>
            <c:showBubbleSize val="0"/>
            <c:extLst>
              <c:ext xmlns:c15="http://schemas.microsoft.com/office/drawing/2012/chart" uri="{CE6537A1-D6FC-4f65-9D91-7224C49458BB}"/>
            </c:extLst>
          </c:dLbls>
          <c:val>
            <c:numRef>
              <c:f>'[1]Fig. 1a'!$E$6:$F$6</c:f>
              <c:numCache>
                <c:formatCode>General</c:formatCode>
                <c:ptCount val="2"/>
                <c:pt idx="0">
                  <c:v>5.0067658998646798E-2</c:v>
                </c:pt>
                <c:pt idx="1">
                  <c:v>0.94993234100135304</c:v>
                </c:pt>
              </c:numCache>
            </c:numRef>
          </c:val>
          <c:extLst>
            <c:ext xmlns:c16="http://schemas.microsoft.com/office/drawing/2014/chart" uri="{C3380CC4-5D6E-409C-BE32-E72D297353CC}">
              <c16:uniqueId val="{00000004-35BA-4E3E-9395-C390175163F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900" b="1" i="0" u="none" strike="noStrike" kern="1200" spc="0" baseline="0">
                <a:solidFill>
                  <a:sysClr val="windowText" lastClr="000000"/>
                </a:solidFill>
                <a:latin typeface="+mn-lt"/>
                <a:ea typeface="+mn-ea"/>
                <a:cs typeface="+mn-cs"/>
              </a:defRPr>
            </a:pPr>
            <a:r>
              <a:rPr lang="en-US" sz="900" b="1">
                <a:solidFill>
                  <a:sysClr val="windowText" lastClr="000000"/>
                </a:solidFill>
              </a:rPr>
              <a:t>East-Central</a:t>
            </a:r>
          </a:p>
        </c:rich>
      </c:tx>
      <c:layout>
        <c:manualLayout>
          <c:xMode val="edge"/>
          <c:yMode val="edge"/>
          <c:x val="0.18875611845325499"/>
          <c:y val="2.0903915818526801E-2"/>
        </c:manualLayout>
      </c:layout>
      <c:overlay val="0"/>
      <c:spPr>
        <a:noFill/>
        <a:ln>
          <a:noFill/>
        </a:ln>
        <a:effectLst/>
      </c:spPr>
    </c:title>
    <c:autoTitleDeleted val="0"/>
    <c:plotArea>
      <c:layout>
        <c:manualLayout>
          <c:layoutTarget val="inner"/>
          <c:xMode val="edge"/>
          <c:yMode val="edge"/>
          <c:x val="0.27006944444444397"/>
          <c:y val="0.28524218824621"/>
          <c:w val="0.40708333333333302"/>
          <c:h val="0.68964705882352895"/>
        </c:manualLayout>
      </c:layout>
      <c:pieChart>
        <c:varyColors val="1"/>
        <c:ser>
          <c:idx val="0"/>
          <c:order val="0"/>
          <c:spPr>
            <a:solidFill>
              <a:srgbClr val="FF0000"/>
            </a:solidFill>
            <a:ln w="19050">
              <a:noFill/>
            </a:ln>
          </c:spPr>
          <c:dPt>
            <c:idx val="0"/>
            <c:bubble3D val="0"/>
            <c:spPr>
              <a:solidFill>
                <a:srgbClr val="FF0000"/>
              </a:solidFill>
              <a:ln w="19050">
                <a:noFill/>
              </a:ln>
              <a:effectLst/>
            </c:spPr>
            <c:extLst>
              <c:ext xmlns:c16="http://schemas.microsoft.com/office/drawing/2014/chart" uri="{C3380CC4-5D6E-409C-BE32-E72D297353CC}">
                <c16:uniqueId val="{00000001-8B65-4ADE-B3A2-26AAB6BCDEB3}"/>
              </c:ext>
            </c:extLst>
          </c:dPt>
          <c:dPt>
            <c:idx val="1"/>
            <c:bubble3D val="0"/>
            <c:spPr>
              <a:solidFill>
                <a:srgbClr val="7F7F7F"/>
              </a:solidFill>
              <a:ln w="19050">
                <a:noFill/>
              </a:ln>
              <a:effectLst/>
            </c:spPr>
            <c:extLst>
              <c:ext xmlns:c16="http://schemas.microsoft.com/office/drawing/2014/chart" uri="{C3380CC4-5D6E-409C-BE32-E72D297353CC}">
                <c16:uniqueId val="{00000003-8B65-4ADE-B3A2-26AAB6BCDEB3}"/>
              </c:ext>
            </c:extLst>
          </c:dPt>
          <c:dLbls>
            <c:dLbl>
              <c:idx val="0"/>
              <c:layout>
                <c:manualLayout>
                  <c:x val="3.0443616866917302E-2"/>
                  <c:y val="5.2321780976439899E-2"/>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1"/>
              <c:showBubbleSize val="0"/>
              <c:extLst>
                <c:ext xmlns:c15="http://schemas.microsoft.com/office/drawing/2012/chart" uri="{CE6537A1-D6FC-4f65-9D91-7224C49458BB}">
                  <c15:layout>
                    <c:manualLayout>
                      <c:w val="0.28209684584629102"/>
                      <c:h val="0.16096065406234"/>
                    </c:manualLayout>
                  </c15:layout>
                </c:ext>
                <c:ext xmlns:c16="http://schemas.microsoft.com/office/drawing/2014/chart" uri="{C3380CC4-5D6E-409C-BE32-E72D297353CC}">
                  <c16:uniqueId val="{00000001-8B65-4ADE-B3A2-26AAB6BCDEB3}"/>
                </c:ext>
              </c:extLst>
            </c:dLbl>
            <c:dLbl>
              <c:idx val="1"/>
              <c:delete val="1"/>
              <c:extLst>
                <c:ext xmlns:c15="http://schemas.microsoft.com/office/drawing/2012/chart" uri="{CE6537A1-D6FC-4f65-9D91-7224C49458BB}"/>
                <c:ext xmlns:c16="http://schemas.microsoft.com/office/drawing/2014/chart" uri="{C3380CC4-5D6E-409C-BE32-E72D297353CC}">
                  <c16:uniqueId val="{00000003-8B65-4ADE-B3A2-26AAB6BCDEB3}"/>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0"/>
            <c:showBubbleSize val="0"/>
            <c:extLst>
              <c:ext xmlns:c15="http://schemas.microsoft.com/office/drawing/2012/chart" uri="{CE6537A1-D6FC-4f65-9D91-7224C49458BB}"/>
            </c:extLst>
          </c:dLbls>
          <c:val>
            <c:numRef>
              <c:f>'[1]Fig. 1a'!$E$12:$F$12</c:f>
              <c:numCache>
                <c:formatCode>General</c:formatCode>
                <c:ptCount val="2"/>
                <c:pt idx="0">
                  <c:v>9.5020034344590706E-2</c:v>
                </c:pt>
                <c:pt idx="1">
                  <c:v>0.90497996565540895</c:v>
                </c:pt>
              </c:numCache>
            </c:numRef>
          </c:val>
          <c:extLst>
            <c:ext xmlns:c16="http://schemas.microsoft.com/office/drawing/2014/chart" uri="{C3380CC4-5D6E-409C-BE32-E72D297353CC}">
              <c16:uniqueId val="{00000004-8B65-4ADE-B3A2-26AAB6BCDEB3}"/>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900" b="1" i="0" u="none" strike="noStrike" kern="1200" spc="0" baseline="0">
                <a:solidFill>
                  <a:sysClr val="windowText" lastClr="000000"/>
                </a:solidFill>
                <a:latin typeface="+mn-lt"/>
                <a:ea typeface="+mn-ea"/>
                <a:cs typeface="+mn-cs"/>
              </a:defRPr>
            </a:pPr>
            <a:r>
              <a:rPr lang="en-US" sz="900" b="1">
                <a:solidFill>
                  <a:sysClr val="windowText" lastClr="000000"/>
                </a:solidFill>
              </a:rPr>
              <a:t>South-Central</a:t>
            </a:r>
          </a:p>
        </c:rich>
      </c:tx>
      <c:layout>
        <c:manualLayout>
          <c:xMode val="edge"/>
          <c:yMode val="edge"/>
          <c:x val="0.23232796458075899"/>
          <c:y val="4.2131402832455797E-2"/>
        </c:manualLayout>
      </c:layout>
      <c:overlay val="0"/>
      <c:spPr>
        <a:noFill/>
        <a:ln>
          <a:noFill/>
        </a:ln>
        <a:effectLst/>
      </c:spPr>
    </c:title>
    <c:autoTitleDeleted val="0"/>
    <c:plotArea>
      <c:layout>
        <c:manualLayout>
          <c:layoutTarget val="inner"/>
          <c:xMode val="edge"/>
          <c:yMode val="edge"/>
          <c:x val="0.24768211920529801"/>
          <c:y val="0.23123578468536801"/>
          <c:w val="0.42295805739514297"/>
          <c:h val="0.72630780894617097"/>
        </c:manualLayout>
      </c:layout>
      <c:pieChart>
        <c:varyColors val="1"/>
        <c:ser>
          <c:idx val="0"/>
          <c:order val="0"/>
          <c:spPr>
            <a:solidFill>
              <a:srgbClr val="FF0000"/>
            </a:solidFill>
            <a:ln w="19050">
              <a:noFill/>
            </a:ln>
          </c:spPr>
          <c:dPt>
            <c:idx val="0"/>
            <c:bubble3D val="0"/>
            <c:spPr>
              <a:solidFill>
                <a:srgbClr val="FF0000"/>
              </a:solidFill>
              <a:ln w="19050">
                <a:noFill/>
              </a:ln>
              <a:effectLst/>
            </c:spPr>
            <c:extLst>
              <c:ext xmlns:c16="http://schemas.microsoft.com/office/drawing/2014/chart" uri="{C3380CC4-5D6E-409C-BE32-E72D297353CC}">
                <c16:uniqueId val="{00000001-0665-4AD0-8746-34EA5A4140A5}"/>
              </c:ext>
            </c:extLst>
          </c:dPt>
          <c:dPt>
            <c:idx val="1"/>
            <c:bubble3D val="0"/>
            <c:spPr>
              <a:solidFill>
                <a:srgbClr val="7F7F7F"/>
              </a:solidFill>
              <a:ln w="19050">
                <a:noFill/>
              </a:ln>
              <a:effectLst/>
            </c:spPr>
            <c:extLst>
              <c:ext xmlns:c16="http://schemas.microsoft.com/office/drawing/2014/chart" uri="{C3380CC4-5D6E-409C-BE32-E72D297353CC}">
                <c16:uniqueId val="{00000003-0665-4AD0-8746-34EA5A4140A5}"/>
              </c:ext>
            </c:extLst>
          </c:dPt>
          <c:dLbls>
            <c:dLbl>
              <c:idx val="0"/>
              <c:layout>
                <c:manualLayout>
                  <c:x val="7.3250316708476102E-3"/>
                  <c:y val="6.4118678855428504E-2"/>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1"/>
              <c:showBubbleSize val="0"/>
              <c:extLst>
                <c:ext xmlns:c15="http://schemas.microsoft.com/office/drawing/2012/chart" uri="{CE6537A1-D6FC-4f65-9D91-7224C49458BB}">
                  <c15:layout>
                    <c:manualLayout>
                      <c:w val="0.313907284768212"/>
                      <c:h val="0.22896133434419999"/>
                    </c:manualLayout>
                  </c15:layout>
                </c:ext>
                <c:ext xmlns:c16="http://schemas.microsoft.com/office/drawing/2014/chart" uri="{C3380CC4-5D6E-409C-BE32-E72D297353CC}">
                  <c16:uniqueId val="{00000001-0665-4AD0-8746-34EA5A4140A5}"/>
                </c:ext>
              </c:extLst>
            </c:dLbl>
            <c:dLbl>
              <c:idx val="1"/>
              <c:delete val="1"/>
              <c:extLst>
                <c:ext xmlns:c15="http://schemas.microsoft.com/office/drawing/2012/chart" uri="{CE6537A1-D6FC-4f65-9D91-7224C49458BB}"/>
                <c:ext xmlns:c16="http://schemas.microsoft.com/office/drawing/2014/chart" uri="{C3380CC4-5D6E-409C-BE32-E72D297353CC}">
                  <c16:uniqueId val="{00000003-0665-4AD0-8746-34EA5A4140A5}"/>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0"/>
            <c:showBubbleSize val="0"/>
            <c:extLst>
              <c:ext xmlns:c15="http://schemas.microsoft.com/office/drawing/2012/chart" uri="{CE6537A1-D6FC-4f65-9D91-7224C49458BB}"/>
            </c:extLst>
          </c:dLbls>
          <c:val>
            <c:numRef>
              <c:f>'[1]Fig. 1a'!$E$17:$F$17</c:f>
              <c:numCache>
                <c:formatCode>General</c:formatCode>
                <c:ptCount val="2"/>
                <c:pt idx="0">
                  <c:v>0.20482795892632</c:v>
                </c:pt>
                <c:pt idx="1">
                  <c:v>0.79517204107368</c:v>
                </c:pt>
              </c:numCache>
            </c:numRef>
          </c:val>
          <c:extLst>
            <c:ext xmlns:c16="http://schemas.microsoft.com/office/drawing/2014/chart" uri="{C3380CC4-5D6E-409C-BE32-E72D297353CC}">
              <c16:uniqueId val="{00000004-0665-4AD0-8746-34EA5A4140A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800" b="1" i="0" u="none" strike="noStrike" kern="1200" spc="0" baseline="0">
                <a:solidFill>
                  <a:sysClr val="windowText" lastClr="000000"/>
                </a:solidFill>
                <a:latin typeface="+mn-lt"/>
                <a:ea typeface="+mn-ea"/>
                <a:cs typeface="+mn-cs"/>
              </a:defRPr>
            </a:pPr>
            <a:r>
              <a:rPr lang="en-US" sz="800" b="1">
                <a:solidFill>
                  <a:sysClr val="windowText" lastClr="000000"/>
                </a:solidFill>
              </a:rPr>
              <a:t>Yangtze River Delta</a:t>
            </a:r>
          </a:p>
        </c:rich>
      </c:tx>
      <c:layout>
        <c:manualLayout>
          <c:xMode val="edge"/>
          <c:yMode val="edge"/>
          <c:x val="0.16677413627337401"/>
          <c:y val="5.73289348068056E-2"/>
        </c:manualLayout>
      </c:layout>
      <c:overlay val="0"/>
      <c:spPr>
        <a:noFill/>
        <a:ln>
          <a:noFill/>
        </a:ln>
        <a:effectLst/>
      </c:spPr>
    </c:title>
    <c:autoTitleDeleted val="0"/>
    <c:plotArea>
      <c:layout>
        <c:manualLayout>
          <c:layoutTarget val="inner"/>
          <c:xMode val="edge"/>
          <c:yMode val="edge"/>
          <c:x val="0.239244951712028"/>
          <c:y val="0.26186943620177999"/>
          <c:w val="0.423617208077261"/>
          <c:h val="0.71587537091988096"/>
        </c:manualLayout>
      </c:layout>
      <c:pieChart>
        <c:varyColors val="1"/>
        <c:ser>
          <c:idx val="0"/>
          <c:order val="0"/>
          <c:spPr>
            <a:solidFill>
              <a:srgbClr val="7F7F7F"/>
            </a:solidFill>
            <a:ln w="19050">
              <a:noFill/>
            </a:ln>
          </c:spPr>
          <c:dPt>
            <c:idx val="0"/>
            <c:bubble3D val="0"/>
            <c:spPr>
              <a:solidFill>
                <a:srgbClr val="FF0000"/>
              </a:solidFill>
              <a:ln w="19050">
                <a:noFill/>
              </a:ln>
              <a:effectLst/>
            </c:spPr>
            <c:extLst>
              <c:ext xmlns:c16="http://schemas.microsoft.com/office/drawing/2014/chart" uri="{C3380CC4-5D6E-409C-BE32-E72D297353CC}">
                <c16:uniqueId val="{00000001-4B12-4C2F-8F1E-EE120941D537}"/>
              </c:ext>
            </c:extLst>
          </c:dPt>
          <c:dPt>
            <c:idx val="1"/>
            <c:bubble3D val="0"/>
            <c:spPr>
              <a:solidFill>
                <a:srgbClr val="7F7F7F"/>
              </a:solidFill>
              <a:ln w="19050">
                <a:noFill/>
              </a:ln>
              <a:effectLst/>
            </c:spPr>
            <c:extLst>
              <c:ext xmlns:c16="http://schemas.microsoft.com/office/drawing/2014/chart" uri="{C3380CC4-5D6E-409C-BE32-E72D297353CC}">
                <c16:uniqueId val="{00000003-4B12-4C2F-8F1E-EE120941D537}"/>
              </c:ext>
            </c:extLst>
          </c:dPt>
          <c:dLbls>
            <c:dLbl>
              <c:idx val="0"/>
              <c:layout>
                <c:manualLayout>
                  <c:x val="1.4301273331381301E-2"/>
                  <c:y val="7.4676761662419502E-2"/>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1"/>
              <c:showBubbleSize val="0"/>
              <c:extLst>
                <c:ext xmlns:c15="http://schemas.microsoft.com/office/drawing/2012/chart" uri="{CE6537A1-D6FC-4f65-9D91-7224C49458BB}">
                  <c15:layout>
                    <c:manualLayout>
                      <c:w val="0.30623066725585502"/>
                      <c:h val="0.26173285198556001"/>
                    </c:manualLayout>
                  </c15:layout>
                </c:ext>
                <c:ext xmlns:c16="http://schemas.microsoft.com/office/drawing/2014/chart" uri="{C3380CC4-5D6E-409C-BE32-E72D297353CC}">
                  <c16:uniqueId val="{00000001-4B12-4C2F-8F1E-EE120941D537}"/>
                </c:ext>
              </c:extLst>
            </c:dLbl>
            <c:dLbl>
              <c:idx val="1"/>
              <c:delete val="1"/>
              <c:extLst>
                <c:ext xmlns:c15="http://schemas.microsoft.com/office/drawing/2012/chart" uri="{CE6537A1-D6FC-4f65-9D91-7224C49458BB}"/>
                <c:ext xmlns:c16="http://schemas.microsoft.com/office/drawing/2014/chart" uri="{C3380CC4-5D6E-409C-BE32-E72D297353CC}">
                  <c16:uniqueId val="{00000003-4B12-4C2F-8F1E-EE120941D537}"/>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0"/>
            <c:showBubbleSize val="0"/>
            <c:extLst>
              <c:ext xmlns:c15="http://schemas.microsoft.com/office/drawing/2012/chart" uri="{CE6537A1-D6FC-4f65-9D91-7224C49458BB}"/>
            </c:extLst>
          </c:dLbls>
          <c:val>
            <c:numRef>
              <c:f>'[1]Fig. 1a'!$E$20:$F$20</c:f>
              <c:numCache>
                <c:formatCode>General</c:formatCode>
                <c:ptCount val="2"/>
                <c:pt idx="0">
                  <c:v>0.20833333333333301</c:v>
                </c:pt>
                <c:pt idx="1">
                  <c:v>0.79166666666666696</c:v>
                </c:pt>
              </c:numCache>
            </c:numRef>
          </c:val>
          <c:extLst>
            <c:ext xmlns:c16="http://schemas.microsoft.com/office/drawing/2014/chart" uri="{C3380CC4-5D6E-409C-BE32-E72D297353CC}">
              <c16:uniqueId val="{00000004-4B12-4C2F-8F1E-EE120941D53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900" b="1" i="0" u="none" strike="noStrike" kern="1200" spc="0" baseline="0">
                <a:solidFill>
                  <a:sysClr val="windowText" lastClr="000000"/>
                </a:solidFill>
                <a:latin typeface="+mn-lt"/>
                <a:ea typeface="+mn-ea"/>
                <a:cs typeface="+mn-cs"/>
              </a:defRPr>
            </a:pPr>
            <a:r>
              <a:rPr lang="en-US" sz="900" b="1">
                <a:solidFill>
                  <a:sysClr val="windowText" lastClr="000000"/>
                </a:solidFill>
              </a:rPr>
              <a:t>South-West</a:t>
            </a:r>
          </a:p>
        </c:rich>
      </c:tx>
      <c:layout>
        <c:manualLayout>
          <c:xMode val="edge"/>
          <c:yMode val="edge"/>
          <c:x val="0.27458430458430499"/>
          <c:y val="3.9168104349457E-2"/>
        </c:manualLayout>
      </c:layout>
      <c:overlay val="0"/>
      <c:spPr>
        <a:noFill/>
        <a:ln>
          <a:noFill/>
        </a:ln>
        <a:effectLst/>
      </c:spPr>
    </c:title>
    <c:autoTitleDeleted val="0"/>
    <c:plotArea>
      <c:layout>
        <c:manualLayout>
          <c:layoutTarget val="inner"/>
          <c:xMode val="edge"/>
          <c:yMode val="edge"/>
          <c:x val="0.214442662697022"/>
          <c:y val="0.30025773195876299"/>
          <c:w val="0.43821144879950402"/>
          <c:h val="0.65647011498636998"/>
        </c:manualLayout>
      </c:layout>
      <c:pieChart>
        <c:varyColors val="1"/>
        <c:ser>
          <c:idx val="0"/>
          <c:order val="0"/>
          <c:spPr>
            <a:solidFill>
              <a:srgbClr val="FF0000"/>
            </a:solidFill>
            <a:ln w="19050">
              <a:noFill/>
            </a:ln>
          </c:spPr>
          <c:dPt>
            <c:idx val="0"/>
            <c:bubble3D val="0"/>
            <c:spPr>
              <a:solidFill>
                <a:srgbClr val="FF0000"/>
              </a:solidFill>
              <a:ln w="19050">
                <a:noFill/>
              </a:ln>
              <a:effectLst/>
            </c:spPr>
            <c:extLst>
              <c:ext xmlns:c16="http://schemas.microsoft.com/office/drawing/2014/chart" uri="{C3380CC4-5D6E-409C-BE32-E72D297353CC}">
                <c16:uniqueId val="{00000001-B1CE-4A54-9DB4-8379FCA13E89}"/>
              </c:ext>
            </c:extLst>
          </c:dPt>
          <c:dPt>
            <c:idx val="1"/>
            <c:bubble3D val="0"/>
            <c:spPr>
              <a:solidFill>
                <a:srgbClr val="7F7F7F"/>
              </a:solidFill>
              <a:ln w="19050">
                <a:noFill/>
              </a:ln>
              <a:effectLst/>
            </c:spPr>
            <c:extLst>
              <c:ext xmlns:c16="http://schemas.microsoft.com/office/drawing/2014/chart" uri="{C3380CC4-5D6E-409C-BE32-E72D297353CC}">
                <c16:uniqueId val="{00000003-B1CE-4A54-9DB4-8379FCA13E89}"/>
              </c:ext>
            </c:extLst>
          </c:dPt>
          <c:dLbls>
            <c:dLbl>
              <c:idx val="0"/>
              <c:layout>
                <c:manualLayout>
                  <c:x val="7.5288476451653803E-3"/>
                  <c:y val="5.1692915484798797E-2"/>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1"/>
              <c:showBubbleSize val="0"/>
              <c:extLst>
                <c:ext xmlns:c15="http://schemas.microsoft.com/office/drawing/2012/chart" uri="{CE6537A1-D6FC-4f65-9D91-7224C49458BB}">
                  <c15:layout>
                    <c:manualLayout>
                      <c:w val="0.38041958041958002"/>
                      <c:h val="0.189873417721519"/>
                    </c:manualLayout>
                  </c15:layout>
                </c:ext>
                <c:ext xmlns:c16="http://schemas.microsoft.com/office/drawing/2014/chart" uri="{C3380CC4-5D6E-409C-BE32-E72D297353CC}">
                  <c16:uniqueId val="{00000001-B1CE-4A54-9DB4-8379FCA13E89}"/>
                </c:ext>
              </c:extLst>
            </c:dLbl>
            <c:dLbl>
              <c:idx val="1"/>
              <c:delete val="1"/>
              <c:extLst>
                <c:ext xmlns:c15="http://schemas.microsoft.com/office/drawing/2012/chart" uri="{CE6537A1-D6FC-4f65-9D91-7224C49458BB}"/>
                <c:ext xmlns:c16="http://schemas.microsoft.com/office/drawing/2014/chart" uri="{C3380CC4-5D6E-409C-BE32-E72D297353CC}">
                  <c16:uniqueId val="{00000003-B1CE-4A54-9DB4-8379FCA13E89}"/>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0"/>
            <c:showBubbleSize val="0"/>
            <c:extLst>
              <c:ext xmlns:c15="http://schemas.microsoft.com/office/drawing/2012/chart" uri="{CE6537A1-D6FC-4f65-9D91-7224C49458BB}"/>
            </c:extLst>
          </c:dLbls>
          <c:val>
            <c:numRef>
              <c:f>'[1]Fig. 1a'!$E$25:$F$25</c:f>
              <c:numCache>
                <c:formatCode>General</c:formatCode>
                <c:ptCount val="2"/>
                <c:pt idx="0">
                  <c:v>8.1124072110286299E-2</c:v>
                </c:pt>
                <c:pt idx="1">
                  <c:v>0.91887592788971395</c:v>
                </c:pt>
              </c:numCache>
            </c:numRef>
          </c:val>
          <c:extLst>
            <c:ext xmlns:c16="http://schemas.microsoft.com/office/drawing/2014/chart" uri="{C3380CC4-5D6E-409C-BE32-E72D297353CC}">
              <c16:uniqueId val="{00000004-B1CE-4A54-9DB4-8379FCA13E8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900" b="1" i="0" u="none" strike="noStrike" kern="1200" spc="0" baseline="0">
                <a:solidFill>
                  <a:sysClr val="windowText" lastClr="000000"/>
                </a:solidFill>
                <a:latin typeface="+mn-lt"/>
                <a:ea typeface="+mn-ea"/>
                <a:cs typeface="+mn-cs"/>
              </a:defRPr>
            </a:pPr>
            <a:r>
              <a:rPr lang="en-US" sz="900" b="1">
                <a:solidFill>
                  <a:sysClr val="windowText" lastClr="000000"/>
                </a:solidFill>
              </a:rPr>
              <a:t>South</a:t>
            </a:r>
          </a:p>
        </c:rich>
      </c:tx>
      <c:layout>
        <c:manualLayout>
          <c:xMode val="edge"/>
          <c:yMode val="edge"/>
          <c:x val="0.29080459770114903"/>
          <c:y val="2.41157556270096E-2"/>
        </c:manualLayout>
      </c:layout>
      <c:overlay val="0"/>
      <c:spPr>
        <a:noFill/>
        <a:ln>
          <a:noFill/>
        </a:ln>
        <a:effectLst/>
      </c:spPr>
    </c:title>
    <c:autoTitleDeleted val="0"/>
    <c:plotArea>
      <c:layout>
        <c:manualLayout>
          <c:layoutTarget val="inner"/>
          <c:xMode val="edge"/>
          <c:yMode val="edge"/>
          <c:x val="0.19236449686260401"/>
          <c:y val="0.242741959727624"/>
          <c:w val="0.50618850574712604"/>
          <c:h val="0.59001071811361205"/>
        </c:manualLayout>
      </c:layout>
      <c:pieChart>
        <c:varyColors val="1"/>
        <c:ser>
          <c:idx val="0"/>
          <c:order val="0"/>
          <c:spPr>
            <a:solidFill>
              <a:srgbClr val="FF0000"/>
            </a:solidFill>
            <a:ln w="19050">
              <a:noFill/>
            </a:ln>
          </c:spPr>
          <c:dPt>
            <c:idx val="0"/>
            <c:bubble3D val="0"/>
            <c:spPr>
              <a:solidFill>
                <a:srgbClr val="FF0000"/>
              </a:solidFill>
              <a:ln w="19050">
                <a:noFill/>
              </a:ln>
              <a:effectLst/>
            </c:spPr>
            <c:extLst>
              <c:ext xmlns:c16="http://schemas.microsoft.com/office/drawing/2014/chart" uri="{C3380CC4-5D6E-409C-BE32-E72D297353CC}">
                <c16:uniqueId val="{00000001-77FC-4832-BA0C-95D5FF0ABE24}"/>
              </c:ext>
            </c:extLst>
          </c:dPt>
          <c:dPt>
            <c:idx val="1"/>
            <c:bubble3D val="0"/>
            <c:spPr>
              <a:solidFill>
                <a:srgbClr val="7F7F7F"/>
              </a:solidFill>
              <a:ln w="19050">
                <a:noFill/>
              </a:ln>
              <a:effectLst/>
            </c:spPr>
            <c:extLst>
              <c:ext xmlns:c16="http://schemas.microsoft.com/office/drawing/2014/chart" uri="{C3380CC4-5D6E-409C-BE32-E72D297353CC}">
                <c16:uniqueId val="{00000003-77FC-4832-BA0C-95D5FF0ABE24}"/>
              </c:ext>
            </c:extLst>
          </c:dPt>
          <c:dLbls>
            <c:dLbl>
              <c:idx val="0"/>
              <c:layout>
                <c:manualLayout>
                  <c:x val="3.6455124485146699E-2"/>
                  <c:y val="4.7505111464214801E-2"/>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1"/>
              <c:showBubbleSize val="0"/>
              <c:extLst>
                <c:ext xmlns:c15="http://schemas.microsoft.com/office/drawing/2012/chart" uri="{CE6537A1-D6FC-4f65-9D91-7224C49458BB}">
                  <c15:layout>
                    <c:manualLayout>
                      <c:w val="0.33149425287356299"/>
                      <c:h val="0.203644158628081"/>
                    </c:manualLayout>
                  </c15:layout>
                </c:ext>
                <c:ext xmlns:c16="http://schemas.microsoft.com/office/drawing/2014/chart" uri="{C3380CC4-5D6E-409C-BE32-E72D297353CC}">
                  <c16:uniqueId val="{00000001-77FC-4832-BA0C-95D5FF0ABE24}"/>
                </c:ext>
              </c:extLst>
            </c:dLbl>
            <c:dLbl>
              <c:idx val="1"/>
              <c:delete val="1"/>
              <c:extLst>
                <c:ext xmlns:c15="http://schemas.microsoft.com/office/drawing/2012/chart" uri="{CE6537A1-D6FC-4f65-9D91-7224C49458BB}"/>
                <c:ext xmlns:c16="http://schemas.microsoft.com/office/drawing/2014/chart" uri="{C3380CC4-5D6E-409C-BE32-E72D297353CC}">
                  <c16:uniqueId val="{00000003-77FC-4832-BA0C-95D5FF0ABE24}"/>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0"/>
            <c:showBubbleSize val="0"/>
            <c:extLst>
              <c:ext xmlns:c15="http://schemas.microsoft.com/office/drawing/2012/chart" uri="{CE6537A1-D6FC-4f65-9D91-7224C49458BB}"/>
            </c:extLst>
          </c:dLbls>
          <c:val>
            <c:numRef>
              <c:f>'[1]Fig. 1a'!$E$29:$F$29</c:f>
              <c:numCache>
                <c:formatCode>General</c:formatCode>
                <c:ptCount val="2"/>
                <c:pt idx="0">
                  <c:v>8.7984496124031003E-2</c:v>
                </c:pt>
                <c:pt idx="1">
                  <c:v>0.91201550387596897</c:v>
                </c:pt>
              </c:numCache>
            </c:numRef>
          </c:val>
          <c:extLst>
            <c:ext xmlns:c16="http://schemas.microsoft.com/office/drawing/2014/chart" uri="{C3380CC4-5D6E-409C-BE32-E72D297353CC}">
              <c16:uniqueId val="{00000004-77FC-4832-BA0C-95D5FF0ABE2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900" b="1" i="0" u="none" strike="noStrike" kern="1200" spc="0" baseline="0">
                <a:solidFill>
                  <a:sysClr val="windowText" lastClr="000000"/>
                </a:solidFill>
                <a:latin typeface="+mn-lt"/>
                <a:ea typeface="+mn-ea"/>
                <a:cs typeface="+mn-cs"/>
              </a:defRPr>
            </a:pPr>
            <a:r>
              <a:rPr lang="en-US" sz="900" b="1">
                <a:solidFill>
                  <a:sysClr val="windowText" lastClr="000000"/>
                </a:solidFill>
              </a:rPr>
              <a:t>West</a:t>
            </a:r>
          </a:p>
        </c:rich>
      </c:tx>
      <c:layout>
        <c:manualLayout>
          <c:xMode val="edge"/>
          <c:yMode val="edge"/>
          <c:x val="0.35260770975056699"/>
          <c:y val="3.40754202635166E-2"/>
        </c:manualLayout>
      </c:layout>
      <c:overlay val="0"/>
      <c:spPr>
        <a:noFill/>
        <a:ln>
          <a:noFill/>
        </a:ln>
        <a:effectLst/>
      </c:spPr>
    </c:title>
    <c:autoTitleDeleted val="0"/>
    <c:plotArea>
      <c:layout>
        <c:manualLayout>
          <c:layoutTarget val="inner"/>
          <c:xMode val="edge"/>
          <c:yMode val="edge"/>
          <c:x val="0.241281471616763"/>
          <c:y val="0.274971941638608"/>
          <c:w val="0.47225633387490801"/>
          <c:h val="0.615894343392417"/>
        </c:manualLayout>
      </c:layout>
      <c:pieChart>
        <c:varyColors val="1"/>
        <c:ser>
          <c:idx val="0"/>
          <c:order val="0"/>
          <c:spPr>
            <a:solidFill>
              <a:srgbClr val="FF0000"/>
            </a:solidFill>
            <a:ln w="19050">
              <a:noFill/>
            </a:ln>
          </c:spPr>
          <c:dPt>
            <c:idx val="0"/>
            <c:bubble3D val="0"/>
            <c:spPr>
              <a:solidFill>
                <a:srgbClr val="FF0000"/>
              </a:solidFill>
              <a:ln w="19050">
                <a:noFill/>
              </a:ln>
              <a:effectLst/>
            </c:spPr>
            <c:extLst>
              <c:ext xmlns:c16="http://schemas.microsoft.com/office/drawing/2014/chart" uri="{C3380CC4-5D6E-409C-BE32-E72D297353CC}">
                <c16:uniqueId val="{00000001-DAB1-41C1-B59D-BF4876DA1107}"/>
              </c:ext>
            </c:extLst>
          </c:dPt>
          <c:dPt>
            <c:idx val="1"/>
            <c:bubble3D val="0"/>
            <c:spPr>
              <a:solidFill>
                <a:srgbClr val="7F7F7F"/>
              </a:solidFill>
              <a:ln w="19050">
                <a:noFill/>
              </a:ln>
              <a:effectLst/>
            </c:spPr>
            <c:extLst>
              <c:ext xmlns:c16="http://schemas.microsoft.com/office/drawing/2014/chart" uri="{C3380CC4-5D6E-409C-BE32-E72D297353CC}">
                <c16:uniqueId val="{00000003-DAB1-41C1-B59D-BF4876DA1107}"/>
              </c:ext>
            </c:extLst>
          </c:dPt>
          <c:dLbls>
            <c:dLbl>
              <c:idx val="0"/>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1"/>
              <c:showBubbleSize val="0"/>
              <c:extLst>
                <c:ext xmlns:c15="http://schemas.microsoft.com/office/drawing/2012/chart" uri="{CE6537A1-D6FC-4f65-9D91-7224C49458BB}">
                  <c15:layout>
                    <c:manualLayout>
                      <c:w val="0.33968253968253997"/>
                      <c:h val="0.131758291685597"/>
                    </c:manualLayout>
                  </c15:layout>
                </c:ext>
                <c:ext xmlns:c16="http://schemas.microsoft.com/office/drawing/2014/chart" uri="{C3380CC4-5D6E-409C-BE32-E72D297353CC}">
                  <c16:uniqueId val="{00000001-DAB1-41C1-B59D-BF4876DA1107}"/>
                </c:ext>
              </c:extLst>
            </c:dLbl>
            <c:dLbl>
              <c:idx val="1"/>
              <c:delete val="1"/>
              <c:extLst>
                <c:ext xmlns:c15="http://schemas.microsoft.com/office/drawing/2012/chart" uri="{CE6537A1-D6FC-4f65-9D91-7224C49458BB}"/>
                <c:ext xmlns:c16="http://schemas.microsoft.com/office/drawing/2014/chart" uri="{C3380CC4-5D6E-409C-BE32-E72D297353CC}">
                  <c16:uniqueId val="{00000003-DAB1-41C1-B59D-BF4876DA1107}"/>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lumMod val="75000"/>
                        <a:lumOff val="25000"/>
                      </a:schemeClr>
                    </a:solidFill>
                    <a:latin typeface="+mn-lt"/>
                    <a:ea typeface="+mn-ea"/>
                    <a:cs typeface="+mn-cs"/>
                  </a:defRPr>
                </a:pPr>
                <a:endParaRPr lang="zh-CN"/>
              </a:p>
            </c:txPr>
            <c:dLblPos val="bestFit"/>
            <c:showLegendKey val="0"/>
            <c:showVal val="0"/>
            <c:showCatName val="0"/>
            <c:showSerName val="0"/>
            <c:showPercent val="0"/>
            <c:showBubbleSize val="0"/>
            <c:extLst>
              <c:ext xmlns:c15="http://schemas.microsoft.com/office/drawing/2012/chart" uri="{CE6537A1-D6FC-4f65-9D91-7224C49458BB}"/>
            </c:extLst>
          </c:dLbls>
          <c:val>
            <c:numRef>
              <c:f>'[1]Fig. 1a'!$E$33:$F$33</c:f>
              <c:numCache>
                <c:formatCode>General</c:formatCode>
                <c:ptCount val="2"/>
                <c:pt idx="0">
                  <c:v>4.83754512635379E-2</c:v>
                </c:pt>
                <c:pt idx="1">
                  <c:v>0.95162454873646196</c:v>
                </c:pt>
              </c:numCache>
            </c:numRef>
          </c:val>
          <c:extLst>
            <c:ext xmlns:c16="http://schemas.microsoft.com/office/drawing/2014/chart" uri="{C3380CC4-5D6E-409C-BE32-E72D297353CC}">
              <c16:uniqueId val="{00000004-DAB1-41C1-B59D-BF4876DA110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North </a:t>
            </a:r>
          </a:p>
        </c:rich>
      </c:tx>
      <c:layout>
        <c:manualLayout>
          <c:xMode val="edge"/>
          <c:yMode val="edge"/>
          <c:x val="0.41086466387201598"/>
          <c:y val="0.87595532039976498"/>
        </c:manualLayout>
      </c:layout>
      <c:overlay val="0"/>
      <c:spPr>
        <a:noFill/>
        <a:ln>
          <a:noFill/>
        </a:ln>
        <a:effectLst/>
      </c:spPr>
    </c:title>
    <c:autoTitleDeleted val="0"/>
    <c:plotArea>
      <c:layout>
        <c:manualLayout>
          <c:layoutTarget val="inner"/>
          <c:xMode val="edge"/>
          <c:yMode val="edge"/>
          <c:x val="0.14844209288653701"/>
          <c:y val="0.13227513227513199"/>
          <c:w val="0.71428571428571397"/>
          <c:h val="0.71428571428571397"/>
        </c:manualLayout>
      </c:layout>
      <c:pieChart>
        <c:varyColors val="1"/>
        <c:ser>
          <c:idx val="0"/>
          <c:order val="0"/>
          <c:spPr>
            <a:ln w="19050">
              <a:noFill/>
            </a:ln>
          </c:spPr>
          <c:dPt>
            <c:idx val="0"/>
            <c:bubble3D val="0"/>
            <c:spPr>
              <a:solidFill>
                <a:srgbClr val="CC00FF"/>
              </a:solidFill>
              <a:ln w="19050">
                <a:noFill/>
              </a:ln>
              <a:effectLst/>
            </c:spPr>
            <c:extLst>
              <c:ext xmlns:c16="http://schemas.microsoft.com/office/drawing/2014/chart" uri="{C3380CC4-5D6E-409C-BE32-E72D297353CC}">
                <c16:uniqueId val="{00000001-9ED4-409F-84DA-B7C731AB0538}"/>
              </c:ext>
            </c:extLst>
          </c:dPt>
          <c:dPt>
            <c:idx val="1"/>
            <c:bubble3D val="0"/>
            <c:spPr>
              <a:solidFill>
                <a:srgbClr val="DC4C31"/>
              </a:solidFill>
              <a:ln w="19050">
                <a:noFill/>
              </a:ln>
              <a:effectLst/>
            </c:spPr>
            <c:extLst>
              <c:ext xmlns:c16="http://schemas.microsoft.com/office/drawing/2014/chart" uri="{C3380CC4-5D6E-409C-BE32-E72D297353CC}">
                <c16:uniqueId val="{00000003-9ED4-409F-84DA-B7C731AB0538}"/>
              </c:ext>
            </c:extLst>
          </c:dPt>
          <c:dPt>
            <c:idx val="2"/>
            <c:bubble3D val="0"/>
            <c:spPr>
              <a:solidFill>
                <a:srgbClr val="EE7228"/>
              </a:solidFill>
              <a:ln w="19050">
                <a:noFill/>
              </a:ln>
              <a:effectLst/>
            </c:spPr>
            <c:extLst>
              <c:ext xmlns:c16="http://schemas.microsoft.com/office/drawing/2014/chart" uri="{C3380CC4-5D6E-409C-BE32-E72D297353CC}">
                <c16:uniqueId val="{00000005-9ED4-409F-84DA-B7C731AB0538}"/>
              </c:ext>
            </c:extLst>
          </c:dPt>
          <c:dPt>
            <c:idx val="3"/>
            <c:bubble3D val="0"/>
            <c:spPr>
              <a:solidFill>
                <a:srgbClr val="00CC66"/>
              </a:solidFill>
              <a:ln w="19050">
                <a:noFill/>
              </a:ln>
              <a:effectLst/>
            </c:spPr>
            <c:extLst>
              <c:ext xmlns:c16="http://schemas.microsoft.com/office/drawing/2014/chart" uri="{C3380CC4-5D6E-409C-BE32-E72D297353CC}">
                <c16:uniqueId val="{00000007-9ED4-409F-84DA-B7C731AB0538}"/>
              </c:ext>
            </c:extLst>
          </c:dPt>
          <c:dLbls>
            <c:dLbl>
              <c:idx val="0"/>
              <c:delete val="1"/>
              <c:extLst>
                <c:ext xmlns:c15="http://schemas.microsoft.com/office/drawing/2012/chart" uri="{CE6537A1-D6FC-4f65-9D91-7224C49458BB}"/>
                <c:ext xmlns:c16="http://schemas.microsoft.com/office/drawing/2014/chart" uri="{C3380CC4-5D6E-409C-BE32-E72D297353CC}">
                  <c16:uniqueId val="{00000001-9ED4-409F-84DA-B7C731AB0538}"/>
                </c:ext>
              </c:extLst>
            </c:dLbl>
            <c:dLbl>
              <c:idx val="1"/>
              <c:delete val="1"/>
              <c:extLst>
                <c:ext xmlns:c15="http://schemas.microsoft.com/office/drawing/2012/chart" uri="{CE6537A1-D6FC-4f65-9D91-7224C49458BB}"/>
                <c:ext xmlns:c16="http://schemas.microsoft.com/office/drawing/2014/chart" uri="{C3380CC4-5D6E-409C-BE32-E72D297353CC}">
                  <c16:uniqueId val="{00000003-9ED4-409F-84DA-B7C731AB0538}"/>
                </c:ext>
              </c:extLst>
            </c:dLbl>
            <c:dLbl>
              <c:idx val="2"/>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ctr"/>
              <c:showLegendKey val="0"/>
              <c:showVal val="0"/>
              <c:showCatName val="1"/>
              <c:showSerName val="0"/>
              <c:showPercent val="1"/>
              <c:showBubbleSize val="0"/>
              <c:separator>
</c:separator>
              <c:extLst>
                <c:ext xmlns:c15="http://schemas.microsoft.com/office/drawing/2012/chart" uri="{CE6537A1-D6FC-4f65-9D91-7224C49458BB}">
                  <c15:layout>
                    <c:manualLayout>
                      <c:w val="0.24996875390576201"/>
                      <c:h val="0.166645835937175"/>
                    </c:manualLayout>
                  </c15:layout>
                </c:ext>
                <c:ext xmlns:c16="http://schemas.microsoft.com/office/drawing/2014/chart" uri="{C3380CC4-5D6E-409C-BE32-E72D297353CC}">
                  <c16:uniqueId val="{00000005-9ED4-409F-84DA-B7C731AB0538}"/>
                </c:ext>
              </c:extLst>
            </c:dLbl>
            <c:dLbl>
              <c:idx val="3"/>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ctr"/>
              <c:showLegendKey val="0"/>
              <c:showVal val="0"/>
              <c:showCatName val="1"/>
              <c:showSerName val="0"/>
              <c:showPercent val="1"/>
              <c:showBubbleSize val="0"/>
              <c:separator>
</c:separator>
              <c:extLst>
                <c:ext xmlns:c15="http://schemas.microsoft.com/office/drawing/2012/chart" uri="{CE6537A1-D6FC-4f65-9D91-7224C49458BB}">
                  <c15:layout>
                    <c:manualLayout>
                      <c:w val="0.24996875390576201"/>
                      <c:h val="0.166645835937175"/>
                    </c:manualLayout>
                  </c15:layout>
                </c:ext>
                <c:ext xmlns:c16="http://schemas.microsoft.com/office/drawing/2014/chart" uri="{C3380CC4-5D6E-409C-BE32-E72D297353CC}">
                  <c16:uniqueId val="{00000007-9ED4-409F-84DA-B7C731AB0538}"/>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prstDash val="solid"/>
                  <a:round/>
                </a:ln>
                <a:effectLst/>
              </c:spPr>
            </c:leaderLines>
            <c:extLst>
              <c:ext xmlns:c15="http://schemas.microsoft.com/office/drawing/2012/chart" uri="{CE6537A1-D6FC-4f65-9D91-7224C49458BB}"/>
            </c:extLst>
          </c:dLbls>
          <c:cat>
            <c:strRef>
              <c:f>'[2]FIG1.2 各分区省份及全国分离毒株亚型分布'!$C$64:$F$64</c:f>
              <c:strCache>
                <c:ptCount val="4"/>
                <c:pt idx="0">
                  <c:v>H7N9</c:v>
                </c:pt>
                <c:pt idx="1">
                  <c:v>H5N1</c:v>
                </c:pt>
                <c:pt idx="2">
                  <c:v>H5N8</c:v>
                </c:pt>
                <c:pt idx="3">
                  <c:v>H9N2</c:v>
                </c:pt>
              </c:strCache>
            </c:strRef>
          </c:cat>
          <c:val>
            <c:numRef>
              <c:f>'[2]FIG1.2 各分区省份及全国分离毒株亚型分布'!$C$68:$F$68</c:f>
              <c:numCache>
                <c:formatCode>General</c:formatCode>
                <c:ptCount val="4"/>
                <c:pt idx="0">
                  <c:v>0</c:v>
                </c:pt>
                <c:pt idx="1">
                  <c:v>0</c:v>
                </c:pt>
                <c:pt idx="2">
                  <c:v>0.33333333333333298</c:v>
                </c:pt>
                <c:pt idx="3">
                  <c:v>0.66666666666666696</c:v>
                </c:pt>
              </c:numCache>
            </c:numRef>
          </c:val>
          <c:extLst>
            <c:ext xmlns:c16="http://schemas.microsoft.com/office/drawing/2014/chart" uri="{C3380CC4-5D6E-409C-BE32-E72D297353CC}">
              <c16:uniqueId val="{00000008-9ED4-409F-84DA-B7C731AB0538}"/>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South - Central</a:t>
            </a:r>
          </a:p>
        </c:rich>
      </c:tx>
      <c:layout>
        <c:manualLayout>
          <c:xMode val="edge"/>
          <c:yMode val="edge"/>
          <c:x val="0.25325531423363301"/>
          <c:y val="0.86393407354485896"/>
        </c:manualLayout>
      </c:layout>
      <c:overlay val="0"/>
      <c:spPr>
        <a:noFill/>
        <a:ln>
          <a:noFill/>
        </a:ln>
        <a:effectLst/>
      </c:spPr>
    </c:title>
    <c:autoTitleDeleted val="0"/>
    <c:plotArea>
      <c:layout>
        <c:manualLayout>
          <c:layoutTarget val="inner"/>
          <c:xMode val="edge"/>
          <c:yMode val="edge"/>
          <c:x val="0.240308544303797"/>
          <c:y val="0.23684403406271901"/>
          <c:w val="0.480419303797468"/>
          <c:h val="0.56239870340356601"/>
        </c:manualLayout>
      </c:layout>
      <c:pieChart>
        <c:varyColors val="1"/>
        <c:ser>
          <c:idx val="0"/>
          <c:order val="0"/>
          <c:spPr>
            <a:ln w="19050">
              <a:noFill/>
            </a:ln>
          </c:spPr>
          <c:dPt>
            <c:idx val="0"/>
            <c:bubble3D val="0"/>
            <c:spPr>
              <a:solidFill>
                <a:srgbClr val="7F7F7F"/>
              </a:solidFill>
              <a:ln w="19050">
                <a:noFill/>
              </a:ln>
              <a:effectLst/>
            </c:spPr>
            <c:extLst>
              <c:ext xmlns:c16="http://schemas.microsoft.com/office/drawing/2014/chart" uri="{C3380CC4-5D6E-409C-BE32-E72D297353CC}">
                <c16:uniqueId val="{00000001-1DE6-4865-8A00-CC80527512C8}"/>
              </c:ext>
            </c:extLst>
          </c:dPt>
          <c:dPt>
            <c:idx val="1"/>
            <c:bubble3D val="0"/>
            <c:spPr>
              <a:solidFill>
                <a:srgbClr val="6EEB33"/>
              </a:solidFill>
              <a:ln w="19050">
                <a:noFill/>
              </a:ln>
              <a:effectLst/>
            </c:spPr>
            <c:extLst>
              <c:ext xmlns:c16="http://schemas.microsoft.com/office/drawing/2014/chart" uri="{C3380CC4-5D6E-409C-BE32-E72D297353CC}">
                <c16:uniqueId val="{00000003-1DE6-4865-8A00-CC80527512C8}"/>
              </c:ext>
            </c:extLst>
          </c:dPt>
          <c:dPt>
            <c:idx val="2"/>
            <c:bubble3D val="0"/>
            <c:spPr>
              <a:solidFill>
                <a:srgbClr val="B797CF"/>
              </a:solidFill>
              <a:ln w="19050">
                <a:noFill/>
              </a:ln>
              <a:effectLst/>
            </c:spPr>
            <c:extLst>
              <c:ext xmlns:c16="http://schemas.microsoft.com/office/drawing/2014/chart" uri="{C3380CC4-5D6E-409C-BE32-E72D297353CC}">
                <c16:uniqueId val="{00000005-1DE6-4865-8A00-CC80527512C8}"/>
              </c:ext>
            </c:extLst>
          </c:dPt>
          <c:dPt>
            <c:idx val="3"/>
            <c:bubble3D val="0"/>
            <c:spPr>
              <a:solidFill>
                <a:srgbClr val="CC00FF"/>
              </a:solidFill>
              <a:ln w="19050">
                <a:noFill/>
              </a:ln>
              <a:effectLst/>
            </c:spPr>
            <c:extLst>
              <c:ext xmlns:c16="http://schemas.microsoft.com/office/drawing/2014/chart" uri="{C3380CC4-5D6E-409C-BE32-E72D297353CC}">
                <c16:uniqueId val="{00000007-1DE6-4865-8A00-CC80527512C8}"/>
              </c:ext>
            </c:extLst>
          </c:dPt>
          <c:dPt>
            <c:idx val="4"/>
            <c:bubble3D val="0"/>
            <c:spPr>
              <a:solidFill>
                <a:srgbClr val="D05F3F"/>
              </a:solidFill>
              <a:ln w="19050">
                <a:noFill/>
              </a:ln>
              <a:effectLst/>
            </c:spPr>
            <c:extLst>
              <c:ext xmlns:c16="http://schemas.microsoft.com/office/drawing/2014/chart" uri="{C3380CC4-5D6E-409C-BE32-E72D297353CC}">
                <c16:uniqueId val="{00000009-1DE6-4865-8A00-CC80527512C8}"/>
              </c:ext>
            </c:extLst>
          </c:dPt>
          <c:dPt>
            <c:idx val="5"/>
            <c:bubble3D val="0"/>
            <c:spPr>
              <a:solidFill>
                <a:srgbClr val="00CC66"/>
              </a:solidFill>
              <a:ln w="19050">
                <a:noFill/>
              </a:ln>
              <a:effectLst/>
            </c:spPr>
            <c:extLst>
              <c:ext xmlns:c16="http://schemas.microsoft.com/office/drawing/2014/chart" uri="{C3380CC4-5D6E-409C-BE32-E72D297353CC}">
                <c16:uniqueId val="{0000000B-1DE6-4865-8A00-CC80527512C8}"/>
              </c:ext>
            </c:extLst>
          </c:dPt>
          <c:dLbls>
            <c:dLbl>
              <c:idx val="0"/>
              <c:layout>
                <c:manualLayout>
                  <c:x val="1.6531185043365201E-2"/>
                  <c:y val="-3.7034749166572699E-2"/>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1DE6-4865-8A00-CC80527512C8}"/>
                </c:ext>
              </c:extLst>
            </c:dLbl>
            <c:dLbl>
              <c:idx val="1"/>
              <c:layout>
                <c:manualLayout>
                  <c:x val="5.3611231898519102E-2"/>
                  <c:y val="-9.93569371248622E-3"/>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1DE6-4865-8A00-CC80527512C8}"/>
                </c:ext>
              </c:extLst>
            </c:dLbl>
            <c:dLbl>
              <c:idx val="2"/>
              <c:layout>
                <c:manualLayout>
                  <c:x val="6.4832725644159095E-2"/>
                  <c:y val="1.51735418511224E-2"/>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1DE6-4865-8A00-CC80527512C8}"/>
                </c:ext>
              </c:extLst>
            </c:dLbl>
            <c:dLbl>
              <c:idx val="3"/>
              <c:layout>
                <c:manualLayout>
                  <c:x val="-0.15539133235931299"/>
                  <c:y val="3.0570101674183899E-2"/>
                </c:manualLayout>
              </c:layout>
              <c:tx>
                <c:rich>
                  <a:bodyPr/>
                  <a:lstStyle/>
                  <a:p>
                    <a:r>
                      <a:rPr lang="en-US"/>
                      <a:t>H7N9, 9.54%</a:t>
                    </a:r>
                  </a:p>
                </c:rich>
              </c:tx>
              <c:dLblPos val="bestFit"/>
              <c:showLegendKey val="0"/>
              <c:showVal val="1"/>
              <c:showCatName val="1"/>
              <c:showSerName val="0"/>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1DE6-4865-8A00-CC80527512C8}"/>
                </c:ext>
              </c:extLst>
            </c:dLbl>
            <c:dLbl>
              <c:idx val="4"/>
              <c:layout>
                <c:manualLayout>
                  <c:x val="-0.167124538752182"/>
                  <c:y val="-8.5232398134699197E-2"/>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1DE6-4865-8A00-CC80527512C8}"/>
                </c:ext>
              </c:extLst>
            </c:dLbl>
            <c:dLbl>
              <c:idx val="5"/>
              <c:layout>
                <c:manualLayout>
                  <c:x val="0.240379425967086"/>
                  <c:y val="-9.7802555782793399E-2"/>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1DE6-4865-8A00-CC80527512C8}"/>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1"/>
            <c:showCatName val="1"/>
            <c:showSerName val="0"/>
            <c:showPercent val="0"/>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'[2]FIG1.2 各分区省份及全国分离毒株亚型分布'!$C$123:$H$123</c:f>
              <c:strCache>
                <c:ptCount val="6"/>
                <c:pt idx="0">
                  <c:v>Others</c:v>
                </c:pt>
                <c:pt idx="1">
                  <c:v>H6N6</c:v>
                </c:pt>
                <c:pt idx="2">
                  <c:v>H7N3</c:v>
                </c:pt>
                <c:pt idx="3">
                  <c:v>H7N9</c:v>
                </c:pt>
                <c:pt idx="4">
                  <c:v>H5N6</c:v>
                </c:pt>
                <c:pt idx="5">
                  <c:v>H9N2</c:v>
                </c:pt>
              </c:strCache>
            </c:strRef>
          </c:cat>
          <c:val>
            <c:numRef>
              <c:f>'[2]FIG1.2 各分区省份及全国分离毒株亚型分布'!$C$129:$H$129</c:f>
              <c:numCache>
                <c:formatCode>General</c:formatCode>
                <c:ptCount val="6"/>
                <c:pt idx="0">
                  <c:v>7.6281287246722299E-2</c:v>
                </c:pt>
                <c:pt idx="1">
                  <c:v>6.1978545887961901E-2</c:v>
                </c:pt>
                <c:pt idx="2">
                  <c:v>3.6948748510131101E-2</c:v>
                </c:pt>
                <c:pt idx="3">
                  <c:v>9.5351609058402897E-2</c:v>
                </c:pt>
                <c:pt idx="4">
                  <c:v>0.104886769964243</c:v>
                </c:pt>
                <c:pt idx="5">
                  <c:v>0.62455303933253903</c:v>
                </c:pt>
              </c:numCache>
            </c:numRef>
          </c:val>
          <c:extLst>
            <c:ext xmlns:c16="http://schemas.microsoft.com/office/drawing/2014/chart" uri="{C3380CC4-5D6E-409C-BE32-E72D297353CC}">
              <c16:uniqueId val="{0000000C-1DE6-4865-8A00-CC80527512C8}"/>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Yangtze River Delta</a:t>
            </a:r>
          </a:p>
        </c:rich>
      </c:tx>
      <c:layout>
        <c:manualLayout>
          <c:xMode val="edge"/>
          <c:yMode val="edge"/>
          <c:x val="0.20776978489047901"/>
          <c:y val="0.85052582677839506"/>
        </c:manualLayout>
      </c:layout>
      <c:overlay val="0"/>
      <c:spPr>
        <a:noFill/>
        <a:ln>
          <a:noFill/>
        </a:ln>
        <a:effectLst/>
      </c:spPr>
    </c:title>
    <c:autoTitleDeleted val="0"/>
    <c:plotArea>
      <c:layout>
        <c:manualLayout>
          <c:layoutTarget val="inner"/>
          <c:xMode val="edge"/>
          <c:yMode val="edge"/>
          <c:x val="0.24860496859214901"/>
          <c:y val="5.5265581823764197E-2"/>
          <c:w val="0.56312083383829603"/>
          <c:h val="0.74224063238188698"/>
        </c:manualLayout>
      </c:layout>
      <c:pieChart>
        <c:varyColors val="1"/>
        <c:ser>
          <c:idx val="0"/>
          <c:order val="0"/>
          <c:spPr>
            <a:ln w="19050">
              <a:noFill/>
            </a:ln>
          </c:spPr>
          <c:dPt>
            <c:idx val="0"/>
            <c:bubble3D val="0"/>
            <c:spPr>
              <a:solidFill>
                <a:srgbClr val="CC00FF"/>
              </a:solidFill>
              <a:ln w="19050">
                <a:noFill/>
              </a:ln>
              <a:effectLst/>
            </c:spPr>
            <c:extLst>
              <c:ext xmlns:c16="http://schemas.microsoft.com/office/drawing/2014/chart" uri="{C3380CC4-5D6E-409C-BE32-E72D297353CC}">
                <c16:uniqueId val="{00000001-780A-47C6-84F8-5957695193A4}"/>
              </c:ext>
            </c:extLst>
          </c:dPt>
          <c:dPt>
            <c:idx val="1"/>
            <c:bubble3D val="0"/>
            <c:spPr>
              <a:solidFill>
                <a:srgbClr val="00CC66"/>
              </a:solidFill>
              <a:ln w="19050">
                <a:noFill/>
              </a:ln>
              <a:effectLst/>
            </c:spPr>
            <c:extLst>
              <c:ext xmlns:c16="http://schemas.microsoft.com/office/drawing/2014/chart" uri="{C3380CC4-5D6E-409C-BE32-E72D297353CC}">
                <c16:uniqueId val="{00000003-780A-47C6-84F8-5957695193A4}"/>
              </c:ext>
            </c:extLst>
          </c:dPt>
          <c:dLbls>
            <c:dLbl>
              <c:idx val="0"/>
              <c:layout>
                <c:manualLayout>
                  <c:x val="-7.6784472013997407E-2"/>
                  <c:y val="0.104640582347589"/>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780A-47C6-84F8-5957695193A4}"/>
                </c:ext>
              </c:extLst>
            </c:dLbl>
            <c:dLbl>
              <c:idx val="1"/>
              <c:layout>
                <c:manualLayout>
                  <c:x val="0.139920476902754"/>
                  <c:y val="-0.31112409775897698"/>
                </c:manualLayout>
              </c:layout>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780A-47C6-84F8-5957695193A4}"/>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prstDash val="solid"/>
                  <a:round/>
                </a:ln>
                <a:effectLst/>
              </c:spPr>
            </c:leaderLines>
            <c:extLst>
              <c:ext xmlns:c15="http://schemas.microsoft.com/office/drawing/2012/chart" uri="{CE6537A1-D6FC-4f65-9D91-7224C49458BB}"/>
            </c:extLst>
          </c:dLbls>
          <c:cat>
            <c:strRef>
              <c:f>'[2]FIG1.2 各分区省份及全国分离毒株亚型分布'!$C$149:$D$149</c:f>
              <c:strCache>
                <c:ptCount val="2"/>
                <c:pt idx="0">
                  <c:v>H7N9</c:v>
                </c:pt>
                <c:pt idx="1">
                  <c:v>H9N2</c:v>
                </c:pt>
              </c:strCache>
            </c:strRef>
          </c:cat>
          <c:val>
            <c:numRef>
              <c:f>'[2]FIG1.2 各分区省份及全国分离毒株亚型分布'!$C$153:$D$153</c:f>
              <c:numCache>
                <c:formatCode>General</c:formatCode>
                <c:ptCount val="2"/>
                <c:pt idx="0">
                  <c:v>0.14285714285714299</c:v>
                </c:pt>
                <c:pt idx="1">
                  <c:v>0.85714285714285698</c:v>
                </c:pt>
              </c:numCache>
            </c:numRef>
          </c:val>
          <c:extLst>
            <c:ext xmlns:c16="http://schemas.microsoft.com/office/drawing/2014/chart" uri="{C3380CC4-5D6E-409C-BE32-E72D297353CC}">
              <c16:uniqueId val="{00000004-780A-47C6-84F8-5957695193A4}"/>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South</a:t>
            </a:r>
          </a:p>
        </c:rich>
      </c:tx>
      <c:layout>
        <c:manualLayout>
          <c:xMode val="edge"/>
          <c:yMode val="edge"/>
          <c:x val="0.43040132757517302"/>
          <c:y val="0.85750336451916698"/>
        </c:manualLayout>
      </c:layout>
      <c:overlay val="0"/>
      <c:spPr>
        <a:noFill/>
        <a:ln>
          <a:noFill/>
        </a:ln>
        <a:effectLst/>
      </c:spPr>
    </c:title>
    <c:autoTitleDeleted val="0"/>
    <c:plotArea>
      <c:layout>
        <c:manualLayout>
          <c:layoutTarget val="inner"/>
          <c:xMode val="edge"/>
          <c:yMode val="edge"/>
          <c:x val="0.28094035360404102"/>
          <c:y val="0.24936327853669801"/>
          <c:w val="0.47678259180104898"/>
          <c:h val="0.56818708034267196"/>
        </c:manualLayout>
      </c:layout>
      <c:pieChart>
        <c:varyColors val="1"/>
        <c:ser>
          <c:idx val="0"/>
          <c:order val="0"/>
          <c:spPr>
            <a:ln w="19050">
              <a:noFill/>
            </a:ln>
          </c:spPr>
          <c:dPt>
            <c:idx val="0"/>
            <c:bubble3D val="0"/>
            <c:spPr>
              <a:solidFill>
                <a:srgbClr val="7F7F7F"/>
              </a:solidFill>
              <a:ln w="19050">
                <a:noFill/>
              </a:ln>
              <a:effectLst/>
            </c:spPr>
            <c:extLst>
              <c:ext xmlns:c16="http://schemas.microsoft.com/office/drawing/2014/chart" uri="{C3380CC4-5D6E-409C-BE32-E72D297353CC}">
                <c16:uniqueId val="{00000001-143E-4AC4-B729-800766069800}"/>
              </c:ext>
            </c:extLst>
          </c:dPt>
          <c:dPt>
            <c:idx val="1"/>
            <c:bubble3D val="0"/>
            <c:spPr>
              <a:solidFill>
                <a:srgbClr val="CC00FF"/>
              </a:solidFill>
              <a:ln w="19050">
                <a:noFill/>
              </a:ln>
              <a:effectLst/>
            </c:spPr>
            <c:extLst>
              <c:ext xmlns:c16="http://schemas.microsoft.com/office/drawing/2014/chart" uri="{C3380CC4-5D6E-409C-BE32-E72D297353CC}">
                <c16:uniqueId val="{00000003-143E-4AC4-B729-800766069800}"/>
              </c:ext>
            </c:extLst>
          </c:dPt>
          <c:dPt>
            <c:idx val="2"/>
            <c:bubble3D val="0"/>
            <c:spPr>
              <a:solidFill>
                <a:srgbClr val="D05F3F"/>
              </a:solidFill>
              <a:ln w="19050">
                <a:noFill/>
              </a:ln>
              <a:effectLst/>
            </c:spPr>
            <c:extLst>
              <c:ext xmlns:c16="http://schemas.microsoft.com/office/drawing/2014/chart" uri="{C3380CC4-5D6E-409C-BE32-E72D297353CC}">
                <c16:uniqueId val="{00000005-143E-4AC4-B729-800766069800}"/>
              </c:ext>
            </c:extLst>
          </c:dPt>
          <c:dPt>
            <c:idx val="3"/>
            <c:bubble3D val="0"/>
            <c:spPr>
              <a:solidFill>
                <a:srgbClr val="B6F599"/>
              </a:solidFill>
              <a:ln w="19050">
                <a:noFill/>
              </a:ln>
              <a:effectLst/>
            </c:spPr>
            <c:extLst>
              <c:ext xmlns:c16="http://schemas.microsoft.com/office/drawing/2014/chart" uri="{C3380CC4-5D6E-409C-BE32-E72D297353CC}">
                <c16:uniqueId val="{00000007-143E-4AC4-B729-800766069800}"/>
              </c:ext>
            </c:extLst>
          </c:dPt>
          <c:dPt>
            <c:idx val="4"/>
            <c:bubble3D val="0"/>
            <c:spPr>
              <a:solidFill>
                <a:srgbClr val="6EEB33"/>
              </a:solidFill>
              <a:ln w="19050">
                <a:noFill/>
              </a:ln>
              <a:effectLst/>
            </c:spPr>
            <c:extLst>
              <c:ext xmlns:c16="http://schemas.microsoft.com/office/drawing/2014/chart" uri="{C3380CC4-5D6E-409C-BE32-E72D297353CC}">
                <c16:uniqueId val="{00000009-143E-4AC4-B729-800766069800}"/>
              </c:ext>
            </c:extLst>
          </c:dPt>
          <c:dPt>
            <c:idx val="5"/>
            <c:bubble3D val="0"/>
            <c:spPr>
              <a:solidFill>
                <a:srgbClr val="00CC66"/>
              </a:solidFill>
              <a:ln w="19050">
                <a:noFill/>
              </a:ln>
              <a:effectLst/>
            </c:spPr>
            <c:extLst>
              <c:ext xmlns:c16="http://schemas.microsoft.com/office/drawing/2014/chart" uri="{C3380CC4-5D6E-409C-BE32-E72D297353CC}">
                <c16:uniqueId val="{0000000B-143E-4AC4-B729-800766069800}"/>
              </c:ext>
            </c:extLst>
          </c:dPt>
          <c:dLbls>
            <c:dLbl>
              <c:idx val="0"/>
              <c:layout>
                <c:manualLayout>
                  <c:x val="-0.190483086789799"/>
                  <c:y val="1.7650645428309401E-2"/>
                </c:manualLayout>
              </c:layout>
              <c:tx>
                <c:rich>
                  <a:bodyPr/>
                  <a:lstStyle/>
                  <a:p>
                    <a:r>
                      <a:rPr lang="en-US"/>
                      <a:t>Others</a:t>
                    </a:r>
                  </a:p>
                  <a:p>
                    <a:r>
                      <a:rPr lang="en-US"/>
                      <a:t>3.7</a:t>
                    </a:r>
                    <a:r>
                      <a:rPr lang="en-US" altLang="zh-CN"/>
                      <a:t>9</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143E-4AC4-B729-800766069800}"/>
                </c:ext>
              </c:extLst>
            </c:dLbl>
            <c:dLbl>
              <c:idx val="1"/>
              <c:layout>
                <c:manualLayout>
                  <c:x val="6.5580319921013194E-2"/>
                  <c:y val="-5.597425682996599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143E-4AC4-B729-800766069800}"/>
                </c:ext>
              </c:extLst>
            </c:dLbl>
            <c:dLbl>
              <c:idx val="2"/>
              <c:layout>
                <c:manualLayout>
                  <c:x val="0.20993929955764901"/>
                  <c:y val="0"/>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143E-4AC4-B729-800766069800}"/>
                </c:ext>
              </c:extLst>
            </c:dLbl>
            <c:dLbl>
              <c:idx val="3"/>
              <c:layout>
                <c:manualLayout>
                  <c:x val="0.13418457566114"/>
                  <c:y val="0.104468130295647"/>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143E-4AC4-B729-800766069800}"/>
                </c:ext>
              </c:extLst>
            </c:dLbl>
            <c:dLbl>
              <c:idx val="4"/>
              <c:layout>
                <c:manualLayout>
                  <c:x val="0.114201702757101"/>
                  <c:y val="0.17179475407525199"/>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143E-4AC4-B729-800766069800}"/>
                </c:ext>
              </c:extLst>
            </c:dLbl>
            <c:dLbl>
              <c:idx val="5"/>
              <c:layout>
                <c:manualLayout>
                  <c:x val="0.117616528608012"/>
                  <c:y val="-0.21736011645669501"/>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143E-4AC4-B729-800766069800}"/>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'[2]FIG1.2 各分区省份及全国分离毒株亚型分布'!$C$219:$H$219</c:f>
              <c:strCache>
                <c:ptCount val="6"/>
                <c:pt idx="0">
                  <c:v>Others</c:v>
                </c:pt>
                <c:pt idx="1">
                  <c:v>H7N9</c:v>
                </c:pt>
                <c:pt idx="2">
                  <c:v>H5N6</c:v>
                </c:pt>
                <c:pt idx="3">
                  <c:v>H6N2</c:v>
                </c:pt>
                <c:pt idx="4">
                  <c:v>H6N6</c:v>
                </c:pt>
                <c:pt idx="5">
                  <c:v>H9N2</c:v>
                </c:pt>
              </c:strCache>
            </c:strRef>
          </c:cat>
          <c:val>
            <c:numRef>
              <c:f>'[2]FIG1.2 各分区省份及全国分离毒株亚型分布'!$C$224:$H$224</c:f>
              <c:numCache>
                <c:formatCode>General</c:formatCode>
                <c:ptCount val="6"/>
                <c:pt idx="0">
                  <c:v>3.7837837837837798E-2</c:v>
                </c:pt>
                <c:pt idx="1">
                  <c:v>1.0810810810810799E-2</c:v>
                </c:pt>
                <c:pt idx="2">
                  <c:v>3.7837837837837798E-2</c:v>
                </c:pt>
                <c:pt idx="3">
                  <c:v>2.7027027027027001E-2</c:v>
                </c:pt>
                <c:pt idx="4">
                  <c:v>6.4864864864864896E-2</c:v>
                </c:pt>
                <c:pt idx="5">
                  <c:v>0.821621621621622</c:v>
                </c:pt>
              </c:numCache>
            </c:numRef>
          </c:val>
          <c:extLst>
            <c:ext xmlns:c16="http://schemas.microsoft.com/office/drawing/2014/chart" uri="{C3380CC4-5D6E-409C-BE32-E72D297353CC}">
              <c16:uniqueId val="{0000000C-143E-4AC4-B729-800766069800}"/>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West</a:t>
            </a:r>
          </a:p>
        </c:rich>
      </c:tx>
      <c:layout>
        <c:manualLayout>
          <c:xMode val="edge"/>
          <c:yMode val="edge"/>
          <c:x val="0.49823345863590301"/>
          <c:y val="0.87245873813174302"/>
        </c:manualLayout>
      </c:layout>
      <c:overlay val="0"/>
      <c:spPr>
        <a:noFill/>
        <a:ln>
          <a:noFill/>
        </a:ln>
        <a:effectLst/>
      </c:spPr>
    </c:title>
    <c:autoTitleDeleted val="0"/>
    <c:plotArea>
      <c:layout>
        <c:manualLayout>
          <c:layoutTarget val="inner"/>
          <c:xMode val="edge"/>
          <c:yMode val="edge"/>
          <c:x val="0.27475981362751201"/>
          <c:y val="0.161434977578475"/>
          <c:w val="0.55104330266995705"/>
          <c:h val="0.64785017145871804"/>
        </c:manualLayout>
      </c:layout>
      <c:pieChart>
        <c:varyColors val="1"/>
        <c:ser>
          <c:idx val="0"/>
          <c:order val="0"/>
          <c:spPr>
            <a:ln w="19050">
              <a:noFill/>
            </a:ln>
          </c:spPr>
          <c:dPt>
            <c:idx val="0"/>
            <c:bubble3D val="0"/>
            <c:spPr>
              <a:solidFill>
                <a:srgbClr val="D05F3F"/>
              </a:solidFill>
              <a:ln w="19050">
                <a:noFill/>
              </a:ln>
              <a:effectLst/>
            </c:spPr>
            <c:extLst>
              <c:ext xmlns:c16="http://schemas.microsoft.com/office/drawing/2014/chart" uri="{C3380CC4-5D6E-409C-BE32-E72D297353CC}">
                <c16:uniqueId val="{00000001-9297-4769-B3E4-A9D105605147}"/>
              </c:ext>
            </c:extLst>
          </c:dPt>
          <c:dPt>
            <c:idx val="1"/>
            <c:bubble3D val="0"/>
            <c:spPr>
              <a:solidFill>
                <a:srgbClr val="EE7228"/>
              </a:solidFill>
              <a:ln w="19050">
                <a:noFill/>
              </a:ln>
              <a:effectLst/>
            </c:spPr>
            <c:extLst>
              <c:ext xmlns:c16="http://schemas.microsoft.com/office/drawing/2014/chart" uri="{C3380CC4-5D6E-409C-BE32-E72D297353CC}">
                <c16:uniqueId val="{00000003-9297-4769-B3E4-A9D105605147}"/>
              </c:ext>
            </c:extLst>
          </c:dPt>
          <c:dPt>
            <c:idx val="2"/>
            <c:bubble3D val="0"/>
            <c:spPr>
              <a:solidFill>
                <a:srgbClr val="00CC66"/>
              </a:solidFill>
              <a:ln w="19050">
                <a:noFill/>
              </a:ln>
              <a:effectLst/>
            </c:spPr>
            <c:extLst>
              <c:ext xmlns:c16="http://schemas.microsoft.com/office/drawing/2014/chart" uri="{C3380CC4-5D6E-409C-BE32-E72D297353CC}">
                <c16:uniqueId val="{00000005-9297-4769-B3E4-A9D105605147}"/>
              </c:ext>
            </c:extLst>
          </c:dPt>
          <c:dLbls>
            <c:dLbl>
              <c:idx val="0"/>
              <c:layout>
                <c:manualLayout>
                  <c:x val="-6.6478388509505298E-2"/>
                  <c:y val="0.151961849517009"/>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9297-4769-B3E4-A9D105605147}"/>
                </c:ext>
              </c:extLst>
            </c:dLbl>
            <c:dLbl>
              <c:idx val="1"/>
              <c:layout>
                <c:manualLayout>
                  <c:x val="-0.19526876149936501"/>
                  <c:y val="-5.14706141516833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9297-4769-B3E4-A9D105605147}"/>
                </c:ext>
              </c:extLst>
            </c:dLbl>
            <c:dLbl>
              <c:idx val="2"/>
              <c:layout>
                <c:manualLayout>
                  <c:x val="0.27072927530878299"/>
                  <c:y val="-5.52347664623262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9297-4769-B3E4-A9D105605147}"/>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prstDash val="solid"/>
                  <a:round/>
                </a:ln>
                <a:effectLst/>
              </c:spPr>
            </c:leaderLines>
            <c:extLst>
              <c:ext xmlns:c15="http://schemas.microsoft.com/office/drawing/2012/chart" uri="{CE6537A1-D6FC-4f65-9D91-7224C49458BB}"/>
            </c:extLst>
          </c:dLbls>
          <c:cat>
            <c:strRef>
              <c:f>'[2]FIG1.2 各分区省份及全国分离毒株亚型分布'!$C$250:$E$250</c:f>
              <c:strCache>
                <c:ptCount val="3"/>
                <c:pt idx="0">
                  <c:v>H5N6</c:v>
                </c:pt>
                <c:pt idx="1">
                  <c:v>H5N8</c:v>
                </c:pt>
                <c:pt idx="2">
                  <c:v>H9N2</c:v>
                </c:pt>
              </c:strCache>
            </c:strRef>
          </c:cat>
          <c:val>
            <c:numRef>
              <c:f>'[2]FIG1.2 各分区省份及全国分离毒株亚型分布'!$C$255:$E$255</c:f>
              <c:numCache>
                <c:formatCode>General</c:formatCode>
                <c:ptCount val="3"/>
                <c:pt idx="0">
                  <c:v>0.115384615384615</c:v>
                </c:pt>
                <c:pt idx="1">
                  <c:v>0.30769230769230799</c:v>
                </c:pt>
                <c:pt idx="2">
                  <c:v>0.57692307692307698</c:v>
                </c:pt>
              </c:numCache>
            </c:numRef>
          </c:val>
          <c:extLst>
            <c:ext xmlns:c16="http://schemas.microsoft.com/office/drawing/2014/chart" uri="{C3380CC4-5D6E-409C-BE32-E72D297353CC}">
              <c16:uniqueId val="{00000006-9297-4769-B3E4-A9D105605147}"/>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mn-lt"/>
                <a:ea typeface="+mn-ea"/>
                <a:cs typeface="+mn-cs"/>
              </a:defRPr>
            </a:pPr>
            <a:r>
              <a:rPr lang="en-US" altLang="zh-CN" b="1">
                <a:solidFill>
                  <a:sysClr val="windowText" lastClr="000000"/>
                </a:solidFill>
              </a:rPr>
              <a:t>China</a:t>
            </a:r>
          </a:p>
        </c:rich>
      </c:tx>
      <c:layout>
        <c:manualLayout>
          <c:xMode val="edge"/>
          <c:yMode val="edge"/>
          <c:x val="0.38377865381807602"/>
          <c:y val="0.77757520510483102"/>
        </c:manualLayout>
      </c:layout>
      <c:overlay val="0"/>
      <c:spPr>
        <a:noFill/>
        <a:ln>
          <a:noFill/>
        </a:ln>
        <a:effectLst/>
      </c:spPr>
    </c:title>
    <c:autoTitleDeleted val="0"/>
    <c:plotArea>
      <c:layout>
        <c:manualLayout>
          <c:layoutTarget val="inner"/>
          <c:xMode val="edge"/>
          <c:yMode val="edge"/>
          <c:x val="0.27753832676303097"/>
          <c:y val="2.6745670009115801E-2"/>
          <c:w val="0.43762301065849002"/>
          <c:h val="0.68306289881494997"/>
        </c:manualLayout>
      </c:layout>
      <c:pieChart>
        <c:varyColors val="1"/>
        <c:ser>
          <c:idx val="0"/>
          <c:order val="0"/>
          <c:spPr>
            <a:ln w="19050">
              <a:noFill/>
            </a:ln>
          </c:spPr>
          <c:dPt>
            <c:idx val="0"/>
            <c:bubble3D val="0"/>
            <c:spPr>
              <a:solidFill>
                <a:srgbClr val="00CC66"/>
              </a:solidFill>
              <a:ln w="19050">
                <a:noFill/>
              </a:ln>
              <a:effectLst/>
            </c:spPr>
            <c:extLst>
              <c:ext xmlns:c16="http://schemas.microsoft.com/office/drawing/2014/chart" uri="{C3380CC4-5D6E-409C-BE32-E72D297353CC}">
                <c16:uniqueId val="{00000001-B03D-4BCD-B570-2972C434FFA1}"/>
              </c:ext>
            </c:extLst>
          </c:dPt>
          <c:dPt>
            <c:idx val="1"/>
            <c:bubble3D val="0"/>
            <c:spPr>
              <a:solidFill>
                <a:srgbClr val="CC00FF"/>
              </a:solidFill>
              <a:ln w="19050">
                <a:noFill/>
              </a:ln>
              <a:effectLst/>
            </c:spPr>
            <c:extLst>
              <c:ext xmlns:c16="http://schemas.microsoft.com/office/drawing/2014/chart" uri="{C3380CC4-5D6E-409C-BE32-E72D297353CC}">
                <c16:uniqueId val="{00000003-B03D-4BCD-B570-2972C434FFA1}"/>
              </c:ext>
            </c:extLst>
          </c:dPt>
          <c:dPt>
            <c:idx val="2"/>
            <c:bubble3D val="0"/>
            <c:spPr>
              <a:solidFill>
                <a:srgbClr val="7030A0"/>
              </a:solidFill>
              <a:ln w="19050">
                <a:noFill/>
              </a:ln>
              <a:effectLst/>
            </c:spPr>
            <c:extLst>
              <c:ext xmlns:c16="http://schemas.microsoft.com/office/drawing/2014/chart" uri="{C3380CC4-5D6E-409C-BE32-E72D297353CC}">
                <c16:uniqueId val="{00000005-B03D-4BCD-B570-2972C434FFA1}"/>
              </c:ext>
            </c:extLst>
          </c:dPt>
          <c:dPt>
            <c:idx val="3"/>
            <c:bubble3D val="0"/>
            <c:spPr>
              <a:solidFill>
                <a:srgbClr val="40D98C"/>
              </a:solidFill>
              <a:ln w="19050">
                <a:noFill/>
              </a:ln>
              <a:effectLst/>
            </c:spPr>
            <c:extLst>
              <c:ext xmlns:c16="http://schemas.microsoft.com/office/drawing/2014/chart" uri="{C3380CC4-5D6E-409C-BE32-E72D297353CC}">
                <c16:uniqueId val="{00000007-B03D-4BCD-B570-2972C434FFA1}"/>
              </c:ext>
            </c:extLst>
          </c:dPt>
          <c:dPt>
            <c:idx val="4"/>
            <c:bubble3D val="0"/>
            <c:spPr>
              <a:solidFill>
                <a:srgbClr val="6EEB33"/>
              </a:solidFill>
              <a:ln w="19050">
                <a:noFill/>
              </a:ln>
              <a:effectLst/>
            </c:spPr>
            <c:extLst>
              <c:ext xmlns:c16="http://schemas.microsoft.com/office/drawing/2014/chart" uri="{C3380CC4-5D6E-409C-BE32-E72D297353CC}">
                <c16:uniqueId val="{00000009-B03D-4BCD-B570-2972C434FFA1}"/>
              </c:ext>
            </c:extLst>
          </c:dPt>
          <c:dPt>
            <c:idx val="5"/>
            <c:bubble3D val="0"/>
            <c:spPr>
              <a:solidFill>
                <a:srgbClr val="B6F599"/>
              </a:solidFill>
              <a:ln w="19050">
                <a:noFill/>
              </a:ln>
              <a:effectLst/>
            </c:spPr>
            <c:extLst>
              <c:ext xmlns:c16="http://schemas.microsoft.com/office/drawing/2014/chart" uri="{C3380CC4-5D6E-409C-BE32-E72D297353CC}">
                <c16:uniqueId val="{0000000B-B03D-4BCD-B570-2972C434FFA1}"/>
              </c:ext>
            </c:extLst>
          </c:dPt>
          <c:dPt>
            <c:idx val="6"/>
            <c:bubble3D val="0"/>
            <c:spPr>
              <a:solidFill>
                <a:srgbClr val="D05F3F"/>
              </a:solidFill>
              <a:ln w="19050">
                <a:noFill/>
              </a:ln>
              <a:effectLst/>
            </c:spPr>
            <c:extLst>
              <c:ext xmlns:c16="http://schemas.microsoft.com/office/drawing/2014/chart" uri="{C3380CC4-5D6E-409C-BE32-E72D297353CC}">
                <c16:uniqueId val="{0000000D-B03D-4BCD-B570-2972C434FFA1}"/>
              </c:ext>
            </c:extLst>
          </c:dPt>
          <c:dPt>
            <c:idx val="7"/>
            <c:bubble3D val="0"/>
            <c:spPr>
              <a:solidFill>
                <a:srgbClr val="EE7228"/>
              </a:solidFill>
              <a:ln w="19050">
                <a:noFill/>
              </a:ln>
              <a:effectLst/>
            </c:spPr>
            <c:extLst>
              <c:ext xmlns:c16="http://schemas.microsoft.com/office/drawing/2014/chart" uri="{C3380CC4-5D6E-409C-BE32-E72D297353CC}">
                <c16:uniqueId val="{0000000F-B03D-4BCD-B570-2972C434FFA1}"/>
              </c:ext>
            </c:extLst>
          </c:dPt>
          <c:dPt>
            <c:idx val="8"/>
            <c:bubble3D val="0"/>
            <c:spPr>
              <a:solidFill>
                <a:srgbClr val="7F7F7F"/>
              </a:solidFill>
              <a:ln w="19050">
                <a:noFill/>
              </a:ln>
              <a:effectLst/>
            </c:spPr>
            <c:extLst>
              <c:ext xmlns:c16="http://schemas.microsoft.com/office/drawing/2014/chart" uri="{C3380CC4-5D6E-409C-BE32-E72D297353CC}">
                <c16:uniqueId val="{00000011-B03D-4BCD-B570-2972C434FFA1}"/>
              </c:ext>
            </c:extLst>
          </c:dPt>
          <c:dLbls>
            <c:dLbl>
              <c:idx val="0"/>
              <c:layout>
                <c:manualLayout>
                  <c:x val="0.17348894721493099"/>
                  <c:y val="4.52194599270597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B03D-4BCD-B570-2972C434FFA1}"/>
                </c:ext>
              </c:extLst>
            </c:dLbl>
            <c:dLbl>
              <c:idx val="1"/>
              <c:layout>
                <c:manualLayout>
                  <c:x val="-7.8837624898685996E-2"/>
                  <c:y val="8.3741558198265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B03D-4BCD-B570-2972C434FFA1}"/>
                </c:ext>
              </c:extLst>
            </c:dLbl>
            <c:dLbl>
              <c:idx val="2"/>
              <c:layout>
                <c:manualLayout>
                  <c:x val="1.24910961454394E-2"/>
                  <c:y val="-6.0181393567443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247335377427362"/>
                      <c:h val="0.16134913400182299"/>
                    </c:manualLayout>
                  </c15:layout>
                </c:ext>
                <c:ext xmlns:c16="http://schemas.microsoft.com/office/drawing/2014/chart" uri="{C3380CC4-5D6E-409C-BE32-E72D297353CC}">
                  <c16:uniqueId val="{00000005-B03D-4BCD-B570-2972C434FFA1}"/>
                </c:ext>
              </c:extLst>
            </c:dLbl>
            <c:dLbl>
              <c:idx val="3"/>
              <c:layout>
                <c:manualLayout>
                  <c:x val="4.4317902374803902E-2"/>
                  <c:y val="2.135887425676559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B03D-4BCD-B570-2972C434FFA1}"/>
                </c:ext>
              </c:extLst>
            </c:dLbl>
            <c:dLbl>
              <c:idx val="4"/>
              <c:layout>
                <c:manualLayout>
                  <c:x val="-9.9649051143429396E-2"/>
                  <c:y val="-2.91186205663824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B03D-4BCD-B570-2972C434FFA1}"/>
                </c:ext>
              </c:extLst>
            </c:dLbl>
            <c:dLbl>
              <c:idx val="5"/>
              <c:layout>
                <c:manualLayout>
                  <c:x val="1.99155885266636E-2"/>
                  <c:y val="8.3603744700213398E-3"/>
                </c:manualLayout>
              </c:layout>
              <c:tx>
                <c:rich>
                  <a:bodyPr/>
                  <a:lstStyle/>
                  <a:p>
                    <a:r>
                      <a:rPr lang="en-US"/>
                      <a:t>H6N2/N8</a:t>
                    </a:r>
                  </a:p>
                  <a:p>
                    <a:r>
                      <a:rPr lang="en-US"/>
                      <a:t>0.5</a:t>
                    </a:r>
                    <a:r>
                      <a:rPr lang="en-US" altLang="zh-CN"/>
                      <a:t>6</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B03D-4BCD-B570-2972C434FFA1}"/>
                </c:ext>
              </c:extLst>
            </c:dLbl>
            <c:dLbl>
              <c:idx val="6"/>
              <c:layout>
                <c:manualLayout>
                  <c:x val="6.09742264216711E-2"/>
                  <c:y val="7.73558944971955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D-B03D-4BCD-B570-2972C434FFA1}"/>
                </c:ext>
              </c:extLst>
            </c:dLbl>
            <c:dLbl>
              <c:idx val="7"/>
              <c:layout>
                <c:manualLayout>
                  <c:x val="9.7329783313478899E-2"/>
                  <c:y val="5.64553002972007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F-B03D-4BCD-B570-2972C434FFA1}"/>
                </c:ext>
              </c:extLst>
            </c:dLbl>
            <c:dLbl>
              <c:idx val="8"/>
              <c:layout>
                <c:manualLayout>
                  <c:x val="5.4979182953586003E-2"/>
                  <c:y val="0.135033784153166"/>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11-B03D-4BCD-B570-2972C434FFA1}"/>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'[2]FIG1.2 各分区省份及全国分离毒株亚型分布'!$B$323:$J$323</c:f>
              <c:strCache>
                <c:ptCount val="9"/>
                <c:pt idx="0">
                  <c:v>H9N2</c:v>
                </c:pt>
                <c:pt idx="1">
                  <c:v>H7N9</c:v>
                </c:pt>
                <c:pt idx="2">
                  <c:v>H7N2/N3/N6/N7</c:v>
                </c:pt>
                <c:pt idx="3">
                  <c:v>H9N6/N9</c:v>
                </c:pt>
                <c:pt idx="4">
                  <c:v>H6N6</c:v>
                </c:pt>
                <c:pt idx="5">
                  <c:v>H6N2/N8</c:v>
                </c:pt>
                <c:pt idx="6">
                  <c:v>H5N6</c:v>
                </c:pt>
                <c:pt idx="7">
                  <c:v>H5N8</c:v>
                </c:pt>
                <c:pt idx="8">
                  <c:v>Others</c:v>
                </c:pt>
              </c:strCache>
            </c:strRef>
          </c:cat>
          <c:val>
            <c:numRef>
              <c:f>'[2]FIG1.2 各分区省份及全国分离毒株亚型分布'!$B$325:$J$325</c:f>
              <c:numCache>
                <c:formatCode>General</c:formatCode>
                <c:ptCount val="9"/>
                <c:pt idx="0">
                  <c:v>0.72746185852982004</c:v>
                </c:pt>
                <c:pt idx="1">
                  <c:v>5.8945908460471597E-2</c:v>
                </c:pt>
                <c:pt idx="2">
                  <c:v>2.3578363384188599E-2</c:v>
                </c:pt>
                <c:pt idx="3">
                  <c:v>1.6643550624133099E-2</c:v>
                </c:pt>
                <c:pt idx="4">
                  <c:v>5.20110957004161E-2</c:v>
                </c:pt>
                <c:pt idx="5">
                  <c:v>5.5478502080443803E-3</c:v>
                </c:pt>
                <c:pt idx="6">
                  <c:v>7.83633841886269E-2</c:v>
                </c:pt>
                <c:pt idx="7">
                  <c:v>8.3217753120665705E-3</c:v>
                </c:pt>
                <c:pt idx="8">
                  <c:v>2.9126213592233E-2</c:v>
                </c:pt>
              </c:numCache>
            </c:numRef>
          </c:val>
          <c:extLst>
            <c:ext xmlns:c16="http://schemas.microsoft.com/office/drawing/2014/chart" uri="{C3380CC4-5D6E-409C-BE32-E72D297353CC}">
              <c16:uniqueId val="{00000012-B03D-4BCD-B570-2972C434FFA1}"/>
            </c:ext>
          </c:extLst>
        </c:ser>
        <c:dLbls>
          <c:showLegendKey val="0"/>
          <c:showVal val="1"/>
          <c:showCatName val="1"/>
          <c:showSerName val="0"/>
          <c:showPercent val="0"/>
          <c:showBubbleSize val="0"/>
          <c:showLeaderLines val="1"/>
        </c:dLbls>
        <c:firstSliceAng val="143"/>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sz="1400"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East-Central</a:t>
            </a:r>
          </a:p>
        </c:rich>
      </c:tx>
      <c:layout>
        <c:manualLayout>
          <c:xMode val="edge"/>
          <c:yMode val="edge"/>
          <c:x val="0.29759385244307801"/>
          <c:y val="0.71905300310489495"/>
        </c:manualLayout>
      </c:layout>
      <c:overlay val="0"/>
      <c:spPr>
        <a:noFill/>
        <a:ln>
          <a:noFill/>
        </a:ln>
        <a:effectLst/>
      </c:spPr>
      <c:txPr>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title>
    <c:autoTitleDeleted val="0"/>
    <c:plotArea>
      <c:layout>
        <c:manualLayout>
          <c:layoutTarget val="inner"/>
          <c:xMode val="edge"/>
          <c:yMode val="edge"/>
          <c:x val="0.205325017989926"/>
          <c:y val="9.4298773153716597E-2"/>
          <c:w val="0.58671144159270805"/>
          <c:h val="0.58840509983160905"/>
        </c:manualLayout>
      </c:layout>
      <c:pieChart>
        <c:varyColors val="1"/>
        <c:ser>
          <c:idx val="0"/>
          <c:order val="0"/>
          <c:dPt>
            <c:idx val="0"/>
            <c:bubble3D val="0"/>
            <c:spPr>
              <a:solidFill>
                <a:srgbClr val="7E7E7E"/>
              </a:solidFill>
              <a:ln w="19050">
                <a:noFill/>
              </a:ln>
              <a:effectLst/>
            </c:spPr>
            <c:extLst>
              <c:ext xmlns:c16="http://schemas.microsoft.com/office/drawing/2014/chart" uri="{C3380CC4-5D6E-409C-BE32-E72D297353CC}">
                <c16:uniqueId val="{00000001-1A38-43EC-9D78-DBEB558E8736}"/>
              </c:ext>
            </c:extLst>
          </c:dPt>
          <c:dPt>
            <c:idx val="1"/>
            <c:bubble3D val="0"/>
            <c:spPr>
              <a:solidFill>
                <a:srgbClr val="D05F3F"/>
              </a:solidFill>
              <a:ln w="19050">
                <a:noFill/>
              </a:ln>
              <a:effectLst/>
            </c:spPr>
            <c:extLst>
              <c:ext xmlns:c16="http://schemas.microsoft.com/office/drawing/2014/chart" uri="{C3380CC4-5D6E-409C-BE32-E72D297353CC}">
                <c16:uniqueId val="{00000003-1A38-43EC-9D78-DBEB558E8736}"/>
              </c:ext>
            </c:extLst>
          </c:dPt>
          <c:dPt>
            <c:idx val="2"/>
            <c:bubble3D val="0"/>
            <c:explosion val="1"/>
            <c:spPr>
              <a:solidFill>
                <a:srgbClr val="00CC66"/>
              </a:solidFill>
              <a:ln w="19050">
                <a:noFill/>
              </a:ln>
              <a:effectLst/>
            </c:spPr>
            <c:extLst>
              <c:ext xmlns:c16="http://schemas.microsoft.com/office/drawing/2014/chart" uri="{C3380CC4-5D6E-409C-BE32-E72D297353CC}">
                <c16:uniqueId val="{00000005-1A38-43EC-9D78-DBEB558E8736}"/>
              </c:ext>
            </c:extLst>
          </c:dPt>
          <c:dLbls>
            <c:dLbl>
              <c:idx val="0"/>
              <c:layout>
                <c:manualLayout>
                  <c:x val="-4.5277130455038898E-3"/>
                  <c:y val="-0.11876863475367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72092730366422"/>
                      <c:h val="0.14416613151124999"/>
                    </c:manualLayout>
                  </c15:layout>
                </c:ext>
                <c:ext xmlns:c16="http://schemas.microsoft.com/office/drawing/2014/chart" uri="{C3380CC4-5D6E-409C-BE32-E72D297353CC}">
                  <c16:uniqueId val="{00000001-1A38-43EC-9D78-DBEB558E8736}"/>
                </c:ext>
              </c:extLst>
            </c:dLbl>
            <c:dLbl>
              <c:idx val="1"/>
              <c:layout>
                <c:manualLayout>
                  <c:x val="-6.5286044043477102E-3"/>
                  <c:y val="0.12925397850297801"/>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72092730366422"/>
                      <c:h val="0.14416613151124999"/>
                    </c:manualLayout>
                  </c15:layout>
                </c:ext>
                <c:ext xmlns:c16="http://schemas.microsoft.com/office/drawing/2014/chart" uri="{C3380CC4-5D6E-409C-BE32-E72D297353CC}">
                  <c16:uniqueId val="{00000003-1A38-43EC-9D78-DBEB558E8736}"/>
                </c:ext>
              </c:extLst>
            </c:dLbl>
            <c:dLbl>
              <c:idx val="2"/>
              <c:layout>
                <c:manualLayout>
                  <c:x val="0.26593375741429798"/>
                  <c:y val="-7.9004195845040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9904191616766501"/>
                      <c:h val="0.13568324480927099"/>
                    </c:manualLayout>
                  </c15:layout>
                </c:ext>
                <c:ext xmlns:c16="http://schemas.microsoft.com/office/drawing/2014/chart" uri="{C3380CC4-5D6E-409C-BE32-E72D297353CC}">
                  <c16:uniqueId val="{00000005-1A38-43EC-9D78-DBEB558E8736}"/>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1"/>
            <c:showCatName val="1"/>
            <c:showSerName val="0"/>
            <c:showPercent val="0"/>
            <c:showBubbleSize val="0"/>
            <c:separator>
</c:separator>
            <c:showLeaderLines val="1"/>
            <c:leaderLines>
              <c:spPr>
                <a:ln w="9525" cap="flat" cmpd="sng" algn="ctr">
                  <a:solidFill>
                    <a:schemeClr val="tx1"/>
                  </a:solidFill>
                  <a:round/>
                </a:ln>
                <a:effectLst/>
              </c:spPr>
            </c:leaderLines>
            <c:extLst>
              <c:ext xmlns:c15="http://schemas.microsoft.com/office/drawing/2012/chart" uri="{CE6537A1-D6FC-4f65-9D91-7224C49458BB}"/>
            </c:extLst>
          </c:dLbls>
          <c:cat>
            <c:strRef>
              <c:f>'[3]Fig. 1c'!$B$19:$D$19</c:f>
              <c:strCache>
                <c:ptCount val="3"/>
                <c:pt idx="0">
                  <c:v>Others</c:v>
                </c:pt>
                <c:pt idx="1">
                  <c:v>H5N6</c:v>
                </c:pt>
                <c:pt idx="2">
                  <c:v>H9N2</c:v>
                </c:pt>
              </c:strCache>
            </c:strRef>
          </c:cat>
          <c:val>
            <c:numRef>
              <c:f>'[3]Fig. 1c'!$B$26:$D$26</c:f>
              <c:numCache>
                <c:formatCode>0.00%</c:formatCode>
                <c:ptCount val="3"/>
                <c:pt idx="0">
                  <c:v>1.21457489878543E-2</c:v>
                </c:pt>
                <c:pt idx="1">
                  <c:v>2.8340080971659899E-2</c:v>
                </c:pt>
                <c:pt idx="2">
                  <c:v>0.959514170040486</c:v>
                </c:pt>
              </c:numCache>
            </c:numRef>
          </c:val>
          <c:extLst>
            <c:ext xmlns:c16="http://schemas.microsoft.com/office/drawing/2014/chart" uri="{C3380CC4-5D6E-409C-BE32-E72D297353CC}">
              <c16:uniqueId val="{00000006-1A38-43EC-9D78-DBEB558E8736}"/>
            </c:ext>
          </c:extLst>
        </c:ser>
        <c:dLbls>
          <c:showLegendKey val="0"/>
          <c:showVal val="1"/>
          <c:showCatName val="1"/>
          <c:showSerName val="0"/>
          <c:showPercent val="0"/>
          <c:showBubbleSize val="0"/>
          <c:showLeaderLines val="1"/>
        </c:dLbls>
        <c:firstSliceAng val="82"/>
      </c:pieChart>
      <c:spPr>
        <a:noFill/>
        <a:ln>
          <a:noFill/>
        </a:ln>
        <a:effectLst/>
      </c:spPr>
    </c:plotArea>
    <c:plotVisOnly val="1"/>
    <c:dispBlanksAs val="gap"/>
    <c:showDLblsOverMax val="0"/>
  </c:chart>
  <c:spPr>
    <a:noFill/>
    <a:ln w="9525" cap="flat" cmpd="sng" algn="ctr">
      <a:noFill/>
      <a:round/>
    </a:ln>
    <a:effectLst/>
  </c:spPr>
  <c:txPr>
    <a:bodyPr/>
    <a:lstStyle/>
    <a:p>
      <a:pPr>
        <a:defRPr lang="zh-CN" sz="600">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sz="1400"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South-West</a:t>
            </a:r>
          </a:p>
        </c:rich>
      </c:tx>
      <c:layout>
        <c:manualLayout>
          <c:xMode val="edge"/>
          <c:yMode val="edge"/>
          <c:x val="0.27827924523374098"/>
          <c:y val="0.86405210988388603"/>
        </c:manualLayout>
      </c:layout>
      <c:overlay val="0"/>
      <c:spPr>
        <a:noFill/>
        <a:ln>
          <a:noFill/>
        </a:ln>
        <a:effectLst/>
      </c:spPr>
      <c:txPr>
        <a:bodyPr rot="0" spcFirstLastPara="1"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title>
    <c:autoTitleDeleted val="0"/>
    <c:plotArea>
      <c:layout>
        <c:manualLayout>
          <c:layoutTarget val="inner"/>
          <c:xMode val="edge"/>
          <c:yMode val="edge"/>
          <c:x val="0.177744991458301"/>
          <c:y val="0.171588785046729"/>
          <c:w val="0.55443391831029698"/>
          <c:h val="0.66728971962616801"/>
        </c:manualLayout>
      </c:layout>
      <c:pieChart>
        <c:varyColors val="1"/>
        <c:ser>
          <c:idx val="0"/>
          <c:order val="0"/>
          <c:dPt>
            <c:idx val="0"/>
            <c:bubble3D val="0"/>
            <c:spPr>
              <a:solidFill>
                <a:srgbClr val="D05F3F"/>
              </a:solidFill>
              <a:ln w="19050">
                <a:noFill/>
              </a:ln>
              <a:effectLst/>
            </c:spPr>
            <c:extLst>
              <c:ext xmlns:c16="http://schemas.microsoft.com/office/drawing/2014/chart" uri="{C3380CC4-5D6E-409C-BE32-E72D297353CC}">
                <c16:uniqueId val="{00000001-08FC-4C02-9A35-BA472D35A018}"/>
              </c:ext>
            </c:extLst>
          </c:dPt>
          <c:dPt>
            <c:idx val="1"/>
            <c:bubble3D val="0"/>
            <c:spPr>
              <a:solidFill>
                <a:srgbClr val="6EEB33"/>
              </a:solidFill>
              <a:ln w="19050">
                <a:noFill/>
              </a:ln>
              <a:effectLst/>
            </c:spPr>
            <c:extLst>
              <c:ext xmlns:c16="http://schemas.microsoft.com/office/drawing/2014/chart" uri="{C3380CC4-5D6E-409C-BE32-E72D297353CC}">
                <c16:uniqueId val="{00000003-08FC-4C02-9A35-BA472D35A018}"/>
              </c:ext>
            </c:extLst>
          </c:dPt>
          <c:dPt>
            <c:idx val="2"/>
            <c:bubble3D val="0"/>
            <c:spPr>
              <a:solidFill>
                <a:srgbClr val="00CC66"/>
              </a:solidFill>
              <a:ln w="19050">
                <a:noFill/>
              </a:ln>
              <a:effectLst/>
            </c:spPr>
            <c:extLst>
              <c:ext xmlns:c16="http://schemas.microsoft.com/office/drawing/2014/chart" uri="{C3380CC4-5D6E-409C-BE32-E72D297353CC}">
                <c16:uniqueId val="{00000005-08FC-4C02-9A35-BA472D35A018}"/>
              </c:ext>
            </c:extLst>
          </c:dPt>
          <c:dLbls>
            <c:dLbl>
              <c:idx val="0"/>
              <c:layout>
                <c:manualLayout>
                  <c:x val="3.5726878376539902E-3"/>
                  <c:y val="-0.165052536883668"/>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02507628201022"/>
                      <c:h val="0.16955014943341801"/>
                    </c:manualLayout>
                  </c15:layout>
                </c:ext>
                <c:ext xmlns:c16="http://schemas.microsoft.com/office/drawing/2014/chart" uri="{C3380CC4-5D6E-409C-BE32-E72D297353CC}">
                  <c16:uniqueId val="{00000001-08FC-4C02-9A35-BA472D35A018}"/>
                </c:ext>
              </c:extLst>
            </c:dLbl>
            <c:dLbl>
              <c:idx val="1"/>
              <c:layout>
                <c:manualLayout>
                  <c:x val="-8.3891183488855395E-3"/>
                  <c:y val="0.13361454994751501"/>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02507628201022"/>
                      <c:h val="0.16955014943341801"/>
                    </c:manualLayout>
                  </c15:layout>
                </c:ext>
                <c:ext xmlns:c16="http://schemas.microsoft.com/office/drawing/2014/chart" uri="{C3380CC4-5D6E-409C-BE32-E72D297353CC}">
                  <c16:uniqueId val="{00000003-08FC-4C02-9A35-BA472D35A018}"/>
                </c:ext>
              </c:extLst>
            </c:dLbl>
            <c:dLbl>
              <c:idx val="2"/>
              <c:layout>
                <c:manualLayout>
                  <c:x val="0.24999761049139199"/>
                  <c:y val="-3.039756537541530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02507628201022"/>
                      <c:h val="0.16955014943341801"/>
                    </c:manualLayout>
                  </c15:layout>
                </c:ext>
                <c:ext xmlns:c16="http://schemas.microsoft.com/office/drawing/2014/chart" uri="{C3380CC4-5D6E-409C-BE32-E72D297353CC}">
                  <c16:uniqueId val="{00000005-08FC-4C02-9A35-BA472D35A018}"/>
                </c:ext>
              </c:extLst>
            </c:dLbl>
            <c:spPr>
              <a:noFill/>
              <a:ln>
                <a:noFill/>
              </a:ln>
              <a:effectLst/>
            </c:spPr>
            <c:txPr>
              <a:bodyPr rot="0" spcFirstLastPara="1" vertOverflow="ellipsis" vert="horz" wrap="square" lIns="38100" tIns="19050" rIns="38100" bIns="19050" anchor="ctr" anchorCtr="1">
                <a:spAutoFit/>
              </a:bodyPr>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1"/>
            <c:showCatName val="1"/>
            <c:showSerName val="0"/>
            <c:showPercent val="0"/>
            <c:showBubbleSize val="0"/>
            <c:separator>
</c:separator>
            <c:showLeaderLines val="1"/>
            <c:leaderLines>
              <c:spPr>
                <a:ln w="9525" cap="flat" cmpd="sng" algn="ctr">
                  <a:solidFill>
                    <a:schemeClr val="tx1"/>
                  </a:solidFill>
                  <a:round/>
                </a:ln>
                <a:effectLst/>
              </c:spPr>
            </c:leaderLines>
            <c:extLst>
              <c:ext xmlns:c15="http://schemas.microsoft.com/office/drawing/2012/chart" uri="{CE6537A1-D6FC-4f65-9D91-7224C49458BB}"/>
            </c:extLst>
          </c:dLbls>
          <c:cat>
            <c:strRef>
              <c:f>'[3]Fig. 1c'!$C$63:$E$63</c:f>
              <c:strCache>
                <c:ptCount val="3"/>
                <c:pt idx="0">
                  <c:v>H5N6</c:v>
                </c:pt>
                <c:pt idx="1">
                  <c:v>H6N6</c:v>
                </c:pt>
                <c:pt idx="2">
                  <c:v>H9N2</c:v>
                </c:pt>
              </c:strCache>
            </c:strRef>
          </c:cat>
          <c:val>
            <c:numRef>
              <c:f>'[3]Fig. 1c'!$C$68:$E$68</c:f>
              <c:numCache>
                <c:formatCode>0.00%</c:formatCode>
                <c:ptCount val="3"/>
                <c:pt idx="0">
                  <c:v>6.7796610169491497E-2</c:v>
                </c:pt>
                <c:pt idx="1">
                  <c:v>9.3220338983050793E-2</c:v>
                </c:pt>
                <c:pt idx="2">
                  <c:v>0.83898305084745795</c:v>
                </c:pt>
              </c:numCache>
            </c:numRef>
          </c:val>
          <c:extLst>
            <c:ext xmlns:c16="http://schemas.microsoft.com/office/drawing/2014/chart" uri="{C3380CC4-5D6E-409C-BE32-E72D297353CC}">
              <c16:uniqueId val="{00000006-08FC-4C02-9A35-BA472D35A018}"/>
            </c:ext>
          </c:extLst>
        </c:ser>
        <c:dLbls>
          <c:showLegendKey val="0"/>
          <c:showVal val="0"/>
          <c:showCatName val="0"/>
          <c:showSerName val="0"/>
          <c:showPercent val="0"/>
          <c:showBubbleSize val="0"/>
          <c:showLeaderLines val="1"/>
        </c:dLbls>
        <c:firstSliceAng val="56"/>
      </c:pieChart>
      <c:spPr>
        <a:noFill/>
        <a:ln>
          <a:noFill/>
        </a:ln>
        <a:effectLst/>
      </c:spPr>
    </c:plotArea>
    <c:plotVisOnly val="1"/>
    <c:dispBlanksAs val="gap"/>
    <c:showDLblsOverMax val="0"/>
  </c:chart>
  <c:spPr>
    <a:noFill/>
    <a:ln w="9525" cap="flat" cmpd="sng" algn="ctr">
      <a:noFill/>
      <a:round/>
    </a:ln>
    <a:effectLst/>
  </c:spPr>
  <c:txPr>
    <a:bodyPr/>
    <a:lstStyle/>
    <a:p>
      <a:pPr>
        <a:defRPr lang="zh-CN"/>
      </a:pPr>
      <a:endParaRPr lang="zh-CN"/>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244094488189"/>
          <c:y val="0.21333333333333299"/>
          <c:w val="0.49468503937007902"/>
          <c:h val="0.52354166666666702"/>
        </c:manualLayout>
      </c:layout>
      <c:pieChart>
        <c:varyColors val="1"/>
        <c:ser>
          <c:idx val="0"/>
          <c:order val="0"/>
          <c:spPr>
            <a:ln w="19050">
              <a:noFill/>
            </a:ln>
          </c:spPr>
          <c:dPt>
            <c:idx val="0"/>
            <c:bubble3D val="0"/>
            <c:spPr>
              <a:solidFill>
                <a:srgbClr val="00CC66"/>
              </a:solidFill>
              <a:ln w="19050">
                <a:noFill/>
              </a:ln>
              <a:effectLst/>
            </c:spPr>
            <c:extLst>
              <c:ext xmlns:c16="http://schemas.microsoft.com/office/drawing/2014/chart" uri="{C3380CC4-5D6E-409C-BE32-E72D297353CC}">
                <c16:uniqueId val="{00000001-5B99-42A6-90F3-ABFBC5EED65D}"/>
              </c:ext>
            </c:extLst>
          </c:dPt>
          <c:dPt>
            <c:idx val="1"/>
            <c:bubble3D val="0"/>
            <c:spPr>
              <a:solidFill>
                <a:srgbClr val="D05F3F"/>
              </a:solidFill>
              <a:ln w="19050">
                <a:noFill/>
              </a:ln>
              <a:effectLst/>
            </c:spPr>
            <c:extLst>
              <c:ext xmlns:c16="http://schemas.microsoft.com/office/drawing/2014/chart" uri="{C3380CC4-5D6E-409C-BE32-E72D297353CC}">
                <c16:uniqueId val="{00000003-5B99-42A6-90F3-ABFBC5EED65D}"/>
              </c:ext>
            </c:extLst>
          </c:dPt>
          <c:dPt>
            <c:idx val="2"/>
            <c:bubble3D val="0"/>
            <c:spPr>
              <a:solidFill>
                <a:srgbClr val="6EEB33"/>
              </a:solidFill>
              <a:ln w="19050">
                <a:noFill/>
              </a:ln>
              <a:effectLst/>
            </c:spPr>
            <c:extLst>
              <c:ext xmlns:c16="http://schemas.microsoft.com/office/drawing/2014/chart" uri="{C3380CC4-5D6E-409C-BE32-E72D297353CC}">
                <c16:uniqueId val="{00000005-5B99-42A6-90F3-ABFBC5EED65D}"/>
              </c:ext>
            </c:extLst>
          </c:dPt>
          <c:dPt>
            <c:idx val="3"/>
            <c:bubble3D val="0"/>
            <c:spPr>
              <a:solidFill>
                <a:srgbClr val="FFFF00"/>
              </a:solidFill>
              <a:ln w="19050">
                <a:noFill/>
              </a:ln>
              <a:effectLst/>
            </c:spPr>
            <c:extLst>
              <c:ext xmlns:c16="http://schemas.microsoft.com/office/drawing/2014/chart" uri="{C3380CC4-5D6E-409C-BE32-E72D297353CC}">
                <c16:uniqueId val="{00000007-5B99-42A6-90F3-ABFBC5EED65D}"/>
              </c:ext>
            </c:extLst>
          </c:dPt>
          <c:dPt>
            <c:idx val="4"/>
            <c:bubble3D val="0"/>
            <c:spPr>
              <a:solidFill>
                <a:srgbClr val="CC00FF"/>
              </a:solidFill>
              <a:ln w="19050">
                <a:noFill/>
              </a:ln>
              <a:effectLst/>
            </c:spPr>
            <c:extLst>
              <c:ext xmlns:c16="http://schemas.microsoft.com/office/drawing/2014/chart" uri="{C3380CC4-5D6E-409C-BE32-E72D297353CC}">
                <c16:uniqueId val="{00000009-5B99-42A6-90F3-ABFBC5EED65D}"/>
              </c:ext>
            </c:extLst>
          </c:dPt>
          <c:dPt>
            <c:idx val="5"/>
            <c:bubble3D val="0"/>
            <c:spPr>
              <a:solidFill>
                <a:srgbClr val="7F7F7F"/>
              </a:solidFill>
              <a:ln w="19050">
                <a:noFill/>
              </a:ln>
              <a:effectLst/>
            </c:spPr>
            <c:extLst>
              <c:ext xmlns:c16="http://schemas.microsoft.com/office/drawing/2014/chart" uri="{C3380CC4-5D6E-409C-BE32-E72D297353CC}">
                <c16:uniqueId val="{0000000B-5B99-42A6-90F3-ABFBC5EED65D}"/>
              </c:ext>
            </c:extLst>
          </c:dPt>
          <c:dLbls>
            <c:dLbl>
              <c:idx val="0"/>
              <c:layout>
                <c:manualLayout>
                  <c:x val="-0.21707920139689699"/>
                  <c:y val="3.577121905369939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5B99-42A6-90F3-ABFBC5EED65D}"/>
                </c:ext>
              </c:extLst>
            </c:dLbl>
            <c:dLbl>
              <c:idx val="1"/>
              <c:layout>
                <c:manualLayout>
                  <c:x val="4.5934504002899203E-2"/>
                  <c:y val="-0.17023085585585601"/>
                </c:manualLayout>
              </c:layout>
              <c:tx>
                <c:rich>
                  <a:bodyPr/>
                  <a:lstStyle/>
                  <a:p>
                    <a:r>
                      <a:rPr lang="en-US"/>
                      <a:t>H5</a:t>
                    </a:r>
                  </a:p>
                  <a:p>
                    <a:r>
                      <a:rPr lang="en-US"/>
                      <a:t>25.</a:t>
                    </a:r>
                    <a:r>
                      <a:rPr lang="en-US" altLang="zh-CN"/>
                      <a:t>10</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5B99-42A6-90F3-ABFBC5EED65D}"/>
                </c:ext>
              </c:extLst>
            </c:dLbl>
            <c:dLbl>
              <c:idx val="2"/>
              <c:layout>
                <c:manualLayout>
                  <c:x val="0.11574160708990899"/>
                  <c:y val="-3.27751471944386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5B99-42A6-90F3-ABFBC5EED65D}"/>
                </c:ext>
              </c:extLst>
            </c:dLbl>
            <c:dLbl>
              <c:idx val="3"/>
              <c:layout>
                <c:manualLayout>
                  <c:x val="-3.9653670234827403E-2"/>
                  <c:y val="-6.8824040576009101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5B99-42A6-90F3-ABFBC5EED65D}"/>
                </c:ext>
              </c:extLst>
            </c:dLbl>
            <c:dLbl>
              <c:idx val="4"/>
              <c:layout>
                <c:manualLayout>
                  <c:x val="-3.7336012914703703E-2"/>
                  <c:y val="-2.6869635383414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5B99-42A6-90F3-ABFBC5EED65D}"/>
                </c:ext>
              </c:extLst>
            </c:dLbl>
            <c:dLbl>
              <c:idx val="5"/>
              <c:layout>
                <c:manualLayout>
                  <c:x val="9.3969953449012794E-2"/>
                  <c:y val="-1.714083447151809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5B99-42A6-90F3-ABFBC5EED65D}"/>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[4]HA排序表!$I$24:$I$29</c:f>
              <c:strCache>
                <c:ptCount val="6"/>
                <c:pt idx="0">
                  <c:v>H9</c:v>
                </c:pt>
                <c:pt idx="1">
                  <c:v>H5</c:v>
                </c:pt>
                <c:pt idx="2">
                  <c:v>H6</c:v>
                </c:pt>
                <c:pt idx="3">
                  <c:v>H3</c:v>
                </c:pt>
                <c:pt idx="4">
                  <c:v>H7</c:v>
                </c:pt>
                <c:pt idx="5">
                  <c:v>Others</c:v>
                </c:pt>
              </c:strCache>
            </c:strRef>
          </c:cat>
          <c:val>
            <c:numRef>
              <c:f>[4]HA排序表!$K$24:$K$29</c:f>
              <c:numCache>
                <c:formatCode>General</c:formatCode>
                <c:ptCount val="6"/>
                <c:pt idx="0">
                  <c:v>0.411501120238984</c:v>
                </c:pt>
                <c:pt idx="1">
                  <c:v>0.25093353248693101</c:v>
                </c:pt>
                <c:pt idx="2">
                  <c:v>0.144884241971621</c:v>
                </c:pt>
                <c:pt idx="3">
                  <c:v>8.6631814787154607E-2</c:v>
                </c:pt>
                <c:pt idx="4">
                  <c:v>7.3935772964899199E-2</c:v>
                </c:pt>
                <c:pt idx="5">
                  <c:v>3.2113517550410801E-2</c:v>
                </c:pt>
              </c:numCache>
            </c:numRef>
          </c:val>
          <c:extLst>
            <c:ext xmlns:c16="http://schemas.microsoft.com/office/drawing/2014/chart" uri="{C3380CC4-5D6E-409C-BE32-E72D297353CC}">
              <c16:uniqueId val="{0000000C-5B99-42A6-90F3-ABFBC5EED65D}"/>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051612903225798"/>
          <c:y val="0.17625899280575499"/>
          <c:w val="0.32335483870967702"/>
          <c:h val="0.60095923261390904"/>
        </c:manualLayout>
      </c:layout>
      <c:pieChart>
        <c:varyColors val="1"/>
        <c:ser>
          <c:idx val="0"/>
          <c:order val="0"/>
          <c:spPr>
            <a:ln w="19050">
              <a:noFill/>
            </a:ln>
          </c:spPr>
          <c:dPt>
            <c:idx val="0"/>
            <c:bubble3D val="0"/>
            <c:spPr>
              <a:solidFill>
                <a:srgbClr val="00CC66"/>
              </a:solidFill>
              <a:ln w="19050">
                <a:noFill/>
              </a:ln>
              <a:effectLst/>
            </c:spPr>
            <c:extLst>
              <c:ext xmlns:c16="http://schemas.microsoft.com/office/drawing/2014/chart" uri="{C3380CC4-5D6E-409C-BE32-E72D297353CC}">
                <c16:uniqueId val="{00000001-EFDF-4D95-952D-A94E9E242AFA}"/>
              </c:ext>
            </c:extLst>
          </c:dPt>
          <c:dPt>
            <c:idx val="1"/>
            <c:bubble3D val="0"/>
            <c:spPr>
              <a:solidFill>
                <a:srgbClr val="D05F3F"/>
              </a:solidFill>
              <a:ln w="19050">
                <a:noFill/>
              </a:ln>
              <a:effectLst/>
            </c:spPr>
            <c:extLst>
              <c:ext xmlns:c16="http://schemas.microsoft.com/office/drawing/2014/chart" uri="{C3380CC4-5D6E-409C-BE32-E72D297353CC}">
                <c16:uniqueId val="{00000003-EFDF-4D95-952D-A94E9E242AFA}"/>
              </c:ext>
            </c:extLst>
          </c:dPt>
          <c:dPt>
            <c:idx val="2"/>
            <c:bubble3D val="0"/>
            <c:spPr>
              <a:solidFill>
                <a:srgbClr val="FFC000"/>
              </a:solidFill>
              <a:ln w="19050">
                <a:noFill/>
              </a:ln>
              <a:effectLst/>
            </c:spPr>
            <c:extLst>
              <c:ext xmlns:c16="http://schemas.microsoft.com/office/drawing/2014/chart" uri="{C3380CC4-5D6E-409C-BE32-E72D297353CC}">
                <c16:uniqueId val="{00000005-EFDF-4D95-952D-A94E9E242AFA}"/>
              </c:ext>
            </c:extLst>
          </c:dPt>
          <c:dPt>
            <c:idx val="3"/>
            <c:bubble3D val="0"/>
            <c:spPr>
              <a:solidFill>
                <a:srgbClr val="CC00FF"/>
              </a:solidFill>
              <a:ln w="19050">
                <a:noFill/>
              </a:ln>
              <a:effectLst/>
            </c:spPr>
            <c:extLst>
              <c:ext xmlns:c16="http://schemas.microsoft.com/office/drawing/2014/chart" uri="{C3380CC4-5D6E-409C-BE32-E72D297353CC}">
                <c16:uniqueId val="{00000007-EFDF-4D95-952D-A94E9E242AFA}"/>
              </c:ext>
            </c:extLst>
          </c:dPt>
          <c:dPt>
            <c:idx val="4"/>
            <c:bubble3D val="0"/>
            <c:spPr>
              <a:solidFill>
                <a:srgbClr val="B797CF"/>
              </a:solidFill>
              <a:ln w="19050">
                <a:noFill/>
              </a:ln>
              <a:effectLst/>
            </c:spPr>
            <c:extLst>
              <c:ext xmlns:c16="http://schemas.microsoft.com/office/drawing/2014/chart" uri="{C3380CC4-5D6E-409C-BE32-E72D297353CC}">
                <c16:uniqueId val="{00000009-EFDF-4D95-952D-A94E9E242AFA}"/>
              </c:ext>
            </c:extLst>
          </c:dPt>
          <c:dPt>
            <c:idx val="5"/>
            <c:bubble3D val="0"/>
            <c:spPr>
              <a:solidFill>
                <a:srgbClr val="2C7DDA"/>
              </a:solidFill>
              <a:ln w="19050">
                <a:noFill/>
              </a:ln>
              <a:effectLst/>
            </c:spPr>
            <c:extLst>
              <c:ext xmlns:c16="http://schemas.microsoft.com/office/drawing/2014/chart" uri="{C3380CC4-5D6E-409C-BE32-E72D297353CC}">
                <c16:uniqueId val="{0000000B-EFDF-4D95-952D-A94E9E242AFA}"/>
              </c:ext>
            </c:extLst>
          </c:dPt>
          <c:dPt>
            <c:idx val="6"/>
            <c:bubble3D val="0"/>
            <c:spPr>
              <a:solidFill>
                <a:schemeClr val="accent1">
                  <a:lumMod val="60000"/>
                </a:schemeClr>
              </a:solidFill>
              <a:ln w="19050">
                <a:noFill/>
              </a:ln>
              <a:effectLst/>
            </c:spPr>
            <c:extLst>
              <c:ext xmlns:c16="http://schemas.microsoft.com/office/drawing/2014/chart" uri="{C3380CC4-5D6E-409C-BE32-E72D297353CC}">
                <c16:uniqueId val="{0000000D-EFDF-4D95-952D-A94E9E242AFA}"/>
              </c:ext>
            </c:extLst>
          </c:dPt>
          <c:dLbls>
            <c:dLbl>
              <c:idx val="0"/>
              <c:layout>
                <c:manualLayout>
                  <c:x val="0.13993509205480401"/>
                  <c:y val="1.3719806592913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EFDF-4D95-952D-A94E9E242AFA}"/>
                </c:ext>
              </c:extLst>
            </c:dLbl>
            <c:dLbl>
              <c:idx val="1"/>
              <c:layout>
                <c:manualLayout>
                  <c:x val="-0.105624159645795"/>
                  <c:y val="5.26417624440844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EFDF-4D95-952D-A94E9E242AFA}"/>
                </c:ext>
              </c:extLst>
            </c:dLbl>
            <c:dLbl>
              <c:idx val="2"/>
              <c:layout>
                <c:manualLayout>
                  <c:x val="0.104849440082335"/>
                  <c:y val="-8.532012173281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EFDF-4D95-952D-A94E9E242AFA}"/>
                </c:ext>
              </c:extLst>
            </c:dLbl>
            <c:dLbl>
              <c:idx val="3"/>
              <c:layout>
                <c:manualLayout>
                  <c:x val="9.32232547645621E-2"/>
                  <c:y val="-7.3698557997955898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EFDF-4D95-952D-A94E9E242AFA}"/>
                </c:ext>
              </c:extLst>
            </c:dLbl>
            <c:dLbl>
              <c:idx val="4"/>
              <c:layout>
                <c:manualLayout>
                  <c:x val="6.3915730143279698E-2"/>
                  <c:y val="6.48582618677561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EFDF-4D95-952D-A94E9E242AFA}"/>
                </c:ext>
              </c:extLst>
            </c:dLbl>
            <c:dLbl>
              <c:idx val="5"/>
              <c:layout>
                <c:manualLayout>
                  <c:x val="-5.9638675676401296E-3"/>
                  <c:y val="8.400066429744079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EFDF-4D95-952D-A94E9E242AFA}"/>
                </c:ext>
              </c:extLst>
            </c:dLbl>
            <c:dLbl>
              <c:idx val="6"/>
              <c:layout>
                <c:manualLayout>
                  <c:x val="-0.123408842909215"/>
                  <c:y val="1.99728310576588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D-EFDF-4D95-952D-A94E9E242AFA}"/>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'[4]NA(排序表)'!$I$17:$I$23</c:f>
              <c:strCache>
                <c:ptCount val="7"/>
                <c:pt idx="0">
                  <c:v>N2</c:v>
                </c:pt>
                <c:pt idx="1">
                  <c:v>N6</c:v>
                </c:pt>
                <c:pt idx="2">
                  <c:v>N8</c:v>
                </c:pt>
                <c:pt idx="3">
                  <c:v>N9</c:v>
                </c:pt>
                <c:pt idx="4">
                  <c:v>N3</c:v>
                </c:pt>
                <c:pt idx="5">
                  <c:v>N1</c:v>
                </c:pt>
                <c:pt idx="6">
                  <c:v>N4</c:v>
                </c:pt>
              </c:strCache>
            </c:strRef>
          </c:cat>
          <c:val>
            <c:numRef>
              <c:f>'[4]NA(排序表)'!$K$17:$K$23</c:f>
              <c:numCache>
                <c:formatCode>General</c:formatCode>
                <c:ptCount val="7"/>
                <c:pt idx="0">
                  <c:v>0.45135845749342701</c:v>
                </c:pt>
                <c:pt idx="1">
                  <c:v>0.39351446099912402</c:v>
                </c:pt>
                <c:pt idx="2">
                  <c:v>6.3102541630149001E-2</c:v>
                </c:pt>
                <c:pt idx="3">
                  <c:v>4.9079754601227002E-2</c:v>
                </c:pt>
                <c:pt idx="4">
                  <c:v>2.4539877300613501E-2</c:v>
                </c:pt>
                <c:pt idx="5">
                  <c:v>1.7528483786152502E-2</c:v>
                </c:pt>
                <c:pt idx="6">
                  <c:v>8.7642418930762502E-4</c:v>
                </c:pt>
              </c:numCache>
            </c:numRef>
          </c:val>
          <c:extLst>
            <c:ext xmlns:c16="http://schemas.microsoft.com/office/drawing/2014/chart" uri="{C3380CC4-5D6E-409C-BE32-E72D297353CC}">
              <c16:uniqueId val="{0000000E-EFDF-4D95-952D-A94E9E242AFA}"/>
            </c:ext>
          </c:extLst>
        </c:ser>
        <c:dLbls>
          <c:showLegendKey val="0"/>
          <c:showVal val="1"/>
          <c:showCatName val="1"/>
          <c:showSerName val="0"/>
          <c:showPercent val="0"/>
          <c:showBubbleSize val="0"/>
          <c:showLeaderLines val="1"/>
        </c:dLbls>
        <c:firstSliceAng val="196"/>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2016</a:t>
            </a:r>
          </a:p>
        </c:rich>
      </c:tx>
      <c:layout>
        <c:manualLayout>
          <c:xMode val="edge"/>
          <c:yMode val="edge"/>
          <c:x val="0.35548881788355402"/>
          <c:y val="0.85013809256573003"/>
        </c:manualLayout>
      </c:layout>
      <c:overlay val="0"/>
      <c:spPr>
        <a:noFill/>
        <a:ln>
          <a:noFill/>
        </a:ln>
        <a:effectLst/>
      </c:spPr>
    </c:title>
    <c:autoTitleDeleted val="0"/>
    <c:plotArea>
      <c:layout>
        <c:manualLayout>
          <c:layoutTarget val="inner"/>
          <c:xMode val="edge"/>
          <c:yMode val="edge"/>
          <c:x val="0.181556195965418"/>
          <c:y val="4.4721630666261003E-2"/>
          <c:w val="0.47780979827089298"/>
          <c:h val="0.75661697596592603"/>
        </c:manualLayout>
      </c:layout>
      <c:pieChart>
        <c:varyColors val="1"/>
        <c:ser>
          <c:idx val="0"/>
          <c:order val="0"/>
          <c:spPr>
            <a:ln w="19050">
              <a:noFill/>
            </a:ln>
          </c:spPr>
          <c:dPt>
            <c:idx val="0"/>
            <c:bubble3D val="0"/>
            <c:spPr>
              <a:solidFill>
                <a:srgbClr val="5B9BD5"/>
              </a:solidFill>
              <a:ln w="19050">
                <a:noFill/>
              </a:ln>
              <a:effectLst/>
            </c:spPr>
            <c:extLst>
              <c:ext xmlns:c16="http://schemas.microsoft.com/office/drawing/2014/chart" uri="{C3380CC4-5D6E-409C-BE32-E72D297353CC}">
                <c16:uniqueId val="{00000001-05F9-4C0E-BD27-2AB0A25A946D}"/>
              </c:ext>
            </c:extLst>
          </c:dPt>
          <c:dPt>
            <c:idx val="1"/>
            <c:bubble3D val="0"/>
            <c:spPr>
              <a:solidFill>
                <a:srgbClr val="6EEB33"/>
              </a:solidFill>
              <a:ln w="19050">
                <a:noFill/>
              </a:ln>
              <a:effectLst/>
            </c:spPr>
            <c:extLst>
              <c:ext xmlns:c16="http://schemas.microsoft.com/office/drawing/2014/chart" uri="{C3380CC4-5D6E-409C-BE32-E72D297353CC}">
                <c16:uniqueId val="{00000003-05F9-4C0E-BD27-2AB0A25A946D}"/>
              </c:ext>
            </c:extLst>
          </c:dPt>
          <c:dPt>
            <c:idx val="2"/>
            <c:bubble3D val="0"/>
            <c:spPr>
              <a:solidFill>
                <a:srgbClr val="FFFF00"/>
              </a:solidFill>
              <a:ln w="19050">
                <a:noFill/>
              </a:ln>
              <a:effectLst/>
            </c:spPr>
            <c:extLst>
              <c:ext xmlns:c16="http://schemas.microsoft.com/office/drawing/2014/chart" uri="{C3380CC4-5D6E-409C-BE32-E72D297353CC}">
                <c16:uniqueId val="{00000005-05F9-4C0E-BD27-2AB0A25A946D}"/>
              </c:ext>
            </c:extLst>
          </c:dPt>
          <c:dPt>
            <c:idx val="3"/>
            <c:bubble3D val="0"/>
            <c:spPr>
              <a:solidFill>
                <a:srgbClr val="CC00FF"/>
              </a:solidFill>
              <a:ln w="19050">
                <a:noFill/>
              </a:ln>
              <a:effectLst/>
            </c:spPr>
            <c:extLst>
              <c:ext xmlns:c16="http://schemas.microsoft.com/office/drawing/2014/chart" uri="{C3380CC4-5D6E-409C-BE32-E72D297353CC}">
                <c16:uniqueId val="{00000007-05F9-4C0E-BD27-2AB0A25A946D}"/>
              </c:ext>
            </c:extLst>
          </c:dPt>
          <c:dPt>
            <c:idx val="4"/>
            <c:bubble3D val="0"/>
            <c:spPr>
              <a:solidFill>
                <a:srgbClr val="D05F3F"/>
              </a:solidFill>
              <a:ln w="19050">
                <a:noFill/>
              </a:ln>
              <a:effectLst/>
            </c:spPr>
            <c:extLst>
              <c:ext xmlns:c16="http://schemas.microsoft.com/office/drawing/2014/chart" uri="{C3380CC4-5D6E-409C-BE32-E72D297353CC}">
                <c16:uniqueId val="{00000009-05F9-4C0E-BD27-2AB0A25A946D}"/>
              </c:ext>
            </c:extLst>
          </c:dPt>
          <c:dPt>
            <c:idx val="5"/>
            <c:bubble3D val="0"/>
            <c:spPr>
              <a:solidFill>
                <a:srgbClr val="00CC66"/>
              </a:solidFill>
              <a:ln w="19050">
                <a:noFill/>
              </a:ln>
              <a:effectLst/>
            </c:spPr>
            <c:extLst>
              <c:ext xmlns:c16="http://schemas.microsoft.com/office/drawing/2014/chart" uri="{C3380CC4-5D6E-409C-BE32-E72D297353CC}">
                <c16:uniqueId val="{0000000B-05F9-4C0E-BD27-2AB0A25A946D}"/>
              </c:ext>
            </c:extLst>
          </c:dPt>
          <c:dLbls>
            <c:dLbl>
              <c:idx val="0"/>
              <c:layout>
                <c:manualLayout>
                  <c:x val="-2.36862751929913E-2"/>
                  <c:y val="0.10102248534795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05F9-4C0E-BD27-2AB0A25A946D}"/>
                </c:ext>
              </c:extLst>
            </c:dLbl>
            <c:dLbl>
              <c:idx val="1"/>
              <c:layout>
                <c:manualLayout>
                  <c:x val="-7.0769653493955503E-2"/>
                  <c:y val="0.11183588676404201"/>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05F9-4C0E-BD27-2AB0A25A946D}"/>
                </c:ext>
              </c:extLst>
            </c:dLbl>
            <c:dLbl>
              <c:idx val="2"/>
              <c:layout>
                <c:manualLayout>
                  <c:x val="-0.17421539066331501"/>
                  <c:y val="1.85961403694076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05F9-4C0E-BD27-2AB0A25A946D}"/>
                </c:ext>
              </c:extLst>
            </c:dLbl>
            <c:dLbl>
              <c:idx val="3"/>
              <c:layout>
                <c:manualLayout>
                  <c:x val="-6.9307226428508506E-2"/>
                  <c:y val="-0.18045829578281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05F9-4C0E-BD27-2AB0A25A946D}"/>
                </c:ext>
              </c:extLst>
            </c:dLbl>
            <c:dLbl>
              <c:idx val="5"/>
              <c:layout>
                <c:manualLayout>
                  <c:x val="0.124306917726226"/>
                  <c:y val="0.15988020479241299"/>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05F9-4C0E-BD27-2AB0A25A946D}"/>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prstDash val="solid"/>
                  <a:round/>
                </a:ln>
                <a:effectLst/>
              </c:spPr>
            </c:leaderLines>
            <c:extLst>
              <c:ext xmlns:c15="http://schemas.microsoft.com/office/drawing/2012/chart" uri="{CE6537A1-D6FC-4f65-9D91-7224C49458BB}">
                <c15:layout/>
              </c:ext>
            </c:extLst>
          </c:dLbls>
          <c:cat>
            <c:strRef>
              <c:f>'[5]2016'!$E$17:$E$22</c:f>
              <c:strCache>
                <c:ptCount val="6"/>
                <c:pt idx="0">
                  <c:v>H11</c:v>
                </c:pt>
                <c:pt idx="1">
                  <c:v>H6</c:v>
                </c:pt>
                <c:pt idx="2">
                  <c:v>H3</c:v>
                </c:pt>
                <c:pt idx="3">
                  <c:v>H7</c:v>
                </c:pt>
                <c:pt idx="4">
                  <c:v>H5</c:v>
                </c:pt>
                <c:pt idx="5">
                  <c:v>H9</c:v>
                </c:pt>
              </c:strCache>
            </c:strRef>
          </c:cat>
          <c:val>
            <c:numRef>
              <c:f>'[5]2016'!$G$17:$G$22</c:f>
              <c:numCache>
                <c:formatCode>General</c:formatCode>
                <c:ptCount val="6"/>
                <c:pt idx="0">
                  <c:v>0.08</c:v>
                </c:pt>
                <c:pt idx="1">
                  <c:v>0.08</c:v>
                </c:pt>
                <c:pt idx="2">
                  <c:v>0.16</c:v>
                </c:pt>
                <c:pt idx="3">
                  <c:v>0.2</c:v>
                </c:pt>
                <c:pt idx="4">
                  <c:v>0.24</c:v>
                </c:pt>
                <c:pt idx="5">
                  <c:v>0.24</c:v>
                </c:pt>
              </c:numCache>
            </c:numRef>
          </c:val>
          <c:extLst>
            <c:ext xmlns:c16="http://schemas.microsoft.com/office/drawing/2014/chart" uri="{C3380CC4-5D6E-409C-BE32-E72D297353CC}">
              <c16:uniqueId val="{0000000C-05F9-4C0E-BD27-2AB0A25A946D}"/>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2017</a:t>
            </a:r>
          </a:p>
        </c:rich>
      </c:tx>
      <c:layout>
        <c:manualLayout>
          <c:xMode val="edge"/>
          <c:yMode val="edge"/>
          <c:x val="0.42053571428571401"/>
          <c:y val="0.80880680294007101"/>
        </c:manualLayout>
      </c:layout>
      <c:overlay val="0"/>
      <c:spPr>
        <a:noFill/>
        <a:ln>
          <a:noFill/>
        </a:ln>
        <a:effectLst/>
      </c:spPr>
    </c:title>
    <c:autoTitleDeleted val="0"/>
    <c:plotArea>
      <c:layout>
        <c:manualLayout>
          <c:layoutTarget val="inner"/>
          <c:xMode val="edge"/>
          <c:yMode val="edge"/>
          <c:x val="0.28604497354497399"/>
          <c:y val="0.229654970760234"/>
          <c:w val="0.412127425044091"/>
          <c:h val="0.54661111111111005"/>
        </c:manualLayout>
      </c:layout>
      <c:pieChart>
        <c:varyColors val="1"/>
        <c:ser>
          <c:idx val="0"/>
          <c:order val="0"/>
          <c:spPr>
            <a:ln w="19050">
              <a:noFill/>
            </a:ln>
          </c:spPr>
          <c:dPt>
            <c:idx val="0"/>
            <c:bubble3D val="0"/>
            <c:spPr>
              <a:solidFill>
                <a:srgbClr val="5B9BD5"/>
              </a:solidFill>
              <a:ln w="19050">
                <a:noFill/>
              </a:ln>
              <a:effectLst/>
            </c:spPr>
            <c:extLst>
              <c:ext xmlns:c16="http://schemas.microsoft.com/office/drawing/2014/chart" uri="{C3380CC4-5D6E-409C-BE32-E72D297353CC}">
                <c16:uniqueId val="{00000001-DB9A-4AA6-9EC0-7AAE84A507D2}"/>
              </c:ext>
            </c:extLst>
          </c:dPt>
          <c:dPt>
            <c:idx val="1"/>
            <c:bubble3D val="0"/>
            <c:spPr>
              <a:solidFill>
                <a:srgbClr val="ED7D31"/>
              </a:solidFill>
              <a:ln w="19050">
                <a:noFill/>
              </a:ln>
              <a:effectLst/>
            </c:spPr>
            <c:extLst>
              <c:ext xmlns:c16="http://schemas.microsoft.com/office/drawing/2014/chart" uri="{C3380CC4-5D6E-409C-BE32-E72D297353CC}">
                <c16:uniqueId val="{00000003-DB9A-4AA6-9EC0-7AAE84A507D2}"/>
              </c:ext>
            </c:extLst>
          </c:dPt>
          <c:dPt>
            <c:idx val="2"/>
            <c:bubble3D val="0"/>
            <c:spPr>
              <a:solidFill>
                <a:srgbClr val="5B9BD5"/>
              </a:solidFill>
              <a:ln w="19050">
                <a:noFill/>
              </a:ln>
              <a:effectLst/>
            </c:spPr>
            <c:extLst>
              <c:ext xmlns:c16="http://schemas.microsoft.com/office/drawing/2014/chart" uri="{C3380CC4-5D6E-409C-BE32-E72D297353CC}">
                <c16:uniqueId val="{00000005-DB9A-4AA6-9EC0-7AAE84A507D2}"/>
              </c:ext>
            </c:extLst>
          </c:dPt>
          <c:dPt>
            <c:idx val="3"/>
            <c:bubble3D val="0"/>
            <c:spPr>
              <a:solidFill>
                <a:srgbClr val="FFFF00"/>
              </a:solidFill>
              <a:ln w="19050">
                <a:noFill/>
              </a:ln>
              <a:effectLst/>
            </c:spPr>
            <c:extLst>
              <c:ext xmlns:c16="http://schemas.microsoft.com/office/drawing/2014/chart" uri="{C3380CC4-5D6E-409C-BE32-E72D297353CC}">
                <c16:uniqueId val="{00000007-DB9A-4AA6-9EC0-7AAE84A507D2}"/>
              </c:ext>
            </c:extLst>
          </c:dPt>
          <c:dPt>
            <c:idx val="4"/>
            <c:bubble3D val="0"/>
            <c:spPr>
              <a:solidFill>
                <a:srgbClr val="6EEB33"/>
              </a:solidFill>
              <a:ln w="19050">
                <a:noFill/>
              </a:ln>
              <a:effectLst/>
            </c:spPr>
            <c:extLst>
              <c:ext xmlns:c16="http://schemas.microsoft.com/office/drawing/2014/chart" uri="{C3380CC4-5D6E-409C-BE32-E72D297353CC}">
                <c16:uniqueId val="{00000009-DB9A-4AA6-9EC0-7AAE84A507D2}"/>
              </c:ext>
            </c:extLst>
          </c:dPt>
          <c:dPt>
            <c:idx val="5"/>
            <c:bubble3D val="0"/>
            <c:spPr>
              <a:solidFill>
                <a:srgbClr val="D05F3F"/>
              </a:solidFill>
              <a:ln w="19050">
                <a:noFill/>
              </a:ln>
              <a:effectLst/>
            </c:spPr>
            <c:extLst>
              <c:ext xmlns:c16="http://schemas.microsoft.com/office/drawing/2014/chart" uri="{C3380CC4-5D6E-409C-BE32-E72D297353CC}">
                <c16:uniqueId val="{0000000B-DB9A-4AA6-9EC0-7AAE84A507D2}"/>
              </c:ext>
            </c:extLst>
          </c:dPt>
          <c:dPt>
            <c:idx val="6"/>
            <c:bubble3D val="0"/>
            <c:spPr>
              <a:solidFill>
                <a:srgbClr val="CC00FF"/>
              </a:solidFill>
              <a:ln w="19050">
                <a:noFill/>
              </a:ln>
              <a:effectLst/>
            </c:spPr>
            <c:extLst>
              <c:ext xmlns:c16="http://schemas.microsoft.com/office/drawing/2014/chart" uri="{C3380CC4-5D6E-409C-BE32-E72D297353CC}">
                <c16:uniqueId val="{0000000D-DB9A-4AA6-9EC0-7AAE84A507D2}"/>
              </c:ext>
            </c:extLst>
          </c:dPt>
          <c:dPt>
            <c:idx val="7"/>
            <c:bubble3D val="0"/>
            <c:spPr>
              <a:solidFill>
                <a:srgbClr val="00CC66"/>
              </a:solidFill>
              <a:ln w="19050">
                <a:noFill/>
              </a:ln>
              <a:effectLst/>
            </c:spPr>
            <c:extLst>
              <c:ext xmlns:c16="http://schemas.microsoft.com/office/drawing/2014/chart" uri="{C3380CC4-5D6E-409C-BE32-E72D297353CC}">
                <c16:uniqueId val="{0000000F-DB9A-4AA6-9EC0-7AAE84A507D2}"/>
              </c:ext>
            </c:extLst>
          </c:dPt>
          <c:dLbls>
            <c:dLbl>
              <c:idx val="0"/>
              <c:layout>
                <c:manualLayout>
                  <c:x val="-0.17229688403899199"/>
                  <c:y val="5.8154111778793899E-2"/>
                </c:manualLayout>
              </c:layout>
              <c:tx>
                <c:rich>
                  <a:bodyPr/>
                  <a:lstStyle/>
                  <a:p>
                    <a:r>
                      <a:rPr lang="en-US"/>
                      <a:t>H11</a:t>
                    </a:r>
                  </a:p>
                  <a:p>
                    <a:r>
                      <a:rPr lang="en-US"/>
                      <a:t>0.3</a:t>
                    </a:r>
                    <a:r>
                      <a:rPr lang="en-US" altLang="zh-CN"/>
                      <a:t>7</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DB9A-4AA6-9EC0-7AAE84A507D2}"/>
                </c:ext>
              </c:extLst>
            </c:dLbl>
            <c:dLbl>
              <c:idx val="1"/>
              <c:layout>
                <c:manualLayout>
                  <c:x val="-7.5838009886541297E-2"/>
                  <c:y val="-3.9808966918630798E-2"/>
                </c:manualLayout>
              </c:layout>
              <c:tx>
                <c:rich>
                  <a:bodyPr/>
                  <a:lstStyle/>
                  <a:p>
                    <a:r>
                      <a:rPr lang="en-US"/>
                      <a:t>H4</a:t>
                    </a:r>
                  </a:p>
                  <a:p>
                    <a:r>
                      <a:rPr lang="en-US"/>
                      <a:t>0.3</a:t>
                    </a:r>
                    <a:r>
                      <a:rPr lang="en-US" altLang="zh-CN"/>
                      <a:t>7</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DB9A-4AA6-9EC0-7AAE84A507D2}"/>
                </c:ext>
              </c:extLst>
            </c:dLbl>
            <c:dLbl>
              <c:idx val="2"/>
              <c:layout>
                <c:manualLayout>
                  <c:x val="7.8248540143114304E-2"/>
                  <c:y val="-2.22699701724965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DB9A-4AA6-9EC0-7AAE84A507D2}"/>
                </c:ext>
              </c:extLst>
            </c:dLbl>
            <c:dLbl>
              <c:idx val="3"/>
              <c:layout>
                <c:manualLayout>
                  <c:x val="0.10710928892916501"/>
                  <c:y val="8.1566068515497595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DB9A-4AA6-9EC0-7AAE84A507D2}"/>
                </c:ext>
              </c:extLst>
            </c:dLbl>
            <c:dLbl>
              <c:idx val="4"/>
              <c:layout>
                <c:manualLayout>
                  <c:x val="-8.3077510405095395E-2"/>
                  <c:y val="0.11340246818039899"/>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DB9A-4AA6-9EC0-7AAE84A507D2}"/>
                </c:ext>
              </c:extLst>
            </c:dLbl>
            <c:dLbl>
              <c:idx val="5"/>
              <c:layout>
                <c:manualLayout>
                  <c:x val="-0.13923861437894899"/>
                  <c:y val="-2.187197217669770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DB9A-4AA6-9EC0-7AAE84A507D2}"/>
                </c:ext>
              </c:extLst>
            </c:dLbl>
            <c:dLbl>
              <c:idx val="6"/>
              <c:layout>
                <c:manualLayout>
                  <c:x val="-1.9008037163133401E-2"/>
                  <c:y val="-0.22126845827340899"/>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D-DB9A-4AA6-9EC0-7AAE84A507D2}"/>
                </c:ext>
              </c:extLst>
            </c:dLbl>
            <c:dLbl>
              <c:idx val="7"/>
              <c:layout>
                <c:manualLayout>
                  <c:x val="0.16990200935792499"/>
                  <c:y val="5.885260798124419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F-DB9A-4AA6-9EC0-7AAE84A507D2}"/>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'[5]2017'!$E$3:$E$10</c:f>
              <c:strCache>
                <c:ptCount val="8"/>
                <c:pt idx="0">
                  <c:v>H11</c:v>
                </c:pt>
                <c:pt idx="1">
                  <c:v>H4</c:v>
                </c:pt>
                <c:pt idx="2">
                  <c:v>H1</c:v>
                </c:pt>
                <c:pt idx="3">
                  <c:v>H3</c:v>
                </c:pt>
                <c:pt idx="4">
                  <c:v>H6</c:v>
                </c:pt>
                <c:pt idx="5">
                  <c:v>H5</c:v>
                </c:pt>
                <c:pt idx="6">
                  <c:v>H7</c:v>
                </c:pt>
                <c:pt idx="7">
                  <c:v>H9</c:v>
                </c:pt>
              </c:strCache>
            </c:strRef>
          </c:cat>
          <c:val>
            <c:numRef>
              <c:f>'[5]2017'!$G$3:$G$10</c:f>
              <c:numCache>
                <c:formatCode>General</c:formatCode>
                <c:ptCount val="8"/>
                <c:pt idx="0">
                  <c:v>3.8E-3</c:v>
                </c:pt>
                <c:pt idx="1">
                  <c:v>3.8E-3</c:v>
                </c:pt>
                <c:pt idx="2">
                  <c:v>1.4999999999999999E-2</c:v>
                </c:pt>
                <c:pt idx="3">
                  <c:v>4.4900000000000002E-2</c:v>
                </c:pt>
                <c:pt idx="4">
                  <c:v>0.11609999999999999</c:v>
                </c:pt>
                <c:pt idx="5">
                  <c:v>0.161</c:v>
                </c:pt>
                <c:pt idx="6">
                  <c:v>0.27339999999999998</c:v>
                </c:pt>
                <c:pt idx="7">
                  <c:v>0.38200000000000001</c:v>
                </c:pt>
              </c:numCache>
            </c:numRef>
          </c:val>
          <c:extLst>
            <c:ext xmlns:c16="http://schemas.microsoft.com/office/drawing/2014/chart" uri="{C3380CC4-5D6E-409C-BE32-E72D297353CC}">
              <c16:uniqueId val="{00000010-DB9A-4AA6-9EC0-7AAE84A507D2}"/>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2018</a:t>
            </a:r>
            <a:endParaRPr lang="en-US" b="1">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c:rich>
      </c:tx>
      <c:layout>
        <c:manualLayout>
          <c:xMode val="edge"/>
          <c:yMode val="edge"/>
          <c:x val="0.41504024261345301"/>
          <c:y val="0.88975966562173503"/>
        </c:manualLayout>
      </c:layout>
      <c:overlay val="0"/>
      <c:spPr>
        <a:noFill/>
        <a:ln>
          <a:noFill/>
        </a:ln>
        <a:effectLst/>
      </c:spPr>
    </c:title>
    <c:autoTitleDeleted val="0"/>
    <c:plotArea>
      <c:layout>
        <c:manualLayout>
          <c:layoutTarget val="inner"/>
          <c:xMode val="edge"/>
          <c:yMode val="edge"/>
          <c:x val="0.18766127140511399"/>
          <c:y val="0.197230929989551"/>
          <c:w val="0.58620689655172398"/>
          <c:h val="0.65282131661442"/>
        </c:manualLayout>
      </c:layout>
      <c:pieChart>
        <c:varyColors val="1"/>
        <c:ser>
          <c:idx val="0"/>
          <c:order val="0"/>
          <c:spPr>
            <a:ln w="19050">
              <a:noFill/>
            </a:ln>
          </c:spPr>
          <c:dPt>
            <c:idx val="0"/>
            <c:bubble3D val="0"/>
            <c:spPr>
              <a:solidFill>
                <a:srgbClr val="5B9BD5"/>
              </a:solidFill>
              <a:ln w="19050">
                <a:noFill/>
              </a:ln>
              <a:effectLst/>
            </c:spPr>
            <c:extLst>
              <c:ext xmlns:c16="http://schemas.microsoft.com/office/drawing/2014/chart" uri="{C3380CC4-5D6E-409C-BE32-E72D297353CC}">
                <c16:uniqueId val="{00000001-56B9-4C5C-ACA1-9AFF4CBD0C68}"/>
              </c:ext>
            </c:extLst>
          </c:dPt>
          <c:dPt>
            <c:idx val="1"/>
            <c:bubble3D val="0"/>
            <c:spPr>
              <a:solidFill>
                <a:srgbClr val="ED7D31"/>
              </a:solidFill>
              <a:ln w="19050">
                <a:noFill/>
              </a:ln>
              <a:effectLst/>
            </c:spPr>
            <c:extLst>
              <c:ext xmlns:c16="http://schemas.microsoft.com/office/drawing/2014/chart" uri="{C3380CC4-5D6E-409C-BE32-E72D297353CC}">
                <c16:uniqueId val="{00000003-56B9-4C5C-ACA1-9AFF4CBD0C68}"/>
              </c:ext>
            </c:extLst>
          </c:dPt>
          <c:dPt>
            <c:idx val="2"/>
            <c:bubble3D val="0"/>
            <c:spPr>
              <a:solidFill>
                <a:srgbClr val="5B9BD5"/>
              </a:solidFill>
              <a:ln w="19050">
                <a:noFill/>
              </a:ln>
              <a:effectLst/>
            </c:spPr>
            <c:extLst>
              <c:ext xmlns:c16="http://schemas.microsoft.com/office/drawing/2014/chart" uri="{C3380CC4-5D6E-409C-BE32-E72D297353CC}">
                <c16:uniqueId val="{00000005-56B9-4C5C-ACA1-9AFF4CBD0C68}"/>
              </c:ext>
            </c:extLst>
          </c:dPt>
          <c:dPt>
            <c:idx val="3"/>
            <c:bubble3D val="0"/>
            <c:spPr>
              <a:solidFill>
                <a:srgbClr val="DAE3F3"/>
              </a:solidFill>
              <a:ln w="19050">
                <a:noFill/>
              </a:ln>
              <a:effectLst/>
            </c:spPr>
            <c:extLst>
              <c:ext xmlns:c16="http://schemas.microsoft.com/office/drawing/2014/chart" uri="{C3380CC4-5D6E-409C-BE32-E72D297353CC}">
                <c16:uniqueId val="{00000007-56B9-4C5C-ACA1-9AFF4CBD0C68}"/>
              </c:ext>
            </c:extLst>
          </c:dPt>
          <c:dPt>
            <c:idx val="4"/>
            <c:bubble3D val="0"/>
            <c:spPr>
              <a:solidFill>
                <a:srgbClr val="CC00FF"/>
              </a:solidFill>
              <a:ln w="19050">
                <a:noFill/>
              </a:ln>
              <a:effectLst/>
            </c:spPr>
            <c:extLst>
              <c:ext xmlns:c16="http://schemas.microsoft.com/office/drawing/2014/chart" uri="{C3380CC4-5D6E-409C-BE32-E72D297353CC}">
                <c16:uniqueId val="{00000009-56B9-4C5C-ACA1-9AFF4CBD0C68}"/>
              </c:ext>
            </c:extLst>
          </c:dPt>
          <c:dPt>
            <c:idx val="5"/>
            <c:bubble3D val="0"/>
            <c:spPr>
              <a:solidFill>
                <a:srgbClr val="FFFF00"/>
              </a:solidFill>
              <a:ln w="19050">
                <a:noFill/>
              </a:ln>
              <a:effectLst/>
            </c:spPr>
            <c:extLst>
              <c:ext xmlns:c16="http://schemas.microsoft.com/office/drawing/2014/chart" uri="{C3380CC4-5D6E-409C-BE32-E72D297353CC}">
                <c16:uniqueId val="{0000000B-56B9-4C5C-ACA1-9AFF4CBD0C68}"/>
              </c:ext>
            </c:extLst>
          </c:dPt>
          <c:dPt>
            <c:idx val="6"/>
            <c:bubble3D val="0"/>
            <c:spPr>
              <a:solidFill>
                <a:srgbClr val="6EEB33"/>
              </a:solidFill>
              <a:ln w="19050">
                <a:noFill/>
              </a:ln>
              <a:effectLst/>
            </c:spPr>
            <c:extLst>
              <c:ext xmlns:c16="http://schemas.microsoft.com/office/drawing/2014/chart" uri="{C3380CC4-5D6E-409C-BE32-E72D297353CC}">
                <c16:uniqueId val="{0000000D-56B9-4C5C-ACA1-9AFF4CBD0C68}"/>
              </c:ext>
            </c:extLst>
          </c:dPt>
          <c:dPt>
            <c:idx val="7"/>
            <c:bubble3D val="0"/>
            <c:spPr>
              <a:solidFill>
                <a:srgbClr val="D05F3F"/>
              </a:solidFill>
              <a:ln w="19050">
                <a:noFill/>
              </a:ln>
              <a:effectLst/>
            </c:spPr>
            <c:extLst>
              <c:ext xmlns:c16="http://schemas.microsoft.com/office/drawing/2014/chart" uri="{C3380CC4-5D6E-409C-BE32-E72D297353CC}">
                <c16:uniqueId val="{0000000F-56B9-4C5C-ACA1-9AFF4CBD0C68}"/>
              </c:ext>
            </c:extLst>
          </c:dPt>
          <c:dPt>
            <c:idx val="8"/>
            <c:bubble3D val="0"/>
            <c:spPr>
              <a:solidFill>
                <a:srgbClr val="00CC66"/>
              </a:solidFill>
              <a:ln w="19050">
                <a:noFill/>
              </a:ln>
              <a:effectLst/>
            </c:spPr>
            <c:extLst>
              <c:ext xmlns:c16="http://schemas.microsoft.com/office/drawing/2014/chart" uri="{C3380CC4-5D6E-409C-BE32-E72D297353CC}">
                <c16:uniqueId val="{00000011-56B9-4C5C-ACA1-9AFF4CBD0C68}"/>
              </c:ext>
            </c:extLst>
          </c:dPt>
          <c:dLbls>
            <c:dLbl>
              <c:idx val="0"/>
              <c:layout>
                <c:manualLayout>
                  <c:x val="-0.245475635088477"/>
                  <c:y val="7.015028963338319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56B9-4C5C-ACA1-9AFF4CBD0C68}"/>
                </c:ext>
              </c:extLst>
            </c:dLbl>
            <c:dLbl>
              <c:idx val="1"/>
              <c:layout>
                <c:manualLayout>
                  <c:x val="-0.13450277588984999"/>
                  <c:y val="6.6140583487454298E-4"/>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56B9-4C5C-ACA1-9AFF4CBD0C68}"/>
                </c:ext>
              </c:extLst>
            </c:dLbl>
            <c:dLbl>
              <c:idx val="2"/>
              <c:layout>
                <c:manualLayout>
                  <c:x val="6.0729362854677104E-3"/>
                  <c:y val="-6.0700459421913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56B9-4C5C-ACA1-9AFF4CBD0C68}"/>
                </c:ext>
              </c:extLst>
            </c:dLbl>
            <c:dLbl>
              <c:idx val="3"/>
              <c:layout>
                <c:manualLayout>
                  <c:x val="0.12977687785046699"/>
                  <c:y val="-1.58258752683091E-2"/>
                </c:manualLayout>
              </c:layout>
              <c:tx>
                <c:rich>
                  <a:bodyPr/>
                  <a:lstStyle/>
                  <a:p>
                    <a:r>
                      <a:rPr lang="en-US"/>
                      <a:t>H10</a:t>
                    </a:r>
                  </a:p>
                  <a:p>
                    <a:r>
                      <a:rPr lang="en-US"/>
                      <a:t>1.8</a:t>
                    </a:r>
                    <a:r>
                      <a:rPr lang="en-US" altLang="zh-CN"/>
                      <a:t>8</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56B9-4C5C-ACA1-9AFF4CBD0C68}"/>
                </c:ext>
              </c:extLst>
            </c:dLbl>
            <c:dLbl>
              <c:idx val="4"/>
              <c:layout>
                <c:manualLayout>
                  <c:x val="0.14574890497512"/>
                  <c:y val="7.2228244109845602E-2"/>
                </c:manualLayout>
              </c:layout>
              <c:tx>
                <c:rich>
                  <a:bodyPr/>
                  <a:lstStyle/>
                  <a:p>
                    <a:r>
                      <a:rPr lang="en-US"/>
                      <a:t>H7</a:t>
                    </a:r>
                  </a:p>
                  <a:p>
                    <a:r>
                      <a:rPr lang="en-US"/>
                      <a:t>2.</a:t>
                    </a:r>
                    <a:r>
                      <a:rPr lang="en-US" altLang="zh-CN"/>
                      <a:t>19</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56B9-4C5C-ACA1-9AFF4CBD0C68}"/>
                </c:ext>
              </c:extLst>
            </c:dLbl>
            <c:dLbl>
              <c:idx val="5"/>
              <c:layout>
                <c:manualLayout>
                  <c:x val="-0.13063466979035801"/>
                  <c:y val="0.143835914009214"/>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56B9-4C5C-ACA1-9AFF4CBD0C68}"/>
                </c:ext>
              </c:extLst>
            </c:dLbl>
            <c:dLbl>
              <c:idx val="7"/>
              <c:layout>
                <c:manualLayout>
                  <c:x val="-7.4106429041619196E-2"/>
                  <c:y val="-0.18903777687107501"/>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F-56B9-4C5C-ACA1-9AFF4CBD0C68}"/>
                </c:ext>
              </c:extLst>
            </c:dLbl>
            <c:dLbl>
              <c:idx val="8"/>
              <c:layout>
                <c:manualLayout>
                  <c:x val="0.23670605558920199"/>
                  <c:y val="1.9323103489061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11-56B9-4C5C-ACA1-9AFF4CBD0C68}"/>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15:layout/>
              </c:ext>
            </c:extLst>
          </c:dLbls>
          <c:cat>
            <c:strRef>
              <c:f>'[5]2018'!$E$2:$E$10</c:f>
              <c:strCache>
                <c:ptCount val="9"/>
                <c:pt idx="0">
                  <c:v>H11</c:v>
                </c:pt>
                <c:pt idx="1">
                  <c:v>H4</c:v>
                </c:pt>
                <c:pt idx="2">
                  <c:v>H1</c:v>
                </c:pt>
                <c:pt idx="3">
                  <c:v>H10</c:v>
                </c:pt>
                <c:pt idx="4">
                  <c:v>H7</c:v>
                </c:pt>
                <c:pt idx="5">
                  <c:v>H3</c:v>
                </c:pt>
                <c:pt idx="6">
                  <c:v>H6</c:v>
                </c:pt>
                <c:pt idx="7">
                  <c:v>H5</c:v>
                </c:pt>
                <c:pt idx="8">
                  <c:v>H9</c:v>
                </c:pt>
              </c:strCache>
            </c:strRef>
          </c:cat>
          <c:val>
            <c:numRef>
              <c:f>'[5]2018'!$G$2:$G$10</c:f>
              <c:numCache>
                <c:formatCode>General</c:formatCode>
                <c:ptCount val="9"/>
                <c:pt idx="0">
                  <c:v>1E-3</c:v>
                </c:pt>
                <c:pt idx="1">
                  <c:v>1E-3</c:v>
                </c:pt>
                <c:pt idx="2">
                  <c:v>1.5699999999999999E-2</c:v>
                </c:pt>
                <c:pt idx="3">
                  <c:v>1.89E-2</c:v>
                </c:pt>
                <c:pt idx="4">
                  <c:v>2.1999999999999999E-2</c:v>
                </c:pt>
                <c:pt idx="5">
                  <c:v>0.1045</c:v>
                </c:pt>
                <c:pt idx="6">
                  <c:v>0.16819999999999999</c:v>
                </c:pt>
                <c:pt idx="7">
                  <c:v>0.25390000000000001</c:v>
                </c:pt>
                <c:pt idx="8">
                  <c:v>0.4148</c:v>
                </c:pt>
              </c:numCache>
            </c:numRef>
          </c:val>
          <c:extLst>
            <c:ext xmlns:c16="http://schemas.microsoft.com/office/drawing/2014/chart" uri="{C3380CC4-5D6E-409C-BE32-E72D297353CC}">
              <c16:uniqueId val="{00000012-56B9-4C5C-ACA1-9AFF4CBD0C68}"/>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2016</a:t>
            </a:r>
            <a:endParaRPr lang="en-US" b="1">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c:rich>
      </c:tx>
      <c:layout>
        <c:manualLayout>
          <c:xMode val="edge"/>
          <c:yMode val="edge"/>
          <c:x val="0.433921225617173"/>
          <c:y val="0.76969419498130698"/>
        </c:manualLayout>
      </c:layout>
      <c:overlay val="0"/>
      <c:spPr>
        <a:noFill/>
        <a:ln>
          <a:noFill/>
        </a:ln>
        <a:effectLst/>
      </c:spPr>
    </c:title>
    <c:autoTitleDeleted val="0"/>
    <c:plotArea>
      <c:layout>
        <c:manualLayout>
          <c:layoutTarget val="inner"/>
          <c:xMode val="edge"/>
          <c:yMode val="edge"/>
          <c:x val="0.329073264201098"/>
          <c:y val="0.20319634703196299"/>
          <c:w val="0.29938531999517898"/>
          <c:h val="0.56712328767123299"/>
        </c:manualLayout>
      </c:layout>
      <c:pieChart>
        <c:varyColors val="1"/>
        <c:ser>
          <c:idx val="0"/>
          <c:order val="0"/>
          <c:spPr>
            <a:ln w="19050">
              <a:noFill/>
            </a:ln>
          </c:spPr>
          <c:dPt>
            <c:idx val="0"/>
            <c:bubble3D val="0"/>
            <c:spPr>
              <a:solidFill>
                <a:srgbClr val="B797CF"/>
              </a:solidFill>
              <a:ln w="19050">
                <a:noFill/>
              </a:ln>
              <a:effectLst/>
            </c:spPr>
            <c:extLst>
              <c:ext xmlns:c16="http://schemas.microsoft.com/office/drawing/2014/chart" uri="{C3380CC4-5D6E-409C-BE32-E72D297353CC}">
                <c16:uniqueId val="{00000001-91CF-4774-AA72-24F30E27FF33}"/>
              </c:ext>
            </c:extLst>
          </c:dPt>
          <c:dPt>
            <c:idx val="1"/>
            <c:bubble3D val="0"/>
            <c:spPr>
              <a:solidFill>
                <a:srgbClr val="FFC000"/>
              </a:solidFill>
              <a:ln w="19050">
                <a:noFill/>
              </a:ln>
              <a:effectLst/>
            </c:spPr>
            <c:extLst>
              <c:ext xmlns:c16="http://schemas.microsoft.com/office/drawing/2014/chart" uri="{C3380CC4-5D6E-409C-BE32-E72D297353CC}">
                <c16:uniqueId val="{00000003-91CF-4774-AA72-24F30E27FF33}"/>
              </c:ext>
            </c:extLst>
          </c:dPt>
          <c:dPt>
            <c:idx val="2"/>
            <c:bubble3D val="0"/>
            <c:spPr>
              <a:solidFill>
                <a:srgbClr val="CC00FF"/>
              </a:solidFill>
              <a:ln w="19050">
                <a:noFill/>
              </a:ln>
              <a:effectLst/>
            </c:spPr>
            <c:extLst>
              <c:ext xmlns:c16="http://schemas.microsoft.com/office/drawing/2014/chart" uri="{C3380CC4-5D6E-409C-BE32-E72D297353CC}">
                <c16:uniqueId val="{00000005-91CF-4774-AA72-24F30E27FF33}"/>
              </c:ext>
            </c:extLst>
          </c:dPt>
          <c:dPt>
            <c:idx val="3"/>
            <c:bubble3D val="0"/>
            <c:spPr>
              <a:solidFill>
                <a:srgbClr val="D05F3F"/>
              </a:solidFill>
              <a:ln w="19050">
                <a:noFill/>
              </a:ln>
              <a:effectLst/>
            </c:spPr>
            <c:extLst>
              <c:ext xmlns:c16="http://schemas.microsoft.com/office/drawing/2014/chart" uri="{C3380CC4-5D6E-409C-BE32-E72D297353CC}">
                <c16:uniqueId val="{00000007-91CF-4774-AA72-24F30E27FF33}"/>
              </c:ext>
            </c:extLst>
          </c:dPt>
          <c:dPt>
            <c:idx val="4"/>
            <c:bubble3D val="0"/>
            <c:spPr>
              <a:solidFill>
                <a:srgbClr val="00CC66"/>
              </a:solidFill>
              <a:ln w="19050">
                <a:noFill/>
              </a:ln>
              <a:effectLst/>
            </c:spPr>
            <c:extLst>
              <c:ext xmlns:c16="http://schemas.microsoft.com/office/drawing/2014/chart" uri="{C3380CC4-5D6E-409C-BE32-E72D297353CC}">
                <c16:uniqueId val="{00000009-91CF-4774-AA72-24F30E27FF33}"/>
              </c:ext>
            </c:extLst>
          </c:dPt>
          <c:dLbls>
            <c:dLbl>
              <c:idx val="0"/>
              <c:layout>
                <c:manualLayout>
                  <c:x val="9.8330563775718999E-2"/>
                  <c:y val="1.06144586352362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91CF-4774-AA72-24F30E27FF33}"/>
                </c:ext>
              </c:extLst>
            </c:dLbl>
            <c:dLbl>
              <c:idx val="4"/>
              <c:layout/>
              <c:tx>
                <c:rich>
                  <a:bodyPr/>
                  <a:lstStyle/>
                  <a:p>
                    <a:r>
                      <a:rPr lang="en-US"/>
                      <a:t>N2</a:t>
                    </a:r>
                  </a:p>
                  <a:p>
                    <a:r>
                      <a:rPr lang="en-US"/>
                      <a:t>39.2</a:t>
                    </a:r>
                    <a:r>
                      <a:rPr lang="en-US" altLang="zh-CN"/>
                      <a:t>9</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91CF-4774-AA72-24F30E27FF33}"/>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15:layout/>
              </c:ext>
            </c:extLst>
          </c:dLbls>
          <c:cat>
            <c:strRef>
              <c:f>'[6]2016'!$F$5:$F$9</c:f>
              <c:strCache>
                <c:ptCount val="5"/>
                <c:pt idx="0">
                  <c:v>N3</c:v>
                </c:pt>
                <c:pt idx="1">
                  <c:v>N8</c:v>
                </c:pt>
                <c:pt idx="2">
                  <c:v>N9</c:v>
                </c:pt>
                <c:pt idx="3">
                  <c:v>N6</c:v>
                </c:pt>
                <c:pt idx="4">
                  <c:v>N2</c:v>
                </c:pt>
              </c:strCache>
            </c:strRef>
          </c:cat>
          <c:val>
            <c:numRef>
              <c:f>'[6]2016'!$H$5:$H$9</c:f>
              <c:numCache>
                <c:formatCode>General</c:formatCode>
                <c:ptCount val="5"/>
                <c:pt idx="0">
                  <c:v>3.5700000000000003E-2</c:v>
                </c:pt>
                <c:pt idx="1">
                  <c:v>0.17860000000000001</c:v>
                </c:pt>
                <c:pt idx="2">
                  <c:v>0.17860000000000001</c:v>
                </c:pt>
                <c:pt idx="3">
                  <c:v>0.21429999999999999</c:v>
                </c:pt>
                <c:pt idx="4">
                  <c:v>0.39279999999999998</c:v>
                </c:pt>
              </c:numCache>
            </c:numRef>
          </c:val>
          <c:extLst>
            <c:ext xmlns:c16="http://schemas.microsoft.com/office/drawing/2014/chart" uri="{C3380CC4-5D6E-409C-BE32-E72D297353CC}">
              <c16:uniqueId val="{0000000A-91CF-4774-AA72-24F30E27FF33}"/>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2017</a:t>
            </a:r>
            <a:endParaRPr lang="en-US"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c:rich>
      </c:tx>
      <c:layout>
        <c:manualLayout>
          <c:xMode val="edge"/>
          <c:yMode val="edge"/>
          <c:x val="0.44796357790427999"/>
          <c:y val="0.86337151535150503"/>
        </c:manualLayout>
      </c:layout>
      <c:overlay val="0"/>
      <c:spPr>
        <a:noFill/>
        <a:ln>
          <a:noFill/>
        </a:ln>
        <a:effectLst/>
      </c:spPr>
    </c:title>
    <c:autoTitleDeleted val="0"/>
    <c:plotArea>
      <c:layout>
        <c:manualLayout>
          <c:layoutTarget val="inner"/>
          <c:xMode val="edge"/>
          <c:yMode val="edge"/>
          <c:x val="0.33388032427554198"/>
          <c:y val="0.26740008980691499"/>
          <c:w val="0.316047068083956"/>
          <c:h val="0.56092323152305201"/>
        </c:manualLayout>
      </c:layout>
      <c:pieChart>
        <c:varyColors val="1"/>
        <c:ser>
          <c:idx val="0"/>
          <c:order val="0"/>
          <c:spPr>
            <a:ln w="19050">
              <a:noFill/>
            </a:ln>
          </c:spPr>
          <c:dPt>
            <c:idx val="0"/>
            <c:bubble3D val="0"/>
            <c:spPr>
              <a:solidFill>
                <a:srgbClr val="5B9BD5"/>
              </a:solidFill>
              <a:ln w="19050">
                <a:noFill/>
              </a:ln>
              <a:effectLst/>
            </c:spPr>
            <c:extLst>
              <c:ext xmlns:c16="http://schemas.microsoft.com/office/drawing/2014/chart" uri="{C3380CC4-5D6E-409C-BE32-E72D297353CC}">
                <c16:uniqueId val="{00000001-5C17-4673-8F13-5C190A071DD9}"/>
              </c:ext>
            </c:extLst>
          </c:dPt>
          <c:dPt>
            <c:idx val="1"/>
            <c:bubble3D val="0"/>
            <c:spPr>
              <a:solidFill>
                <a:srgbClr val="2C7DDA"/>
              </a:solidFill>
              <a:ln w="19050">
                <a:noFill/>
              </a:ln>
              <a:effectLst/>
            </c:spPr>
            <c:extLst>
              <c:ext xmlns:c16="http://schemas.microsoft.com/office/drawing/2014/chart" uri="{C3380CC4-5D6E-409C-BE32-E72D297353CC}">
                <c16:uniqueId val="{00000003-5C17-4673-8F13-5C190A071DD9}"/>
              </c:ext>
            </c:extLst>
          </c:dPt>
          <c:dPt>
            <c:idx val="2"/>
            <c:bubble3D val="0"/>
            <c:spPr>
              <a:solidFill>
                <a:srgbClr val="B797CF"/>
              </a:solidFill>
              <a:ln w="19050">
                <a:noFill/>
              </a:ln>
              <a:effectLst/>
            </c:spPr>
            <c:extLst>
              <c:ext xmlns:c16="http://schemas.microsoft.com/office/drawing/2014/chart" uri="{C3380CC4-5D6E-409C-BE32-E72D297353CC}">
                <c16:uniqueId val="{00000005-5C17-4673-8F13-5C190A071DD9}"/>
              </c:ext>
            </c:extLst>
          </c:dPt>
          <c:dPt>
            <c:idx val="3"/>
            <c:bubble3D val="0"/>
            <c:spPr>
              <a:solidFill>
                <a:srgbClr val="FFC000"/>
              </a:solidFill>
              <a:ln w="19050">
                <a:noFill/>
              </a:ln>
              <a:effectLst/>
            </c:spPr>
            <c:extLst>
              <c:ext xmlns:c16="http://schemas.microsoft.com/office/drawing/2014/chart" uri="{C3380CC4-5D6E-409C-BE32-E72D297353CC}">
                <c16:uniqueId val="{00000007-5C17-4673-8F13-5C190A071DD9}"/>
              </c:ext>
            </c:extLst>
          </c:dPt>
          <c:dPt>
            <c:idx val="4"/>
            <c:bubble3D val="0"/>
            <c:spPr>
              <a:solidFill>
                <a:srgbClr val="CC00FF"/>
              </a:solidFill>
              <a:ln w="19050">
                <a:noFill/>
              </a:ln>
              <a:effectLst/>
            </c:spPr>
            <c:extLst>
              <c:ext xmlns:c16="http://schemas.microsoft.com/office/drawing/2014/chart" uri="{C3380CC4-5D6E-409C-BE32-E72D297353CC}">
                <c16:uniqueId val="{00000009-5C17-4673-8F13-5C190A071DD9}"/>
              </c:ext>
            </c:extLst>
          </c:dPt>
          <c:dPt>
            <c:idx val="5"/>
            <c:bubble3D val="0"/>
            <c:spPr>
              <a:solidFill>
                <a:srgbClr val="D05F3F"/>
              </a:solidFill>
              <a:ln w="19050">
                <a:noFill/>
              </a:ln>
              <a:effectLst/>
            </c:spPr>
            <c:extLst>
              <c:ext xmlns:c16="http://schemas.microsoft.com/office/drawing/2014/chart" uri="{C3380CC4-5D6E-409C-BE32-E72D297353CC}">
                <c16:uniqueId val="{0000000B-5C17-4673-8F13-5C190A071DD9}"/>
              </c:ext>
            </c:extLst>
          </c:dPt>
          <c:dPt>
            <c:idx val="6"/>
            <c:bubble3D val="0"/>
            <c:spPr>
              <a:solidFill>
                <a:srgbClr val="00CC66"/>
              </a:solidFill>
              <a:ln w="19050">
                <a:noFill/>
              </a:ln>
              <a:effectLst/>
            </c:spPr>
            <c:extLst>
              <c:ext xmlns:c16="http://schemas.microsoft.com/office/drawing/2014/chart" uri="{C3380CC4-5D6E-409C-BE32-E72D297353CC}">
                <c16:uniqueId val="{0000000D-5C17-4673-8F13-5C190A071DD9}"/>
              </c:ext>
            </c:extLst>
          </c:dPt>
          <c:dLbls>
            <c:dLbl>
              <c:idx val="0"/>
              <c:layout>
                <c:manualLayout>
                  <c:x val="-0.12821870384619699"/>
                  <c:y val="6.594339648670530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5C17-4673-8F13-5C190A071DD9}"/>
                </c:ext>
              </c:extLst>
            </c:dLbl>
            <c:dLbl>
              <c:idx val="1"/>
              <c:layout>
                <c:manualLayout>
                  <c:x val="-6.5911493913772004E-2"/>
                  <c:y val="-6.53258691444388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5C17-4673-8F13-5C190A071DD9}"/>
                </c:ext>
              </c:extLst>
            </c:dLbl>
            <c:dLbl>
              <c:idx val="2"/>
              <c:layout>
                <c:manualLayout>
                  <c:x val="5.6917308471891699E-2"/>
                  <c:y val="-1.28773754729091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5C17-4673-8F13-5C190A071DD9}"/>
                </c:ext>
              </c:extLst>
            </c:dLbl>
            <c:dLbl>
              <c:idx val="3"/>
              <c:layout>
                <c:manualLayout>
                  <c:x val="7.7717530494657003E-2"/>
                  <c:y val="4.61239739524737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5C17-4673-8F13-5C190A071DD9}"/>
                </c:ext>
              </c:extLst>
            </c:dLbl>
            <c:dLbl>
              <c:idx val="5"/>
              <c:layout>
                <c:manualLayout>
                  <c:x val="-3.5682459955925401E-2"/>
                  <c:y val="-0.18862461394815899"/>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5C17-4673-8F13-5C190A071DD9}"/>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15:layout/>
              </c:ext>
            </c:extLst>
          </c:dLbls>
          <c:cat>
            <c:strRef>
              <c:f>'[6]2017'!$F$17:$F$23</c:f>
              <c:strCache>
                <c:ptCount val="7"/>
                <c:pt idx="0">
                  <c:v>N4</c:v>
                </c:pt>
                <c:pt idx="1">
                  <c:v>N1</c:v>
                </c:pt>
                <c:pt idx="2">
                  <c:v>N3</c:v>
                </c:pt>
                <c:pt idx="3">
                  <c:v>N8</c:v>
                </c:pt>
                <c:pt idx="4">
                  <c:v>N9</c:v>
                </c:pt>
                <c:pt idx="5">
                  <c:v>N6</c:v>
                </c:pt>
                <c:pt idx="6">
                  <c:v>N2</c:v>
                </c:pt>
              </c:strCache>
            </c:strRef>
          </c:cat>
          <c:val>
            <c:numRef>
              <c:f>'[6]2017'!$H$17:$H$23</c:f>
              <c:numCache>
                <c:formatCode>General</c:formatCode>
                <c:ptCount val="7"/>
                <c:pt idx="0">
                  <c:v>3.9370078740157497E-3</c:v>
                </c:pt>
                <c:pt idx="1">
                  <c:v>7.8740157480314994E-3</c:v>
                </c:pt>
                <c:pt idx="2">
                  <c:v>1.5748031496062999E-2</c:v>
                </c:pt>
                <c:pt idx="3">
                  <c:v>9.4488188976377993E-2</c:v>
                </c:pt>
                <c:pt idx="4">
                  <c:v>0.196850393700787</c:v>
                </c:pt>
                <c:pt idx="5">
                  <c:v>0.27559055118110198</c:v>
                </c:pt>
                <c:pt idx="6">
                  <c:v>0.40551181102362199</c:v>
                </c:pt>
              </c:numCache>
            </c:numRef>
          </c:val>
          <c:extLst>
            <c:ext xmlns:c16="http://schemas.microsoft.com/office/drawing/2014/chart" uri="{C3380CC4-5D6E-409C-BE32-E72D297353CC}">
              <c16:uniqueId val="{0000000E-5C17-4673-8F13-5C190A071DD9}"/>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2018</a:t>
            </a:r>
            <a:endParaRPr lang="en-US"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c:rich>
      </c:tx>
      <c:layout>
        <c:manualLayout>
          <c:xMode val="edge"/>
          <c:yMode val="edge"/>
          <c:x val="0.41868827160493799"/>
          <c:y val="0.88277777777777799"/>
        </c:manualLayout>
      </c:layout>
      <c:overlay val="0"/>
      <c:spPr>
        <a:noFill/>
        <a:ln>
          <a:noFill/>
        </a:ln>
        <a:effectLst/>
      </c:spPr>
    </c:title>
    <c:autoTitleDeleted val="0"/>
    <c:plotArea>
      <c:layout>
        <c:manualLayout>
          <c:layoutTarget val="inner"/>
          <c:xMode val="edge"/>
          <c:yMode val="edge"/>
          <c:x val="0.26825775656324602"/>
          <c:y val="0.17983030766987501"/>
          <c:w val="0.39761336515513102"/>
          <c:h val="0.65590551181102397"/>
        </c:manualLayout>
      </c:layout>
      <c:pieChart>
        <c:varyColors val="1"/>
        <c:ser>
          <c:idx val="0"/>
          <c:order val="0"/>
          <c:spPr>
            <a:ln w="19050">
              <a:noFill/>
            </a:ln>
          </c:spPr>
          <c:dPt>
            <c:idx val="0"/>
            <c:bubble3D val="0"/>
            <c:spPr>
              <a:solidFill>
                <a:schemeClr val="accent1"/>
              </a:solidFill>
              <a:ln w="19050">
                <a:noFill/>
              </a:ln>
              <a:effectLst/>
            </c:spPr>
            <c:extLst>
              <c:ext xmlns:c16="http://schemas.microsoft.com/office/drawing/2014/chart" uri="{C3380CC4-5D6E-409C-BE32-E72D297353CC}">
                <c16:uniqueId val="{00000001-F1AF-4C69-A2EE-6CEF9584B53C}"/>
              </c:ext>
            </c:extLst>
          </c:dPt>
          <c:dPt>
            <c:idx val="1"/>
            <c:bubble3D val="0"/>
            <c:spPr>
              <a:solidFill>
                <a:srgbClr val="2C7DDA"/>
              </a:solidFill>
              <a:ln w="19050">
                <a:noFill/>
              </a:ln>
              <a:effectLst/>
            </c:spPr>
            <c:extLst>
              <c:ext xmlns:c16="http://schemas.microsoft.com/office/drawing/2014/chart" uri="{C3380CC4-5D6E-409C-BE32-E72D297353CC}">
                <c16:uniqueId val="{00000003-F1AF-4C69-A2EE-6CEF9584B53C}"/>
              </c:ext>
            </c:extLst>
          </c:dPt>
          <c:dPt>
            <c:idx val="2"/>
            <c:bubble3D val="0"/>
            <c:spPr>
              <a:solidFill>
                <a:srgbClr val="B797CF"/>
              </a:solidFill>
              <a:ln w="19050">
                <a:noFill/>
              </a:ln>
              <a:effectLst/>
            </c:spPr>
            <c:extLst>
              <c:ext xmlns:c16="http://schemas.microsoft.com/office/drawing/2014/chart" uri="{C3380CC4-5D6E-409C-BE32-E72D297353CC}">
                <c16:uniqueId val="{00000005-F1AF-4C69-A2EE-6CEF9584B53C}"/>
              </c:ext>
            </c:extLst>
          </c:dPt>
          <c:dPt>
            <c:idx val="3"/>
            <c:bubble3D val="0"/>
            <c:spPr>
              <a:solidFill>
                <a:srgbClr val="FFC000"/>
              </a:solidFill>
              <a:ln w="19050">
                <a:noFill/>
              </a:ln>
              <a:effectLst/>
            </c:spPr>
            <c:extLst>
              <c:ext xmlns:c16="http://schemas.microsoft.com/office/drawing/2014/chart" uri="{C3380CC4-5D6E-409C-BE32-E72D297353CC}">
                <c16:uniqueId val="{00000007-F1AF-4C69-A2EE-6CEF9584B53C}"/>
              </c:ext>
            </c:extLst>
          </c:dPt>
          <c:dPt>
            <c:idx val="4"/>
            <c:bubble3D val="0"/>
            <c:spPr>
              <a:solidFill>
                <a:srgbClr val="D05F3F"/>
              </a:solidFill>
              <a:ln w="19050">
                <a:noFill/>
              </a:ln>
              <a:effectLst/>
            </c:spPr>
            <c:extLst>
              <c:ext xmlns:c16="http://schemas.microsoft.com/office/drawing/2014/chart" uri="{C3380CC4-5D6E-409C-BE32-E72D297353CC}">
                <c16:uniqueId val="{00000009-F1AF-4C69-A2EE-6CEF9584B53C}"/>
              </c:ext>
            </c:extLst>
          </c:dPt>
          <c:dPt>
            <c:idx val="5"/>
            <c:bubble3D val="0"/>
            <c:spPr>
              <a:solidFill>
                <a:srgbClr val="00CC66"/>
              </a:solidFill>
              <a:ln w="19050">
                <a:noFill/>
              </a:ln>
              <a:effectLst/>
            </c:spPr>
            <c:extLst>
              <c:ext xmlns:c16="http://schemas.microsoft.com/office/drawing/2014/chart" uri="{C3380CC4-5D6E-409C-BE32-E72D297353CC}">
                <c16:uniqueId val="{0000000B-F1AF-4C69-A2EE-6CEF9584B53C}"/>
              </c:ext>
            </c:extLst>
          </c:dPt>
          <c:dLbls>
            <c:dLbl>
              <c:idx val="0"/>
              <c:layout>
                <c:manualLayout>
                  <c:x val="-0.15574266674603199"/>
                  <c:y val="-2.2556875179708001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F1AF-4C69-A2EE-6CEF9584B53C}"/>
                </c:ext>
              </c:extLst>
            </c:dLbl>
            <c:dLbl>
              <c:idx val="1"/>
              <c:layout>
                <c:manualLayout>
                  <c:x val="-2.61673987117623E-2"/>
                  <c:y val="-2.41003229959734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F1AF-4C69-A2EE-6CEF9584B53C}"/>
                </c:ext>
              </c:extLst>
            </c:dLbl>
            <c:dLbl>
              <c:idx val="2"/>
              <c:layout>
                <c:manualLayout>
                  <c:x val="7.7109186362660606E-2"/>
                  <c:y val="0"/>
                </c:manualLayout>
              </c:layout>
              <c:tx>
                <c:rich>
                  <a:bodyPr/>
                  <a:lstStyle/>
                  <a:p>
                    <a:r>
                      <a:rPr lang="en-US"/>
                      <a:t>N3</a:t>
                    </a:r>
                  </a:p>
                  <a:p>
                    <a:r>
                      <a:rPr lang="en-US" altLang="zh-CN"/>
                      <a:t>2.99</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F1AF-4C69-A2EE-6CEF9584B53C}"/>
                </c:ext>
              </c:extLst>
            </c:dLbl>
            <c:dLbl>
              <c:idx val="3"/>
              <c:layout>
                <c:manualLayout>
                  <c:x val="0.10044720492451301"/>
                  <c:y val="2.57034435110144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F1AF-4C69-A2EE-6CEF9584B53C}"/>
                </c:ext>
              </c:extLst>
            </c:dLbl>
            <c:dLbl>
              <c:idx val="4"/>
              <c:layout>
                <c:manualLayout>
                  <c:x val="-0.137669180051435"/>
                  <c:y val="-0.14176624568035301"/>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F1AF-4C69-A2EE-6CEF9584B53C}"/>
                </c:ext>
              </c:extLst>
            </c:dLbl>
            <c:dLbl>
              <c:idx val="5"/>
              <c:layout>
                <c:manualLayout>
                  <c:x val="0.17176226934113001"/>
                  <c:y val="1.3326290605946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F1AF-4C69-A2EE-6CEF9584B53C}"/>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'[6]2018'!$F$17:$F$22</c:f>
              <c:strCache>
                <c:ptCount val="6"/>
                <c:pt idx="0">
                  <c:v>N9</c:v>
                </c:pt>
                <c:pt idx="1">
                  <c:v>N1</c:v>
                </c:pt>
                <c:pt idx="2">
                  <c:v>N3</c:v>
                </c:pt>
                <c:pt idx="3">
                  <c:v>N8</c:v>
                </c:pt>
                <c:pt idx="4">
                  <c:v>N6</c:v>
                </c:pt>
                <c:pt idx="5">
                  <c:v>N2</c:v>
                </c:pt>
              </c:strCache>
            </c:strRef>
          </c:cat>
          <c:val>
            <c:numRef>
              <c:f>'[6]2018'!$H$17:$H$22</c:f>
              <c:numCache>
                <c:formatCode>General</c:formatCode>
                <c:ptCount val="6"/>
                <c:pt idx="0">
                  <c:v>1.2999999999999999E-3</c:v>
                </c:pt>
                <c:pt idx="1">
                  <c:v>2.3400000000000001E-2</c:v>
                </c:pt>
                <c:pt idx="2">
                  <c:v>0.03</c:v>
                </c:pt>
                <c:pt idx="3">
                  <c:v>5.6000000000000001E-2</c:v>
                </c:pt>
                <c:pt idx="4">
                  <c:v>0.42709999999999998</c:v>
                </c:pt>
                <c:pt idx="5">
                  <c:v>0.4622</c:v>
                </c:pt>
              </c:numCache>
            </c:numRef>
          </c:val>
          <c:extLst>
            <c:ext xmlns:c16="http://schemas.microsoft.com/office/drawing/2014/chart" uri="{C3380CC4-5D6E-409C-BE32-E72D297353CC}">
              <c16:uniqueId val="{0000000C-F1AF-4C69-A2EE-6CEF9584B53C}"/>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2016</a:t>
            </a:r>
            <a:endParaRPr lang="en-US" b="1">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c:rich>
      </c:tx>
      <c:layout>
        <c:manualLayout>
          <c:xMode val="edge"/>
          <c:yMode val="edge"/>
          <c:x val="0.50998911363955601"/>
          <c:y val="0.68091340301326597"/>
        </c:manualLayout>
      </c:layout>
      <c:overlay val="0"/>
      <c:spPr>
        <a:noFill/>
        <a:ln>
          <a:noFill/>
        </a:ln>
        <a:effectLst/>
      </c:spPr>
    </c:title>
    <c:autoTitleDeleted val="0"/>
    <c:plotArea>
      <c:layout>
        <c:manualLayout>
          <c:layoutTarget val="inner"/>
          <c:xMode val="edge"/>
          <c:yMode val="edge"/>
          <c:x val="0.31465093411996098"/>
          <c:y val="0.16097002100439201"/>
          <c:w val="0.49046214355948903"/>
          <c:h val="0.47622684743173599"/>
        </c:manualLayout>
      </c:layout>
      <c:pieChart>
        <c:varyColors val="1"/>
        <c:ser>
          <c:idx val="0"/>
          <c:order val="0"/>
          <c:spPr>
            <a:ln w="19050">
              <a:noFill/>
            </a:ln>
          </c:spPr>
          <c:dPt>
            <c:idx val="0"/>
            <c:bubble3D val="0"/>
            <c:spPr>
              <a:solidFill>
                <a:srgbClr val="7E7E7E"/>
              </a:solidFill>
              <a:ln w="19050">
                <a:noFill/>
              </a:ln>
              <a:effectLst/>
            </c:spPr>
            <c:extLst>
              <c:ext xmlns:c16="http://schemas.microsoft.com/office/drawing/2014/chart" uri="{C3380CC4-5D6E-409C-BE32-E72D297353CC}">
                <c16:uniqueId val="{00000001-58FC-4590-AED6-2D2AAE01999C}"/>
              </c:ext>
            </c:extLst>
          </c:dPt>
          <c:dPt>
            <c:idx val="1"/>
            <c:bubble3D val="0"/>
            <c:spPr>
              <a:solidFill>
                <a:srgbClr val="FFEFBF"/>
              </a:solidFill>
              <a:ln w="19050">
                <a:noFill/>
              </a:ln>
              <a:effectLst/>
            </c:spPr>
            <c:extLst>
              <c:ext xmlns:c16="http://schemas.microsoft.com/office/drawing/2014/chart" uri="{C3380CC4-5D6E-409C-BE32-E72D297353CC}">
                <c16:uniqueId val="{00000003-58FC-4590-AED6-2D2AAE01999C}"/>
              </c:ext>
            </c:extLst>
          </c:dPt>
          <c:dPt>
            <c:idx val="2"/>
            <c:bubble3D val="0"/>
            <c:spPr>
              <a:solidFill>
                <a:srgbClr val="CC00FF"/>
              </a:solidFill>
              <a:ln w="19050">
                <a:noFill/>
              </a:ln>
              <a:effectLst/>
            </c:spPr>
            <c:extLst>
              <c:ext xmlns:c16="http://schemas.microsoft.com/office/drawing/2014/chart" uri="{C3380CC4-5D6E-409C-BE32-E72D297353CC}">
                <c16:uniqueId val="{00000005-58FC-4590-AED6-2D2AAE01999C}"/>
              </c:ext>
            </c:extLst>
          </c:dPt>
          <c:dPt>
            <c:idx val="3"/>
            <c:bubble3D val="0"/>
            <c:spPr>
              <a:solidFill>
                <a:srgbClr val="B6F599"/>
              </a:solidFill>
              <a:ln w="19050">
                <a:noFill/>
              </a:ln>
              <a:effectLst/>
            </c:spPr>
            <c:extLst>
              <c:ext xmlns:c16="http://schemas.microsoft.com/office/drawing/2014/chart" uri="{C3380CC4-5D6E-409C-BE32-E72D297353CC}">
                <c16:uniqueId val="{00000007-58FC-4590-AED6-2D2AAE01999C}"/>
              </c:ext>
            </c:extLst>
          </c:dPt>
          <c:dPt>
            <c:idx val="4"/>
            <c:bubble3D val="0"/>
            <c:spPr>
              <a:solidFill>
                <a:srgbClr val="6EEB33"/>
              </a:solidFill>
              <a:ln w="19050">
                <a:noFill/>
              </a:ln>
              <a:effectLst/>
            </c:spPr>
            <c:extLst>
              <c:ext xmlns:c16="http://schemas.microsoft.com/office/drawing/2014/chart" uri="{C3380CC4-5D6E-409C-BE32-E72D297353CC}">
                <c16:uniqueId val="{00000009-58FC-4590-AED6-2D2AAE01999C}"/>
              </c:ext>
            </c:extLst>
          </c:dPt>
          <c:dPt>
            <c:idx val="5"/>
            <c:bubble3D val="0"/>
            <c:spPr>
              <a:solidFill>
                <a:srgbClr val="EE7228"/>
              </a:solidFill>
              <a:ln w="19050">
                <a:noFill/>
              </a:ln>
              <a:effectLst/>
            </c:spPr>
            <c:extLst>
              <c:ext xmlns:c16="http://schemas.microsoft.com/office/drawing/2014/chart" uri="{C3380CC4-5D6E-409C-BE32-E72D297353CC}">
                <c16:uniqueId val="{0000000B-58FC-4590-AED6-2D2AAE01999C}"/>
              </c:ext>
            </c:extLst>
          </c:dPt>
          <c:dPt>
            <c:idx val="6"/>
            <c:bubble3D val="0"/>
            <c:spPr>
              <a:solidFill>
                <a:srgbClr val="D05F3F"/>
              </a:solidFill>
              <a:ln w="19050">
                <a:noFill/>
              </a:ln>
              <a:effectLst/>
            </c:spPr>
            <c:extLst>
              <c:ext xmlns:c16="http://schemas.microsoft.com/office/drawing/2014/chart" uri="{C3380CC4-5D6E-409C-BE32-E72D297353CC}">
                <c16:uniqueId val="{0000000D-58FC-4590-AED6-2D2AAE01999C}"/>
              </c:ext>
            </c:extLst>
          </c:dPt>
          <c:dPt>
            <c:idx val="7"/>
            <c:bubble3D val="0"/>
            <c:spPr>
              <a:solidFill>
                <a:srgbClr val="00CC66"/>
              </a:solidFill>
              <a:ln w="19050">
                <a:noFill/>
              </a:ln>
              <a:effectLst/>
            </c:spPr>
            <c:extLst>
              <c:ext xmlns:c16="http://schemas.microsoft.com/office/drawing/2014/chart" uri="{C3380CC4-5D6E-409C-BE32-E72D297353CC}">
                <c16:uniqueId val="{0000000F-58FC-4590-AED6-2D2AAE01999C}"/>
              </c:ext>
            </c:extLst>
          </c:dPt>
          <c:dLbls>
            <c:dLbl>
              <c:idx val="0"/>
              <c:layout>
                <c:manualLayout>
                  <c:x val="-0.12816808138143901"/>
                  <c:y val="-1.6257646979192599E-2"/>
                </c:manualLayout>
              </c:layout>
              <c:tx>
                <c:rich>
                  <a:bodyPr/>
                  <a:lstStyle/>
                  <a:p>
                    <a:r>
                      <a:rPr lang="en-US"/>
                      <a:t>Others</a:t>
                    </a:r>
                  </a:p>
                  <a:p>
                    <a:r>
                      <a:rPr lang="en-US"/>
                      <a:t>1.6</a:t>
                    </a:r>
                    <a:r>
                      <a:rPr lang="en-US" altLang="zh-CN"/>
                      <a:t>2</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58FC-4590-AED6-2D2AAE01999C}"/>
                </c:ext>
              </c:extLst>
            </c:dLbl>
            <c:dLbl>
              <c:idx val="1"/>
              <c:layout>
                <c:manualLayout>
                  <c:x val="-2.0040722175098401E-2"/>
                  <c:y val="-7.061708691649219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58FC-4590-AED6-2D2AAE01999C}"/>
                </c:ext>
              </c:extLst>
            </c:dLbl>
            <c:dLbl>
              <c:idx val="2"/>
              <c:layout>
                <c:manualLayout>
                  <c:x val="4.2179532468523899E-2"/>
                  <c:y val="-6.65372497975418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58FC-4590-AED6-2D2AAE01999C}"/>
                </c:ext>
              </c:extLst>
            </c:dLbl>
            <c:dLbl>
              <c:idx val="3"/>
              <c:layout>
                <c:manualLayout>
                  <c:x val="9.11350500843391E-2"/>
                  <c:y val="-4.04647325500510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58FC-4590-AED6-2D2AAE01999C}"/>
                </c:ext>
              </c:extLst>
            </c:dLbl>
            <c:dLbl>
              <c:idx val="4"/>
              <c:layout>
                <c:manualLayout>
                  <c:x val="-0.125986218267579"/>
                  <c:y val="5.33990104183647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58FC-4590-AED6-2D2AAE01999C}"/>
                </c:ext>
              </c:extLst>
            </c:dLbl>
            <c:dLbl>
              <c:idx val="5"/>
              <c:layout>
                <c:manualLayout>
                  <c:x val="3.6628887569610503E-2"/>
                  <c:y val="3.31274025371086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58FC-4590-AED6-2D2AAE01999C}"/>
                </c:ext>
              </c:extLst>
            </c:dLbl>
            <c:dLbl>
              <c:idx val="6"/>
              <c:layout>
                <c:manualLayout>
                  <c:x val="-0.127490257086081"/>
                  <c:y val="-0.101619679497384"/>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D-58FC-4590-AED6-2D2AAE01999C}"/>
                </c:ext>
              </c:extLst>
            </c:dLbl>
            <c:dLbl>
              <c:idx val="7"/>
              <c:layout>
                <c:manualLayout>
                  <c:x val="0.20958006729516801"/>
                  <c:y val="-3.30710689922144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F-58FC-4590-AED6-2D2AAE01999C}"/>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'[7]2016'!$F$5:$F$12</c:f>
              <c:strCache>
                <c:ptCount val="8"/>
                <c:pt idx="0">
                  <c:v>Others</c:v>
                </c:pt>
                <c:pt idx="1">
                  <c:v>H3N2/N8</c:v>
                </c:pt>
                <c:pt idx="2">
                  <c:v>H7N9</c:v>
                </c:pt>
                <c:pt idx="3">
                  <c:v>H6N2</c:v>
                </c:pt>
                <c:pt idx="4">
                  <c:v>H6N6</c:v>
                </c:pt>
                <c:pt idx="5">
                  <c:v>H5N8</c:v>
                </c:pt>
                <c:pt idx="6">
                  <c:v>H5N6</c:v>
                </c:pt>
                <c:pt idx="7">
                  <c:v>H9N2</c:v>
                </c:pt>
              </c:strCache>
            </c:strRef>
          </c:cat>
          <c:val>
            <c:numRef>
              <c:f>'[7]2016'!$H$5:$H$12</c:f>
              <c:numCache>
                <c:formatCode>General</c:formatCode>
                <c:ptCount val="8"/>
                <c:pt idx="0">
                  <c:v>1.6299999999999999E-2</c:v>
                </c:pt>
                <c:pt idx="1">
                  <c:v>3.2399999999999998E-2</c:v>
                </c:pt>
                <c:pt idx="2">
                  <c:v>5.4100000000000002E-2</c:v>
                </c:pt>
                <c:pt idx="3">
                  <c:v>2.1600000000000001E-2</c:v>
                </c:pt>
                <c:pt idx="4">
                  <c:v>0.1027</c:v>
                </c:pt>
                <c:pt idx="5">
                  <c:v>4.3200000000000002E-2</c:v>
                </c:pt>
                <c:pt idx="6">
                  <c:v>0.18920000000000001</c:v>
                </c:pt>
                <c:pt idx="7">
                  <c:v>0.54054054054054101</c:v>
                </c:pt>
              </c:numCache>
            </c:numRef>
          </c:val>
          <c:extLst>
            <c:ext xmlns:c16="http://schemas.microsoft.com/office/drawing/2014/chart" uri="{C3380CC4-5D6E-409C-BE32-E72D297353CC}">
              <c16:uniqueId val="{00000010-58FC-4590-AED6-2D2AAE01999C}"/>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i="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2017</a:t>
            </a:r>
            <a:endParaRPr lang="en-US" b="1" i="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c:rich>
      </c:tx>
      <c:layout>
        <c:manualLayout>
          <c:xMode val="edge"/>
          <c:yMode val="edge"/>
          <c:x val="0.57359604696883004"/>
          <c:y val="0.65866904005139604"/>
        </c:manualLayout>
      </c:layout>
      <c:overlay val="0"/>
      <c:spPr>
        <a:noFill/>
        <a:ln>
          <a:noFill/>
        </a:ln>
        <a:effectLst/>
      </c:spPr>
    </c:title>
    <c:autoTitleDeleted val="0"/>
    <c:plotArea>
      <c:layout>
        <c:manualLayout>
          <c:layoutTarget val="inner"/>
          <c:xMode val="edge"/>
          <c:yMode val="edge"/>
          <c:x val="0.43404073222936401"/>
          <c:y val="0.249698249849125"/>
          <c:w val="0.37548464062033998"/>
          <c:h val="0.37990343995171999"/>
        </c:manualLayout>
      </c:layout>
      <c:pieChart>
        <c:varyColors val="1"/>
        <c:ser>
          <c:idx val="0"/>
          <c:order val="0"/>
          <c:spPr>
            <a:ln w="19050">
              <a:noFill/>
            </a:ln>
          </c:spPr>
          <c:dPt>
            <c:idx val="0"/>
            <c:bubble3D val="0"/>
            <c:spPr>
              <a:solidFill>
                <a:schemeClr val="accent1"/>
              </a:solidFill>
              <a:ln w="19050">
                <a:noFill/>
              </a:ln>
              <a:effectLst/>
            </c:spPr>
            <c:extLst>
              <c:ext xmlns:c16="http://schemas.microsoft.com/office/drawing/2014/chart" uri="{C3380CC4-5D6E-409C-BE32-E72D297353CC}">
                <c16:uniqueId val="{00000001-104C-46DF-979A-BCF3915B5720}"/>
              </c:ext>
            </c:extLst>
          </c:dPt>
          <c:dPt>
            <c:idx val="1"/>
            <c:bubble3D val="0"/>
            <c:spPr>
              <a:solidFill>
                <a:srgbClr val="E7BB9D"/>
              </a:solidFill>
              <a:ln w="19050">
                <a:noFill/>
              </a:ln>
              <a:effectLst/>
            </c:spPr>
            <c:extLst>
              <c:ext xmlns:c16="http://schemas.microsoft.com/office/drawing/2014/chart" uri="{C3380CC4-5D6E-409C-BE32-E72D297353CC}">
                <c16:uniqueId val="{00000003-104C-46DF-979A-BCF3915B5720}"/>
              </c:ext>
            </c:extLst>
          </c:dPt>
          <c:dPt>
            <c:idx val="2"/>
            <c:bubble3D val="0"/>
            <c:spPr>
              <a:solidFill>
                <a:srgbClr val="00B0F0"/>
              </a:solidFill>
              <a:ln w="19050">
                <a:noFill/>
              </a:ln>
              <a:effectLst/>
            </c:spPr>
            <c:extLst>
              <c:ext xmlns:c16="http://schemas.microsoft.com/office/drawing/2014/chart" uri="{C3380CC4-5D6E-409C-BE32-E72D297353CC}">
                <c16:uniqueId val="{00000005-104C-46DF-979A-BCF3915B5720}"/>
              </c:ext>
            </c:extLst>
          </c:dPt>
          <c:dPt>
            <c:idx val="3"/>
            <c:bubble3D val="0"/>
            <c:spPr>
              <a:solidFill>
                <a:srgbClr val="FFEFBF"/>
              </a:solidFill>
              <a:ln w="19050">
                <a:noFill/>
              </a:ln>
              <a:effectLst/>
            </c:spPr>
            <c:extLst>
              <c:ext xmlns:c16="http://schemas.microsoft.com/office/drawing/2014/chart" uri="{C3380CC4-5D6E-409C-BE32-E72D297353CC}">
                <c16:uniqueId val="{00000007-104C-46DF-979A-BCF3915B5720}"/>
              </c:ext>
            </c:extLst>
          </c:dPt>
          <c:dPt>
            <c:idx val="4"/>
            <c:bubble3D val="0"/>
            <c:spPr>
              <a:solidFill>
                <a:srgbClr val="586A8B"/>
              </a:solidFill>
              <a:ln w="19050">
                <a:noFill/>
              </a:ln>
              <a:effectLst/>
            </c:spPr>
            <c:extLst>
              <c:ext xmlns:c16="http://schemas.microsoft.com/office/drawing/2014/chart" uri="{C3380CC4-5D6E-409C-BE32-E72D297353CC}">
                <c16:uniqueId val="{00000009-104C-46DF-979A-BCF3915B5720}"/>
              </c:ext>
            </c:extLst>
          </c:dPt>
          <c:dPt>
            <c:idx val="5"/>
            <c:bubble3D val="0"/>
            <c:spPr>
              <a:solidFill>
                <a:srgbClr val="B6F599"/>
              </a:solidFill>
              <a:ln w="19050">
                <a:noFill/>
              </a:ln>
              <a:effectLst/>
            </c:spPr>
            <c:extLst>
              <c:ext xmlns:c16="http://schemas.microsoft.com/office/drawing/2014/chart" uri="{C3380CC4-5D6E-409C-BE32-E72D297353CC}">
                <c16:uniqueId val="{0000000B-104C-46DF-979A-BCF3915B5720}"/>
              </c:ext>
            </c:extLst>
          </c:dPt>
          <c:dPt>
            <c:idx val="6"/>
            <c:bubble3D val="0"/>
            <c:spPr>
              <a:solidFill>
                <a:srgbClr val="6EEB33"/>
              </a:solidFill>
              <a:ln w="19050">
                <a:noFill/>
              </a:ln>
              <a:effectLst/>
            </c:spPr>
            <c:extLst>
              <c:ext xmlns:c16="http://schemas.microsoft.com/office/drawing/2014/chart" uri="{C3380CC4-5D6E-409C-BE32-E72D297353CC}">
                <c16:uniqueId val="{0000000D-104C-46DF-979A-BCF3915B5720}"/>
              </c:ext>
            </c:extLst>
          </c:dPt>
          <c:dPt>
            <c:idx val="7"/>
            <c:bubble3D val="0"/>
            <c:spPr>
              <a:solidFill>
                <a:srgbClr val="EE7228"/>
              </a:solidFill>
              <a:ln w="19050">
                <a:noFill/>
              </a:ln>
              <a:effectLst/>
            </c:spPr>
            <c:extLst>
              <c:ext xmlns:c16="http://schemas.microsoft.com/office/drawing/2014/chart" uri="{C3380CC4-5D6E-409C-BE32-E72D297353CC}">
                <c16:uniqueId val="{0000000F-104C-46DF-979A-BCF3915B5720}"/>
              </c:ext>
            </c:extLst>
          </c:dPt>
          <c:dPt>
            <c:idx val="8"/>
            <c:bubble3D val="0"/>
            <c:spPr>
              <a:solidFill>
                <a:srgbClr val="D05F3F"/>
              </a:solidFill>
              <a:ln w="19050">
                <a:noFill/>
              </a:ln>
              <a:effectLst/>
            </c:spPr>
            <c:extLst>
              <c:ext xmlns:c16="http://schemas.microsoft.com/office/drawing/2014/chart" uri="{C3380CC4-5D6E-409C-BE32-E72D297353CC}">
                <c16:uniqueId val="{00000011-104C-46DF-979A-BCF3915B5720}"/>
              </c:ext>
            </c:extLst>
          </c:dPt>
          <c:dPt>
            <c:idx val="9"/>
            <c:bubble3D val="0"/>
            <c:spPr>
              <a:solidFill>
                <a:srgbClr val="DBCBE7"/>
              </a:solidFill>
              <a:ln w="19050">
                <a:noFill/>
              </a:ln>
              <a:effectLst/>
            </c:spPr>
            <c:extLst>
              <c:ext xmlns:c16="http://schemas.microsoft.com/office/drawing/2014/chart" uri="{C3380CC4-5D6E-409C-BE32-E72D297353CC}">
                <c16:uniqueId val="{00000013-104C-46DF-979A-BCF3915B5720}"/>
              </c:ext>
            </c:extLst>
          </c:dPt>
          <c:dPt>
            <c:idx val="10"/>
            <c:bubble3D val="0"/>
            <c:spPr>
              <a:solidFill>
                <a:srgbClr val="CC00FF"/>
              </a:solidFill>
              <a:ln w="19050">
                <a:noFill/>
              </a:ln>
              <a:effectLst/>
            </c:spPr>
            <c:extLst>
              <c:ext xmlns:c16="http://schemas.microsoft.com/office/drawing/2014/chart" uri="{C3380CC4-5D6E-409C-BE32-E72D297353CC}">
                <c16:uniqueId val="{00000015-104C-46DF-979A-BCF3915B5720}"/>
              </c:ext>
            </c:extLst>
          </c:dPt>
          <c:dPt>
            <c:idx val="11"/>
            <c:bubble3D val="0"/>
            <c:spPr>
              <a:solidFill>
                <a:srgbClr val="40D98C"/>
              </a:solidFill>
              <a:ln w="19050">
                <a:noFill/>
              </a:ln>
              <a:effectLst/>
            </c:spPr>
            <c:extLst>
              <c:ext xmlns:c16="http://schemas.microsoft.com/office/drawing/2014/chart" uri="{C3380CC4-5D6E-409C-BE32-E72D297353CC}">
                <c16:uniqueId val="{00000017-104C-46DF-979A-BCF3915B5720}"/>
              </c:ext>
            </c:extLst>
          </c:dPt>
          <c:dPt>
            <c:idx val="12"/>
            <c:bubble3D val="0"/>
            <c:spPr>
              <a:solidFill>
                <a:srgbClr val="00CC66"/>
              </a:solidFill>
              <a:ln w="19050">
                <a:noFill/>
              </a:ln>
              <a:effectLst/>
            </c:spPr>
            <c:extLst>
              <c:ext xmlns:c16="http://schemas.microsoft.com/office/drawing/2014/chart" uri="{C3380CC4-5D6E-409C-BE32-E72D297353CC}">
                <c16:uniqueId val="{00000019-104C-46DF-979A-BCF3915B5720}"/>
              </c:ext>
            </c:extLst>
          </c:dPt>
          <c:dLbls>
            <c:dLbl>
              <c:idx val="0"/>
              <c:layout>
                <c:manualLayout>
                  <c:x val="-0.167163095857847"/>
                  <c:y val="4.131866289496970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104C-46DF-979A-BCF3915B5720}"/>
                </c:ext>
              </c:extLst>
            </c:dLbl>
            <c:dLbl>
              <c:idx val="1"/>
              <c:layout>
                <c:manualLayout>
                  <c:x val="-0.187405277750441"/>
                  <c:y val="-3.2225719117513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104C-46DF-979A-BCF3915B5720}"/>
                </c:ext>
              </c:extLst>
            </c:dLbl>
            <c:dLbl>
              <c:idx val="2"/>
              <c:layout>
                <c:manualLayout>
                  <c:x val="-0.18799274080808001"/>
                  <c:y val="-9.738937576337500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104C-46DF-979A-BCF3915B5720}"/>
                </c:ext>
              </c:extLst>
            </c:dLbl>
            <c:dLbl>
              <c:idx val="3"/>
              <c:layout>
                <c:manualLayout>
                  <c:x val="-1.9504220171784398E-2"/>
                  <c:y val="-0.10541450420081699"/>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20853449618439501"/>
                      <c:h val="9.2875731945348095E-2"/>
                    </c:manualLayout>
                  </c15:layout>
                </c:ext>
                <c:ext xmlns:c16="http://schemas.microsoft.com/office/drawing/2014/chart" uri="{C3380CC4-5D6E-409C-BE32-E72D297353CC}">
                  <c16:uniqueId val="{00000007-104C-46DF-979A-BCF3915B5720}"/>
                </c:ext>
              </c:extLst>
            </c:dLbl>
            <c:dLbl>
              <c:idx val="4"/>
              <c:layout>
                <c:manualLayout>
                  <c:x val="0.16827365376474401"/>
                  <c:y val="-0.11617976231976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104C-46DF-979A-BCF3915B5720}"/>
                </c:ext>
              </c:extLst>
            </c:dLbl>
            <c:dLbl>
              <c:idx val="5"/>
              <c:layout>
                <c:manualLayout>
                  <c:x val="0.164658516969833"/>
                  <c:y val="-5.5236519426155997E-2"/>
                </c:manualLayout>
              </c:layout>
              <c:tx>
                <c:rich>
                  <a:bodyPr/>
                  <a:lstStyle/>
                  <a:p>
                    <a:r>
                      <a:rPr lang="en-US"/>
                      <a:t>H6N2/N8</a:t>
                    </a:r>
                  </a:p>
                  <a:p>
                    <a:r>
                      <a:rPr lang="en-US"/>
                      <a:t>0.6</a:t>
                    </a:r>
                    <a:r>
                      <a:rPr lang="en-US" altLang="zh-CN"/>
                      <a:t>3</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104C-46DF-979A-BCF3915B5720}"/>
                </c:ext>
              </c:extLst>
            </c:dLbl>
            <c:dLbl>
              <c:idx val="6"/>
              <c:layout>
                <c:manualLayout>
                  <c:x val="5.9636908115876602E-2"/>
                  <c:y val="-1.45275931272606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D-104C-46DF-979A-BCF3915B5720}"/>
                </c:ext>
              </c:extLst>
            </c:dLbl>
            <c:dLbl>
              <c:idx val="7"/>
              <c:layout>
                <c:manualLayout>
                  <c:x val="0.10878210176241"/>
                  <c:y val="2.18779518123411E-2"/>
                </c:manualLayout>
              </c:layout>
              <c:tx>
                <c:rich>
                  <a:bodyPr/>
                  <a:lstStyle/>
                  <a:p>
                    <a:r>
                      <a:rPr lang="en-US"/>
                      <a:t>H5N8</a:t>
                    </a:r>
                  </a:p>
                  <a:p>
                    <a:r>
                      <a:rPr lang="en-US"/>
                      <a:t>0.6</a:t>
                    </a:r>
                    <a:r>
                      <a:rPr lang="en-US" altLang="zh-CN"/>
                      <a:t>3</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F-104C-46DF-979A-BCF3915B5720}"/>
                </c:ext>
              </c:extLst>
            </c:dLbl>
            <c:dLbl>
              <c:idx val="8"/>
              <c:layout>
                <c:manualLayout>
                  <c:x val="-8.6435134714219E-2"/>
                  <c:y val="6.0995445673389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11-104C-46DF-979A-BCF3915B5720}"/>
                </c:ext>
              </c:extLst>
            </c:dLbl>
            <c:dLbl>
              <c:idx val="9"/>
              <c:layout>
                <c:manualLayout>
                  <c:x val="1.4109940115717701E-2"/>
                  <c:y val="1.63203524634840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13-104C-46DF-979A-BCF3915B5720}"/>
                </c:ext>
              </c:extLst>
            </c:dLbl>
            <c:dLbl>
              <c:idx val="10"/>
              <c:layout>
                <c:manualLayout>
                  <c:x val="3.31543901708675E-2"/>
                  <c:y val="2.17699679764344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15-104C-46DF-979A-BCF3915B5720}"/>
                </c:ext>
              </c:extLst>
            </c:dLbl>
            <c:dLbl>
              <c:idx val="11"/>
              <c:layout>
                <c:manualLayout>
                  <c:x val="2.1383523244123299E-2"/>
                  <c:y val="1.1289288629104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17-104C-46DF-979A-BCF3915B5720}"/>
                </c:ext>
              </c:extLst>
            </c:dLbl>
            <c:dLbl>
              <c:idx val="12"/>
              <c:layout>
                <c:manualLayout>
                  <c:x val="0.16710263485489299"/>
                  <c:y val="-6.914208947656989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19-104C-46DF-979A-BCF3915B5720}"/>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'[7]2017'!$B$9:$B$21</c:f>
              <c:strCache>
                <c:ptCount val="13"/>
                <c:pt idx="0">
                  <c:v>H2N3</c:v>
                </c:pt>
                <c:pt idx="1">
                  <c:v>H4N6/N8</c:v>
                </c:pt>
                <c:pt idx="2">
                  <c:v>H1N3/N8</c:v>
                </c:pt>
                <c:pt idx="3">
                  <c:v>H3N2/N3N6N8</c:v>
                </c:pt>
                <c:pt idx="4">
                  <c:v>H11N3/N6/N8</c:v>
                </c:pt>
                <c:pt idx="5">
                  <c:v>H6N2/N8</c:v>
                </c:pt>
                <c:pt idx="6">
                  <c:v>H6N6</c:v>
                </c:pt>
                <c:pt idx="7">
                  <c:v>H5N8</c:v>
                </c:pt>
                <c:pt idx="8">
                  <c:v>H5N6</c:v>
                </c:pt>
                <c:pt idx="9">
                  <c:v>H7N2/N6</c:v>
                </c:pt>
                <c:pt idx="10">
                  <c:v>H7N9</c:v>
                </c:pt>
                <c:pt idx="11">
                  <c:v>H9N6/N9</c:v>
                </c:pt>
                <c:pt idx="12">
                  <c:v>H9N2</c:v>
                </c:pt>
              </c:strCache>
            </c:strRef>
          </c:cat>
          <c:val>
            <c:numRef>
              <c:f>'[7]2017'!$D$9:$D$21</c:f>
              <c:numCache>
                <c:formatCode>General</c:formatCode>
                <c:ptCount val="13"/>
                <c:pt idx="0">
                  <c:v>1.6000000000000001E-3</c:v>
                </c:pt>
                <c:pt idx="1">
                  <c:v>4.7000000000000002E-3</c:v>
                </c:pt>
                <c:pt idx="2">
                  <c:v>7.7999999999999996E-3</c:v>
                </c:pt>
                <c:pt idx="3">
                  <c:v>1.41E-2</c:v>
                </c:pt>
                <c:pt idx="4">
                  <c:v>1.5599999999999999E-2</c:v>
                </c:pt>
                <c:pt idx="5">
                  <c:v>6.1999999999999998E-3</c:v>
                </c:pt>
                <c:pt idx="6">
                  <c:v>5.9400000000000001E-2</c:v>
                </c:pt>
                <c:pt idx="7">
                  <c:v>6.1999999999999998E-3</c:v>
                </c:pt>
                <c:pt idx="8">
                  <c:v>7.4999999999999997E-2</c:v>
                </c:pt>
                <c:pt idx="9">
                  <c:v>3.0999999999999999E-3</c:v>
                </c:pt>
                <c:pt idx="10">
                  <c:v>0.1172</c:v>
                </c:pt>
                <c:pt idx="11">
                  <c:v>3.2800000000000003E-2</c:v>
                </c:pt>
                <c:pt idx="12">
                  <c:v>0.65629999999999999</c:v>
                </c:pt>
              </c:numCache>
            </c:numRef>
          </c:val>
          <c:extLst>
            <c:ext xmlns:c16="http://schemas.microsoft.com/office/drawing/2014/chart" uri="{C3380CC4-5D6E-409C-BE32-E72D297353CC}">
              <c16:uniqueId val="{0000001A-104C-46DF-979A-BCF3915B5720}"/>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2018</a:t>
            </a:r>
            <a:endParaRPr lang="en-US"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endParaRPr>
          </a:p>
        </c:rich>
      </c:tx>
      <c:layout>
        <c:manualLayout>
          <c:xMode val="edge"/>
          <c:yMode val="edge"/>
          <c:x val="0.41593877624917702"/>
          <c:y val="0.72284323262234795"/>
        </c:manualLayout>
      </c:layout>
      <c:overlay val="0"/>
      <c:spPr>
        <a:noFill/>
        <a:ln>
          <a:noFill/>
        </a:ln>
        <a:effectLst/>
      </c:spPr>
    </c:title>
    <c:autoTitleDeleted val="0"/>
    <c:plotArea>
      <c:layout>
        <c:manualLayout>
          <c:layoutTarget val="inner"/>
          <c:xMode val="edge"/>
          <c:yMode val="edge"/>
          <c:x val="0.311652779505037"/>
          <c:y val="0.31786542923433903"/>
          <c:w val="0.30928988931724899"/>
          <c:h val="0.38468677494199499"/>
        </c:manualLayout>
      </c:layout>
      <c:pieChart>
        <c:varyColors val="1"/>
        <c:ser>
          <c:idx val="0"/>
          <c:order val="0"/>
          <c:spPr>
            <a:ln w="19050">
              <a:noFill/>
            </a:ln>
          </c:spPr>
          <c:dPt>
            <c:idx val="0"/>
            <c:bubble3D val="0"/>
            <c:spPr>
              <a:solidFill>
                <a:srgbClr val="40C4F4"/>
              </a:solidFill>
              <a:ln w="19050">
                <a:noFill/>
              </a:ln>
              <a:effectLst/>
            </c:spPr>
            <c:extLst>
              <c:ext xmlns:c16="http://schemas.microsoft.com/office/drawing/2014/chart" uri="{C3380CC4-5D6E-409C-BE32-E72D297353CC}">
                <c16:uniqueId val="{00000001-BF19-4B38-86C5-FB791770BB3F}"/>
              </c:ext>
            </c:extLst>
          </c:dPt>
          <c:dPt>
            <c:idx val="1"/>
            <c:bubble3D val="0"/>
            <c:spPr>
              <a:solidFill>
                <a:srgbClr val="E7BB9D"/>
              </a:solidFill>
              <a:ln w="19050">
                <a:noFill/>
              </a:ln>
              <a:effectLst/>
            </c:spPr>
            <c:extLst>
              <c:ext xmlns:c16="http://schemas.microsoft.com/office/drawing/2014/chart" uri="{C3380CC4-5D6E-409C-BE32-E72D297353CC}">
                <c16:uniqueId val="{00000003-BF19-4B38-86C5-FB791770BB3F}"/>
              </c:ext>
            </c:extLst>
          </c:dPt>
          <c:dPt>
            <c:idx val="2"/>
            <c:bubble3D val="0"/>
            <c:spPr>
              <a:solidFill>
                <a:srgbClr val="FFEFBF"/>
              </a:solidFill>
              <a:ln w="19050">
                <a:noFill/>
              </a:ln>
              <a:effectLst/>
            </c:spPr>
            <c:extLst>
              <c:ext xmlns:c16="http://schemas.microsoft.com/office/drawing/2014/chart" uri="{C3380CC4-5D6E-409C-BE32-E72D297353CC}">
                <c16:uniqueId val="{00000005-BF19-4B38-86C5-FB791770BB3F}"/>
              </c:ext>
            </c:extLst>
          </c:dPt>
          <c:dPt>
            <c:idx val="3"/>
            <c:bubble3D val="0"/>
            <c:spPr>
              <a:solidFill>
                <a:srgbClr val="6EEB33"/>
              </a:solidFill>
              <a:ln w="19050">
                <a:noFill/>
              </a:ln>
              <a:effectLst/>
            </c:spPr>
            <c:extLst>
              <c:ext xmlns:c16="http://schemas.microsoft.com/office/drawing/2014/chart" uri="{C3380CC4-5D6E-409C-BE32-E72D297353CC}">
                <c16:uniqueId val="{00000007-BF19-4B38-86C5-FB791770BB3F}"/>
              </c:ext>
            </c:extLst>
          </c:dPt>
          <c:dPt>
            <c:idx val="4"/>
            <c:bubble3D val="0"/>
            <c:spPr>
              <a:solidFill>
                <a:srgbClr val="D05F3F"/>
              </a:solidFill>
              <a:ln w="19050">
                <a:noFill/>
              </a:ln>
              <a:effectLst/>
            </c:spPr>
            <c:extLst>
              <c:ext xmlns:c16="http://schemas.microsoft.com/office/drawing/2014/chart" uri="{C3380CC4-5D6E-409C-BE32-E72D297353CC}">
                <c16:uniqueId val="{00000009-BF19-4B38-86C5-FB791770BB3F}"/>
              </c:ext>
            </c:extLst>
          </c:dPt>
          <c:dPt>
            <c:idx val="5"/>
            <c:bubble3D val="0"/>
            <c:spPr>
              <a:solidFill>
                <a:srgbClr val="B797CF"/>
              </a:solidFill>
              <a:ln w="19050">
                <a:noFill/>
              </a:ln>
              <a:effectLst/>
            </c:spPr>
            <c:extLst>
              <c:ext xmlns:c16="http://schemas.microsoft.com/office/drawing/2014/chart" uri="{C3380CC4-5D6E-409C-BE32-E72D297353CC}">
                <c16:uniqueId val="{0000000B-BF19-4B38-86C5-FB791770BB3F}"/>
              </c:ext>
            </c:extLst>
          </c:dPt>
          <c:dPt>
            <c:idx val="6"/>
            <c:bubble3D val="0"/>
            <c:spPr>
              <a:solidFill>
                <a:srgbClr val="40D98C"/>
              </a:solidFill>
              <a:ln w="19050">
                <a:noFill/>
              </a:ln>
              <a:effectLst/>
            </c:spPr>
            <c:extLst>
              <c:ext xmlns:c16="http://schemas.microsoft.com/office/drawing/2014/chart" uri="{C3380CC4-5D6E-409C-BE32-E72D297353CC}">
                <c16:uniqueId val="{0000000D-BF19-4B38-86C5-FB791770BB3F}"/>
              </c:ext>
            </c:extLst>
          </c:dPt>
          <c:dPt>
            <c:idx val="7"/>
            <c:bubble3D val="0"/>
            <c:spPr>
              <a:solidFill>
                <a:srgbClr val="00CC66"/>
              </a:solidFill>
              <a:ln w="19050">
                <a:noFill/>
              </a:ln>
              <a:effectLst/>
            </c:spPr>
            <c:extLst>
              <c:ext xmlns:c16="http://schemas.microsoft.com/office/drawing/2014/chart" uri="{C3380CC4-5D6E-409C-BE32-E72D297353CC}">
                <c16:uniqueId val="{0000000F-BF19-4B38-86C5-FB791770BB3F}"/>
              </c:ext>
            </c:extLst>
          </c:dPt>
          <c:dLbls>
            <c:dLbl>
              <c:idx val="0"/>
              <c:layout>
                <c:manualLayout>
                  <c:x val="-0.18672350691286299"/>
                  <c:y val="4.169581635531739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BF19-4B38-86C5-FB791770BB3F}"/>
                </c:ext>
              </c:extLst>
            </c:dLbl>
            <c:dLbl>
              <c:idx val="1"/>
              <c:layout>
                <c:manualLayout>
                  <c:x val="-8.4134966794897098E-2"/>
                  <c:y val="-6.4838652742945603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BF19-4B38-86C5-FB791770BB3F}"/>
                </c:ext>
              </c:extLst>
            </c:dLbl>
            <c:dLbl>
              <c:idx val="2"/>
              <c:layout>
                <c:manualLayout>
                  <c:x val="-6.3381020599398603E-3"/>
                  <c:y val="-8.054283827264639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BF19-4B38-86C5-FB791770BB3F}"/>
                </c:ext>
              </c:extLst>
            </c:dLbl>
            <c:dLbl>
              <c:idx val="3"/>
              <c:layout>
                <c:manualLayout>
                  <c:x val="5.2236256310834402E-2"/>
                  <c:y val="-2.31115276201258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BF19-4B38-86C5-FB791770BB3F}"/>
                </c:ext>
              </c:extLst>
            </c:dLbl>
            <c:dLbl>
              <c:idx val="4"/>
              <c:layout>
                <c:manualLayout>
                  <c:x val="5.7888087392234701E-2"/>
                  <c:y val="-1.637722317667929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BF19-4B38-86C5-FB791770BB3F}"/>
                </c:ext>
              </c:extLst>
            </c:dLbl>
            <c:dLbl>
              <c:idx val="5"/>
              <c:layout>
                <c:manualLayout>
                  <c:x val="2.7436764281273202E-2"/>
                  <c:y val="6.27783369663316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BF19-4B38-86C5-FB791770BB3F}"/>
                </c:ext>
              </c:extLst>
            </c:dLbl>
            <c:dLbl>
              <c:idx val="6"/>
              <c:layout>
                <c:manualLayout>
                  <c:x val="4.9404391004984297E-2"/>
                  <c:y val="5.379650038107219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D-BF19-4B38-86C5-FB791770BB3F}"/>
                </c:ext>
              </c:extLst>
            </c:dLbl>
            <c:dLbl>
              <c:idx val="7"/>
              <c:layout>
                <c:manualLayout>
                  <c:x val="7.9108897397760697E-2"/>
                  <c:y val="-0.13431119777831699"/>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F-BF19-4B38-86C5-FB791770BB3F}"/>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'[7]2018'!$F$6:$F$13</c:f>
              <c:strCache>
                <c:ptCount val="8"/>
                <c:pt idx="0">
                  <c:v>H1N7</c:v>
                </c:pt>
                <c:pt idx="1">
                  <c:v>H4N6</c:v>
                </c:pt>
                <c:pt idx="2">
                  <c:v>H3N2</c:v>
                </c:pt>
                <c:pt idx="3">
                  <c:v>H6N6</c:v>
                </c:pt>
                <c:pt idx="4">
                  <c:v>H5N6</c:v>
                </c:pt>
                <c:pt idx="5">
                  <c:v>H7N3</c:v>
                </c:pt>
                <c:pt idx="6">
                  <c:v>H9N6</c:v>
                </c:pt>
                <c:pt idx="7">
                  <c:v>H9N2</c:v>
                </c:pt>
              </c:strCache>
            </c:strRef>
          </c:cat>
          <c:val>
            <c:numRef>
              <c:f>'[7]2018'!$H$6:$H$13</c:f>
              <c:numCache>
                <c:formatCode>General</c:formatCode>
                <c:ptCount val="8"/>
                <c:pt idx="0">
                  <c:v>1.7182130584192401E-3</c:v>
                </c:pt>
                <c:pt idx="1">
                  <c:v>1.7182130584192401E-3</c:v>
                </c:pt>
                <c:pt idx="2">
                  <c:v>6.8728522336769802E-3</c:v>
                </c:pt>
                <c:pt idx="3">
                  <c:v>3.09278350515464E-2</c:v>
                </c:pt>
                <c:pt idx="4">
                  <c:v>5.1546391752577303E-2</c:v>
                </c:pt>
                <c:pt idx="5">
                  <c:v>5.3264604810996603E-2</c:v>
                </c:pt>
                <c:pt idx="6">
                  <c:v>5.1546391752577301E-3</c:v>
                </c:pt>
                <c:pt idx="7">
                  <c:v>0.84879725085910696</c:v>
                </c:pt>
              </c:numCache>
            </c:numRef>
          </c:val>
          <c:extLst>
            <c:ext xmlns:c16="http://schemas.microsoft.com/office/drawing/2014/chart" uri="{C3380CC4-5D6E-409C-BE32-E72D297353CC}">
              <c16:uniqueId val="{00000010-BF19-4B38-86C5-FB791770BB3F}"/>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H5N6</a:t>
            </a:r>
          </a:p>
        </c:rich>
      </c:tx>
      <c:layout>
        <c:manualLayout>
          <c:xMode val="edge"/>
          <c:yMode val="edge"/>
          <c:x val="0.51965236632287304"/>
          <c:y val="0.87480158730158697"/>
        </c:manualLayout>
      </c:layout>
      <c:overlay val="0"/>
      <c:spPr>
        <a:noFill/>
        <a:ln>
          <a:noFill/>
        </a:ln>
        <a:effectLst/>
      </c:spPr>
    </c:title>
    <c:autoTitleDeleted val="0"/>
    <c:plotArea>
      <c:layout>
        <c:manualLayout>
          <c:layoutTarget val="inner"/>
          <c:xMode val="edge"/>
          <c:yMode val="edge"/>
          <c:x val="0.40227990660623503"/>
          <c:y val="0.25560128029263801"/>
          <c:w val="0.34006317813487202"/>
          <c:h val="0.56607224508459097"/>
        </c:manualLayout>
      </c:layout>
      <c:pieChart>
        <c:varyColors val="1"/>
        <c:ser>
          <c:idx val="0"/>
          <c:order val="0"/>
          <c:dPt>
            <c:idx val="0"/>
            <c:bubble3D val="0"/>
            <c:spPr>
              <a:solidFill>
                <a:srgbClr val="38829D"/>
              </a:solidFill>
              <a:ln w="19050">
                <a:solidFill>
                  <a:schemeClr val="lt1"/>
                </a:solidFill>
              </a:ln>
              <a:effectLst/>
            </c:spPr>
            <c:extLst>
              <c:ext xmlns:c16="http://schemas.microsoft.com/office/drawing/2014/chart" uri="{C3380CC4-5D6E-409C-BE32-E72D297353CC}">
                <c16:uniqueId val="{00000001-E5DC-460B-B9D6-741F22796A52}"/>
              </c:ext>
            </c:extLst>
          </c:dPt>
          <c:dPt>
            <c:idx val="1"/>
            <c:bubble3D val="0"/>
            <c:spPr>
              <a:solidFill>
                <a:srgbClr val="AC7EB9"/>
              </a:solidFill>
              <a:ln w="19050">
                <a:solidFill>
                  <a:schemeClr val="lt1"/>
                </a:solidFill>
              </a:ln>
              <a:effectLst/>
            </c:spPr>
            <c:extLst>
              <c:ext xmlns:c16="http://schemas.microsoft.com/office/drawing/2014/chart" uri="{C3380CC4-5D6E-409C-BE32-E72D297353CC}">
                <c16:uniqueId val="{00000003-E5DC-460B-B9D6-741F22796A52}"/>
              </c:ext>
            </c:extLst>
          </c:dPt>
          <c:dPt>
            <c:idx val="2"/>
            <c:bubble3D val="0"/>
            <c:spPr>
              <a:solidFill>
                <a:srgbClr val="AC7EB9"/>
              </a:solidFill>
              <a:ln w="19050">
                <a:solidFill>
                  <a:schemeClr val="lt1"/>
                </a:solidFill>
              </a:ln>
              <a:effectLst/>
            </c:spPr>
            <c:extLst>
              <c:ext xmlns:c16="http://schemas.microsoft.com/office/drawing/2014/chart" uri="{C3380CC4-5D6E-409C-BE32-E72D297353CC}">
                <c16:uniqueId val="{00000005-E5DC-460B-B9D6-741F22796A52}"/>
              </c:ext>
            </c:extLst>
          </c:dPt>
          <c:dPt>
            <c:idx val="3"/>
            <c:bubble3D val="0"/>
            <c:spPr>
              <a:solidFill>
                <a:srgbClr val="FFC000"/>
              </a:solidFill>
              <a:ln w="19050">
                <a:solidFill>
                  <a:schemeClr val="lt1"/>
                </a:solidFill>
              </a:ln>
              <a:effectLst/>
            </c:spPr>
            <c:extLst>
              <c:ext xmlns:c16="http://schemas.microsoft.com/office/drawing/2014/chart" uri="{C3380CC4-5D6E-409C-BE32-E72D297353CC}">
                <c16:uniqueId val="{00000007-E5DC-460B-B9D6-741F22796A52}"/>
              </c:ext>
            </c:extLst>
          </c:dPt>
          <c:dPt>
            <c:idx val="4"/>
            <c:bubble3D val="0"/>
            <c:spPr>
              <a:solidFill>
                <a:srgbClr val="FFC000"/>
              </a:solidFill>
              <a:ln w="19050">
                <a:solidFill>
                  <a:schemeClr val="lt1"/>
                </a:solidFill>
              </a:ln>
              <a:effectLst/>
            </c:spPr>
            <c:extLst>
              <c:ext xmlns:c16="http://schemas.microsoft.com/office/drawing/2014/chart" uri="{C3380CC4-5D6E-409C-BE32-E72D297353CC}">
                <c16:uniqueId val="{00000009-E5DC-460B-B9D6-741F22796A52}"/>
              </c:ext>
            </c:extLst>
          </c:dPt>
          <c:dPt>
            <c:idx val="5"/>
            <c:bubble3D val="0"/>
            <c:spPr>
              <a:solidFill>
                <a:srgbClr val="ED7D31"/>
              </a:solidFill>
              <a:ln w="19050">
                <a:solidFill>
                  <a:schemeClr val="lt1"/>
                </a:solidFill>
              </a:ln>
              <a:effectLst/>
            </c:spPr>
            <c:extLst>
              <c:ext xmlns:c16="http://schemas.microsoft.com/office/drawing/2014/chart" uri="{C3380CC4-5D6E-409C-BE32-E72D297353CC}">
                <c16:uniqueId val="{0000000B-E5DC-460B-B9D6-741F22796A52}"/>
              </c:ext>
            </c:extLst>
          </c:dPt>
          <c:dPt>
            <c:idx val="6"/>
            <c:bubble3D val="0"/>
            <c:spPr>
              <a:solidFill>
                <a:srgbClr val="ED7D31"/>
              </a:solidFill>
              <a:ln w="19050">
                <a:solidFill>
                  <a:schemeClr val="lt1"/>
                </a:solidFill>
              </a:ln>
              <a:effectLst/>
            </c:spPr>
            <c:extLst>
              <c:ext xmlns:c16="http://schemas.microsoft.com/office/drawing/2014/chart" uri="{C3380CC4-5D6E-409C-BE32-E72D297353CC}">
                <c16:uniqueId val="{0000000D-E5DC-460B-B9D6-741F22796A52}"/>
              </c:ext>
            </c:extLst>
          </c:dPt>
          <c:dPt>
            <c:idx val="7"/>
            <c:bubble3D val="0"/>
            <c:spPr>
              <a:solidFill>
                <a:srgbClr val="ED7D31"/>
              </a:solidFill>
              <a:ln w="19050">
                <a:solidFill>
                  <a:schemeClr val="lt1"/>
                </a:solidFill>
              </a:ln>
              <a:effectLst/>
            </c:spPr>
            <c:extLst>
              <c:ext xmlns:c16="http://schemas.microsoft.com/office/drawing/2014/chart" uri="{C3380CC4-5D6E-409C-BE32-E72D297353CC}">
                <c16:uniqueId val="{0000000F-E5DC-460B-B9D6-741F22796A52}"/>
              </c:ext>
            </c:extLst>
          </c:dPt>
          <c:dPt>
            <c:idx val="8"/>
            <c:bubble3D val="0"/>
            <c:spPr>
              <a:solidFill>
                <a:srgbClr val="92D050"/>
              </a:solidFill>
              <a:ln w="19050">
                <a:solidFill>
                  <a:schemeClr val="lt1"/>
                </a:solidFill>
              </a:ln>
              <a:effectLst/>
            </c:spPr>
            <c:extLst>
              <c:ext xmlns:c16="http://schemas.microsoft.com/office/drawing/2014/chart" uri="{C3380CC4-5D6E-409C-BE32-E72D297353CC}">
                <c16:uniqueId val="{00000011-E5DC-460B-B9D6-741F22796A52}"/>
              </c:ext>
            </c:extLst>
          </c:dPt>
          <c:dPt>
            <c:idx val="9"/>
            <c:bubble3D val="0"/>
            <c:spPr>
              <a:solidFill>
                <a:srgbClr val="92D050"/>
              </a:solidFill>
              <a:ln w="19050">
                <a:solidFill>
                  <a:schemeClr val="lt1"/>
                </a:solidFill>
              </a:ln>
              <a:effectLst/>
            </c:spPr>
            <c:extLst>
              <c:ext xmlns:c16="http://schemas.microsoft.com/office/drawing/2014/chart" uri="{C3380CC4-5D6E-409C-BE32-E72D297353CC}">
                <c16:uniqueId val="{00000013-E5DC-460B-B9D6-741F22796A52}"/>
              </c:ext>
            </c:extLst>
          </c:dPt>
          <c:dPt>
            <c:idx val="10"/>
            <c:bubble3D val="0"/>
            <c:spPr>
              <a:solidFill>
                <a:srgbClr val="92D050"/>
              </a:solidFill>
              <a:ln w="19050">
                <a:solidFill>
                  <a:schemeClr val="lt1"/>
                </a:solidFill>
              </a:ln>
              <a:effectLst/>
            </c:spPr>
            <c:extLst>
              <c:ext xmlns:c16="http://schemas.microsoft.com/office/drawing/2014/chart" uri="{C3380CC4-5D6E-409C-BE32-E72D297353CC}">
                <c16:uniqueId val="{00000015-E5DC-460B-B9D6-741F22796A52}"/>
              </c:ext>
            </c:extLst>
          </c:dPt>
          <c:dLbls>
            <c:dLbl>
              <c:idx val="0"/>
              <c:layout>
                <c:manualLayout>
                  <c:x val="7.5625315241889202E-2"/>
                  <c:y val="-4.219207666214300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E5DC-460B-B9D6-741F22796A52}"/>
                </c:ext>
              </c:extLst>
            </c:dLbl>
            <c:dLbl>
              <c:idx val="1"/>
              <c:layout>
                <c:manualLayout>
                  <c:x val="0.1732096686839"/>
                  <c:y val="-2.19294877434251E-2"/>
                </c:manualLayout>
              </c:layout>
              <c:tx>
                <c:rich>
                  <a:bodyPr/>
                  <a:lstStyle/>
                  <a:p>
                    <a:r>
                      <a:rPr lang="en-US"/>
                      <a:t>Pg-C</a:t>
                    </a:r>
                  </a:p>
                  <a:p>
                    <a:r>
                      <a:rPr lang="en-US"/>
                      <a:t>0.8</a:t>
                    </a:r>
                    <a:r>
                      <a:rPr lang="en-US" altLang="zh-CN"/>
                      <a:t>8</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E5DC-460B-B9D6-741F22796A52}"/>
                </c:ext>
              </c:extLst>
            </c:dLbl>
            <c:dLbl>
              <c:idx val="2"/>
              <c:layout>
                <c:manualLayout>
                  <c:x val="0.164095333326364"/>
                  <c:y val="7.6464451313197596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9.1944444444444398E-2"/>
                      <c:h val="0.12685185185185199"/>
                    </c:manualLayout>
                  </c15:layout>
                </c:ext>
                <c:ext xmlns:c16="http://schemas.microsoft.com/office/drawing/2014/chart" uri="{C3380CC4-5D6E-409C-BE32-E72D297353CC}">
                  <c16:uniqueId val="{00000005-E5DC-460B-B9D6-741F22796A52}"/>
                </c:ext>
              </c:extLst>
            </c:dLbl>
            <c:dLbl>
              <c:idx val="3"/>
              <c:layout>
                <c:manualLayout>
                  <c:x val="0.115459063511596"/>
                  <c:y val="9.7446564723316406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E5DC-460B-B9D6-741F22796A52}"/>
                </c:ext>
              </c:extLst>
            </c:dLbl>
            <c:dLbl>
              <c:idx val="8"/>
              <c:layout>
                <c:manualLayout>
                  <c:x val="-5.1083394780996598E-2"/>
                  <c:y val="6.5774988240965898E-3"/>
                </c:manualLayout>
              </c:layout>
              <c:tx>
                <c:rich>
                  <a:bodyPr/>
                  <a:lstStyle/>
                  <a:p>
                    <a:r>
                      <a:rPr lang="en-US"/>
                      <a:t>Ck-OC</a:t>
                    </a:r>
                  </a:p>
                  <a:p>
                    <a:r>
                      <a:rPr lang="en-US"/>
                      <a:t>2.6</a:t>
                    </a:r>
                    <a:r>
                      <a:rPr lang="en-US" altLang="zh-CN"/>
                      <a:t>5</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11-E5DC-460B-B9D6-741F22796A52}"/>
                </c:ext>
              </c:extLst>
            </c:dLbl>
            <c:dLbl>
              <c:idx val="9"/>
              <c:layout>
                <c:manualLayout>
                  <c:x val="-1.29303990533576E-2"/>
                  <c:y val="-5.2320902384270999E-2"/>
                </c:manualLayout>
              </c:layout>
              <c:tx>
                <c:rich>
                  <a:bodyPr/>
                  <a:lstStyle/>
                  <a:p>
                    <a:r>
                      <a:rPr lang="en-US"/>
                      <a:t>Ck-C</a:t>
                    </a:r>
                  </a:p>
                  <a:p>
                    <a:r>
                      <a:rPr lang="en-US"/>
                      <a:t>2.6</a:t>
                    </a:r>
                    <a:r>
                      <a:rPr lang="en-US" altLang="zh-CN"/>
                      <a:t>5</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13-E5DC-460B-B9D6-741F22796A52}"/>
                </c:ext>
              </c:extLst>
            </c:dLbl>
            <c:dLbl>
              <c:idx val="10"/>
              <c:layout>
                <c:manualLayout>
                  <c:x val="3.9262229150731201E-2"/>
                  <c:y val="-2.040590435785229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15-E5DC-460B-B9D6-741F22796A52}"/>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15:layout/>
              </c:ext>
            </c:extLst>
          </c:dLbls>
          <c:cat>
            <c:strRef>
              <c:f>'[8]Figure S2-A '!$A$4:$A$14</c:f>
              <c:strCache>
                <c:ptCount val="11"/>
                <c:pt idx="0">
                  <c:v>Ev</c:v>
                </c:pt>
                <c:pt idx="1">
                  <c:v>Pg-C</c:v>
                </c:pt>
                <c:pt idx="2">
                  <c:v>Pg-O</c:v>
                </c:pt>
                <c:pt idx="3">
                  <c:v>Gs-C</c:v>
                </c:pt>
                <c:pt idx="4">
                  <c:v>Gs-O</c:v>
                </c:pt>
                <c:pt idx="5">
                  <c:v>Dk-OC</c:v>
                </c:pt>
                <c:pt idx="6">
                  <c:v>Dk-C</c:v>
                </c:pt>
                <c:pt idx="7">
                  <c:v>Dk-O</c:v>
                </c:pt>
                <c:pt idx="8">
                  <c:v>Ck-OC</c:v>
                </c:pt>
                <c:pt idx="9">
                  <c:v>Ck-C</c:v>
                </c:pt>
                <c:pt idx="10">
                  <c:v>Ck-O</c:v>
                </c:pt>
              </c:strCache>
            </c:strRef>
          </c:cat>
          <c:val>
            <c:numRef>
              <c:f>'[8]Figure S2-A '!$C$4:$C$14</c:f>
              <c:numCache>
                <c:formatCode>General</c:formatCode>
                <c:ptCount val="11"/>
                <c:pt idx="0">
                  <c:v>2.6499999999999999E-2</c:v>
                </c:pt>
                <c:pt idx="1">
                  <c:v>8.8999999999999999E-3</c:v>
                </c:pt>
                <c:pt idx="2">
                  <c:v>8.8999999999999999E-3</c:v>
                </c:pt>
                <c:pt idx="3">
                  <c:v>9.7299999999999998E-2</c:v>
                </c:pt>
                <c:pt idx="4">
                  <c:v>0.1416</c:v>
                </c:pt>
                <c:pt idx="5">
                  <c:v>0.18579999999999999</c:v>
                </c:pt>
                <c:pt idx="6">
                  <c:v>0.15040000000000001</c:v>
                </c:pt>
                <c:pt idx="7">
                  <c:v>0.2389</c:v>
                </c:pt>
                <c:pt idx="8">
                  <c:v>2.6599999999999999E-2</c:v>
                </c:pt>
                <c:pt idx="9">
                  <c:v>2.6599999999999999E-2</c:v>
                </c:pt>
                <c:pt idx="10">
                  <c:v>8.8499999999999995E-2</c:v>
                </c:pt>
              </c:numCache>
            </c:numRef>
          </c:val>
          <c:extLst>
            <c:ext xmlns:c16="http://schemas.microsoft.com/office/drawing/2014/chart" uri="{C3380CC4-5D6E-409C-BE32-E72D297353CC}">
              <c16:uniqueId val="{00000016-E5DC-460B-B9D6-741F22796A52}"/>
            </c:ext>
          </c:extLst>
        </c:ser>
        <c:dLbls>
          <c:showLegendKey val="0"/>
          <c:showVal val="1"/>
          <c:showCatName val="1"/>
          <c:showSerName val="0"/>
          <c:showPercent val="0"/>
          <c:showBubbleSize val="0"/>
          <c:showLeaderLines val="1"/>
        </c:dLbls>
        <c:firstSliceAng val="11"/>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H7N9</a:t>
            </a:r>
          </a:p>
        </c:rich>
      </c:tx>
      <c:layout>
        <c:manualLayout>
          <c:xMode val="edge"/>
          <c:yMode val="edge"/>
          <c:x val="0.471532417718386"/>
          <c:y val="0.72613077598857501"/>
        </c:manualLayout>
      </c:layout>
      <c:overlay val="0"/>
      <c:spPr>
        <a:noFill/>
        <a:ln>
          <a:noFill/>
        </a:ln>
        <a:effectLst/>
      </c:spPr>
    </c:title>
    <c:autoTitleDeleted val="0"/>
    <c:plotArea>
      <c:layout>
        <c:manualLayout>
          <c:layoutTarget val="inner"/>
          <c:xMode val="edge"/>
          <c:yMode val="edge"/>
          <c:x val="0.34548997772828499"/>
          <c:y val="7.1077225774717201E-2"/>
          <c:w val="0.34757795100222699"/>
          <c:h val="0.61411706837186397"/>
        </c:manualLayout>
      </c:layout>
      <c:pieChart>
        <c:varyColors val="1"/>
        <c:ser>
          <c:idx val="0"/>
          <c:order val="0"/>
          <c:dPt>
            <c:idx val="0"/>
            <c:bubble3D val="0"/>
            <c:spPr>
              <a:solidFill>
                <a:srgbClr val="38829D"/>
              </a:solidFill>
              <a:ln w="19050">
                <a:solidFill>
                  <a:schemeClr val="lt1"/>
                </a:solidFill>
              </a:ln>
              <a:effectLst/>
            </c:spPr>
            <c:extLst>
              <c:ext xmlns:c16="http://schemas.microsoft.com/office/drawing/2014/chart" uri="{C3380CC4-5D6E-409C-BE32-E72D297353CC}">
                <c16:uniqueId val="{00000001-D0CC-4741-BD72-B09FA76A670F}"/>
              </c:ext>
            </c:extLst>
          </c:dPt>
          <c:dPt>
            <c:idx val="1"/>
            <c:bubble3D val="0"/>
            <c:spPr>
              <a:solidFill>
                <a:srgbClr val="AC7EB9"/>
              </a:solidFill>
              <a:ln w="19050">
                <a:solidFill>
                  <a:schemeClr val="lt1"/>
                </a:solidFill>
              </a:ln>
              <a:effectLst/>
            </c:spPr>
            <c:extLst>
              <c:ext xmlns:c16="http://schemas.microsoft.com/office/drawing/2014/chart" uri="{C3380CC4-5D6E-409C-BE32-E72D297353CC}">
                <c16:uniqueId val="{00000003-D0CC-4741-BD72-B09FA76A670F}"/>
              </c:ext>
            </c:extLst>
          </c:dPt>
          <c:dPt>
            <c:idx val="2"/>
            <c:bubble3D val="0"/>
            <c:spPr>
              <a:solidFill>
                <a:srgbClr val="AC7EB9"/>
              </a:solidFill>
              <a:ln w="19050">
                <a:solidFill>
                  <a:schemeClr val="lt1"/>
                </a:solidFill>
              </a:ln>
              <a:effectLst/>
            </c:spPr>
            <c:extLst>
              <c:ext xmlns:c16="http://schemas.microsoft.com/office/drawing/2014/chart" uri="{C3380CC4-5D6E-409C-BE32-E72D297353CC}">
                <c16:uniqueId val="{00000005-D0CC-4741-BD72-B09FA76A670F}"/>
              </c:ext>
            </c:extLst>
          </c:dPt>
          <c:dPt>
            <c:idx val="3"/>
            <c:bubble3D val="0"/>
            <c:spPr>
              <a:solidFill>
                <a:srgbClr val="ED7D31"/>
              </a:solidFill>
              <a:ln w="19050">
                <a:solidFill>
                  <a:schemeClr val="lt1"/>
                </a:solidFill>
              </a:ln>
              <a:effectLst/>
            </c:spPr>
            <c:extLst>
              <c:ext xmlns:c16="http://schemas.microsoft.com/office/drawing/2014/chart" uri="{C3380CC4-5D6E-409C-BE32-E72D297353CC}">
                <c16:uniqueId val="{00000007-D0CC-4741-BD72-B09FA76A670F}"/>
              </c:ext>
            </c:extLst>
          </c:dPt>
          <c:dPt>
            <c:idx val="4"/>
            <c:bubble3D val="0"/>
            <c:spPr>
              <a:solidFill>
                <a:srgbClr val="ED7D31"/>
              </a:solidFill>
              <a:ln w="19050">
                <a:solidFill>
                  <a:schemeClr val="lt1"/>
                </a:solidFill>
              </a:ln>
              <a:effectLst/>
            </c:spPr>
            <c:extLst>
              <c:ext xmlns:c16="http://schemas.microsoft.com/office/drawing/2014/chart" uri="{C3380CC4-5D6E-409C-BE32-E72D297353CC}">
                <c16:uniqueId val="{00000009-D0CC-4741-BD72-B09FA76A670F}"/>
              </c:ext>
            </c:extLst>
          </c:dPt>
          <c:dPt>
            <c:idx val="5"/>
            <c:bubble3D val="0"/>
            <c:spPr>
              <a:solidFill>
                <a:srgbClr val="92D050"/>
              </a:solidFill>
              <a:ln w="19050">
                <a:solidFill>
                  <a:schemeClr val="lt1"/>
                </a:solidFill>
              </a:ln>
              <a:effectLst/>
            </c:spPr>
            <c:extLst>
              <c:ext xmlns:c16="http://schemas.microsoft.com/office/drawing/2014/chart" uri="{C3380CC4-5D6E-409C-BE32-E72D297353CC}">
                <c16:uniqueId val="{0000000B-D0CC-4741-BD72-B09FA76A670F}"/>
              </c:ext>
            </c:extLst>
          </c:dPt>
          <c:dPt>
            <c:idx val="6"/>
            <c:bubble3D val="0"/>
            <c:spPr>
              <a:solidFill>
                <a:srgbClr val="92D050"/>
              </a:solidFill>
              <a:ln w="19050">
                <a:solidFill>
                  <a:schemeClr val="lt1"/>
                </a:solidFill>
              </a:ln>
              <a:effectLst/>
            </c:spPr>
            <c:extLst>
              <c:ext xmlns:c16="http://schemas.microsoft.com/office/drawing/2014/chart" uri="{C3380CC4-5D6E-409C-BE32-E72D297353CC}">
                <c16:uniqueId val="{0000000D-D0CC-4741-BD72-B09FA76A670F}"/>
              </c:ext>
            </c:extLst>
          </c:dPt>
          <c:dPt>
            <c:idx val="7"/>
            <c:bubble3D val="0"/>
            <c:spPr>
              <a:solidFill>
                <a:srgbClr val="92D050"/>
              </a:solidFill>
              <a:ln w="19050">
                <a:solidFill>
                  <a:schemeClr val="lt1"/>
                </a:solidFill>
              </a:ln>
              <a:effectLst/>
            </c:spPr>
            <c:extLst>
              <c:ext xmlns:c16="http://schemas.microsoft.com/office/drawing/2014/chart" uri="{C3380CC4-5D6E-409C-BE32-E72D297353CC}">
                <c16:uniqueId val="{0000000F-D0CC-4741-BD72-B09FA76A670F}"/>
              </c:ext>
            </c:extLst>
          </c:dPt>
          <c:dLbls>
            <c:dLbl>
              <c:idx val="1"/>
              <c:layout>
                <c:manualLayout>
                  <c:x val="1.55650271621955E-2"/>
                  <c:y val="-6.10832084644276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D0CC-4741-BD72-B09FA76A670F}"/>
                </c:ext>
              </c:extLst>
            </c:dLbl>
            <c:dLbl>
              <c:idx val="2"/>
              <c:layout>
                <c:manualLayout>
                  <c:x val="3.9434660415813998E-2"/>
                  <c:y val="2.7217682150112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D0CC-4741-BD72-B09FA76A670F}"/>
                </c:ext>
              </c:extLst>
            </c:dLbl>
            <c:dLbl>
              <c:idx val="3"/>
              <c:layout>
                <c:manualLayout>
                  <c:x val="1.5022165680243201E-2"/>
                  <c:y val="1.4168697912576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D0CC-4741-BD72-B09FA76A670F}"/>
                </c:ext>
              </c:extLst>
            </c:dLbl>
            <c:dLbl>
              <c:idx val="4"/>
              <c:layout>
                <c:manualLayout>
                  <c:x val="5.60776235740044E-2"/>
                  <c:y val="-7.3878545263751398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D0CC-4741-BD72-B09FA76A670F}"/>
                </c:ext>
              </c:extLst>
            </c:dLbl>
            <c:dLbl>
              <c:idx val="5"/>
              <c:layout>
                <c:manualLayout>
                  <c:x val="3.07584776432955E-2"/>
                  <c:y val="-0.25068758720069201"/>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D0CC-4741-BD72-B09FA76A670F}"/>
                </c:ext>
              </c:extLst>
            </c:dLbl>
            <c:dLbl>
              <c:idx val="6"/>
              <c:layout/>
              <c:tx>
                <c:rich>
                  <a:bodyPr/>
                  <a:lstStyle/>
                  <a:p>
                    <a:r>
                      <a:rPr lang="en-US"/>
                      <a:t>Ck-C</a:t>
                    </a:r>
                  </a:p>
                  <a:p>
                    <a:r>
                      <a:rPr lang="en-US"/>
                      <a:t>4.7</a:t>
                    </a:r>
                    <a:r>
                      <a:rPr lang="en-US" altLang="zh-CN"/>
                      <a:t>1</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D-D0CC-4741-BD72-B09FA76A670F}"/>
                </c:ext>
              </c:extLst>
            </c:dLbl>
            <c:dLbl>
              <c:idx val="7"/>
              <c:layout/>
              <c:tx>
                <c:rich>
                  <a:bodyPr/>
                  <a:lstStyle/>
                  <a:p>
                    <a:r>
                      <a:rPr lang="en-US"/>
                      <a:t>Ck-O</a:t>
                    </a:r>
                  </a:p>
                  <a:p>
                    <a:r>
                      <a:rPr lang="en-US"/>
                      <a:t>17.6</a:t>
                    </a:r>
                    <a:r>
                      <a:rPr lang="en-US" altLang="zh-CN"/>
                      <a:t>5</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F-D0CC-4741-BD72-B09FA76A670F}"/>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15:layout/>
              </c:ext>
            </c:extLst>
          </c:dLbls>
          <c:cat>
            <c:strRef>
              <c:f>'[8]Figure S2-A '!$A$22:$A$29</c:f>
              <c:strCache>
                <c:ptCount val="8"/>
                <c:pt idx="0">
                  <c:v>Ev</c:v>
                </c:pt>
                <c:pt idx="1">
                  <c:v>Pg-OC</c:v>
                </c:pt>
                <c:pt idx="2">
                  <c:v>Pg-O</c:v>
                </c:pt>
                <c:pt idx="3">
                  <c:v>Dk-OC</c:v>
                </c:pt>
                <c:pt idx="4">
                  <c:v>Dk-C</c:v>
                </c:pt>
                <c:pt idx="5">
                  <c:v>Ck-OC</c:v>
                </c:pt>
                <c:pt idx="6">
                  <c:v>Ck-C</c:v>
                </c:pt>
                <c:pt idx="7">
                  <c:v>Ck-O</c:v>
                </c:pt>
              </c:strCache>
            </c:strRef>
          </c:cat>
          <c:val>
            <c:numRef>
              <c:f>'[8]Figure S2-A '!$C$22:$C$29</c:f>
              <c:numCache>
                <c:formatCode>General</c:formatCode>
                <c:ptCount val="8"/>
                <c:pt idx="0">
                  <c:v>0.14119999999999999</c:v>
                </c:pt>
                <c:pt idx="1">
                  <c:v>1.18E-2</c:v>
                </c:pt>
                <c:pt idx="2">
                  <c:v>1.18E-2</c:v>
                </c:pt>
                <c:pt idx="3">
                  <c:v>9.4100000000000003E-2</c:v>
                </c:pt>
                <c:pt idx="4">
                  <c:v>1.18E-2</c:v>
                </c:pt>
                <c:pt idx="5">
                  <c:v>0.50590000000000002</c:v>
                </c:pt>
                <c:pt idx="6">
                  <c:v>4.7E-2</c:v>
                </c:pt>
                <c:pt idx="7">
                  <c:v>0.1764</c:v>
                </c:pt>
              </c:numCache>
            </c:numRef>
          </c:val>
          <c:extLst>
            <c:ext xmlns:c16="http://schemas.microsoft.com/office/drawing/2014/chart" uri="{C3380CC4-5D6E-409C-BE32-E72D297353CC}">
              <c16:uniqueId val="{00000010-D0CC-4741-BD72-B09FA76A670F}"/>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H9N2</a:t>
            </a:r>
          </a:p>
        </c:rich>
      </c:tx>
      <c:layout>
        <c:manualLayout>
          <c:xMode val="edge"/>
          <c:yMode val="edge"/>
          <c:x val="0.45462489052229199"/>
          <c:y val="0.71413161485173304"/>
        </c:manualLayout>
      </c:layout>
      <c:overlay val="0"/>
      <c:spPr>
        <a:noFill/>
        <a:ln>
          <a:noFill/>
        </a:ln>
        <a:effectLst/>
      </c:spPr>
    </c:title>
    <c:autoTitleDeleted val="0"/>
    <c:plotArea>
      <c:layout>
        <c:manualLayout>
          <c:layoutTarget val="inner"/>
          <c:xMode val="edge"/>
          <c:yMode val="edge"/>
          <c:x val="0.33657164770548398"/>
          <c:y val="0.18338278931750701"/>
          <c:w val="0.31637479227917698"/>
          <c:h val="0.48961424332344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991-4760-9252-EA89260B3C40}"/>
              </c:ext>
            </c:extLst>
          </c:dPt>
          <c:dPt>
            <c:idx val="1"/>
            <c:bubble3D val="0"/>
            <c:spPr>
              <a:solidFill>
                <a:srgbClr val="AC7EB9"/>
              </a:solidFill>
              <a:ln w="19050">
                <a:solidFill>
                  <a:schemeClr val="lt1"/>
                </a:solidFill>
              </a:ln>
              <a:effectLst/>
            </c:spPr>
            <c:extLst>
              <c:ext xmlns:c16="http://schemas.microsoft.com/office/drawing/2014/chart" uri="{C3380CC4-5D6E-409C-BE32-E72D297353CC}">
                <c16:uniqueId val="{00000003-A991-4760-9252-EA89260B3C40}"/>
              </c:ext>
            </c:extLst>
          </c:dPt>
          <c:dPt>
            <c:idx val="2"/>
            <c:bubble3D val="0"/>
            <c:spPr>
              <a:solidFill>
                <a:srgbClr val="AC7EB9"/>
              </a:solidFill>
              <a:ln w="19050">
                <a:solidFill>
                  <a:schemeClr val="lt1"/>
                </a:solidFill>
              </a:ln>
              <a:effectLst/>
            </c:spPr>
            <c:extLst>
              <c:ext xmlns:c16="http://schemas.microsoft.com/office/drawing/2014/chart" uri="{C3380CC4-5D6E-409C-BE32-E72D297353CC}">
                <c16:uniqueId val="{00000005-A991-4760-9252-EA89260B3C40}"/>
              </c:ext>
            </c:extLst>
          </c:dPt>
          <c:dPt>
            <c:idx val="3"/>
            <c:bubble3D val="0"/>
            <c:spPr>
              <a:solidFill>
                <a:srgbClr val="FFC000"/>
              </a:solidFill>
              <a:ln w="19050">
                <a:solidFill>
                  <a:schemeClr val="lt1"/>
                </a:solidFill>
              </a:ln>
              <a:effectLst/>
            </c:spPr>
            <c:extLst>
              <c:ext xmlns:c16="http://schemas.microsoft.com/office/drawing/2014/chart" uri="{C3380CC4-5D6E-409C-BE32-E72D297353CC}">
                <c16:uniqueId val="{00000007-A991-4760-9252-EA89260B3C40}"/>
              </c:ext>
            </c:extLst>
          </c:dPt>
          <c:dPt>
            <c:idx val="4"/>
            <c:bubble3D val="0"/>
            <c:spPr>
              <a:solidFill>
                <a:srgbClr val="FFC000"/>
              </a:solidFill>
              <a:ln w="19050">
                <a:solidFill>
                  <a:schemeClr val="lt1"/>
                </a:solidFill>
              </a:ln>
              <a:effectLst/>
            </c:spPr>
            <c:extLst>
              <c:ext xmlns:c16="http://schemas.microsoft.com/office/drawing/2014/chart" uri="{C3380CC4-5D6E-409C-BE32-E72D297353CC}">
                <c16:uniqueId val="{00000009-A991-4760-9252-EA89260B3C40}"/>
              </c:ext>
            </c:extLst>
          </c:dPt>
          <c:dPt>
            <c:idx val="5"/>
            <c:bubble3D val="0"/>
            <c:spPr>
              <a:solidFill>
                <a:srgbClr val="ED7D31"/>
              </a:solidFill>
              <a:ln w="19050">
                <a:solidFill>
                  <a:schemeClr val="lt1"/>
                </a:solidFill>
              </a:ln>
              <a:effectLst/>
            </c:spPr>
            <c:extLst>
              <c:ext xmlns:c16="http://schemas.microsoft.com/office/drawing/2014/chart" uri="{C3380CC4-5D6E-409C-BE32-E72D297353CC}">
                <c16:uniqueId val="{0000000B-A991-4760-9252-EA89260B3C40}"/>
              </c:ext>
            </c:extLst>
          </c:dPt>
          <c:dPt>
            <c:idx val="6"/>
            <c:bubble3D val="0"/>
            <c:spPr>
              <a:solidFill>
                <a:srgbClr val="ED7D31"/>
              </a:solidFill>
              <a:ln w="19050">
                <a:solidFill>
                  <a:schemeClr val="lt1"/>
                </a:solidFill>
              </a:ln>
              <a:effectLst/>
            </c:spPr>
            <c:extLst>
              <c:ext xmlns:c16="http://schemas.microsoft.com/office/drawing/2014/chart" uri="{C3380CC4-5D6E-409C-BE32-E72D297353CC}">
                <c16:uniqueId val="{0000000D-A991-4760-9252-EA89260B3C40}"/>
              </c:ext>
            </c:extLst>
          </c:dPt>
          <c:dPt>
            <c:idx val="7"/>
            <c:bubble3D val="0"/>
            <c:spPr>
              <a:solidFill>
                <a:srgbClr val="ED7D31"/>
              </a:solidFill>
              <a:ln w="19050">
                <a:solidFill>
                  <a:schemeClr val="lt1"/>
                </a:solidFill>
              </a:ln>
              <a:effectLst/>
            </c:spPr>
            <c:extLst>
              <c:ext xmlns:c16="http://schemas.microsoft.com/office/drawing/2014/chart" uri="{C3380CC4-5D6E-409C-BE32-E72D297353CC}">
                <c16:uniqueId val="{0000000F-A991-4760-9252-EA89260B3C40}"/>
              </c:ext>
            </c:extLst>
          </c:dPt>
          <c:dPt>
            <c:idx val="8"/>
            <c:bubble3D val="0"/>
            <c:spPr>
              <a:solidFill>
                <a:srgbClr val="92D050"/>
              </a:solidFill>
              <a:ln w="19050">
                <a:solidFill>
                  <a:schemeClr val="lt1"/>
                </a:solidFill>
              </a:ln>
              <a:effectLst/>
            </c:spPr>
            <c:extLst>
              <c:ext xmlns:c16="http://schemas.microsoft.com/office/drawing/2014/chart" uri="{C3380CC4-5D6E-409C-BE32-E72D297353CC}">
                <c16:uniqueId val="{00000011-A991-4760-9252-EA89260B3C40}"/>
              </c:ext>
            </c:extLst>
          </c:dPt>
          <c:dPt>
            <c:idx val="9"/>
            <c:bubble3D val="0"/>
            <c:spPr>
              <a:solidFill>
                <a:srgbClr val="92D050"/>
              </a:solidFill>
              <a:ln w="19050">
                <a:solidFill>
                  <a:schemeClr val="lt1"/>
                </a:solidFill>
              </a:ln>
              <a:effectLst/>
            </c:spPr>
            <c:extLst>
              <c:ext xmlns:c16="http://schemas.microsoft.com/office/drawing/2014/chart" uri="{C3380CC4-5D6E-409C-BE32-E72D297353CC}">
                <c16:uniqueId val="{00000013-A991-4760-9252-EA89260B3C40}"/>
              </c:ext>
            </c:extLst>
          </c:dPt>
          <c:dPt>
            <c:idx val="10"/>
            <c:bubble3D val="0"/>
            <c:spPr>
              <a:solidFill>
                <a:srgbClr val="92D050"/>
              </a:solidFill>
              <a:ln w="19050">
                <a:solidFill>
                  <a:schemeClr val="lt1"/>
                </a:solidFill>
              </a:ln>
              <a:effectLst/>
            </c:spPr>
            <c:extLst>
              <c:ext xmlns:c16="http://schemas.microsoft.com/office/drawing/2014/chart" uri="{C3380CC4-5D6E-409C-BE32-E72D297353CC}">
                <c16:uniqueId val="{00000015-A991-4760-9252-EA89260B3C40}"/>
              </c:ext>
            </c:extLst>
          </c:dPt>
          <c:dLbls>
            <c:dLbl>
              <c:idx val="0"/>
              <c:layout>
                <c:manualLayout>
                  <c:x val="-0.23242749879242899"/>
                  <c:y val="-4.5677065322828397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A991-4760-9252-EA89260B3C40}"/>
                </c:ext>
              </c:extLst>
            </c:dLbl>
            <c:dLbl>
              <c:idx val="1"/>
              <c:layout>
                <c:manualLayout>
                  <c:x val="-5.4448766181447901E-2"/>
                  <c:y val="-4.75131475012778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A991-4760-9252-EA89260B3C40}"/>
                </c:ext>
              </c:extLst>
            </c:dLbl>
            <c:dLbl>
              <c:idx val="2"/>
              <c:layout>
                <c:manualLayout>
                  <c:x val="2.1219001483293701E-2"/>
                  <c:y val="-5.2127271143201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A991-4760-9252-EA89260B3C40}"/>
                </c:ext>
              </c:extLst>
            </c:dLbl>
            <c:dLbl>
              <c:idx val="3"/>
              <c:layout>
                <c:manualLayout>
                  <c:x val="0.122463976822019"/>
                  <c:y val="-4.344183623091119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A991-4760-9252-EA89260B3C40}"/>
                </c:ext>
              </c:extLst>
            </c:dLbl>
            <c:dLbl>
              <c:idx val="4"/>
              <c:layout>
                <c:manualLayout>
                  <c:x val="-0.16039527913113899"/>
                  <c:y val="-3.50089758358431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A991-4760-9252-EA89260B3C40}"/>
                </c:ext>
              </c:extLst>
            </c:dLbl>
            <c:dLbl>
              <c:idx val="5"/>
              <c:layout>
                <c:manualLayout>
                  <c:x val="0.162391194418879"/>
                  <c:y val="-2.783378551602259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A991-4760-9252-EA89260B3C40}"/>
                </c:ext>
              </c:extLst>
            </c:dLbl>
            <c:dLbl>
              <c:idx val="6"/>
              <c:layout>
                <c:manualLayout>
                  <c:x val="0.133377091110952"/>
                  <c:y val="3.541048124828630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D-A991-4760-9252-EA89260B3C40}"/>
                </c:ext>
              </c:extLst>
            </c:dLbl>
            <c:dLbl>
              <c:idx val="7"/>
              <c:layout>
                <c:manualLayout>
                  <c:x val="6.9093530768486705E-2"/>
                  <c:y val="0.102160436115548"/>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F-A991-4760-9252-EA89260B3C40}"/>
                </c:ext>
              </c:extLst>
            </c:dLbl>
            <c:dLbl>
              <c:idx val="10"/>
              <c:layout>
                <c:manualLayout>
                  <c:x val="0.162649472113753"/>
                  <c:y val="-8.0731998669110808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15-A991-4760-9252-EA89260B3C40}"/>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15:layout/>
              </c:ext>
            </c:extLst>
          </c:dLbls>
          <c:cat>
            <c:strRef>
              <c:f>'[8]Figure S2-A '!$A$38:$A$48</c:f>
              <c:strCache>
                <c:ptCount val="11"/>
                <c:pt idx="0">
                  <c:v>Ev</c:v>
                </c:pt>
                <c:pt idx="1">
                  <c:v>Pg-C</c:v>
                </c:pt>
                <c:pt idx="2">
                  <c:v>Pg-O</c:v>
                </c:pt>
                <c:pt idx="3">
                  <c:v>Gs-C</c:v>
                </c:pt>
                <c:pt idx="4">
                  <c:v>Gs-O</c:v>
                </c:pt>
                <c:pt idx="5">
                  <c:v>Dk-OC</c:v>
                </c:pt>
                <c:pt idx="6">
                  <c:v>Dk-C</c:v>
                </c:pt>
                <c:pt idx="7">
                  <c:v>Dk-O</c:v>
                </c:pt>
                <c:pt idx="8">
                  <c:v>Ck-OC</c:v>
                </c:pt>
                <c:pt idx="9">
                  <c:v>Ck-C</c:v>
                </c:pt>
                <c:pt idx="10">
                  <c:v>Ck-O</c:v>
                </c:pt>
              </c:strCache>
            </c:strRef>
          </c:cat>
          <c:val>
            <c:numRef>
              <c:f>'[8]Figure S2-A '!$C$38:$C$48</c:f>
              <c:numCache>
                <c:formatCode>General</c:formatCode>
                <c:ptCount val="11"/>
                <c:pt idx="0">
                  <c:v>3.2399999999999998E-2</c:v>
                </c:pt>
                <c:pt idx="1">
                  <c:v>1.14E-2</c:v>
                </c:pt>
                <c:pt idx="2">
                  <c:v>2.8999999999999998E-3</c:v>
                </c:pt>
                <c:pt idx="3">
                  <c:v>1E-3</c:v>
                </c:pt>
                <c:pt idx="4">
                  <c:v>1.9E-3</c:v>
                </c:pt>
                <c:pt idx="5">
                  <c:v>5.4300000000000001E-2</c:v>
                </c:pt>
                <c:pt idx="6">
                  <c:v>2.5700000000000001E-2</c:v>
                </c:pt>
                <c:pt idx="7">
                  <c:v>3.4299999999999997E-2</c:v>
                </c:pt>
                <c:pt idx="8">
                  <c:v>0.16589999999999999</c:v>
                </c:pt>
                <c:pt idx="9">
                  <c:v>0.16969999999999999</c:v>
                </c:pt>
                <c:pt idx="10">
                  <c:v>0.50049999999999994</c:v>
                </c:pt>
              </c:numCache>
            </c:numRef>
          </c:val>
          <c:extLst>
            <c:ext xmlns:c16="http://schemas.microsoft.com/office/drawing/2014/chart" uri="{C3380CC4-5D6E-409C-BE32-E72D297353CC}">
              <c16:uniqueId val="{00000016-A991-4760-9252-EA89260B3C40}"/>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Others</a:t>
            </a:r>
          </a:p>
        </c:rich>
      </c:tx>
      <c:layout>
        <c:manualLayout>
          <c:xMode val="edge"/>
          <c:yMode val="edge"/>
          <c:x val="0.46330493584137999"/>
          <c:y val="0.72875371909692399"/>
        </c:manualLayout>
      </c:layout>
      <c:overlay val="0"/>
      <c:spPr>
        <a:noFill/>
        <a:ln>
          <a:noFill/>
        </a:ln>
        <a:effectLst/>
      </c:spPr>
    </c:title>
    <c:autoTitleDeleted val="0"/>
    <c:plotArea>
      <c:layout>
        <c:manualLayout>
          <c:layoutTarget val="inner"/>
          <c:xMode val="edge"/>
          <c:yMode val="edge"/>
          <c:x val="0.31613891726251298"/>
          <c:y val="0.16576679231816599"/>
          <c:w val="0.43016237230130799"/>
          <c:h val="0.51831256920982205"/>
        </c:manualLayout>
      </c:layout>
      <c:pieChart>
        <c:varyColors val="1"/>
        <c:ser>
          <c:idx val="0"/>
          <c:order val="0"/>
          <c:spPr>
            <a:solidFill>
              <a:srgbClr val="ED7D31"/>
            </a:solidFill>
          </c:spPr>
          <c:dPt>
            <c:idx val="0"/>
            <c:bubble3D val="0"/>
            <c:spPr>
              <a:solidFill>
                <a:srgbClr val="38829D"/>
              </a:solidFill>
              <a:ln w="19050">
                <a:solidFill>
                  <a:schemeClr val="lt1"/>
                </a:solidFill>
              </a:ln>
              <a:effectLst/>
            </c:spPr>
            <c:extLst>
              <c:ext xmlns:c16="http://schemas.microsoft.com/office/drawing/2014/chart" uri="{C3380CC4-5D6E-409C-BE32-E72D297353CC}">
                <c16:uniqueId val="{00000001-9B32-4F22-A1C1-5D29C817AD2C}"/>
              </c:ext>
            </c:extLst>
          </c:dPt>
          <c:dPt>
            <c:idx val="1"/>
            <c:bubble3D val="0"/>
            <c:spPr>
              <a:solidFill>
                <a:srgbClr val="AC7EB9"/>
              </a:solidFill>
              <a:ln w="19050">
                <a:solidFill>
                  <a:schemeClr val="lt1"/>
                </a:solidFill>
              </a:ln>
              <a:effectLst/>
            </c:spPr>
            <c:extLst>
              <c:ext xmlns:c16="http://schemas.microsoft.com/office/drawing/2014/chart" uri="{C3380CC4-5D6E-409C-BE32-E72D297353CC}">
                <c16:uniqueId val="{00000003-9B32-4F22-A1C1-5D29C817AD2C}"/>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9B32-4F22-A1C1-5D29C817AD2C}"/>
              </c:ext>
            </c:extLst>
          </c:dPt>
          <c:dPt>
            <c:idx val="3"/>
            <c:bubble3D val="0"/>
            <c:spPr>
              <a:solidFill>
                <a:srgbClr val="FFC000"/>
              </a:solidFill>
              <a:ln w="19050">
                <a:solidFill>
                  <a:schemeClr val="lt1"/>
                </a:solidFill>
              </a:ln>
              <a:effectLst/>
            </c:spPr>
            <c:extLst>
              <c:ext xmlns:c16="http://schemas.microsoft.com/office/drawing/2014/chart" uri="{C3380CC4-5D6E-409C-BE32-E72D297353CC}">
                <c16:uniqueId val="{00000007-9B32-4F22-A1C1-5D29C817AD2C}"/>
              </c:ext>
            </c:extLst>
          </c:dPt>
          <c:dPt>
            <c:idx val="4"/>
            <c:bubble3D val="0"/>
            <c:spPr>
              <a:solidFill>
                <a:srgbClr val="ED7D31"/>
              </a:solidFill>
              <a:ln w="19050">
                <a:solidFill>
                  <a:schemeClr val="lt1"/>
                </a:solidFill>
              </a:ln>
              <a:effectLst/>
            </c:spPr>
            <c:extLst>
              <c:ext xmlns:c16="http://schemas.microsoft.com/office/drawing/2014/chart" uri="{C3380CC4-5D6E-409C-BE32-E72D297353CC}">
                <c16:uniqueId val="{00000009-9B32-4F22-A1C1-5D29C817AD2C}"/>
              </c:ext>
            </c:extLst>
          </c:dPt>
          <c:dPt>
            <c:idx val="5"/>
            <c:bubble3D val="0"/>
            <c:spPr>
              <a:solidFill>
                <a:srgbClr val="ED7D31"/>
              </a:solidFill>
              <a:ln w="19050">
                <a:solidFill>
                  <a:schemeClr val="lt1"/>
                </a:solidFill>
              </a:ln>
              <a:effectLst/>
            </c:spPr>
            <c:extLst>
              <c:ext xmlns:c16="http://schemas.microsoft.com/office/drawing/2014/chart" uri="{C3380CC4-5D6E-409C-BE32-E72D297353CC}">
                <c16:uniqueId val="{0000000B-9B32-4F22-A1C1-5D29C817AD2C}"/>
              </c:ext>
            </c:extLst>
          </c:dPt>
          <c:dPt>
            <c:idx val="6"/>
            <c:bubble3D val="0"/>
            <c:spPr>
              <a:solidFill>
                <a:srgbClr val="ED7D31"/>
              </a:solidFill>
              <a:ln w="19050">
                <a:solidFill>
                  <a:schemeClr val="lt1"/>
                </a:solidFill>
              </a:ln>
              <a:effectLst/>
            </c:spPr>
            <c:extLst>
              <c:ext xmlns:c16="http://schemas.microsoft.com/office/drawing/2014/chart" uri="{C3380CC4-5D6E-409C-BE32-E72D297353CC}">
                <c16:uniqueId val="{0000000D-9B32-4F22-A1C1-5D29C817AD2C}"/>
              </c:ext>
            </c:extLst>
          </c:dPt>
          <c:dPt>
            <c:idx val="7"/>
            <c:bubble3D val="0"/>
            <c:spPr>
              <a:solidFill>
                <a:srgbClr val="92D050"/>
              </a:solidFill>
              <a:ln w="19050">
                <a:solidFill>
                  <a:schemeClr val="lt1"/>
                </a:solidFill>
              </a:ln>
              <a:effectLst/>
            </c:spPr>
            <c:extLst>
              <c:ext xmlns:c16="http://schemas.microsoft.com/office/drawing/2014/chart" uri="{C3380CC4-5D6E-409C-BE32-E72D297353CC}">
                <c16:uniqueId val="{0000000F-9B32-4F22-A1C1-5D29C817AD2C}"/>
              </c:ext>
            </c:extLst>
          </c:dPt>
          <c:dPt>
            <c:idx val="8"/>
            <c:bubble3D val="0"/>
            <c:spPr>
              <a:solidFill>
                <a:srgbClr val="92D050"/>
              </a:solidFill>
              <a:ln w="19050">
                <a:solidFill>
                  <a:schemeClr val="lt1"/>
                </a:solidFill>
              </a:ln>
              <a:effectLst/>
            </c:spPr>
            <c:extLst>
              <c:ext xmlns:c16="http://schemas.microsoft.com/office/drawing/2014/chart" uri="{C3380CC4-5D6E-409C-BE32-E72D297353CC}">
                <c16:uniqueId val="{00000011-9B32-4F22-A1C1-5D29C817AD2C}"/>
              </c:ext>
            </c:extLst>
          </c:dPt>
          <c:dLbls>
            <c:dLbl>
              <c:idx val="1"/>
              <c:layout>
                <c:manualLayout>
                  <c:x val="0.10825709529982901"/>
                  <c:y val="-8.0533597387827005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9B32-4F22-A1C1-5D29C817AD2C}"/>
                </c:ext>
              </c:extLst>
            </c:dLbl>
            <c:dLbl>
              <c:idx val="2"/>
              <c:layout>
                <c:manualLayout>
                  <c:x val="5.72580544002795E-2"/>
                  <c:y val="-1.70927911351764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9B32-4F22-A1C1-5D29C817AD2C}"/>
                </c:ext>
              </c:extLst>
            </c:dLbl>
            <c:dLbl>
              <c:idx val="3"/>
              <c:layout>
                <c:manualLayout>
                  <c:x val="4.4318497748028103E-2"/>
                  <c:y val="1.442771402917309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9B32-4F22-A1C1-5D29C817AD2C}"/>
                </c:ext>
              </c:extLst>
            </c:dLbl>
            <c:dLbl>
              <c:idx val="4"/>
              <c:layout>
                <c:manualLayout>
                  <c:x val="0"/>
                  <c:y val="3.7228541882109601E-3"/>
                </c:manualLayout>
              </c:layout>
              <c:tx>
                <c:rich>
                  <a:bodyPr/>
                  <a:lstStyle/>
                  <a:p>
                    <a:r>
                      <a:rPr lang="en-US"/>
                      <a:t>Dk-OC</a:t>
                    </a:r>
                  </a:p>
                  <a:p>
                    <a:r>
                      <a:rPr lang="en-US"/>
                      <a:t>7.</a:t>
                    </a:r>
                    <a:r>
                      <a:rPr lang="en-US" altLang="zh-CN"/>
                      <a:t>50</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9B32-4F22-A1C1-5D29C817AD2C}"/>
                </c:ext>
              </c:extLst>
            </c:dLbl>
            <c:dLbl>
              <c:idx val="5"/>
              <c:layout>
                <c:manualLayout>
                  <c:x val="-9.8012701317077303E-2"/>
                  <c:y val="-0.178629009792138"/>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9B32-4F22-A1C1-5D29C817AD2C}"/>
                </c:ext>
              </c:extLst>
            </c:dLbl>
            <c:dLbl>
              <c:idx val="6"/>
              <c:layout>
                <c:manualLayout>
                  <c:x val="0.185669977969047"/>
                  <c:y val="-3.62631267035704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D-9B32-4F22-A1C1-5D29C817AD2C}"/>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15:layout/>
              </c:ext>
            </c:extLst>
          </c:dLbls>
          <c:cat>
            <c:strRef>
              <c:f>'[1]Supplementary Figure. 2a'!$A$75:$A$83</c:f>
              <c:strCache>
                <c:ptCount val="9"/>
                <c:pt idx="0">
                  <c:v>Ev</c:v>
                </c:pt>
                <c:pt idx="1">
                  <c:v>Pg-C</c:v>
                </c:pt>
                <c:pt idx="2">
                  <c:v>Gs-C</c:v>
                </c:pt>
                <c:pt idx="3">
                  <c:v>Gs-O</c:v>
                </c:pt>
                <c:pt idx="4">
                  <c:v>Dk-OC</c:v>
                </c:pt>
                <c:pt idx="5">
                  <c:v>Dk-C</c:v>
                </c:pt>
                <c:pt idx="6">
                  <c:v>Dk-O</c:v>
                </c:pt>
                <c:pt idx="7">
                  <c:v>Ck-OC</c:v>
                </c:pt>
                <c:pt idx="8">
                  <c:v>Ck-C</c:v>
                </c:pt>
              </c:strCache>
            </c:strRef>
          </c:cat>
          <c:val>
            <c:numRef>
              <c:f>'[1]Supplementary Figure. 2a'!$C$75:$C$83</c:f>
              <c:numCache>
                <c:formatCode>General</c:formatCode>
                <c:ptCount val="9"/>
                <c:pt idx="0">
                  <c:v>7.4999999999999997E-2</c:v>
                </c:pt>
                <c:pt idx="1">
                  <c:v>1.67E-2</c:v>
                </c:pt>
                <c:pt idx="2">
                  <c:v>0.05</c:v>
                </c:pt>
                <c:pt idx="3">
                  <c:v>4.1700000000000001E-2</c:v>
                </c:pt>
                <c:pt idx="4">
                  <c:v>7.4899999999999994E-2</c:v>
                </c:pt>
                <c:pt idx="5">
                  <c:v>0.31669999999999998</c:v>
                </c:pt>
                <c:pt idx="6">
                  <c:v>0.26669999999999999</c:v>
                </c:pt>
                <c:pt idx="7">
                  <c:v>0.1333</c:v>
                </c:pt>
                <c:pt idx="8">
                  <c:v>2.5000000000000001E-2</c:v>
                </c:pt>
              </c:numCache>
            </c:numRef>
          </c:val>
          <c:extLst>
            <c:ext xmlns:c16="http://schemas.microsoft.com/office/drawing/2014/chart" uri="{C3380CC4-5D6E-409C-BE32-E72D297353CC}">
              <c16:uniqueId val="{00000012-9B32-4F22-A1C1-5D29C817AD2C}"/>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H6N6</a:t>
            </a:r>
          </a:p>
        </c:rich>
      </c:tx>
      <c:layout>
        <c:manualLayout>
          <c:xMode val="edge"/>
          <c:yMode val="edge"/>
          <c:x val="0.48008515266910901"/>
          <c:y val="0.87055270454647404"/>
        </c:manualLayout>
      </c:layout>
      <c:overlay val="0"/>
      <c:spPr>
        <a:noFill/>
        <a:ln>
          <a:noFill/>
        </a:ln>
        <a:effectLst/>
      </c:spPr>
      <c:txPr>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title>
    <c:autoTitleDeleted val="0"/>
    <c:plotArea>
      <c:layout>
        <c:manualLayout>
          <c:layoutTarget val="inner"/>
          <c:xMode val="edge"/>
          <c:yMode val="edge"/>
          <c:x val="0.34376528117359401"/>
          <c:y val="0.25415411631738999"/>
          <c:w val="0.40488997555012202"/>
          <c:h val="0.57353959824520895"/>
        </c:manualLayout>
      </c:layout>
      <c:pieChart>
        <c:varyColors val="1"/>
        <c:ser>
          <c:idx val="0"/>
          <c:order val="0"/>
          <c:spPr>
            <a:ln w="19050">
              <a:solidFill>
                <a:schemeClr val="bg1"/>
              </a:solidFill>
            </a:ln>
          </c:spPr>
          <c:dPt>
            <c:idx val="0"/>
            <c:bubble3D val="0"/>
            <c:spPr>
              <a:solidFill>
                <a:srgbClr val="38829D"/>
              </a:solidFill>
              <a:ln w="19050">
                <a:solidFill>
                  <a:schemeClr val="bg1"/>
                </a:solidFill>
              </a:ln>
              <a:effectLst/>
            </c:spPr>
            <c:extLst>
              <c:ext xmlns:c16="http://schemas.microsoft.com/office/drawing/2014/chart" uri="{C3380CC4-5D6E-409C-BE32-E72D297353CC}">
                <c16:uniqueId val="{00000001-3979-4FAC-8BEA-7FA9D84C2394}"/>
              </c:ext>
            </c:extLst>
          </c:dPt>
          <c:dPt>
            <c:idx val="1"/>
            <c:bubble3D val="0"/>
            <c:spPr>
              <a:solidFill>
                <a:srgbClr val="AC7EB9"/>
              </a:solidFill>
              <a:ln w="19050">
                <a:solidFill>
                  <a:schemeClr val="bg1"/>
                </a:solidFill>
              </a:ln>
              <a:effectLst/>
            </c:spPr>
            <c:extLst>
              <c:ext xmlns:c16="http://schemas.microsoft.com/office/drawing/2014/chart" uri="{C3380CC4-5D6E-409C-BE32-E72D297353CC}">
                <c16:uniqueId val="{00000003-3979-4FAC-8BEA-7FA9D84C2394}"/>
              </c:ext>
            </c:extLst>
          </c:dPt>
          <c:dPt>
            <c:idx val="2"/>
            <c:bubble3D val="0"/>
            <c:spPr>
              <a:solidFill>
                <a:srgbClr val="AC7EB9"/>
              </a:solidFill>
              <a:ln w="19050">
                <a:solidFill>
                  <a:schemeClr val="bg1"/>
                </a:solidFill>
              </a:ln>
              <a:effectLst/>
            </c:spPr>
            <c:extLst>
              <c:ext xmlns:c16="http://schemas.microsoft.com/office/drawing/2014/chart" uri="{C3380CC4-5D6E-409C-BE32-E72D297353CC}">
                <c16:uniqueId val="{00000005-3979-4FAC-8BEA-7FA9D84C2394}"/>
              </c:ext>
            </c:extLst>
          </c:dPt>
          <c:dPt>
            <c:idx val="3"/>
            <c:bubble3D val="0"/>
            <c:spPr>
              <a:solidFill>
                <a:srgbClr val="ED7D31"/>
              </a:solidFill>
              <a:ln w="19050">
                <a:solidFill>
                  <a:schemeClr val="bg1"/>
                </a:solidFill>
              </a:ln>
              <a:effectLst/>
            </c:spPr>
            <c:extLst>
              <c:ext xmlns:c16="http://schemas.microsoft.com/office/drawing/2014/chart" uri="{C3380CC4-5D6E-409C-BE32-E72D297353CC}">
                <c16:uniqueId val="{00000007-3979-4FAC-8BEA-7FA9D84C2394}"/>
              </c:ext>
            </c:extLst>
          </c:dPt>
          <c:dPt>
            <c:idx val="4"/>
            <c:bubble3D val="0"/>
            <c:spPr>
              <a:solidFill>
                <a:srgbClr val="ED7D31"/>
              </a:solidFill>
              <a:ln w="19050">
                <a:solidFill>
                  <a:schemeClr val="bg1"/>
                </a:solidFill>
              </a:ln>
              <a:effectLst/>
            </c:spPr>
            <c:extLst>
              <c:ext xmlns:c16="http://schemas.microsoft.com/office/drawing/2014/chart" uri="{C3380CC4-5D6E-409C-BE32-E72D297353CC}">
                <c16:uniqueId val="{00000009-3979-4FAC-8BEA-7FA9D84C2394}"/>
              </c:ext>
            </c:extLst>
          </c:dPt>
          <c:dPt>
            <c:idx val="5"/>
            <c:bubble3D val="0"/>
            <c:spPr>
              <a:solidFill>
                <a:srgbClr val="ED7D31"/>
              </a:solidFill>
              <a:ln w="19050">
                <a:solidFill>
                  <a:schemeClr val="bg1"/>
                </a:solidFill>
              </a:ln>
              <a:effectLst/>
            </c:spPr>
            <c:extLst>
              <c:ext xmlns:c16="http://schemas.microsoft.com/office/drawing/2014/chart" uri="{C3380CC4-5D6E-409C-BE32-E72D297353CC}">
                <c16:uniqueId val="{0000000B-3979-4FAC-8BEA-7FA9D84C2394}"/>
              </c:ext>
            </c:extLst>
          </c:dPt>
          <c:dPt>
            <c:idx val="6"/>
            <c:bubble3D val="0"/>
            <c:spPr>
              <a:solidFill>
                <a:srgbClr val="92D050"/>
              </a:solidFill>
              <a:ln w="19050">
                <a:solidFill>
                  <a:schemeClr val="bg1"/>
                </a:solidFill>
              </a:ln>
              <a:effectLst/>
            </c:spPr>
            <c:extLst>
              <c:ext xmlns:c16="http://schemas.microsoft.com/office/drawing/2014/chart" uri="{C3380CC4-5D6E-409C-BE32-E72D297353CC}">
                <c16:uniqueId val="{0000000D-3979-4FAC-8BEA-7FA9D84C2394}"/>
              </c:ext>
            </c:extLst>
          </c:dPt>
          <c:dLbls>
            <c:dLbl>
              <c:idx val="1"/>
              <c:layout>
                <c:manualLayout>
                  <c:x val="8.3848154504092207E-2"/>
                  <c:y val="-6.0886757467052098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3979-4FAC-8BEA-7FA9D84C2394}"/>
                </c:ext>
              </c:extLst>
            </c:dLbl>
            <c:dLbl>
              <c:idx val="2"/>
              <c:layout>
                <c:manualLayout>
                  <c:x val="9.4479144192504902E-2"/>
                  <c:y val="6.9120924077682194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3979-4FAC-8BEA-7FA9D84C2394}"/>
                </c:ext>
              </c:extLst>
            </c:dLbl>
            <c:dLbl>
              <c:idx val="4"/>
              <c:layout>
                <c:manualLayout>
                  <c:x val="2.77340473934818E-2"/>
                  <c:y val="-0.211740120030457"/>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3979-4FAC-8BEA-7FA9D84C2394}"/>
                </c:ext>
              </c:extLst>
            </c:dLbl>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1"/>
            <c:showCatName val="1"/>
            <c:showSerName val="0"/>
            <c:showPercent val="0"/>
            <c:showBubbleSize val="0"/>
            <c:separator>
</c:separator>
            <c:showLeaderLines val="1"/>
            <c:leaderLines>
              <c:spPr>
                <a:ln w="9525" cap="flat" cmpd="sng" algn="ctr">
                  <a:solidFill>
                    <a:schemeClr val="tx1"/>
                  </a:solidFill>
                  <a:round/>
                </a:ln>
                <a:effectLst/>
              </c:spPr>
            </c:leaderLines>
            <c:extLst>
              <c:ext xmlns:c15="http://schemas.microsoft.com/office/drawing/2012/chart" uri="{CE6537A1-D6FC-4f65-9D91-7224C49458BB}">
                <c15:layout/>
              </c:ext>
            </c:extLst>
          </c:dLbls>
          <c:cat>
            <c:strRef>
              <c:f>'Supplementary Figure. 2a'!$A$59:$A$65</c:f>
              <c:strCache>
                <c:ptCount val="7"/>
                <c:pt idx="0">
                  <c:v>Ev</c:v>
                </c:pt>
                <c:pt idx="1">
                  <c:v>Pg-C</c:v>
                </c:pt>
                <c:pt idx="2">
                  <c:v>Pg-O</c:v>
                </c:pt>
                <c:pt idx="3">
                  <c:v>Dk-OC</c:v>
                </c:pt>
                <c:pt idx="4">
                  <c:v>Dk-C</c:v>
                </c:pt>
                <c:pt idx="5">
                  <c:v>Dk-O</c:v>
                </c:pt>
                <c:pt idx="6">
                  <c:v>Ck-OC</c:v>
                </c:pt>
              </c:strCache>
            </c:strRef>
          </c:cat>
          <c:val>
            <c:numRef>
              <c:f>'Supplementary Figure. 2a'!$C$59:$C$65</c:f>
              <c:numCache>
                <c:formatCode>0.00%</c:formatCode>
                <c:ptCount val="7"/>
                <c:pt idx="0">
                  <c:v>0.1067</c:v>
                </c:pt>
                <c:pt idx="1">
                  <c:v>1.3299999999999999E-2</c:v>
                </c:pt>
                <c:pt idx="2">
                  <c:v>2.6700000000000002E-2</c:v>
                </c:pt>
                <c:pt idx="3">
                  <c:v>0.17330000000000001</c:v>
                </c:pt>
                <c:pt idx="4">
                  <c:v>0.4133</c:v>
                </c:pt>
                <c:pt idx="5">
                  <c:v>0.25330000000000003</c:v>
                </c:pt>
                <c:pt idx="6">
                  <c:v>1.3299999999999999E-2</c:v>
                </c:pt>
              </c:numCache>
            </c:numRef>
          </c:val>
          <c:extLst>
            <c:ext xmlns:c16="http://schemas.microsoft.com/office/drawing/2014/chart" uri="{C3380CC4-5D6E-409C-BE32-E72D297353CC}">
              <c16:uniqueId val="{0000000E-3979-4FAC-8BEA-7FA9D84C2394}"/>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lang="zh-CN"/>
      </a:pPr>
      <a:endParaRPr lang="zh-CN"/>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Chicken-C</a:t>
            </a:r>
          </a:p>
        </c:rich>
      </c:tx>
      <c:layout>
        <c:manualLayout>
          <c:xMode val="edge"/>
          <c:yMode val="edge"/>
          <c:x val="0.33894582226525299"/>
          <c:y val="0.78684853187987902"/>
        </c:manualLayout>
      </c:layout>
      <c:overlay val="0"/>
      <c:spPr>
        <a:noFill/>
        <a:ln>
          <a:noFill/>
        </a:ln>
        <a:effectLst/>
      </c:spPr>
    </c:title>
    <c:autoTitleDeleted val="0"/>
    <c:plotArea>
      <c:layout>
        <c:manualLayout>
          <c:layoutTarget val="inner"/>
          <c:xMode val="edge"/>
          <c:yMode val="edge"/>
          <c:x val="0.27156227501799901"/>
          <c:y val="0.21381434227892701"/>
          <c:w val="0.35622750179985602"/>
          <c:h val="0.544214694236692"/>
        </c:manualLayout>
      </c:layout>
      <c:pieChart>
        <c:varyColors val="1"/>
        <c:ser>
          <c:idx val="0"/>
          <c:order val="0"/>
          <c:spPr>
            <a:ln w="19050">
              <a:noFill/>
            </a:ln>
          </c:spPr>
          <c:dPt>
            <c:idx val="0"/>
            <c:bubble3D val="0"/>
            <c:spPr>
              <a:solidFill>
                <a:srgbClr val="D05F3F"/>
              </a:solidFill>
              <a:ln w="19050">
                <a:noFill/>
              </a:ln>
              <a:effectLst/>
            </c:spPr>
            <c:extLst>
              <c:ext xmlns:c16="http://schemas.microsoft.com/office/drawing/2014/chart" uri="{C3380CC4-5D6E-409C-BE32-E72D297353CC}">
                <c16:uniqueId val="{00000001-AC57-424C-81B5-487D2F82D875}"/>
              </c:ext>
            </c:extLst>
          </c:dPt>
          <c:dPt>
            <c:idx val="1"/>
            <c:bubble3D val="0"/>
            <c:spPr>
              <a:solidFill>
                <a:srgbClr val="92F066"/>
              </a:solidFill>
              <a:ln w="19050">
                <a:noFill/>
              </a:ln>
              <a:effectLst/>
            </c:spPr>
            <c:extLst>
              <c:ext xmlns:c16="http://schemas.microsoft.com/office/drawing/2014/chart" uri="{C3380CC4-5D6E-409C-BE32-E72D297353CC}">
                <c16:uniqueId val="{00000003-AC57-424C-81B5-487D2F82D875}"/>
              </c:ext>
            </c:extLst>
          </c:dPt>
          <c:dPt>
            <c:idx val="2"/>
            <c:bubble3D val="0"/>
            <c:spPr>
              <a:solidFill>
                <a:srgbClr val="B797CF"/>
              </a:solidFill>
              <a:ln w="19050">
                <a:noFill/>
              </a:ln>
              <a:effectLst/>
            </c:spPr>
            <c:extLst>
              <c:ext xmlns:c16="http://schemas.microsoft.com/office/drawing/2014/chart" uri="{C3380CC4-5D6E-409C-BE32-E72D297353CC}">
                <c16:uniqueId val="{00000005-AC57-424C-81B5-487D2F82D875}"/>
              </c:ext>
            </c:extLst>
          </c:dPt>
          <c:dPt>
            <c:idx val="3"/>
            <c:bubble3D val="0"/>
            <c:spPr>
              <a:solidFill>
                <a:srgbClr val="CC00FF"/>
              </a:solidFill>
              <a:ln w="19050">
                <a:noFill/>
              </a:ln>
              <a:effectLst/>
            </c:spPr>
            <c:extLst>
              <c:ext xmlns:c16="http://schemas.microsoft.com/office/drawing/2014/chart" uri="{C3380CC4-5D6E-409C-BE32-E72D297353CC}">
                <c16:uniqueId val="{00000007-AC57-424C-81B5-487D2F82D875}"/>
              </c:ext>
            </c:extLst>
          </c:dPt>
          <c:dPt>
            <c:idx val="4"/>
            <c:bubble3D val="0"/>
            <c:spPr>
              <a:solidFill>
                <a:srgbClr val="00CC66"/>
              </a:solidFill>
              <a:ln w="19050">
                <a:noFill/>
              </a:ln>
              <a:effectLst/>
            </c:spPr>
            <c:extLst>
              <c:ext xmlns:c16="http://schemas.microsoft.com/office/drawing/2014/chart" uri="{C3380CC4-5D6E-409C-BE32-E72D297353CC}">
                <c16:uniqueId val="{00000009-AC57-424C-81B5-487D2F82D875}"/>
              </c:ext>
            </c:extLst>
          </c:dPt>
          <c:dLbls>
            <c:dLbl>
              <c:idx val="0"/>
              <c:layout>
                <c:manualLayout>
                  <c:x val="-0.11769117737965"/>
                  <c:y val="6.4539079881157396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AC57-424C-81B5-487D2F82D875}"/>
                </c:ext>
              </c:extLst>
            </c:dLbl>
            <c:dLbl>
              <c:idx val="1"/>
              <c:layout>
                <c:manualLayout>
                  <c:x val="-7.1863526371169398E-2"/>
                  <c:y val="-3.19444444444444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AC57-424C-81B5-487D2F82D875}"/>
                </c:ext>
              </c:extLst>
            </c:dLbl>
            <c:dLbl>
              <c:idx val="2"/>
              <c:layout>
                <c:manualLayout>
                  <c:x val="8.5100730790634405E-2"/>
                  <c:y val="-3.116246944130280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AC57-424C-81B5-487D2F82D875}"/>
                </c:ext>
              </c:extLst>
            </c:dLbl>
            <c:dLbl>
              <c:idx val="3"/>
              <c:layout>
                <c:manualLayout>
                  <c:x val="0.12588684964042601"/>
                  <c:y val="7.280961134104180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AC57-424C-81B5-487D2F82D875}"/>
                </c:ext>
              </c:extLst>
            </c:dLbl>
            <c:dLbl>
              <c:idx val="4"/>
              <c:layout>
                <c:manualLayout>
                  <c:x val="3.9515361875742797E-2"/>
                  <c:y val="-0.2546335492745960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AC57-424C-81B5-487D2F82D875}"/>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'[8]Figure S2-B'!$C$4:$C$8</c:f>
              <c:strCache>
                <c:ptCount val="5"/>
                <c:pt idx="0">
                  <c:v>H5N6</c:v>
                </c:pt>
                <c:pt idx="1">
                  <c:v>H6N8</c:v>
                </c:pt>
                <c:pt idx="2">
                  <c:v>H7N3</c:v>
                </c:pt>
                <c:pt idx="3">
                  <c:v>H7N9</c:v>
                </c:pt>
                <c:pt idx="4">
                  <c:v>H9N2</c:v>
                </c:pt>
              </c:strCache>
            </c:strRef>
          </c:cat>
          <c:val>
            <c:numRef>
              <c:f>'[8]Figure S2-B'!$E$4:$E$8</c:f>
              <c:numCache>
                <c:formatCode>General</c:formatCode>
                <c:ptCount val="5"/>
                <c:pt idx="0">
                  <c:v>1.6E-2</c:v>
                </c:pt>
                <c:pt idx="1">
                  <c:v>1.06E-2</c:v>
                </c:pt>
                <c:pt idx="2">
                  <c:v>5.3E-3</c:v>
                </c:pt>
                <c:pt idx="3">
                  <c:v>2.1299999999999999E-2</c:v>
                </c:pt>
                <c:pt idx="4">
                  <c:v>0.94679999999999997</c:v>
                </c:pt>
              </c:numCache>
            </c:numRef>
          </c:val>
          <c:extLst>
            <c:ext xmlns:c16="http://schemas.microsoft.com/office/drawing/2014/chart" uri="{C3380CC4-5D6E-409C-BE32-E72D297353CC}">
              <c16:uniqueId val="{0000000A-AC57-424C-81B5-487D2F82D875}"/>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Chicken-O</a:t>
            </a:r>
          </a:p>
        </c:rich>
      </c:tx>
      <c:layout>
        <c:manualLayout>
          <c:xMode val="edge"/>
          <c:yMode val="edge"/>
          <c:x val="0.34667123015673201"/>
          <c:y val="0.88225441251393799"/>
        </c:manualLayout>
      </c:layout>
      <c:overlay val="0"/>
      <c:spPr>
        <a:noFill/>
        <a:ln>
          <a:noFill/>
        </a:ln>
        <a:effectLst/>
      </c:spPr>
    </c:title>
    <c:autoTitleDeleted val="0"/>
    <c:plotArea>
      <c:layout>
        <c:manualLayout>
          <c:layoutTarget val="inner"/>
          <c:xMode val="edge"/>
          <c:yMode val="edge"/>
          <c:x val="0.29262306914970398"/>
          <c:y val="0.27704545454545498"/>
          <c:w val="0.35729753139887399"/>
          <c:h val="0.5625"/>
        </c:manualLayout>
      </c:layout>
      <c:pieChart>
        <c:varyColors val="1"/>
        <c:ser>
          <c:idx val="0"/>
          <c:order val="0"/>
          <c:spPr>
            <a:ln w="19050">
              <a:noFill/>
            </a:ln>
          </c:spPr>
          <c:dPt>
            <c:idx val="0"/>
            <c:bubble3D val="0"/>
            <c:spPr>
              <a:solidFill>
                <a:srgbClr val="D05F3F"/>
              </a:solidFill>
              <a:ln w="19050">
                <a:noFill/>
              </a:ln>
              <a:effectLst/>
            </c:spPr>
            <c:extLst>
              <c:ext xmlns:c16="http://schemas.microsoft.com/office/drawing/2014/chart" uri="{C3380CC4-5D6E-409C-BE32-E72D297353CC}">
                <c16:uniqueId val="{00000001-4344-4E60-96F9-3F0779A58390}"/>
              </c:ext>
            </c:extLst>
          </c:dPt>
          <c:dPt>
            <c:idx val="1"/>
            <c:bubble3D val="0"/>
            <c:spPr>
              <a:solidFill>
                <a:srgbClr val="CC00FF"/>
              </a:solidFill>
              <a:ln w="19050">
                <a:noFill/>
              </a:ln>
              <a:effectLst/>
            </c:spPr>
            <c:extLst>
              <c:ext xmlns:c16="http://schemas.microsoft.com/office/drawing/2014/chart" uri="{C3380CC4-5D6E-409C-BE32-E72D297353CC}">
                <c16:uniqueId val="{00000003-4344-4E60-96F9-3F0779A58390}"/>
              </c:ext>
            </c:extLst>
          </c:dPt>
          <c:dPt>
            <c:idx val="2"/>
            <c:bubble3D val="0"/>
            <c:spPr>
              <a:solidFill>
                <a:srgbClr val="00CC66"/>
              </a:solidFill>
              <a:ln w="19050">
                <a:noFill/>
              </a:ln>
              <a:effectLst/>
            </c:spPr>
            <c:extLst>
              <c:ext xmlns:c16="http://schemas.microsoft.com/office/drawing/2014/chart" uri="{C3380CC4-5D6E-409C-BE32-E72D297353CC}">
                <c16:uniqueId val="{00000005-4344-4E60-96F9-3F0779A58390}"/>
              </c:ext>
            </c:extLst>
          </c:dPt>
          <c:dLbls>
            <c:dLbl>
              <c:idx val="0"/>
              <c:layout>
                <c:manualLayout>
                  <c:x val="-9.1434895569415295E-2"/>
                  <c:y val="-1.247550644358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4344-4E60-96F9-3F0779A58390}"/>
                </c:ext>
              </c:extLst>
            </c:dLbl>
            <c:dLbl>
              <c:idx val="1"/>
              <c:layout>
                <c:manualLayout>
                  <c:x val="6.1321853469730798E-2"/>
                  <c:y val="-2.077493082927539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4344-4E60-96F9-3F0779A58390}"/>
                </c:ext>
              </c:extLst>
            </c:dLbl>
            <c:dLbl>
              <c:idx val="2"/>
              <c:layout>
                <c:manualLayout>
                  <c:x val="3.1866054373151403E-2"/>
                  <c:y val="-0.266166231757201"/>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4344-4E60-96F9-3F0779A58390}"/>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'[8]Figure S2-B'!$C$18:$C$20</c:f>
              <c:strCache>
                <c:ptCount val="3"/>
                <c:pt idx="0">
                  <c:v>H5N6</c:v>
                </c:pt>
                <c:pt idx="1">
                  <c:v>H7N9</c:v>
                </c:pt>
                <c:pt idx="2">
                  <c:v>H9N2</c:v>
                </c:pt>
              </c:strCache>
            </c:strRef>
          </c:cat>
          <c:val>
            <c:numRef>
              <c:f>'[8]Figure S2-B'!$E$18:$E$20</c:f>
              <c:numCache>
                <c:formatCode>General</c:formatCode>
                <c:ptCount val="3"/>
                <c:pt idx="0">
                  <c:v>1.8181818181818198E-2</c:v>
                </c:pt>
                <c:pt idx="1">
                  <c:v>2.7272727272727299E-2</c:v>
                </c:pt>
                <c:pt idx="2">
                  <c:v>0.95454545454545503</c:v>
                </c:pt>
              </c:numCache>
            </c:numRef>
          </c:val>
          <c:extLst>
            <c:ext xmlns:c16="http://schemas.microsoft.com/office/drawing/2014/chart" uri="{C3380CC4-5D6E-409C-BE32-E72D297353CC}">
              <c16:uniqueId val="{00000006-4344-4E60-96F9-3F0779A58390}"/>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Chicken-OC</a:t>
            </a:r>
          </a:p>
        </c:rich>
      </c:tx>
      <c:layout>
        <c:manualLayout>
          <c:xMode val="edge"/>
          <c:yMode val="edge"/>
          <c:x val="0.349734137938911"/>
          <c:y val="0.87494872841216997"/>
        </c:manualLayout>
      </c:layout>
      <c:overlay val="0"/>
      <c:spPr>
        <a:noFill/>
        <a:ln>
          <a:noFill/>
        </a:ln>
        <a:effectLst/>
      </c:spPr>
    </c:title>
    <c:autoTitleDeleted val="0"/>
    <c:plotArea>
      <c:layout>
        <c:manualLayout>
          <c:layoutTarget val="inner"/>
          <c:xMode val="edge"/>
          <c:yMode val="edge"/>
          <c:x val="0.30557566980449002"/>
          <c:y val="0.24859931619571801"/>
          <c:w val="0.35836812076448699"/>
          <c:h val="0.576142461904256"/>
        </c:manualLayout>
      </c:layout>
      <c:pieChart>
        <c:varyColors val="1"/>
        <c:ser>
          <c:idx val="0"/>
          <c:order val="0"/>
          <c:spPr>
            <a:ln w="19050">
              <a:noFill/>
            </a:ln>
          </c:spPr>
          <c:dPt>
            <c:idx val="0"/>
            <c:bubble3D val="0"/>
            <c:spPr>
              <a:solidFill>
                <a:srgbClr val="D05F3F"/>
              </a:solidFill>
              <a:ln w="19050">
                <a:noFill/>
              </a:ln>
              <a:effectLst/>
            </c:spPr>
            <c:extLst>
              <c:ext xmlns:c16="http://schemas.microsoft.com/office/drawing/2014/chart" uri="{C3380CC4-5D6E-409C-BE32-E72D297353CC}">
                <c16:uniqueId val="{00000001-D4C3-4668-9572-062A1F45F17F}"/>
              </c:ext>
            </c:extLst>
          </c:dPt>
          <c:dPt>
            <c:idx val="1"/>
            <c:bubble3D val="0"/>
            <c:spPr>
              <a:solidFill>
                <a:schemeClr val="accent2"/>
              </a:solidFill>
              <a:ln w="19050">
                <a:noFill/>
              </a:ln>
              <a:effectLst/>
            </c:spPr>
            <c:extLst>
              <c:ext xmlns:c16="http://schemas.microsoft.com/office/drawing/2014/chart" uri="{C3380CC4-5D6E-409C-BE32-E72D297353CC}">
                <c16:uniqueId val="{00000003-D4C3-4668-9572-062A1F45F17F}"/>
              </c:ext>
            </c:extLst>
          </c:dPt>
          <c:dPt>
            <c:idx val="2"/>
            <c:bubble3D val="0"/>
            <c:spPr>
              <a:solidFill>
                <a:srgbClr val="CC00FF"/>
              </a:solidFill>
              <a:ln w="19050">
                <a:noFill/>
              </a:ln>
              <a:effectLst/>
            </c:spPr>
            <c:extLst>
              <c:ext xmlns:c16="http://schemas.microsoft.com/office/drawing/2014/chart" uri="{C3380CC4-5D6E-409C-BE32-E72D297353CC}">
                <c16:uniqueId val="{00000005-D4C3-4668-9572-062A1F45F17F}"/>
              </c:ext>
            </c:extLst>
          </c:dPt>
          <c:dPt>
            <c:idx val="3"/>
            <c:bubble3D val="0"/>
            <c:spPr>
              <a:solidFill>
                <a:srgbClr val="66E0A3"/>
              </a:solidFill>
              <a:ln w="19050">
                <a:noFill/>
              </a:ln>
              <a:effectLst/>
            </c:spPr>
            <c:extLst>
              <c:ext xmlns:c16="http://schemas.microsoft.com/office/drawing/2014/chart" uri="{C3380CC4-5D6E-409C-BE32-E72D297353CC}">
                <c16:uniqueId val="{00000007-D4C3-4668-9572-062A1F45F17F}"/>
              </c:ext>
            </c:extLst>
          </c:dPt>
          <c:dPt>
            <c:idx val="4"/>
            <c:bubble3D val="0"/>
            <c:spPr>
              <a:solidFill>
                <a:srgbClr val="00CC66"/>
              </a:solidFill>
              <a:ln w="19050">
                <a:noFill/>
              </a:ln>
              <a:effectLst/>
            </c:spPr>
            <c:extLst>
              <c:ext xmlns:c16="http://schemas.microsoft.com/office/drawing/2014/chart" uri="{C3380CC4-5D6E-409C-BE32-E72D297353CC}">
                <c16:uniqueId val="{00000009-D4C3-4668-9572-062A1F45F17F}"/>
              </c:ext>
            </c:extLst>
          </c:dPt>
          <c:dLbls>
            <c:dLbl>
              <c:idx val="0"/>
              <c:layout>
                <c:manualLayout>
                  <c:x val="-8.0191628252115399E-2"/>
                  <c:y val="2.8451169812657999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D4C3-4668-9572-062A1F45F17F}"/>
                </c:ext>
              </c:extLst>
            </c:dLbl>
            <c:dLbl>
              <c:idx val="1"/>
              <c:layout>
                <c:manualLayout>
                  <c:x val="0.12694993352099199"/>
                  <c:y val="4.78289681255092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D4C3-4668-9572-062A1F45F17F}"/>
                </c:ext>
              </c:extLst>
            </c:dLbl>
            <c:dLbl>
              <c:idx val="3"/>
              <c:layout>
                <c:manualLayout>
                  <c:x val="3.8953807988301399E-2"/>
                  <c:y val="1.1787693912759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D4C3-4668-9572-062A1F45F17F}"/>
                </c:ext>
              </c:extLst>
            </c:dLbl>
            <c:dLbl>
              <c:idx val="4"/>
              <c:layout>
                <c:manualLayout>
                  <c:x val="0.13309269791620301"/>
                  <c:y val="-0.18297627513896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D4C3-4668-9572-062A1F45F17F}"/>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15:layout/>
              </c:ext>
            </c:extLst>
          </c:dLbls>
          <c:cat>
            <c:strRef>
              <c:f>'[8]Figure S2-B'!$C$35:$C$39</c:f>
              <c:strCache>
                <c:ptCount val="5"/>
                <c:pt idx="0">
                  <c:v>H5N6</c:v>
                </c:pt>
                <c:pt idx="1">
                  <c:v>H6N6</c:v>
                </c:pt>
                <c:pt idx="2">
                  <c:v>H7N9</c:v>
                </c:pt>
                <c:pt idx="3">
                  <c:v>H9N9</c:v>
                </c:pt>
                <c:pt idx="4">
                  <c:v>H9N2</c:v>
                </c:pt>
              </c:strCache>
            </c:strRef>
          </c:cat>
          <c:val>
            <c:numRef>
              <c:f>'[8]Figure S2-B'!$E$35:$E$39</c:f>
              <c:numCache>
                <c:formatCode>General</c:formatCode>
                <c:ptCount val="5"/>
                <c:pt idx="0">
                  <c:v>1.26582278481013E-2</c:v>
                </c:pt>
                <c:pt idx="1">
                  <c:v>4.2194092827004199E-3</c:v>
                </c:pt>
                <c:pt idx="2">
                  <c:v>0.18143459915611801</c:v>
                </c:pt>
                <c:pt idx="3">
                  <c:v>6.7510548523206704E-2</c:v>
                </c:pt>
                <c:pt idx="4">
                  <c:v>0.734177215189873</c:v>
                </c:pt>
              </c:numCache>
            </c:numRef>
          </c:val>
          <c:extLst>
            <c:ext xmlns:c16="http://schemas.microsoft.com/office/drawing/2014/chart" uri="{C3380CC4-5D6E-409C-BE32-E72D297353CC}">
              <c16:uniqueId val="{0000000A-D4C3-4668-9572-062A1F45F17F}"/>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lvl="1"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en-US"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Duck - C</a:t>
            </a:r>
          </a:p>
        </c:rich>
      </c:tx>
      <c:layout>
        <c:manualLayout>
          <c:xMode val="edge"/>
          <c:yMode val="edge"/>
          <c:x val="0.26076865325340198"/>
          <c:y val="0.91531206100742502"/>
        </c:manualLayout>
      </c:layout>
      <c:overlay val="0"/>
      <c:spPr>
        <a:noFill/>
        <a:ln>
          <a:noFill/>
        </a:ln>
        <a:effectLst/>
      </c:spPr>
    </c:title>
    <c:autoTitleDeleted val="0"/>
    <c:plotArea>
      <c:layout>
        <c:manualLayout>
          <c:layoutTarget val="inner"/>
          <c:xMode val="edge"/>
          <c:yMode val="edge"/>
          <c:x val="0.15860349127182"/>
          <c:y val="0.24518465789661301"/>
          <c:w val="0.41753404085102702"/>
          <c:h val="0.52618211936285997"/>
        </c:manualLayout>
      </c:layout>
      <c:pieChart>
        <c:varyColors val="1"/>
        <c:ser>
          <c:idx val="0"/>
          <c:order val="0"/>
          <c:spPr>
            <a:ln w="19050">
              <a:noFill/>
            </a:ln>
          </c:spPr>
          <c:dPt>
            <c:idx val="0"/>
            <c:bubble3D val="0"/>
            <c:spPr>
              <a:solidFill>
                <a:srgbClr val="7E7E7E"/>
              </a:solidFill>
              <a:ln w="19050">
                <a:noFill/>
              </a:ln>
              <a:effectLst/>
            </c:spPr>
            <c:extLst>
              <c:ext xmlns:c16="http://schemas.microsoft.com/office/drawing/2014/chart" uri="{C3380CC4-5D6E-409C-BE32-E72D297353CC}">
                <c16:uniqueId val="{00000001-57D5-46C4-B9C1-DBD30A2C72BA}"/>
              </c:ext>
            </c:extLst>
          </c:dPt>
          <c:dPt>
            <c:idx val="1"/>
            <c:bubble3D val="0"/>
            <c:spPr>
              <a:solidFill>
                <a:srgbClr val="FFEFBF"/>
              </a:solidFill>
              <a:ln w="19050">
                <a:noFill/>
              </a:ln>
              <a:effectLst/>
            </c:spPr>
            <c:extLst>
              <c:ext xmlns:c16="http://schemas.microsoft.com/office/drawing/2014/chart" uri="{C3380CC4-5D6E-409C-BE32-E72D297353CC}">
                <c16:uniqueId val="{00000003-57D5-46C4-B9C1-DBD30A2C72BA}"/>
              </c:ext>
            </c:extLst>
          </c:dPt>
          <c:dPt>
            <c:idx val="2"/>
            <c:bubble3D val="0"/>
            <c:spPr>
              <a:solidFill>
                <a:srgbClr val="B797CF"/>
              </a:solidFill>
              <a:ln w="19050">
                <a:noFill/>
              </a:ln>
              <a:effectLst/>
            </c:spPr>
            <c:extLst>
              <c:ext xmlns:c16="http://schemas.microsoft.com/office/drawing/2014/chart" uri="{C3380CC4-5D6E-409C-BE32-E72D297353CC}">
                <c16:uniqueId val="{00000005-57D5-46C4-B9C1-DBD30A2C72BA}"/>
              </c:ext>
            </c:extLst>
          </c:dPt>
          <c:dPt>
            <c:idx val="3"/>
            <c:bubble3D val="0"/>
            <c:spPr>
              <a:solidFill>
                <a:srgbClr val="CC00FF"/>
              </a:solidFill>
              <a:ln w="19050">
                <a:noFill/>
              </a:ln>
              <a:effectLst/>
            </c:spPr>
            <c:extLst>
              <c:ext xmlns:c16="http://schemas.microsoft.com/office/drawing/2014/chart" uri="{C3380CC4-5D6E-409C-BE32-E72D297353CC}">
                <c16:uniqueId val="{00000007-57D5-46C4-B9C1-DBD30A2C72BA}"/>
              </c:ext>
            </c:extLst>
          </c:dPt>
          <c:dPt>
            <c:idx val="4"/>
            <c:bubble3D val="0"/>
            <c:spPr>
              <a:solidFill>
                <a:srgbClr val="EE7228"/>
              </a:solidFill>
              <a:ln w="19050">
                <a:noFill/>
              </a:ln>
              <a:effectLst/>
            </c:spPr>
            <c:extLst>
              <c:ext xmlns:c16="http://schemas.microsoft.com/office/drawing/2014/chart" uri="{C3380CC4-5D6E-409C-BE32-E72D297353CC}">
                <c16:uniqueId val="{00000009-57D5-46C4-B9C1-DBD30A2C72BA}"/>
              </c:ext>
            </c:extLst>
          </c:dPt>
          <c:dPt>
            <c:idx val="5"/>
            <c:bubble3D val="0"/>
            <c:spPr>
              <a:solidFill>
                <a:srgbClr val="D05F3F"/>
              </a:solidFill>
              <a:ln w="19050">
                <a:noFill/>
              </a:ln>
              <a:effectLst/>
            </c:spPr>
            <c:extLst>
              <c:ext xmlns:c16="http://schemas.microsoft.com/office/drawing/2014/chart" uri="{C3380CC4-5D6E-409C-BE32-E72D297353CC}">
                <c16:uniqueId val="{0000000B-57D5-46C4-B9C1-DBD30A2C72BA}"/>
              </c:ext>
            </c:extLst>
          </c:dPt>
          <c:dPt>
            <c:idx val="6"/>
            <c:bubble3D val="0"/>
            <c:spPr>
              <a:solidFill>
                <a:srgbClr val="B6F599"/>
              </a:solidFill>
              <a:ln w="19050">
                <a:noFill/>
              </a:ln>
              <a:effectLst/>
            </c:spPr>
            <c:extLst>
              <c:ext xmlns:c16="http://schemas.microsoft.com/office/drawing/2014/chart" uri="{C3380CC4-5D6E-409C-BE32-E72D297353CC}">
                <c16:uniqueId val="{0000000D-57D5-46C4-B9C1-DBD30A2C72BA}"/>
              </c:ext>
            </c:extLst>
          </c:dPt>
          <c:dPt>
            <c:idx val="7"/>
            <c:bubble3D val="0"/>
            <c:spPr>
              <a:solidFill>
                <a:srgbClr val="6EEB33"/>
              </a:solidFill>
              <a:ln w="19050">
                <a:noFill/>
              </a:ln>
              <a:effectLst/>
            </c:spPr>
            <c:extLst>
              <c:ext xmlns:c16="http://schemas.microsoft.com/office/drawing/2014/chart" uri="{C3380CC4-5D6E-409C-BE32-E72D297353CC}">
                <c16:uniqueId val="{0000000F-57D5-46C4-B9C1-DBD30A2C72BA}"/>
              </c:ext>
            </c:extLst>
          </c:dPt>
          <c:dPt>
            <c:idx val="8"/>
            <c:bubble3D val="0"/>
            <c:spPr>
              <a:solidFill>
                <a:srgbClr val="00CC66"/>
              </a:solidFill>
              <a:ln w="19050">
                <a:noFill/>
              </a:ln>
              <a:effectLst/>
            </c:spPr>
            <c:extLst>
              <c:ext xmlns:c16="http://schemas.microsoft.com/office/drawing/2014/chart" uri="{C3380CC4-5D6E-409C-BE32-E72D297353CC}">
                <c16:uniqueId val="{00000011-57D5-46C4-B9C1-DBD30A2C72BA}"/>
              </c:ext>
            </c:extLst>
          </c:dPt>
          <c:dLbls>
            <c:dLbl>
              <c:idx val="1"/>
              <c:layout>
                <c:manualLayout>
                  <c:x val="7.0874014510778696E-2"/>
                  <c:y val="-0.13104115631427701"/>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57D5-46C4-B9C1-DBD30A2C72BA}"/>
                </c:ext>
              </c:extLst>
            </c:dLbl>
            <c:dLbl>
              <c:idx val="2"/>
              <c:layout>
                <c:manualLayout>
                  <c:x val="7.4130105900151302E-2"/>
                  <c:y val="-5.92400283219259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57D5-46C4-B9C1-DBD30A2C72BA}"/>
                </c:ext>
              </c:extLst>
            </c:dLbl>
            <c:dLbl>
              <c:idx val="3"/>
              <c:layout>
                <c:manualLayout>
                  <c:x val="0.10069257841509401"/>
                  <c:y val="-1.29324269271513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57D5-46C4-B9C1-DBD30A2C72BA}"/>
                </c:ext>
              </c:extLst>
            </c:dLbl>
            <c:dLbl>
              <c:idx val="4"/>
              <c:layout>
                <c:manualLayout>
                  <c:x val="-4.8768446392513098E-2"/>
                  <c:y val="0.10020661788306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57D5-46C4-B9C1-DBD30A2C72BA}"/>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15:layout/>
              </c:ext>
            </c:extLst>
          </c:dLbls>
          <c:cat>
            <c:strRef>
              <c:f>'[8]Figure S2-B'!$B$51:$B$59</c:f>
              <c:strCache>
                <c:ptCount val="9"/>
                <c:pt idx="0">
                  <c:v>Others</c:v>
                </c:pt>
                <c:pt idx="1">
                  <c:v>H3N2</c:v>
                </c:pt>
                <c:pt idx="2">
                  <c:v>H7N3</c:v>
                </c:pt>
                <c:pt idx="3">
                  <c:v>H7N9</c:v>
                </c:pt>
                <c:pt idx="4">
                  <c:v>H5N8</c:v>
                </c:pt>
                <c:pt idx="5">
                  <c:v>H5N6</c:v>
                </c:pt>
                <c:pt idx="6">
                  <c:v>H6N2</c:v>
                </c:pt>
                <c:pt idx="7">
                  <c:v>H6N6</c:v>
                </c:pt>
                <c:pt idx="8">
                  <c:v>H9N2</c:v>
                </c:pt>
              </c:strCache>
            </c:strRef>
          </c:cat>
          <c:val>
            <c:numRef>
              <c:f>'[8]Figure S2-B'!$D$51:$D$59</c:f>
              <c:numCache>
                <c:formatCode>General</c:formatCode>
                <c:ptCount val="9"/>
                <c:pt idx="0">
                  <c:v>0.19298245614035101</c:v>
                </c:pt>
                <c:pt idx="1">
                  <c:v>4.3859649122807001E-2</c:v>
                </c:pt>
                <c:pt idx="2">
                  <c:v>7.0175438596491196E-2</c:v>
                </c:pt>
                <c:pt idx="3">
                  <c:v>8.7719298245613996E-3</c:v>
                </c:pt>
                <c:pt idx="4">
                  <c:v>8.7719298245613996E-3</c:v>
                </c:pt>
                <c:pt idx="5">
                  <c:v>0.14912280701754399</c:v>
                </c:pt>
                <c:pt idx="6">
                  <c:v>1.7543859649122799E-2</c:v>
                </c:pt>
                <c:pt idx="7">
                  <c:v>0.27192982456140402</c:v>
                </c:pt>
                <c:pt idx="8">
                  <c:v>0.23684210526315799</c:v>
                </c:pt>
              </c:numCache>
            </c:numRef>
          </c:val>
          <c:extLst>
            <c:ext xmlns:c16="http://schemas.microsoft.com/office/drawing/2014/chart" uri="{C3380CC4-5D6E-409C-BE32-E72D297353CC}">
              <c16:uniqueId val="{00000012-57D5-46C4-B9C1-DBD30A2C72BA}"/>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Duck-OC</a:t>
            </a:r>
          </a:p>
        </c:rich>
      </c:tx>
      <c:layout>
        <c:manualLayout>
          <c:xMode val="edge"/>
          <c:yMode val="edge"/>
          <c:x val="0.41983960948396098"/>
          <c:y val="0.86288462770038299"/>
        </c:manualLayout>
      </c:layout>
      <c:overlay val="0"/>
      <c:spPr>
        <a:noFill/>
        <a:ln>
          <a:noFill/>
        </a:ln>
        <a:effectLst/>
      </c:spPr>
    </c:title>
    <c:autoTitleDeleted val="0"/>
    <c:plotArea>
      <c:layout>
        <c:manualLayout>
          <c:layoutTarget val="inner"/>
          <c:xMode val="edge"/>
          <c:yMode val="edge"/>
          <c:x val="0.33106694560669497"/>
          <c:y val="0.23838797814207599"/>
          <c:w val="0.32348326359832602"/>
          <c:h val="0.56329690346083805"/>
        </c:manualLayout>
      </c:layout>
      <c:pieChart>
        <c:varyColors val="1"/>
        <c:ser>
          <c:idx val="0"/>
          <c:order val="0"/>
          <c:spPr>
            <a:ln w="19050">
              <a:noFill/>
            </a:ln>
          </c:spPr>
          <c:dPt>
            <c:idx val="0"/>
            <c:bubble3D val="0"/>
            <c:spPr>
              <a:solidFill>
                <a:srgbClr val="7E7E7E"/>
              </a:solidFill>
              <a:ln w="19050">
                <a:noFill/>
              </a:ln>
              <a:effectLst/>
            </c:spPr>
            <c:extLst>
              <c:ext xmlns:c16="http://schemas.microsoft.com/office/drawing/2014/chart" uri="{C3380CC4-5D6E-409C-BE32-E72D297353CC}">
                <c16:uniqueId val="{00000001-23FE-4023-B002-D4F76B9B1693}"/>
              </c:ext>
            </c:extLst>
          </c:dPt>
          <c:dPt>
            <c:idx val="1"/>
            <c:bubble3D val="0"/>
            <c:spPr>
              <a:solidFill>
                <a:srgbClr val="CC00FF"/>
              </a:solidFill>
              <a:ln w="19050">
                <a:noFill/>
              </a:ln>
              <a:effectLst/>
            </c:spPr>
            <c:extLst>
              <c:ext xmlns:c16="http://schemas.microsoft.com/office/drawing/2014/chart" uri="{C3380CC4-5D6E-409C-BE32-E72D297353CC}">
                <c16:uniqueId val="{00000003-23FE-4023-B002-D4F76B9B1693}"/>
              </c:ext>
            </c:extLst>
          </c:dPt>
          <c:dPt>
            <c:idx val="2"/>
            <c:bubble3D val="0"/>
            <c:spPr>
              <a:solidFill>
                <a:srgbClr val="6EEB33"/>
              </a:solidFill>
              <a:ln w="19050">
                <a:noFill/>
              </a:ln>
              <a:effectLst/>
            </c:spPr>
            <c:extLst>
              <c:ext xmlns:c16="http://schemas.microsoft.com/office/drawing/2014/chart" uri="{C3380CC4-5D6E-409C-BE32-E72D297353CC}">
                <c16:uniqueId val="{00000005-23FE-4023-B002-D4F76B9B1693}"/>
              </c:ext>
            </c:extLst>
          </c:dPt>
          <c:dPt>
            <c:idx val="3"/>
            <c:bubble3D val="0"/>
            <c:spPr>
              <a:solidFill>
                <a:srgbClr val="EE7228"/>
              </a:solidFill>
              <a:ln w="19050">
                <a:noFill/>
              </a:ln>
              <a:effectLst/>
            </c:spPr>
            <c:extLst>
              <c:ext xmlns:c16="http://schemas.microsoft.com/office/drawing/2014/chart" uri="{C3380CC4-5D6E-409C-BE32-E72D297353CC}">
                <c16:uniqueId val="{00000007-23FE-4023-B002-D4F76B9B1693}"/>
              </c:ext>
            </c:extLst>
          </c:dPt>
          <c:dPt>
            <c:idx val="4"/>
            <c:bubble3D val="0"/>
            <c:spPr>
              <a:solidFill>
                <a:srgbClr val="D05F3F"/>
              </a:solidFill>
              <a:ln w="19050">
                <a:noFill/>
              </a:ln>
              <a:effectLst/>
            </c:spPr>
            <c:extLst>
              <c:ext xmlns:c16="http://schemas.microsoft.com/office/drawing/2014/chart" uri="{C3380CC4-5D6E-409C-BE32-E72D297353CC}">
                <c16:uniqueId val="{00000009-23FE-4023-B002-D4F76B9B1693}"/>
              </c:ext>
            </c:extLst>
          </c:dPt>
          <c:dPt>
            <c:idx val="5"/>
            <c:bubble3D val="0"/>
            <c:spPr>
              <a:solidFill>
                <a:srgbClr val="00CC66"/>
              </a:solidFill>
              <a:ln w="19050">
                <a:noFill/>
              </a:ln>
              <a:effectLst/>
            </c:spPr>
            <c:extLst>
              <c:ext xmlns:c16="http://schemas.microsoft.com/office/drawing/2014/chart" uri="{C3380CC4-5D6E-409C-BE32-E72D297353CC}">
                <c16:uniqueId val="{0000000B-23FE-4023-B002-D4F76B9B1693}"/>
              </c:ext>
            </c:extLst>
          </c:dPt>
          <c:dLbls>
            <c:dLbl>
              <c:idx val="0"/>
              <c:layout/>
              <c:tx>
                <c:rich>
                  <a:bodyPr/>
                  <a:lstStyle/>
                  <a:p>
                    <a:r>
                      <a:rPr lang="en-US"/>
                      <a:t>Others</a:t>
                    </a:r>
                  </a:p>
                  <a:p>
                    <a:r>
                      <a:rPr lang="en-US"/>
                      <a:t>7.4</a:t>
                    </a:r>
                    <a:r>
                      <a:rPr lang="en-US" altLang="zh-CN"/>
                      <a:t>1</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23FE-4023-B002-D4F76B9B1693}"/>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prstDash val="solid"/>
                  <a:round/>
                </a:ln>
                <a:effectLst/>
              </c:spPr>
            </c:leaderLines>
            <c:extLst>
              <c:ext xmlns:c15="http://schemas.microsoft.com/office/drawing/2012/chart" uri="{CE6537A1-D6FC-4f65-9D91-7224C49458BB}">
                <c15:layout/>
              </c:ext>
            </c:extLst>
          </c:dLbls>
          <c:cat>
            <c:strRef>
              <c:f>'[8]Figure S2-B'!$B$83:$B$88</c:f>
              <c:strCache>
                <c:ptCount val="6"/>
                <c:pt idx="0">
                  <c:v>Others</c:v>
                </c:pt>
                <c:pt idx="1">
                  <c:v>H7N9</c:v>
                </c:pt>
                <c:pt idx="2">
                  <c:v>H6N6</c:v>
                </c:pt>
                <c:pt idx="3">
                  <c:v>H5N8</c:v>
                </c:pt>
                <c:pt idx="4">
                  <c:v>H5N6</c:v>
                </c:pt>
                <c:pt idx="5">
                  <c:v>H9N2</c:v>
                </c:pt>
              </c:strCache>
            </c:strRef>
          </c:cat>
          <c:val>
            <c:numRef>
              <c:f>'[8]Figure S2-B'!$D$83:$D$88</c:f>
              <c:numCache>
                <c:formatCode>General</c:formatCode>
                <c:ptCount val="6"/>
                <c:pt idx="0">
                  <c:v>7.3999999999999996E-2</c:v>
                </c:pt>
                <c:pt idx="1">
                  <c:v>7.4074074074074098E-2</c:v>
                </c:pt>
                <c:pt idx="2">
                  <c:v>0.12037037037037</c:v>
                </c:pt>
                <c:pt idx="3">
                  <c:v>9.2592592592592605E-3</c:v>
                </c:pt>
                <c:pt idx="4">
                  <c:v>0.194444444444444</c:v>
                </c:pt>
                <c:pt idx="5">
                  <c:v>0.52777777777777801</c:v>
                </c:pt>
              </c:numCache>
            </c:numRef>
          </c:val>
          <c:extLst>
            <c:ext xmlns:c16="http://schemas.microsoft.com/office/drawing/2014/chart" uri="{C3380CC4-5D6E-409C-BE32-E72D297353CC}">
              <c16:uniqueId val="{0000000C-23FE-4023-B002-D4F76B9B1693}"/>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Duck-O</a:t>
            </a:r>
          </a:p>
        </c:rich>
      </c:tx>
      <c:layout>
        <c:manualLayout>
          <c:xMode val="edge"/>
          <c:yMode val="edge"/>
          <c:x val="0.45009658519092299"/>
          <c:y val="0.77159306678902195"/>
        </c:manualLayout>
      </c:layout>
      <c:overlay val="0"/>
      <c:spPr>
        <a:noFill/>
        <a:ln>
          <a:noFill/>
        </a:ln>
        <a:effectLst/>
      </c:spPr>
    </c:title>
    <c:autoTitleDeleted val="0"/>
    <c:plotArea>
      <c:layout>
        <c:manualLayout>
          <c:layoutTarget val="inner"/>
          <c:xMode val="edge"/>
          <c:yMode val="edge"/>
          <c:x val="0.35049878673496898"/>
          <c:y val="0.17346938775510201"/>
          <c:w val="0.33553518468589899"/>
          <c:h val="0.56439909297052104"/>
        </c:manualLayout>
      </c:layout>
      <c:pieChart>
        <c:varyColors val="1"/>
        <c:ser>
          <c:idx val="0"/>
          <c:order val="0"/>
          <c:spPr>
            <a:ln w="19050">
              <a:noFill/>
            </a:ln>
          </c:spPr>
          <c:dPt>
            <c:idx val="0"/>
            <c:bubble3D val="0"/>
            <c:spPr>
              <a:solidFill>
                <a:srgbClr val="7E7E7E"/>
              </a:solidFill>
              <a:ln w="19050">
                <a:noFill/>
              </a:ln>
              <a:effectLst/>
            </c:spPr>
            <c:extLst>
              <c:ext xmlns:c16="http://schemas.microsoft.com/office/drawing/2014/chart" uri="{C3380CC4-5D6E-409C-BE32-E72D297353CC}">
                <c16:uniqueId val="{00000001-C993-4B7F-9D5A-59666990F6B5}"/>
              </c:ext>
            </c:extLst>
          </c:dPt>
          <c:dPt>
            <c:idx val="1"/>
            <c:bubble3D val="0"/>
            <c:spPr>
              <a:solidFill>
                <a:srgbClr val="FFEFBF"/>
              </a:solidFill>
              <a:ln w="19050">
                <a:noFill/>
              </a:ln>
              <a:effectLst/>
            </c:spPr>
            <c:extLst>
              <c:ext xmlns:c16="http://schemas.microsoft.com/office/drawing/2014/chart" uri="{C3380CC4-5D6E-409C-BE32-E72D297353CC}">
                <c16:uniqueId val="{00000003-C993-4B7F-9D5A-59666990F6B5}"/>
              </c:ext>
            </c:extLst>
          </c:dPt>
          <c:dPt>
            <c:idx val="2"/>
            <c:bubble3D val="0"/>
            <c:spPr>
              <a:solidFill>
                <a:srgbClr val="6EEB33"/>
              </a:solidFill>
              <a:ln w="19050">
                <a:noFill/>
              </a:ln>
              <a:effectLst/>
            </c:spPr>
            <c:extLst>
              <c:ext xmlns:c16="http://schemas.microsoft.com/office/drawing/2014/chart" uri="{C3380CC4-5D6E-409C-BE32-E72D297353CC}">
                <c16:uniqueId val="{00000005-C993-4B7F-9D5A-59666990F6B5}"/>
              </c:ext>
            </c:extLst>
          </c:dPt>
          <c:dPt>
            <c:idx val="3"/>
            <c:bubble3D val="0"/>
            <c:spPr>
              <a:solidFill>
                <a:srgbClr val="B797CF"/>
              </a:solidFill>
              <a:ln w="19050">
                <a:noFill/>
              </a:ln>
              <a:effectLst/>
            </c:spPr>
            <c:extLst>
              <c:ext xmlns:c16="http://schemas.microsoft.com/office/drawing/2014/chart" uri="{C3380CC4-5D6E-409C-BE32-E72D297353CC}">
                <c16:uniqueId val="{00000007-C993-4B7F-9D5A-59666990F6B5}"/>
              </c:ext>
            </c:extLst>
          </c:dPt>
          <c:dPt>
            <c:idx val="4"/>
            <c:bubble3D val="0"/>
            <c:spPr>
              <a:solidFill>
                <a:srgbClr val="D05F3F"/>
              </a:solidFill>
              <a:ln w="19050">
                <a:noFill/>
              </a:ln>
              <a:effectLst/>
            </c:spPr>
            <c:extLst>
              <c:ext xmlns:c16="http://schemas.microsoft.com/office/drawing/2014/chart" uri="{C3380CC4-5D6E-409C-BE32-E72D297353CC}">
                <c16:uniqueId val="{00000009-C993-4B7F-9D5A-59666990F6B5}"/>
              </c:ext>
            </c:extLst>
          </c:dPt>
          <c:dPt>
            <c:idx val="5"/>
            <c:bubble3D val="0"/>
            <c:spPr>
              <a:solidFill>
                <a:srgbClr val="00CC66"/>
              </a:solidFill>
              <a:ln w="19050">
                <a:noFill/>
              </a:ln>
              <a:effectLst/>
            </c:spPr>
            <c:extLst>
              <c:ext xmlns:c16="http://schemas.microsoft.com/office/drawing/2014/chart" uri="{C3380CC4-5D6E-409C-BE32-E72D297353CC}">
                <c16:uniqueId val="{0000000B-C993-4B7F-9D5A-59666990F6B5}"/>
              </c:ext>
            </c:extLst>
          </c:dPt>
          <c:dLbls>
            <c:dLbl>
              <c:idx val="0"/>
              <c:layout>
                <c:manualLayout>
                  <c:x val="-2.39060803937102E-2"/>
                  <c:y val="-2.3693805075321199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C993-4B7F-9D5A-59666990F6B5}"/>
                </c:ext>
              </c:extLst>
            </c:dLbl>
            <c:dLbl>
              <c:idx val="1"/>
              <c:layout>
                <c:manualLayout>
                  <c:x val="3.3037910484561797E-2"/>
                  <c:y val="1.57856972016264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C993-4B7F-9D5A-59666990F6B5}"/>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15:layout/>
              </c:ext>
            </c:extLst>
          </c:dLbls>
          <c:cat>
            <c:strRef>
              <c:f>'[8]Figure S2-B'!$B$71:$B$76</c:f>
              <c:strCache>
                <c:ptCount val="6"/>
                <c:pt idx="0">
                  <c:v>Others</c:v>
                </c:pt>
                <c:pt idx="1">
                  <c:v>H3N2</c:v>
                </c:pt>
                <c:pt idx="2">
                  <c:v>H6N6</c:v>
                </c:pt>
                <c:pt idx="3">
                  <c:v>H7N3</c:v>
                </c:pt>
                <c:pt idx="4">
                  <c:v>H5N6</c:v>
                </c:pt>
                <c:pt idx="5">
                  <c:v>H9N2</c:v>
                </c:pt>
              </c:strCache>
            </c:strRef>
          </c:cat>
          <c:val>
            <c:numRef>
              <c:f>'[8]Figure S2-B'!$D$71:$D$76</c:f>
              <c:numCache>
                <c:formatCode>General</c:formatCode>
                <c:ptCount val="6"/>
                <c:pt idx="0">
                  <c:v>7.0175438596491196E-2</c:v>
                </c:pt>
                <c:pt idx="1">
                  <c:v>1.7543859649122799E-2</c:v>
                </c:pt>
                <c:pt idx="2">
                  <c:v>0.16666666666666699</c:v>
                </c:pt>
                <c:pt idx="3">
                  <c:v>0.19298245614035101</c:v>
                </c:pt>
                <c:pt idx="4">
                  <c:v>0.23684210526315799</c:v>
                </c:pt>
                <c:pt idx="5">
                  <c:v>0.31578947368421101</c:v>
                </c:pt>
              </c:numCache>
            </c:numRef>
          </c:val>
          <c:extLst>
            <c:ext xmlns:c16="http://schemas.microsoft.com/office/drawing/2014/chart" uri="{C3380CC4-5D6E-409C-BE32-E72D297353CC}">
              <c16:uniqueId val="{0000000C-C993-4B7F-9D5A-59666990F6B5}"/>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prstDash val="solid"/>
      <a:round/>
    </a:ln>
    <a:effectLst/>
  </c:spPr>
  <c:txPr>
    <a:bodyPr/>
    <a:lstStyle/>
    <a:p>
      <a:pPr>
        <a:defRPr lang="zh-CN"/>
      </a:pPr>
      <a:endParaRPr lang="zh-CN"/>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chemeClr val="tx1"/>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Chicken</a:t>
            </a:r>
          </a:p>
        </c:rich>
      </c:tx>
      <c:layout>
        <c:manualLayout>
          <c:xMode val="edge"/>
          <c:yMode val="edge"/>
          <c:x val="0.44537731835970801"/>
          <c:y val="0.80193840327152799"/>
        </c:manualLayout>
      </c:layout>
      <c:overlay val="0"/>
      <c:spPr>
        <a:noFill/>
        <a:ln>
          <a:noFill/>
        </a:ln>
        <a:effectLst/>
      </c:spPr>
    </c:title>
    <c:autoTitleDeleted val="0"/>
    <c:plotArea>
      <c:layout>
        <c:manualLayout>
          <c:layoutTarget val="inner"/>
          <c:xMode val="edge"/>
          <c:yMode val="edge"/>
          <c:x val="0.30149310872894303"/>
          <c:y val="0.23774012766292801"/>
          <c:w val="0.47707760701220497"/>
          <c:h val="0.52117386428936796"/>
        </c:manualLayout>
      </c:layout>
      <c:pieChart>
        <c:varyColors val="1"/>
        <c:ser>
          <c:idx val="0"/>
          <c:order val="0"/>
          <c:spPr>
            <a:ln w="19050">
              <a:noFill/>
            </a:ln>
          </c:spPr>
          <c:dPt>
            <c:idx val="0"/>
            <c:bubble3D val="0"/>
            <c:spPr>
              <a:solidFill>
                <a:schemeClr val="accent1"/>
              </a:solidFill>
              <a:ln w="19050">
                <a:noFill/>
              </a:ln>
              <a:effectLst/>
            </c:spPr>
            <c:extLst>
              <c:ext xmlns:c16="http://schemas.microsoft.com/office/drawing/2014/chart" uri="{C3380CC4-5D6E-409C-BE32-E72D297353CC}">
                <c16:uniqueId val="{00000001-3264-43E0-A041-640D224E7766}"/>
              </c:ext>
            </c:extLst>
          </c:dPt>
          <c:dPt>
            <c:idx val="1"/>
            <c:bubble3D val="0"/>
            <c:spPr>
              <a:solidFill>
                <a:schemeClr val="accent2"/>
              </a:solidFill>
              <a:ln w="19050">
                <a:noFill/>
              </a:ln>
              <a:effectLst/>
            </c:spPr>
            <c:extLst>
              <c:ext xmlns:c16="http://schemas.microsoft.com/office/drawing/2014/chart" uri="{C3380CC4-5D6E-409C-BE32-E72D297353CC}">
                <c16:uniqueId val="{00000003-3264-43E0-A041-640D224E7766}"/>
              </c:ext>
            </c:extLst>
          </c:dPt>
          <c:dPt>
            <c:idx val="2"/>
            <c:bubble3D val="0"/>
            <c:spPr>
              <a:solidFill>
                <a:srgbClr val="D05F3F"/>
              </a:solidFill>
              <a:ln w="19050">
                <a:noFill/>
              </a:ln>
              <a:effectLst/>
            </c:spPr>
            <c:extLst>
              <c:ext xmlns:c16="http://schemas.microsoft.com/office/drawing/2014/chart" uri="{C3380CC4-5D6E-409C-BE32-E72D297353CC}">
                <c16:uniqueId val="{00000005-3264-43E0-A041-640D224E7766}"/>
              </c:ext>
            </c:extLst>
          </c:dPt>
          <c:dPt>
            <c:idx val="3"/>
            <c:bubble3D val="0"/>
            <c:spPr>
              <a:solidFill>
                <a:srgbClr val="B797CF"/>
              </a:solidFill>
              <a:ln w="19050">
                <a:noFill/>
              </a:ln>
              <a:effectLst/>
            </c:spPr>
            <c:extLst>
              <c:ext xmlns:c16="http://schemas.microsoft.com/office/drawing/2014/chart" uri="{C3380CC4-5D6E-409C-BE32-E72D297353CC}">
                <c16:uniqueId val="{00000007-3264-43E0-A041-640D224E7766}"/>
              </c:ext>
            </c:extLst>
          </c:dPt>
          <c:dPt>
            <c:idx val="4"/>
            <c:bubble3D val="0"/>
            <c:spPr>
              <a:solidFill>
                <a:srgbClr val="CC00FF"/>
              </a:solidFill>
              <a:ln w="19050">
                <a:noFill/>
              </a:ln>
              <a:effectLst/>
            </c:spPr>
            <c:extLst>
              <c:ext xmlns:c16="http://schemas.microsoft.com/office/drawing/2014/chart" uri="{C3380CC4-5D6E-409C-BE32-E72D297353CC}">
                <c16:uniqueId val="{00000009-3264-43E0-A041-640D224E7766}"/>
              </c:ext>
            </c:extLst>
          </c:dPt>
          <c:dPt>
            <c:idx val="5"/>
            <c:bubble3D val="0"/>
            <c:spPr>
              <a:solidFill>
                <a:srgbClr val="66E0A3"/>
              </a:solidFill>
              <a:ln w="19050">
                <a:noFill/>
              </a:ln>
              <a:effectLst/>
            </c:spPr>
            <c:extLst>
              <c:ext xmlns:c16="http://schemas.microsoft.com/office/drawing/2014/chart" uri="{C3380CC4-5D6E-409C-BE32-E72D297353CC}">
                <c16:uniqueId val="{0000000B-3264-43E0-A041-640D224E7766}"/>
              </c:ext>
            </c:extLst>
          </c:dPt>
          <c:dPt>
            <c:idx val="6"/>
            <c:bubble3D val="0"/>
            <c:spPr>
              <a:solidFill>
                <a:srgbClr val="00CC66"/>
              </a:solidFill>
              <a:ln w="19050">
                <a:noFill/>
              </a:ln>
              <a:effectLst/>
            </c:spPr>
            <c:extLst>
              <c:ext xmlns:c16="http://schemas.microsoft.com/office/drawing/2014/chart" uri="{C3380CC4-5D6E-409C-BE32-E72D297353CC}">
                <c16:uniqueId val="{0000000D-3264-43E0-A041-640D224E7766}"/>
              </c:ext>
            </c:extLst>
          </c:dPt>
          <c:dLbls>
            <c:dLbl>
              <c:idx val="0"/>
              <c:layout>
                <c:manualLayout>
                  <c:x val="-0.12455686615311599"/>
                  <c:y val="4.212410857093779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3264-43E0-A041-640D224E7766}"/>
                </c:ext>
              </c:extLst>
            </c:dLbl>
            <c:dLbl>
              <c:idx val="1"/>
              <c:layout>
                <c:manualLayout>
                  <c:x val="-7.0403495548940806E-2"/>
                  <c:y val="-6.427552196510810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3264-43E0-A041-640D224E7766}"/>
                </c:ext>
              </c:extLst>
            </c:dLbl>
            <c:dLbl>
              <c:idx val="2"/>
              <c:layout>
                <c:manualLayout>
                  <c:x val="8.6520740928557299E-2"/>
                  <c:y val="-7.382370702706139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3264-43E0-A041-640D224E7766}"/>
                </c:ext>
              </c:extLst>
            </c:dLbl>
            <c:dLbl>
              <c:idx val="3"/>
              <c:layout>
                <c:manualLayout>
                  <c:x val="9.8108777426200597E-2"/>
                  <c:y val="1.4140440857894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3264-43E0-A041-640D224E7766}"/>
                </c:ext>
              </c:extLst>
            </c:dLbl>
            <c:dLbl>
              <c:idx val="4"/>
              <c:layout>
                <c:manualLayout>
                  <c:x val="0.14611894005693801"/>
                  <c:y val="1.8272023727383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3264-43E0-A041-640D224E7766}"/>
                </c:ext>
              </c:extLst>
            </c:dLbl>
            <c:dLbl>
              <c:idx val="5"/>
              <c:layout>
                <c:manualLayout>
                  <c:x val="0.113633008336941"/>
                  <c:y val="7.5780519961764395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3264-43E0-A041-640D224E7766}"/>
                </c:ext>
              </c:extLst>
            </c:dLbl>
            <c:dLbl>
              <c:idx val="6"/>
              <c:layout>
                <c:manualLayout>
                  <c:x val="7.1569744212440806E-2"/>
                  <c:y val="-0.2791077474353830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D-3264-43E0-A041-640D224E7766}"/>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extLst>
          </c:dLbls>
          <c:cat>
            <c:strRef>
              <c:f>'[9]Figure 2-B'!$E$19:$E$25</c:f>
              <c:strCache>
                <c:ptCount val="7"/>
                <c:pt idx="0">
                  <c:v>H6N6</c:v>
                </c:pt>
                <c:pt idx="1">
                  <c:v>H6N8</c:v>
                </c:pt>
                <c:pt idx="2">
                  <c:v>H5N6</c:v>
                </c:pt>
                <c:pt idx="3">
                  <c:v>H7N3</c:v>
                </c:pt>
                <c:pt idx="4">
                  <c:v>H7N9</c:v>
                </c:pt>
                <c:pt idx="5">
                  <c:v>H9N9</c:v>
                </c:pt>
                <c:pt idx="6">
                  <c:v>H9N2</c:v>
                </c:pt>
              </c:strCache>
            </c:strRef>
          </c:cat>
          <c:val>
            <c:numRef>
              <c:f>'[9]Figure 2-B'!$G$19:$G$25</c:f>
              <c:numCache>
                <c:formatCode>General</c:formatCode>
                <c:ptCount val="7"/>
                <c:pt idx="0">
                  <c:v>1.02564102564103E-3</c:v>
                </c:pt>
                <c:pt idx="1">
                  <c:v>2.05128205128205E-3</c:v>
                </c:pt>
                <c:pt idx="2">
                  <c:v>1.64102564102564E-2</c:v>
                </c:pt>
                <c:pt idx="3">
                  <c:v>1.02564102564103E-3</c:v>
                </c:pt>
                <c:pt idx="4">
                  <c:v>6.3589743589743605E-2</c:v>
                </c:pt>
                <c:pt idx="5">
                  <c:v>1.64102564102564E-2</c:v>
                </c:pt>
                <c:pt idx="6">
                  <c:v>0.89948717948717904</c:v>
                </c:pt>
              </c:numCache>
            </c:numRef>
          </c:val>
          <c:extLst>
            <c:ext xmlns:c16="http://schemas.microsoft.com/office/drawing/2014/chart" uri="{C3380CC4-5D6E-409C-BE32-E72D297353CC}">
              <c16:uniqueId val="{0000000E-3264-43E0-A041-640D224E7766}"/>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400" b="1" i="0" u="none" strike="noStrike" kern="1200" spc="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r>
              <a:rPr lang="en-US" altLang="zh-CN" b="1">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rPr>
              <a:t>Duck</a:t>
            </a:r>
          </a:p>
        </c:rich>
      </c:tx>
      <c:layout>
        <c:manualLayout>
          <c:xMode val="edge"/>
          <c:yMode val="edge"/>
          <c:x val="0.42232798756323098"/>
          <c:y val="0.73935273634732501"/>
        </c:manualLayout>
      </c:layout>
      <c:overlay val="0"/>
      <c:spPr>
        <a:noFill/>
        <a:ln>
          <a:noFill/>
        </a:ln>
        <a:effectLst/>
      </c:spPr>
    </c:title>
    <c:autoTitleDeleted val="0"/>
    <c:plotArea>
      <c:layout>
        <c:manualLayout>
          <c:layoutTarget val="inner"/>
          <c:xMode val="edge"/>
          <c:yMode val="edge"/>
          <c:x val="0.292682926829268"/>
          <c:y val="0.168464730290456"/>
          <c:w val="0.37972560975609798"/>
          <c:h val="0.51680497925311197"/>
        </c:manualLayout>
      </c:layout>
      <c:pieChart>
        <c:varyColors val="1"/>
        <c:ser>
          <c:idx val="0"/>
          <c:order val="0"/>
          <c:spPr>
            <a:ln w="19050">
              <a:noFill/>
            </a:ln>
          </c:spPr>
          <c:dPt>
            <c:idx val="0"/>
            <c:bubble3D val="0"/>
            <c:spPr>
              <a:solidFill>
                <a:srgbClr val="CC00FF"/>
              </a:solidFill>
              <a:ln w="19050">
                <a:noFill/>
              </a:ln>
              <a:effectLst/>
            </c:spPr>
            <c:extLst>
              <c:ext xmlns:c16="http://schemas.microsoft.com/office/drawing/2014/chart" uri="{C3380CC4-5D6E-409C-BE32-E72D297353CC}">
                <c16:uniqueId val="{00000001-97DA-4B97-9144-851A4B2B8D3A}"/>
              </c:ext>
            </c:extLst>
          </c:dPt>
          <c:dPt>
            <c:idx val="1"/>
            <c:bubble3D val="0"/>
            <c:spPr>
              <a:solidFill>
                <a:srgbClr val="B797CF"/>
              </a:solidFill>
              <a:ln w="19050">
                <a:noFill/>
              </a:ln>
              <a:effectLst/>
            </c:spPr>
            <c:extLst>
              <c:ext xmlns:c16="http://schemas.microsoft.com/office/drawing/2014/chart" uri="{C3380CC4-5D6E-409C-BE32-E72D297353CC}">
                <c16:uniqueId val="{00000003-97DA-4B97-9144-851A4B2B8D3A}"/>
              </c:ext>
            </c:extLst>
          </c:dPt>
          <c:dPt>
            <c:idx val="2"/>
            <c:bubble3D val="0"/>
            <c:spPr>
              <a:solidFill>
                <a:srgbClr val="B6F599"/>
              </a:solidFill>
              <a:ln w="19050">
                <a:noFill/>
              </a:ln>
              <a:effectLst/>
            </c:spPr>
            <c:extLst>
              <c:ext xmlns:c16="http://schemas.microsoft.com/office/drawing/2014/chart" uri="{C3380CC4-5D6E-409C-BE32-E72D297353CC}">
                <c16:uniqueId val="{00000005-97DA-4B97-9144-851A4B2B8D3A}"/>
              </c:ext>
            </c:extLst>
          </c:dPt>
          <c:dPt>
            <c:idx val="3"/>
            <c:bubble3D val="0"/>
            <c:spPr>
              <a:solidFill>
                <a:srgbClr val="6EEB33"/>
              </a:solidFill>
              <a:ln w="19050">
                <a:noFill/>
              </a:ln>
              <a:effectLst/>
            </c:spPr>
            <c:extLst>
              <c:ext xmlns:c16="http://schemas.microsoft.com/office/drawing/2014/chart" uri="{C3380CC4-5D6E-409C-BE32-E72D297353CC}">
                <c16:uniqueId val="{00000007-97DA-4B97-9144-851A4B2B8D3A}"/>
              </c:ext>
            </c:extLst>
          </c:dPt>
          <c:dPt>
            <c:idx val="4"/>
            <c:bubble3D val="0"/>
            <c:spPr>
              <a:solidFill>
                <a:srgbClr val="EE7228"/>
              </a:solidFill>
              <a:ln w="19050">
                <a:noFill/>
              </a:ln>
              <a:effectLst/>
            </c:spPr>
            <c:extLst>
              <c:ext xmlns:c16="http://schemas.microsoft.com/office/drawing/2014/chart" uri="{C3380CC4-5D6E-409C-BE32-E72D297353CC}">
                <c16:uniqueId val="{00000009-97DA-4B97-9144-851A4B2B8D3A}"/>
              </c:ext>
            </c:extLst>
          </c:dPt>
          <c:dPt>
            <c:idx val="5"/>
            <c:bubble3D val="0"/>
            <c:spPr>
              <a:solidFill>
                <a:srgbClr val="D05F3F"/>
              </a:solidFill>
              <a:ln w="19050">
                <a:noFill/>
              </a:ln>
              <a:effectLst/>
            </c:spPr>
            <c:extLst>
              <c:ext xmlns:c16="http://schemas.microsoft.com/office/drawing/2014/chart" uri="{C3380CC4-5D6E-409C-BE32-E72D297353CC}">
                <c16:uniqueId val="{0000000B-97DA-4B97-9144-851A4B2B8D3A}"/>
              </c:ext>
            </c:extLst>
          </c:dPt>
          <c:dPt>
            <c:idx val="6"/>
            <c:bubble3D val="0"/>
            <c:spPr>
              <a:solidFill>
                <a:srgbClr val="7E7E7E"/>
              </a:solidFill>
              <a:ln w="19050">
                <a:noFill/>
              </a:ln>
              <a:effectLst/>
            </c:spPr>
            <c:extLst>
              <c:ext xmlns:c16="http://schemas.microsoft.com/office/drawing/2014/chart" uri="{C3380CC4-5D6E-409C-BE32-E72D297353CC}">
                <c16:uniqueId val="{0000000D-97DA-4B97-9144-851A4B2B8D3A}"/>
              </c:ext>
            </c:extLst>
          </c:dPt>
          <c:dPt>
            <c:idx val="7"/>
            <c:bubble3D val="0"/>
            <c:spPr>
              <a:solidFill>
                <a:srgbClr val="00CC66"/>
              </a:solidFill>
              <a:ln w="19050">
                <a:noFill/>
              </a:ln>
              <a:effectLst/>
            </c:spPr>
            <c:extLst>
              <c:ext xmlns:c16="http://schemas.microsoft.com/office/drawing/2014/chart" uri="{C3380CC4-5D6E-409C-BE32-E72D297353CC}">
                <c16:uniqueId val="{0000000F-97DA-4B97-9144-851A4B2B8D3A}"/>
              </c:ext>
            </c:extLst>
          </c:dPt>
          <c:dLbls>
            <c:dLbl>
              <c:idx val="0"/>
              <c:layout>
                <c:manualLayout>
                  <c:x val="-8.8179915504203898E-2"/>
                  <c:y val="-1.3951466248738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97DA-4B97-9144-851A4B2B8D3A}"/>
                </c:ext>
              </c:extLst>
            </c:dLbl>
            <c:dLbl>
              <c:idx val="1"/>
              <c:layout>
                <c:manualLayout>
                  <c:x val="1.5679982012607799E-2"/>
                  <c:y val="-3.6119598673030703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97DA-4B97-9144-851A4B2B8D3A}"/>
                </c:ext>
              </c:extLst>
            </c:dLbl>
            <c:dLbl>
              <c:idx val="2"/>
              <c:layout>
                <c:manualLayout>
                  <c:x val="3.9901023794153397E-2"/>
                  <c:y val="2.8558045633995201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97DA-4B97-9144-851A4B2B8D3A}"/>
                </c:ext>
              </c:extLst>
            </c:dLbl>
            <c:dLbl>
              <c:idx val="4"/>
              <c:layout>
                <c:manualLayout>
                  <c:x val="5.0413020370033798E-2"/>
                  <c:y val="2.2887845162600602E-3"/>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97DA-4B97-9144-851A4B2B8D3A}"/>
                </c:ext>
              </c:extLst>
            </c:dLbl>
            <c:dLbl>
              <c:idx val="6"/>
              <c:layout>
                <c:manualLayout>
                  <c:x val="-6.0126610862498001E-2"/>
                  <c:y val="-3.08632500889779E-2"/>
                </c:manualLayout>
              </c:layout>
              <c:tx>
                <c:rich>
                  <a:bodyPr/>
                  <a:lstStyle/>
                  <a:p>
                    <a:r>
                      <a:rPr lang="en-US"/>
                      <a:t>Others</a:t>
                    </a:r>
                  </a:p>
                  <a:p>
                    <a:r>
                      <a:rPr lang="en-US"/>
                      <a:t>13.3</a:t>
                    </a:r>
                    <a:r>
                      <a:rPr lang="en-US" altLang="zh-CN"/>
                      <a:t>9</a:t>
                    </a:r>
                    <a:r>
                      <a:rPr lang="en-US"/>
                      <a:t>%</a:t>
                    </a:r>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D-97DA-4B97-9144-851A4B2B8D3A}"/>
                </c:ext>
              </c:extLst>
            </c:dLbl>
            <c:dLbl>
              <c:idx val="7"/>
              <c:layout>
                <c:manualLayout>
                  <c:x val="0.155822096210741"/>
                  <c:y val="9.724497505513139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F-97DA-4B97-9144-851A4B2B8D3A}"/>
                </c:ext>
              </c:extLst>
            </c:dLbl>
            <c:numFmt formatCode="0.00%" sourceLinked="0"/>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ysClr val="windowText" lastClr="000000"/>
                    </a:solidFill>
                    <a:latin typeface="Arial" panose="020B0604020202020204" pitchFamily="7" charset="0"/>
                    <a:ea typeface="Arial" panose="020B0604020202020204" pitchFamily="7" charset="0"/>
                    <a:cs typeface="Arial" panose="020B0604020202020204" pitchFamily="7" charset="0"/>
                    <a:sym typeface="Arial" panose="020B0604020202020204" pitchFamily="7" charset="0"/>
                  </a:defRPr>
                </a:pPr>
                <a:endParaRPr lang="zh-CN"/>
              </a:p>
            </c:txPr>
            <c:dLblPos val="bestFit"/>
            <c:showLegendKey val="0"/>
            <c:showVal val="0"/>
            <c:showCatName val="1"/>
            <c:showSerName val="0"/>
            <c:showPercent val="1"/>
            <c:showBubbleSize val="0"/>
            <c:separator>
</c:separator>
            <c:showLeaderLines val="1"/>
            <c:leaderLines>
              <c:spPr>
                <a:ln w="9525" cap="flat" cmpd="sng" algn="ctr">
                  <a:solidFill>
                    <a:schemeClr val="tx1"/>
                  </a:solidFill>
                  <a:prstDash val="solid"/>
                  <a:round/>
                </a:ln>
                <a:effectLst/>
              </c:spPr>
            </c:leaderLines>
            <c:extLst>
              <c:ext xmlns:c15="http://schemas.microsoft.com/office/drawing/2012/chart" uri="{CE6537A1-D6FC-4f65-9D91-7224C49458BB}">
                <c15:layout/>
              </c:ext>
            </c:extLst>
          </c:dLbls>
          <c:cat>
            <c:strRef>
              <c:f>'[9]Figure 2-B'!$F$42:$F$49</c:f>
              <c:strCache>
                <c:ptCount val="8"/>
                <c:pt idx="0">
                  <c:v>H7N9</c:v>
                </c:pt>
                <c:pt idx="1">
                  <c:v>H7N3</c:v>
                </c:pt>
                <c:pt idx="2">
                  <c:v>H6N2</c:v>
                </c:pt>
                <c:pt idx="3">
                  <c:v>H6N6</c:v>
                </c:pt>
                <c:pt idx="4">
                  <c:v>H5N8</c:v>
                </c:pt>
                <c:pt idx="5">
                  <c:v>H5N6</c:v>
                </c:pt>
                <c:pt idx="6">
                  <c:v>Others</c:v>
                </c:pt>
                <c:pt idx="7">
                  <c:v>H9N2</c:v>
                </c:pt>
              </c:strCache>
            </c:strRef>
          </c:cat>
          <c:val>
            <c:numRef>
              <c:f>'[9]Figure 2-B'!$H$42:$H$49</c:f>
              <c:numCache>
                <c:formatCode>General</c:formatCode>
                <c:ptCount val="8"/>
                <c:pt idx="0">
                  <c:v>2.6785714285714302E-2</c:v>
                </c:pt>
                <c:pt idx="1">
                  <c:v>8.9285714285714302E-2</c:v>
                </c:pt>
                <c:pt idx="2">
                  <c:v>5.9523809523809503E-3</c:v>
                </c:pt>
                <c:pt idx="3">
                  <c:v>0.1875</c:v>
                </c:pt>
                <c:pt idx="4">
                  <c:v>5.9523809523809503E-3</c:v>
                </c:pt>
                <c:pt idx="5">
                  <c:v>0.19345238095238099</c:v>
                </c:pt>
                <c:pt idx="6">
                  <c:v>0.1338</c:v>
                </c:pt>
                <c:pt idx="7">
                  <c:v>0.35714285714285698</c:v>
                </c:pt>
              </c:numCache>
            </c:numRef>
          </c:val>
          <c:extLst>
            <c:ext xmlns:c16="http://schemas.microsoft.com/office/drawing/2014/chart" uri="{C3380CC4-5D6E-409C-BE32-E72D297353CC}">
              <c16:uniqueId val="{00000010-97DA-4B97-9144-851A4B2B8D3A}"/>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solidFill>
        <a:schemeClr val="tx1">
          <a:lumMod val="15000"/>
          <a:lumOff val="85000"/>
        </a:schemeClr>
      </a:solidFill>
      <a:prstDash val="solid"/>
      <a:round/>
    </a:ln>
    <a:effectLst/>
  </c:spPr>
  <c:txPr>
    <a:bodyPr/>
    <a:lstStyle/>
    <a:p>
      <a:pPr>
        <a:defRPr lang="zh-CN"/>
      </a:pPr>
      <a:endParaRPr lang="zh-CN"/>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5.xml"/><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4.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chart" Target="../charts/chart31.xml"/><Relationship Id="rId4" Type="http://schemas.openxmlformats.org/officeDocument/2006/relationships/chart" Target="../charts/chart30.xml"/></Relationships>
</file>

<file path=xl/drawings/_rels/drawing8.xml.rels><?xml version="1.0" encoding="UTF-8" standalone="yes"?>
<Relationships xmlns="http://schemas.openxmlformats.org/package/2006/relationships"><Relationship Id="rId8" Type="http://schemas.openxmlformats.org/officeDocument/2006/relationships/chart" Target="../charts/chart39.xml"/><Relationship Id="rId3" Type="http://schemas.openxmlformats.org/officeDocument/2006/relationships/chart" Target="../charts/chart34.xml"/><Relationship Id="rId7" Type="http://schemas.openxmlformats.org/officeDocument/2006/relationships/chart" Target="../charts/chart38.xml"/><Relationship Id="rId2" Type="http://schemas.openxmlformats.org/officeDocument/2006/relationships/chart" Target="../charts/chart33.xml"/><Relationship Id="rId1" Type="http://schemas.openxmlformats.org/officeDocument/2006/relationships/chart" Target="../charts/chart32.xml"/><Relationship Id="rId6" Type="http://schemas.openxmlformats.org/officeDocument/2006/relationships/chart" Target="../charts/chart37.xml"/><Relationship Id="rId5" Type="http://schemas.openxmlformats.org/officeDocument/2006/relationships/chart" Target="../charts/chart36.xml"/><Relationship Id="rId4" Type="http://schemas.openxmlformats.org/officeDocument/2006/relationships/chart" Target="../charts/chart35.xml"/></Relationships>
</file>

<file path=xl/drawings/drawing1.xml><?xml version="1.0" encoding="utf-8"?>
<xdr:wsDr xmlns:xdr="http://schemas.openxmlformats.org/drawingml/2006/spreadsheetDrawing" xmlns:a="http://schemas.openxmlformats.org/drawingml/2006/main">
  <xdr:twoCellAnchor>
    <xdr:from>
      <xdr:col>6</xdr:col>
      <xdr:colOff>193358</xdr:colOff>
      <xdr:row>2</xdr:row>
      <xdr:rowOff>14286</xdr:rowOff>
    </xdr:from>
    <xdr:to>
      <xdr:col>8</xdr:col>
      <xdr:colOff>271096</xdr:colOff>
      <xdr:row>5</xdr:row>
      <xdr:rowOff>241787</xdr:rowOff>
    </xdr:to>
    <xdr:graphicFrame macro="">
      <xdr:nvGraphicFramePr>
        <xdr:cNvPr id="2" name="图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186690</xdr:colOff>
      <xdr:row>6</xdr:row>
      <xdr:rowOff>23812</xdr:rowOff>
    </xdr:from>
    <xdr:to>
      <xdr:col>8</xdr:col>
      <xdr:colOff>238125</xdr:colOff>
      <xdr:row>10</xdr:row>
      <xdr:rowOff>64770</xdr:rowOff>
    </xdr:to>
    <xdr:graphicFrame macro="">
      <xdr:nvGraphicFramePr>
        <xdr:cNvPr id="3" name="图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196215</xdr:colOff>
      <xdr:row>10</xdr:row>
      <xdr:rowOff>120650</xdr:rowOff>
    </xdr:from>
    <xdr:to>
      <xdr:col>8</xdr:col>
      <xdr:colOff>262890</xdr:colOff>
      <xdr:row>14</xdr:row>
      <xdr:rowOff>158115</xdr:rowOff>
    </xdr:to>
    <xdr:graphicFrame macro="">
      <xdr:nvGraphicFramePr>
        <xdr:cNvPr id="4" name="图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184785</xdr:colOff>
      <xdr:row>15</xdr:row>
      <xdr:rowOff>20320</xdr:rowOff>
    </xdr:from>
    <xdr:to>
      <xdr:col>8</xdr:col>
      <xdr:colOff>259715</xdr:colOff>
      <xdr:row>19</xdr:row>
      <xdr:rowOff>76200</xdr:rowOff>
    </xdr:to>
    <xdr:graphicFrame macro="">
      <xdr:nvGraphicFramePr>
        <xdr:cNvPr id="5" name="图表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172085</xdr:colOff>
      <xdr:row>19</xdr:row>
      <xdr:rowOff>145415</xdr:rowOff>
    </xdr:from>
    <xdr:to>
      <xdr:col>8</xdr:col>
      <xdr:colOff>276860</xdr:colOff>
      <xdr:row>24</xdr:row>
      <xdr:rowOff>130810</xdr:rowOff>
    </xdr:to>
    <xdr:graphicFrame macro="">
      <xdr:nvGraphicFramePr>
        <xdr:cNvPr id="6" name="图表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185420</xdr:colOff>
      <xdr:row>24</xdr:row>
      <xdr:rowOff>146685</xdr:rowOff>
    </xdr:from>
    <xdr:to>
      <xdr:col>8</xdr:col>
      <xdr:colOff>252095</xdr:colOff>
      <xdr:row>30</xdr:row>
      <xdr:rowOff>52705</xdr:rowOff>
    </xdr:to>
    <xdr:graphicFrame macro="">
      <xdr:nvGraphicFramePr>
        <xdr:cNvPr id="7" name="图表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151765</xdr:colOff>
      <xdr:row>29</xdr:row>
      <xdr:rowOff>87630</xdr:rowOff>
    </xdr:from>
    <xdr:to>
      <xdr:col>8</xdr:col>
      <xdr:colOff>165735</xdr:colOff>
      <xdr:row>34</xdr:row>
      <xdr:rowOff>172085</xdr:rowOff>
    </xdr:to>
    <xdr:graphicFrame macro="">
      <xdr:nvGraphicFramePr>
        <xdr:cNvPr id="8" name="图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116840</xdr:colOff>
      <xdr:row>2</xdr:row>
      <xdr:rowOff>142875</xdr:rowOff>
    </xdr:from>
    <xdr:to>
      <xdr:col>12</xdr:col>
      <xdr:colOff>396240</xdr:colOff>
      <xdr:row>14</xdr:row>
      <xdr:rowOff>113030</xdr:rowOff>
    </xdr:to>
    <xdr:graphicFrame macro="">
      <xdr:nvGraphicFramePr>
        <xdr:cNvPr id="2" name="图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141605</xdr:colOff>
      <xdr:row>28</xdr:row>
      <xdr:rowOff>34925</xdr:rowOff>
    </xdr:from>
    <xdr:to>
      <xdr:col>13</xdr:col>
      <xdr:colOff>304165</xdr:colOff>
      <xdr:row>42</xdr:row>
      <xdr:rowOff>123825</xdr:rowOff>
    </xdr:to>
    <xdr:graphicFrame macro="">
      <xdr:nvGraphicFramePr>
        <xdr:cNvPr id="4" name="图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250825</xdr:colOff>
      <xdr:row>43</xdr:row>
      <xdr:rowOff>101600</xdr:rowOff>
    </xdr:from>
    <xdr:to>
      <xdr:col>12</xdr:col>
      <xdr:colOff>608965</xdr:colOff>
      <xdr:row>54</xdr:row>
      <xdr:rowOff>128270</xdr:rowOff>
    </xdr:to>
    <xdr:graphicFrame macro="">
      <xdr:nvGraphicFramePr>
        <xdr:cNvPr id="5" name="图表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12065</xdr:colOff>
      <xdr:row>69</xdr:row>
      <xdr:rowOff>26670</xdr:rowOff>
    </xdr:from>
    <xdr:to>
      <xdr:col>13</xdr:col>
      <xdr:colOff>231140</xdr:colOff>
      <xdr:row>83</xdr:row>
      <xdr:rowOff>156210</xdr:rowOff>
    </xdr:to>
    <xdr:graphicFrame macro="">
      <xdr:nvGraphicFramePr>
        <xdr:cNvPr id="7" name="图表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149860</xdr:colOff>
      <xdr:row>86</xdr:row>
      <xdr:rowOff>13970</xdr:rowOff>
    </xdr:from>
    <xdr:to>
      <xdr:col>12</xdr:col>
      <xdr:colOff>610870</xdr:colOff>
      <xdr:row>98</xdr:row>
      <xdr:rowOff>161925</xdr:rowOff>
    </xdr:to>
    <xdr:graphicFrame macro="">
      <xdr:nvGraphicFramePr>
        <xdr:cNvPr id="8" name="图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111</xdr:row>
      <xdr:rowOff>0</xdr:rowOff>
    </xdr:from>
    <xdr:to>
      <xdr:col>5</xdr:col>
      <xdr:colOff>9525</xdr:colOff>
      <xdr:row>125</xdr:row>
      <xdr:rowOff>76200</xdr:rowOff>
    </xdr:to>
    <xdr:graphicFrame macro="">
      <xdr:nvGraphicFramePr>
        <xdr:cNvPr id="9" name="图表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382905</xdr:colOff>
      <xdr:row>15</xdr:row>
      <xdr:rowOff>139065</xdr:rowOff>
    </xdr:from>
    <xdr:to>
      <xdr:col>12</xdr:col>
      <xdr:colOff>662305</xdr:colOff>
      <xdr:row>29</xdr:row>
      <xdr:rowOff>111760</xdr:rowOff>
    </xdr:to>
    <xdr:graphicFrame macro="">
      <xdr:nvGraphicFramePr>
        <xdr:cNvPr id="10" name="图表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304165</xdr:colOff>
      <xdr:row>56</xdr:row>
      <xdr:rowOff>59690</xdr:rowOff>
    </xdr:from>
    <xdr:to>
      <xdr:col>13</xdr:col>
      <xdr:colOff>366395</xdr:colOff>
      <xdr:row>68</xdr:row>
      <xdr:rowOff>120015</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11</xdr:row>
      <xdr:rowOff>114300</xdr:rowOff>
    </xdr:from>
    <xdr:to>
      <xdr:col>3</xdr:col>
      <xdr:colOff>158750</xdr:colOff>
      <xdr:row>27</xdr:row>
      <xdr:rowOff>114300</xdr:rowOff>
    </xdr:to>
    <xdr:graphicFrame macro="">
      <xdr:nvGraphicFramePr>
        <xdr:cNvPr id="2" name="图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495300</xdr:colOff>
      <xdr:row>12</xdr:row>
      <xdr:rowOff>104775</xdr:rowOff>
    </xdr:from>
    <xdr:to>
      <xdr:col>8</xdr:col>
      <xdr:colOff>549275</xdr:colOff>
      <xdr:row>26</xdr:row>
      <xdr:rowOff>85725</xdr:rowOff>
    </xdr:to>
    <xdr:graphicFrame macro="">
      <xdr:nvGraphicFramePr>
        <xdr:cNvPr id="3" name="图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xdr:row>
      <xdr:rowOff>127000</xdr:rowOff>
    </xdr:from>
    <xdr:to>
      <xdr:col>8</xdr:col>
      <xdr:colOff>561975</xdr:colOff>
      <xdr:row>14</xdr:row>
      <xdr:rowOff>13970</xdr:rowOff>
    </xdr:to>
    <xdr:graphicFrame macro="">
      <xdr:nvGraphicFramePr>
        <xdr:cNvPr id="2" name="图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187325</xdr:colOff>
      <xdr:row>14</xdr:row>
      <xdr:rowOff>97155</xdr:rowOff>
    </xdr:from>
    <xdr:to>
      <xdr:col>8</xdr:col>
      <xdr:colOff>598805</xdr:colOff>
      <xdr:row>30</xdr:row>
      <xdr:rowOff>68580</xdr:rowOff>
    </xdr:to>
    <xdr:graphicFrame macro="">
      <xdr:nvGraphicFramePr>
        <xdr:cNvPr id="3" name="图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73025</xdr:colOff>
      <xdr:row>31</xdr:row>
      <xdr:rowOff>123825</xdr:rowOff>
    </xdr:from>
    <xdr:to>
      <xdr:col>8</xdr:col>
      <xdr:colOff>36830</xdr:colOff>
      <xdr:row>45</xdr:row>
      <xdr:rowOff>1905</xdr:rowOff>
    </xdr:to>
    <xdr:graphicFrame macro="">
      <xdr:nvGraphicFramePr>
        <xdr:cNvPr id="4" name="图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688975</xdr:colOff>
      <xdr:row>0</xdr:row>
      <xdr:rowOff>171450</xdr:rowOff>
    </xdr:from>
    <xdr:to>
      <xdr:col>10</xdr:col>
      <xdr:colOff>23495</xdr:colOff>
      <xdr:row>16</xdr:row>
      <xdr:rowOff>38100</xdr:rowOff>
    </xdr:to>
    <xdr:graphicFrame macro="">
      <xdr:nvGraphicFramePr>
        <xdr:cNvPr id="2" name="图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711200</xdr:colOff>
      <xdr:row>17</xdr:row>
      <xdr:rowOff>9525</xdr:rowOff>
    </xdr:from>
    <xdr:to>
      <xdr:col>9</xdr:col>
      <xdr:colOff>482600</xdr:colOff>
      <xdr:row>32</xdr:row>
      <xdr:rowOff>18415</xdr:rowOff>
    </xdr:to>
    <xdr:graphicFrame macro="">
      <xdr:nvGraphicFramePr>
        <xdr:cNvPr id="3" name="图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339725</xdr:colOff>
      <xdr:row>37</xdr:row>
      <xdr:rowOff>34925</xdr:rowOff>
    </xdr:from>
    <xdr:to>
      <xdr:col>9</xdr:col>
      <xdr:colOff>82550</xdr:colOff>
      <xdr:row>50</xdr:row>
      <xdr:rowOff>82550</xdr:rowOff>
    </xdr:to>
    <xdr:graphicFrame macro="">
      <xdr:nvGraphicFramePr>
        <xdr:cNvPr id="4" name="图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3</xdr:col>
      <xdr:colOff>263525</xdr:colOff>
      <xdr:row>2</xdr:row>
      <xdr:rowOff>59055</xdr:rowOff>
    </xdr:from>
    <xdr:to>
      <xdr:col>8</xdr:col>
      <xdr:colOff>63500</xdr:colOff>
      <xdr:row>20</xdr:row>
      <xdr:rowOff>3175</xdr:rowOff>
    </xdr:to>
    <xdr:graphicFrame macro="">
      <xdr:nvGraphicFramePr>
        <xdr:cNvPr id="2" name="图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180340</xdr:colOff>
      <xdr:row>20</xdr:row>
      <xdr:rowOff>158115</xdr:rowOff>
    </xdr:from>
    <xdr:to>
      <xdr:col>8</xdr:col>
      <xdr:colOff>266700</xdr:colOff>
      <xdr:row>43</xdr:row>
      <xdr:rowOff>80645</xdr:rowOff>
    </xdr:to>
    <xdr:graphicFrame macro="">
      <xdr:nvGraphicFramePr>
        <xdr:cNvPr id="3" name="图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422910</xdr:colOff>
      <xdr:row>44</xdr:row>
      <xdr:rowOff>19050</xdr:rowOff>
    </xdr:from>
    <xdr:to>
      <xdr:col>9</xdr:col>
      <xdr:colOff>671195</xdr:colOff>
      <xdr:row>66</xdr:row>
      <xdr:rowOff>19050</xdr:rowOff>
    </xdr:to>
    <xdr:graphicFrame macro="">
      <xdr:nvGraphicFramePr>
        <xdr:cNvPr id="4" name="图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196850</xdr:colOff>
      <xdr:row>1</xdr:row>
      <xdr:rowOff>798195</xdr:rowOff>
    </xdr:from>
    <xdr:to>
      <xdr:col>8</xdr:col>
      <xdr:colOff>647700</xdr:colOff>
      <xdr:row>17</xdr:row>
      <xdr:rowOff>45720</xdr:rowOff>
    </xdr:to>
    <xdr:graphicFrame macro="">
      <xdr:nvGraphicFramePr>
        <xdr:cNvPr id="2" name="图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494030</xdr:colOff>
      <xdr:row>20</xdr:row>
      <xdr:rowOff>54610</xdr:rowOff>
    </xdr:from>
    <xdr:to>
      <xdr:col>9</xdr:col>
      <xdr:colOff>179070</xdr:colOff>
      <xdr:row>34</xdr:row>
      <xdr:rowOff>74295</xdr:rowOff>
    </xdr:to>
    <xdr:graphicFrame macro="">
      <xdr:nvGraphicFramePr>
        <xdr:cNvPr id="3" name="图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417195</xdr:colOff>
      <xdr:row>35</xdr:row>
      <xdr:rowOff>116205</xdr:rowOff>
    </xdr:from>
    <xdr:to>
      <xdr:col>9</xdr:col>
      <xdr:colOff>508000</xdr:colOff>
      <xdr:row>53</xdr:row>
      <xdr:rowOff>40005</xdr:rowOff>
    </xdr:to>
    <xdr:graphicFrame macro="">
      <xdr:nvGraphicFramePr>
        <xdr:cNvPr id="4" name="图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58420</xdr:colOff>
      <xdr:row>70</xdr:row>
      <xdr:rowOff>130175</xdr:rowOff>
    </xdr:from>
    <xdr:to>
      <xdr:col>8</xdr:col>
      <xdr:colOff>407035</xdr:colOff>
      <xdr:row>87</xdr:row>
      <xdr:rowOff>130175</xdr:rowOff>
    </xdr:to>
    <xdr:graphicFrame macro="">
      <xdr:nvGraphicFramePr>
        <xdr:cNvPr id="6" name="图表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755650</xdr:colOff>
      <xdr:row>53</xdr:row>
      <xdr:rowOff>15875</xdr:rowOff>
    </xdr:from>
    <xdr:to>
      <xdr:col>8</xdr:col>
      <xdr:colOff>450850</xdr:colOff>
      <xdr:row>68</xdr:row>
      <xdr:rowOff>32385</xdr:rowOff>
    </xdr:to>
    <xdr:graphicFrame macro="">
      <xdr:nvGraphicFramePr>
        <xdr:cNvPr id="7" name="图表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28575</xdr:colOff>
      <xdr:row>1</xdr:row>
      <xdr:rowOff>401320</xdr:rowOff>
    </xdr:from>
    <xdr:to>
      <xdr:col>11</xdr:col>
      <xdr:colOff>381000</xdr:colOff>
      <xdr:row>15</xdr:row>
      <xdr:rowOff>182880</xdr:rowOff>
    </xdr:to>
    <xdr:graphicFrame macro="">
      <xdr:nvGraphicFramePr>
        <xdr:cNvPr id="2" name="图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634365</xdr:colOff>
      <xdr:row>15</xdr:row>
      <xdr:rowOff>187960</xdr:rowOff>
    </xdr:from>
    <xdr:to>
      <xdr:col>11</xdr:col>
      <xdr:colOff>299085</xdr:colOff>
      <xdr:row>31</xdr:row>
      <xdr:rowOff>19685</xdr:rowOff>
    </xdr:to>
    <xdr:graphicFrame macro="">
      <xdr:nvGraphicFramePr>
        <xdr:cNvPr id="3" name="图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575310</xdr:colOff>
      <xdr:row>35</xdr:row>
      <xdr:rowOff>17145</xdr:rowOff>
    </xdr:from>
    <xdr:to>
      <xdr:col>11</xdr:col>
      <xdr:colOff>226060</xdr:colOff>
      <xdr:row>49</xdr:row>
      <xdr:rowOff>134620</xdr:rowOff>
    </xdr:to>
    <xdr:graphicFrame macro="">
      <xdr:nvGraphicFramePr>
        <xdr:cNvPr id="4" name="图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635635</xdr:colOff>
      <xdr:row>48</xdr:row>
      <xdr:rowOff>0</xdr:rowOff>
    </xdr:from>
    <xdr:to>
      <xdr:col>11</xdr:col>
      <xdr:colOff>397510</xdr:colOff>
      <xdr:row>64</xdr:row>
      <xdr:rowOff>20955</xdr:rowOff>
    </xdr:to>
    <xdr:graphicFrame macro="">
      <xdr:nvGraphicFramePr>
        <xdr:cNvPr id="5" name="图表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297180</xdr:colOff>
      <xdr:row>79</xdr:row>
      <xdr:rowOff>125730</xdr:rowOff>
    </xdr:from>
    <xdr:to>
      <xdr:col>11</xdr:col>
      <xdr:colOff>419735</xdr:colOff>
      <xdr:row>95</xdr:row>
      <xdr:rowOff>0</xdr:rowOff>
    </xdr:to>
    <xdr:graphicFrame macro="">
      <xdr:nvGraphicFramePr>
        <xdr:cNvPr id="6" name="图表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263525</xdr:colOff>
      <xdr:row>65</xdr:row>
      <xdr:rowOff>123825</xdr:rowOff>
    </xdr:from>
    <xdr:to>
      <xdr:col>11</xdr:col>
      <xdr:colOff>240030</xdr:colOff>
      <xdr:row>80</xdr:row>
      <xdr:rowOff>123825</xdr:rowOff>
    </xdr:to>
    <xdr:graphicFrame macro="">
      <xdr:nvGraphicFramePr>
        <xdr:cNvPr id="7" name="图表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228600</xdr:colOff>
      <xdr:row>14</xdr:row>
      <xdr:rowOff>187325</xdr:rowOff>
    </xdr:from>
    <xdr:to>
      <xdr:col>14</xdr:col>
      <xdr:colOff>574040</xdr:colOff>
      <xdr:row>31</xdr:row>
      <xdr:rowOff>71120</xdr:rowOff>
    </xdr:to>
    <xdr:graphicFrame macro="">
      <xdr:nvGraphicFramePr>
        <xdr:cNvPr id="8" name="图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38100</xdr:colOff>
      <xdr:row>61</xdr:row>
      <xdr:rowOff>141605</xdr:rowOff>
    </xdr:from>
    <xdr:to>
      <xdr:col>15</xdr:col>
      <xdr:colOff>555625</xdr:colOff>
      <xdr:row>78</xdr:row>
      <xdr:rowOff>30480</xdr:rowOff>
    </xdr:to>
    <xdr:graphicFrame macro="">
      <xdr:nvGraphicFramePr>
        <xdr:cNvPr id="9" name="图表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ym_p/Desktop/NC&#25237;&#31295;-20200802-lsq/20200807-new/Source%20data-20200528-lsq.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6700;&#38754;&#25991;~1/NATURE~1/CELLHO~1/CELLHO~1/CELLHO~2/&#21407;&#22987;&#25968;~1/FIGURE~1/Figure%201-C.%20%20&#20840;&#22269;&#27969;&#34892;&#19982;&#20998;&#31163;&#24773;&#20917;-&#21508;&#20998;&#21306;&#30465;&#20221;&#20998;&#31163;&#32431;&#21644;&#27602;&#26666;&#20122;&#22411;&#20998;&#24067;(&#39292;&#22270;&#25968;&#25454;)-20200109-lsq.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Source%20Data(2)-2-20-09-27-Bee.xlsx-0928-LSQ.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7A41F6F\Figure%201-D.%20%20&#20840;&#22269;&#27969;&#34892;&#19982;&#20998;&#31163;&#24773;&#20917;(&#28151;&#21512;&#20122;&#22411;&#27602;&#26666;-&#39292;&#22270;&#25968;&#25454;)-20200109-lsq.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37F8BFB\Figure%20S1-B%20&#28151;&#21512;&#27602;&#26666;HA&#20122;&#22411;&#24180;&#24230;&#20998;&#24067;-20200113-lsq.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37F8BFB\Figure%20S1-C.%20&#28151;&#21512;&#27602;&#26666;NA&#20122;&#22411;&#24180;&#24230;&#20998;&#24067;-2020011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37F8BFB\Figure%20S1-A.%20&#32431;&#21644;&#27602;&#26666;&#20122;&#22411;&#24180;&#24230;&#20998;&#24067;-20200113-lsq.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72C113D6\Figure%20S2-20200109.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88EA2C28\Figure%202%20-202001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 1a"/>
      <sheetName val="Fig. 1b"/>
      <sheetName val="Fig. 1c"/>
      <sheetName val="Fig. 1d"/>
      <sheetName val="Fig. 2a"/>
      <sheetName val="Fig. 2b"/>
      <sheetName val="Fig. 5"/>
      <sheetName val="Supplement Figure. 4a"/>
      <sheetName val="Supplement Figure. 4b"/>
      <sheetName val="Supplementary Figure. 1a"/>
      <sheetName val="Supplementary Figure. 1ｂ"/>
      <sheetName val="Supplementary Figure. 1c"/>
      <sheetName val="Supplementary Figure. 1d"/>
      <sheetName val="Supplementary Figure. 2a"/>
      <sheetName val="Supplementary Figure. 2b"/>
    </sheetNames>
    <sheetDataSet>
      <sheetData sheetId="0">
        <row r="6">
          <cell r="E6">
            <v>5.0067658998646798E-2</v>
          </cell>
          <cell r="F6">
            <v>0.94993234100135304</v>
          </cell>
        </row>
        <row r="12">
          <cell r="E12">
            <v>9.5020034344590706E-2</v>
          </cell>
          <cell r="F12">
            <v>0.90497996565540895</v>
          </cell>
        </row>
        <row r="17">
          <cell r="E17">
            <v>0.20482795892632</v>
          </cell>
          <cell r="F17">
            <v>0.79517204107368</v>
          </cell>
        </row>
        <row r="20">
          <cell r="E20">
            <v>0.20833333333333301</v>
          </cell>
          <cell r="F20">
            <v>0.79166666666666696</v>
          </cell>
        </row>
        <row r="25">
          <cell r="E25">
            <v>8.1124072110286299E-2</v>
          </cell>
          <cell r="F25">
            <v>0.91887592788971395</v>
          </cell>
        </row>
        <row r="29">
          <cell r="E29">
            <v>8.7984496124031003E-2</v>
          </cell>
          <cell r="F29">
            <v>0.91201550387596897</v>
          </cell>
        </row>
        <row r="33">
          <cell r="E33">
            <v>4.83754512635379E-2</v>
          </cell>
          <cell r="F33">
            <v>0.95162454873646196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75">
          <cell r="A75" t="str">
            <v>Ev</v>
          </cell>
          <cell r="C75">
            <v>7.4999999999999997E-2</v>
          </cell>
        </row>
        <row r="76">
          <cell r="A76" t="str">
            <v>Pg-C</v>
          </cell>
          <cell r="C76">
            <v>1.67E-2</v>
          </cell>
        </row>
        <row r="77">
          <cell r="A77" t="str">
            <v>Gs-C</v>
          </cell>
          <cell r="C77">
            <v>0.05</v>
          </cell>
        </row>
        <row r="78">
          <cell r="A78" t="str">
            <v>Gs-O</v>
          </cell>
          <cell r="C78">
            <v>4.1700000000000001E-2</v>
          </cell>
        </row>
        <row r="79">
          <cell r="A79" t="str">
            <v>Dk-OC</v>
          </cell>
          <cell r="C79">
            <v>7.4899999999999994E-2</v>
          </cell>
        </row>
        <row r="80">
          <cell r="A80" t="str">
            <v>Dk-C</v>
          </cell>
          <cell r="C80">
            <v>0.31669999999999998</v>
          </cell>
        </row>
        <row r="81">
          <cell r="A81" t="str">
            <v>Dk-O</v>
          </cell>
          <cell r="C81">
            <v>0.26669999999999999</v>
          </cell>
        </row>
        <row r="82">
          <cell r="A82" t="str">
            <v>Ck-OC</v>
          </cell>
          <cell r="C82">
            <v>0.1333</v>
          </cell>
        </row>
        <row r="83">
          <cell r="A83" t="str">
            <v>Ck-C</v>
          </cell>
          <cell r="C83">
            <v>2.5000000000000001E-2</v>
          </cell>
        </row>
      </sheetData>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全国分离纯和病毒信息表"/>
      <sheetName val="FIG1.2 各分区省份及全国分离毒株亚型分布"/>
    </sheetNames>
    <sheetDataSet>
      <sheetData sheetId="0"/>
      <sheetData sheetId="1">
        <row r="64">
          <cell r="C64" t="str">
            <v>H7N9</v>
          </cell>
          <cell r="D64" t="str">
            <v>H5N1</v>
          </cell>
          <cell r="E64" t="str">
            <v>H5N8</v>
          </cell>
          <cell r="F64" t="str">
            <v>H9N2</v>
          </cell>
        </row>
        <row r="68">
          <cell r="C68">
            <v>0</v>
          </cell>
          <cell r="D68">
            <v>0</v>
          </cell>
          <cell r="E68">
            <v>0.33333333333333298</v>
          </cell>
          <cell r="F68">
            <v>0.66666666666666696</v>
          </cell>
        </row>
        <row r="123">
          <cell r="C123" t="str">
            <v>Others</v>
          </cell>
          <cell r="D123" t="str">
            <v>H6N6</v>
          </cell>
          <cell r="E123" t="str">
            <v>H7N3</v>
          </cell>
          <cell r="F123" t="str">
            <v>H7N9</v>
          </cell>
          <cell r="G123" t="str">
            <v>H5N6</v>
          </cell>
          <cell r="H123" t="str">
            <v>H9N2</v>
          </cell>
        </row>
        <row r="129">
          <cell r="C129">
            <v>7.6281287246722299E-2</v>
          </cell>
          <cell r="D129">
            <v>6.1978545887961901E-2</v>
          </cell>
          <cell r="E129">
            <v>3.6948748510131101E-2</v>
          </cell>
          <cell r="F129">
            <v>9.5351609058402897E-2</v>
          </cell>
          <cell r="G129">
            <v>0.104886769964243</v>
          </cell>
          <cell r="H129">
            <v>0.62455303933253903</v>
          </cell>
        </row>
        <row r="149">
          <cell r="C149" t="str">
            <v>H7N9</v>
          </cell>
          <cell r="D149" t="str">
            <v>H9N2</v>
          </cell>
        </row>
        <row r="153">
          <cell r="C153">
            <v>0.14285714285714299</v>
          </cell>
          <cell r="D153">
            <v>0.85714285714285698</v>
          </cell>
        </row>
        <row r="219">
          <cell r="C219" t="str">
            <v>Others</v>
          </cell>
          <cell r="D219" t="str">
            <v>H7N9</v>
          </cell>
          <cell r="E219" t="str">
            <v>H5N6</v>
          </cell>
          <cell r="F219" t="str">
            <v>H6N2</v>
          </cell>
          <cell r="G219" t="str">
            <v>H6N6</v>
          </cell>
          <cell r="H219" t="str">
            <v>H9N2</v>
          </cell>
        </row>
        <row r="224">
          <cell r="C224">
            <v>3.7837837837837798E-2</v>
          </cell>
          <cell r="D224">
            <v>1.0810810810810799E-2</v>
          </cell>
          <cell r="E224">
            <v>3.7837837837837798E-2</v>
          </cell>
          <cell r="F224">
            <v>2.7027027027027001E-2</v>
          </cell>
          <cell r="G224">
            <v>6.4864864864864896E-2</v>
          </cell>
          <cell r="H224">
            <v>0.821621621621622</v>
          </cell>
        </row>
        <row r="250">
          <cell r="C250" t="str">
            <v>H5N6</v>
          </cell>
          <cell r="D250" t="str">
            <v>H5N8</v>
          </cell>
          <cell r="E250" t="str">
            <v>H9N2</v>
          </cell>
        </row>
        <row r="255">
          <cell r="C255">
            <v>0.115384615384615</v>
          </cell>
          <cell r="D255">
            <v>0.30769230769230799</v>
          </cell>
          <cell r="E255">
            <v>0.57692307692307698</v>
          </cell>
        </row>
        <row r="323">
          <cell r="B323" t="str">
            <v>H9N2</v>
          </cell>
          <cell r="C323" t="str">
            <v>H7N9</v>
          </cell>
          <cell r="D323" t="str">
            <v>H7N2/N3/N6/N7</v>
          </cell>
          <cell r="E323" t="str">
            <v>H9N6/N9</v>
          </cell>
          <cell r="F323" t="str">
            <v>H6N6</v>
          </cell>
          <cell r="G323" t="str">
            <v>H6N2/N8</v>
          </cell>
          <cell r="H323" t="str">
            <v>H5N6</v>
          </cell>
          <cell r="I323" t="str">
            <v>H5N8</v>
          </cell>
          <cell r="J323" t="str">
            <v>Others</v>
          </cell>
        </row>
        <row r="325">
          <cell r="B325">
            <v>0.72746185852982004</v>
          </cell>
          <cell r="C325">
            <v>5.8945908460471597E-2</v>
          </cell>
          <cell r="D325">
            <v>2.3578363384188599E-2</v>
          </cell>
          <cell r="E325">
            <v>1.6643550624133099E-2</v>
          </cell>
          <cell r="F325">
            <v>5.20110957004161E-2</v>
          </cell>
          <cell r="G325">
            <v>5.5478502080443803E-3</v>
          </cell>
          <cell r="H325">
            <v>7.83633841886269E-2</v>
          </cell>
          <cell r="I325">
            <v>8.3217753120665705E-3</v>
          </cell>
          <cell r="J325">
            <v>2.9126213592233E-2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 1c"/>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分离混合毒株信息表"/>
      <sheetName val="Sheet2"/>
      <sheetName val="HA拆分表（去除reads数低于200的亚型）"/>
      <sheetName val="HA排序表"/>
      <sheetName val="NA拆分表（去除reads数低于200的亚型）"/>
      <sheetName val="NA(排序表)"/>
    </sheetNames>
    <sheetDataSet>
      <sheetData sheetId="0"/>
      <sheetData sheetId="1"/>
      <sheetData sheetId="2"/>
      <sheetData sheetId="3">
        <row r="24">
          <cell r="I24" t="str">
            <v>H9</v>
          </cell>
          <cell r="K24">
            <v>0.411501120238984</v>
          </cell>
        </row>
        <row r="25">
          <cell r="I25" t="str">
            <v>H5</v>
          </cell>
          <cell r="K25">
            <v>0.25093353248693101</v>
          </cell>
        </row>
        <row r="26">
          <cell r="I26" t="str">
            <v>H6</v>
          </cell>
          <cell r="K26">
            <v>0.144884241971621</v>
          </cell>
        </row>
        <row r="27">
          <cell r="I27" t="str">
            <v>H3</v>
          </cell>
          <cell r="K27">
            <v>8.6631814787154607E-2</v>
          </cell>
        </row>
        <row r="28">
          <cell r="I28" t="str">
            <v>H7</v>
          </cell>
          <cell r="K28">
            <v>7.3935772964899199E-2</v>
          </cell>
        </row>
        <row r="29">
          <cell r="I29" t="str">
            <v>Others</v>
          </cell>
          <cell r="K29">
            <v>3.2113517550410801E-2</v>
          </cell>
        </row>
      </sheetData>
      <sheetData sheetId="4"/>
      <sheetData sheetId="5">
        <row r="17">
          <cell r="I17" t="str">
            <v>N2</v>
          </cell>
          <cell r="K17">
            <v>0.45135845749342701</v>
          </cell>
        </row>
        <row r="18">
          <cell r="I18" t="str">
            <v>N6</v>
          </cell>
          <cell r="K18">
            <v>0.39351446099912402</v>
          </cell>
        </row>
        <row r="19">
          <cell r="I19" t="str">
            <v>N8</v>
          </cell>
          <cell r="K19">
            <v>6.3102541630149001E-2</v>
          </cell>
        </row>
        <row r="20">
          <cell r="I20" t="str">
            <v>N9</v>
          </cell>
          <cell r="K20">
            <v>4.9079754601227002E-2</v>
          </cell>
        </row>
        <row r="21">
          <cell r="I21" t="str">
            <v>N3</v>
          </cell>
          <cell r="K21">
            <v>2.4539877300613501E-2</v>
          </cell>
        </row>
        <row r="22">
          <cell r="I22" t="str">
            <v>N1</v>
          </cell>
          <cell r="K22">
            <v>1.7528483786152502E-2</v>
          </cell>
        </row>
        <row r="23">
          <cell r="I23" t="str">
            <v>N4</v>
          </cell>
          <cell r="K23">
            <v>8.7642418930762502E-4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混合毒株-HA(去除reads数低于200亚型与2019年）"/>
      <sheetName val="2016"/>
      <sheetName val="2017"/>
      <sheetName val="2018"/>
    </sheetNames>
    <sheetDataSet>
      <sheetData sheetId="0"/>
      <sheetData sheetId="1">
        <row r="17">
          <cell r="E17" t="str">
            <v>H11</v>
          </cell>
          <cell r="G17">
            <v>0.08</v>
          </cell>
        </row>
        <row r="18">
          <cell r="E18" t="str">
            <v>H6</v>
          </cell>
          <cell r="G18">
            <v>0.08</v>
          </cell>
        </row>
        <row r="19">
          <cell r="E19" t="str">
            <v>H3</v>
          </cell>
          <cell r="G19">
            <v>0.16</v>
          </cell>
        </row>
        <row r="20">
          <cell r="E20" t="str">
            <v>H7</v>
          </cell>
          <cell r="G20">
            <v>0.2</v>
          </cell>
        </row>
        <row r="21">
          <cell r="E21" t="str">
            <v>H5</v>
          </cell>
          <cell r="G21">
            <v>0.24</v>
          </cell>
        </row>
        <row r="22">
          <cell r="E22" t="str">
            <v>H9</v>
          </cell>
          <cell r="G22">
            <v>0.24</v>
          </cell>
        </row>
      </sheetData>
      <sheetData sheetId="2">
        <row r="3">
          <cell r="E3" t="str">
            <v>H11</v>
          </cell>
          <cell r="G3">
            <v>3.8E-3</v>
          </cell>
        </row>
        <row r="4">
          <cell r="E4" t="str">
            <v>H4</v>
          </cell>
          <cell r="G4">
            <v>3.8E-3</v>
          </cell>
        </row>
        <row r="5">
          <cell r="E5" t="str">
            <v>H1</v>
          </cell>
          <cell r="G5">
            <v>1.4999999999999999E-2</v>
          </cell>
        </row>
        <row r="6">
          <cell r="E6" t="str">
            <v>H3</v>
          </cell>
          <cell r="G6">
            <v>4.4900000000000002E-2</v>
          </cell>
        </row>
        <row r="7">
          <cell r="E7" t="str">
            <v>H6</v>
          </cell>
          <cell r="G7">
            <v>0.11609999999999999</v>
          </cell>
        </row>
        <row r="8">
          <cell r="E8" t="str">
            <v>H5</v>
          </cell>
          <cell r="G8">
            <v>0.161</v>
          </cell>
        </row>
        <row r="9">
          <cell r="E9" t="str">
            <v>H7</v>
          </cell>
          <cell r="G9">
            <v>0.27339999999999998</v>
          </cell>
        </row>
        <row r="10">
          <cell r="E10" t="str">
            <v>H9</v>
          </cell>
          <cell r="G10">
            <v>0.38200000000000001</v>
          </cell>
        </row>
      </sheetData>
      <sheetData sheetId="3">
        <row r="2">
          <cell r="E2" t="str">
            <v>H11</v>
          </cell>
          <cell r="G2">
            <v>1E-3</v>
          </cell>
        </row>
        <row r="3">
          <cell r="E3" t="str">
            <v>H4</v>
          </cell>
          <cell r="G3">
            <v>1E-3</v>
          </cell>
        </row>
        <row r="4">
          <cell r="E4" t="str">
            <v>H1</v>
          </cell>
          <cell r="G4">
            <v>1.5699999999999999E-2</v>
          </cell>
        </row>
        <row r="5">
          <cell r="E5" t="str">
            <v>H10</v>
          </cell>
          <cell r="G5">
            <v>1.89E-2</v>
          </cell>
        </row>
        <row r="6">
          <cell r="E6" t="str">
            <v>H7</v>
          </cell>
          <cell r="G6">
            <v>2.1999999999999999E-2</v>
          </cell>
        </row>
        <row r="7">
          <cell r="E7" t="str">
            <v>H3</v>
          </cell>
          <cell r="G7">
            <v>0.1045</v>
          </cell>
        </row>
        <row r="8">
          <cell r="E8" t="str">
            <v>H6</v>
          </cell>
          <cell r="G8">
            <v>0.16819999999999999</v>
          </cell>
        </row>
        <row r="9">
          <cell r="E9" t="str">
            <v>H5</v>
          </cell>
          <cell r="G9">
            <v>0.25390000000000001</v>
          </cell>
        </row>
        <row r="10">
          <cell r="E10" t="str">
            <v>H9</v>
          </cell>
          <cell r="G10">
            <v>0.4148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混合毒株NA信息表"/>
      <sheetName val="2016"/>
      <sheetName val="2017"/>
      <sheetName val="2018"/>
    </sheetNames>
    <sheetDataSet>
      <sheetData sheetId="0"/>
      <sheetData sheetId="1">
        <row r="5">
          <cell r="F5" t="str">
            <v>N3</v>
          </cell>
          <cell r="H5">
            <v>3.5700000000000003E-2</v>
          </cell>
        </row>
        <row r="6">
          <cell r="F6" t="str">
            <v>N8</v>
          </cell>
          <cell r="H6">
            <v>0.17860000000000001</v>
          </cell>
        </row>
        <row r="7">
          <cell r="F7" t="str">
            <v>N9</v>
          </cell>
          <cell r="H7">
            <v>0.17860000000000001</v>
          </cell>
        </row>
        <row r="8">
          <cell r="F8" t="str">
            <v>N6</v>
          </cell>
          <cell r="H8">
            <v>0.21429999999999999</v>
          </cell>
        </row>
        <row r="9">
          <cell r="F9" t="str">
            <v>N2</v>
          </cell>
          <cell r="H9">
            <v>0.39279999999999998</v>
          </cell>
        </row>
      </sheetData>
      <sheetData sheetId="2">
        <row r="17">
          <cell r="F17" t="str">
            <v>N4</v>
          </cell>
          <cell r="H17">
            <v>3.9370078740157497E-3</v>
          </cell>
        </row>
        <row r="18">
          <cell r="F18" t="str">
            <v>N1</v>
          </cell>
          <cell r="H18">
            <v>7.8740157480314994E-3</v>
          </cell>
        </row>
        <row r="19">
          <cell r="F19" t="str">
            <v>N3</v>
          </cell>
          <cell r="H19">
            <v>1.5748031496062999E-2</v>
          </cell>
        </row>
        <row r="20">
          <cell r="F20" t="str">
            <v>N8</v>
          </cell>
          <cell r="H20">
            <v>9.4488188976377993E-2</v>
          </cell>
        </row>
        <row r="21">
          <cell r="F21" t="str">
            <v>N9</v>
          </cell>
          <cell r="H21">
            <v>0.196850393700787</v>
          </cell>
        </row>
        <row r="22">
          <cell r="F22" t="str">
            <v>N6</v>
          </cell>
          <cell r="H22">
            <v>0.27559055118110198</v>
          </cell>
        </row>
        <row r="23">
          <cell r="F23" t="str">
            <v>N2</v>
          </cell>
          <cell r="H23">
            <v>0.40551181102362199</v>
          </cell>
        </row>
      </sheetData>
      <sheetData sheetId="3">
        <row r="17">
          <cell r="F17" t="str">
            <v>N9</v>
          </cell>
          <cell r="H17">
            <v>1.2999999999999999E-3</v>
          </cell>
        </row>
        <row r="18">
          <cell r="F18" t="str">
            <v>N1</v>
          </cell>
          <cell r="H18">
            <v>2.3400000000000001E-2</v>
          </cell>
        </row>
        <row r="19">
          <cell r="F19" t="str">
            <v>N3</v>
          </cell>
          <cell r="H19">
            <v>0.03</v>
          </cell>
        </row>
        <row r="20">
          <cell r="F20" t="str">
            <v>N8</v>
          </cell>
          <cell r="H20">
            <v>5.6000000000000001E-2</v>
          </cell>
        </row>
        <row r="21">
          <cell r="F21" t="str">
            <v>N6</v>
          </cell>
          <cell r="H21">
            <v>0.42709999999999998</v>
          </cell>
        </row>
        <row r="22">
          <cell r="F22" t="str">
            <v>N2</v>
          </cell>
          <cell r="H22">
            <v>0.4622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纯和毒株亚型年度分布"/>
      <sheetName val="2016"/>
      <sheetName val="2017"/>
      <sheetName val="2018"/>
    </sheetNames>
    <sheetDataSet>
      <sheetData sheetId="0"/>
      <sheetData sheetId="1">
        <row r="5">
          <cell r="F5" t="str">
            <v>Others</v>
          </cell>
          <cell r="H5">
            <v>1.6299999999999999E-2</v>
          </cell>
        </row>
        <row r="6">
          <cell r="F6" t="str">
            <v>H3N2/N8</v>
          </cell>
          <cell r="H6">
            <v>3.2399999999999998E-2</v>
          </cell>
        </row>
        <row r="7">
          <cell r="F7" t="str">
            <v>H7N9</v>
          </cell>
          <cell r="H7">
            <v>5.4100000000000002E-2</v>
          </cell>
        </row>
        <row r="8">
          <cell r="F8" t="str">
            <v>H6N2</v>
          </cell>
          <cell r="H8">
            <v>2.1600000000000001E-2</v>
          </cell>
        </row>
        <row r="9">
          <cell r="F9" t="str">
            <v>H6N6</v>
          </cell>
          <cell r="H9">
            <v>0.1027</v>
          </cell>
        </row>
        <row r="10">
          <cell r="F10" t="str">
            <v>H5N8</v>
          </cell>
          <cell r="H10">
            <v>4.3200000000000002E-2</v>
          </cell>
        </row>
        <row r="11">
          <cell r="F11" t="str">
            <v>H5N6</v>
          </cell>
          <cell r="H11">
            <v>0.18920000000000001</v>
          </cell>
        </row>
        <row r="12">
          <cell r="F12" t="str">
            <v>H9N2</v>
          </cell>
          <cell r="H12">
            <v>0.54054054054054101</v>
          </cell>
        </row>
      </sheetData>
      <sheetData sheetId="2">
        <row r="9">
          <cell r="B9" t="str">
            <v>H2N3</v>
          </cell>
          <cell r="D9">
            <v>1.6000000000000001E-3</v>
          </cell>
        </row>
        <row r="10">
          <cell r="B10" t="str">
            <v>H4N6/N8</v>
          </cell>
          <cell r="D10">
            <v>4.7000000000000002E-3</v>
          </cell>
        </row>
        <row r="11">
          <cell r="B11" t="str">
            <v>H1N3/N8</v>
          </cell>
          <cell r="D11">
            <v>7.7999999999999996E-3</v>
          </cell>
        </row>
        <row r="12">
          <cell r="B12" t="str">
            <v>H3N2/N3N6N8</v>
          </cell>
          <cell r="D12">
            <v>1.41E-2</v>
          </cell>
        </row>
        <row r="13">
          <cell r="B13" t="str">
            <v>H11N3/N6/N8</v>
          </cell>
          <cell r="D13">
            <v>1.5599999999999999E-2</v>
          </cell>
        </row>
        <row r="14">
          <cell r="B14" t="str">
            <v>H6N2/N8</v>
          </cell>
          <cell r="D14">
            <v>6.1999999999999998E-3</v>
          </cell>
        </row>
        <row r="15">
          <cell r="B15" t="str">
            <v>H6N6</v>
          </cell>
          <cell r="D15">
            <v>5.9400000000000001E-2</v>
          </cell>
        </row>
        <row r="16">
          <cell r="B16" t="str">
            <v>H5N8</v>
          </cell>
          <cell r="D16">
            <v>6.1999999999999998E-3</v>
          </cell>
        </row>
        <row r="17">
          <cell r="B17" t="str">
            <v>H5N6</v>
          </cell>
          <cell r="D17">
            <v>7.4999999999999997E-2</v>
          </cell>
        </row>
        <row r="18">
          <cell r="B18" t="str">
            <v>H7N2/N6</v>
          </cell>
          <cell r="D18">
            <v>3.0999999999999999E-3</v>
          </cell>
        </row>
        <row r="19">
          <cell r="B19" t="str">
            <v>H7N9</v>
          </cell>
          <cell r="D19">
            <v>0.1172</v>
          </cell>
        </row>
        <row r="20">
          <cell r="B20" t="str">
            <v>H9N6/N9</v>
          </cell>
          <cell r="D20">
            <v>3.2800000000000003E-2</v>
          </cell>
        </row>
        <row r="21">
          <cell r="B21" t="str">
            <v>H9N2</v>
          </cell>
          <cell r="D21">
            <v>0.65629999999999999</v>
          </cell>
        </row>
      </sheetData>
      <sheetData sheetId="3">
        <row r="6">
          <cell r="F6" t="str">
            <v>H1N7</v>
          </cell>
          <cell r="H6">
            <v>1.7182130584192401E-3</v>
          </cell>
        </row>
        <row r="7">
          <cell r="F7" t="str">
            <v>H4N6</v>
          </cell>
          <cell r="H7">
            <v>1.7182130584192401E-3</v>
          </cell>
        </row>
        <row r="8">
          <cell r="F8" t="str">
            <v>H3N2</v>
          </cell>
          <cell r="H8">
            <v>6.8728522336769802E-3</v>
          </cell>
        </row>
        <row r="9">
          <cell r="F9" t="str">
            <v>H6N6</v>
          </cell>
          <cell r="H9">
            <v>3.09278350515464E-2</v>
          </cell>
        </row>
        <row r="10">
          <cell r="F10" t="str">
            <v>H5N6</v>
          </cell>
          <cell r="H10">
            <v>5.1546391752577303E-2</v>
          </cell>
        </row>
        <row r="11">
          <cell r="F11" t="str">
            <v>H7N3</v>
          </cell>
          <cell r="H11">
            <v>5.3264604810996603E-2</v>
          </cell>
        </row>
        <row r="12">
          <cell r="F12" t="str">
            <v>H9N6</v>
          </cell>
          <cell r="H12">
            <v>5.1546391752577301E-3</v>
          </cell>
        </row>
        <row r="13">
          <cell r="F13" t="str">
            <v>H9N2</v>
          </cell>
          <cell r="H13">
            <v>0.84879725085910696</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S2-A "/>
      <sheetName val="Figure S2-B"/>
    </sheetNames>
    <sheetDataSet>
      <sheetData sheetId="0">
        <row r="4">
          <cell r="A4" t="str">
            <v>Ev</v>
          </cell>
          <cell r="C4">
            <v>2.6499999999999999E-2</v>
          </cell>
        </row>
        <row r="5">
          <cell r="A5" t="str">
            <v>Pg-C</v>
          </cell>
          <cell r="C5">
            <v>8.8999999999999999E-3</v>
          </cell>
        </row>
        <row r="6">
          <cell r="A6" t="str">
            <v>Pg-O</v>
          </cell>
          <cell r="C6">
            <v>8.8999999999999999E-3</v>
          </cell>
        </row>
        <row r="7">
          <cell r="A7" t="str">
            <v>Gs-C</v>
          </cell>
          <cell r="C7">
            <v>9.7299999999999998E-2</v>
          </cell>
        </row>
        <row r="8">
          <cell r="A8" t="str">
            <v>Gs-O</v>
          </cell>
          <cell r="C8">
            <v>0.1416</v>
          </cell>
        </row>
        <row r="9">
          <cell r="A9" t="str">
            <v>Dk-OC</v>
          </cell>
          <cell r="C9">
            <v>0.18579999999999999</v>
          </cell>
        </row>
        <row r="10">
          <cell r="A10" t="str">
            <v>Dk-C</v>
          </cell>
          <cell r="C10">
            <v>0.15040000000000001</v>
          </cell>
        </row>
        <row r="11">
          <cell r="A11" t="str">
            <v>Dk-O</v>
          </cell>
          <cell r="C11">
            <v>0.2389</v>
          </cell>
        </row>
        <row r="12">
          <cell r="A12" t="str">
            <v>Ck-OC</v>
          </cell>
          <cell r="C12">
            <v>2.6599999999999999E-2</v>
          </cell>
        </row>
        <row r="13">
          <cell r="A13" t="str">
            <v>Ck-C</v>
          </cell>
          <cell r="C13">
            <v>2.6599999999999999E-2</v>
          </cell>
        </row>
        <row r="14">
          <cell r="A14" t="str">
            <v>Ck-O</v>
          </cell>
          <cell r="C14">
            <v>8.8499999999999995E-2</v>
          </cell>
        </row>
        <row r="22">
          <cell r="A22" t="str">
            <v>Ev</v>
          </cell>
          <cell r="C22">
            <v>0.14119999999999999</v>
          </cell>
        </row>
        <row r="23">
          <cell r="A23" t="str">
            <v>Pg-OC</v>
          </cell>
          <cell r="C23">
            <v>1.18E-2</v>
          </cell>
        </row>
        <row r="24">
          <cell r="A24" t="str">
            <v>Pg-O</v>
          </cell>
          <cell r="C24">
            <v>1.18E-2</v>
          </cell>
        </row>
        <row r="25">
          <cell r="A25" t="str">
            <v>Dk-OC</v>
          </cell>
          <cell r="C25">
            <v>9.4100000000000003E-2</v>
          </cell>
        </row>
        <row r="26">
          <cell r="A26" t="str">
            <v>Dk-C</v>
          </cell>
          <cell r="C26">
            <v>1.18E-2</v>
          </cell>
        </row>
        <row r="27">
          <cell r="A27" t="str">
            <v>Ck-OC</v>
          </cell>
          <cell r="C27">
            <v>0.50590000000000002</v>
          </cell>
        </row>
        <row r="28">
          <cell r="A28" t="str">
            <v>Ck-C</v>
          </cell>
          <cell r="C28">
            <v>4.7E-2</v>
          </cell>
        </row>
        <row r="29">
          <cell r="A29" t="str">
            <v>Ck-O</v>
          </cell>
          <cell r="C29">
            <v>0.1764</v>
          </cell>
        </row>
        <row r="38">
          <cell r="A38" t="str">
            <v>Ev</v>
          </cell>
          <cell r="C38">
            <v>3.2399999999999998E-2</v>
          </cell>
        </row>
        <row r="39">
          <cell r="A39" t="str">
            <v>Pg-C</v>
          </cell>
          <cell r="C39">
            <v>1.14E-2</v>
          </cell>
        </row>
        <row r="40">
          <cell r="A40" t="str">
            <v>Pg-O</v>
          </cell>
          <cell r="C40">
            <v>2.8999999999999998E-3</v>
          </cell>
        </row>
        <row r="41">
          <cell r="A41" t="str">
            <v>Gs-C</v>
          </cell>
          <cell r="C41">
            <v>1E-3</v>
          </cell>
        </row>
        <row r="42">
          <cell r="A42" t="str">
            <v>Gs-O</v>
          </cell>
          <cell r="C42">
            <v>1.9E-3</v>
          </cell>
        </row>
        <row r="43">
          <cell r="A43" t="str">
            <v>Dk-OC</v>
          </cell>
          <cell r="C43">
            <v>5.4300000000000001E-2</v>
          </cell>
        </row>
        <row r="44">
          <cell r="A44" t="str">
            <v>Dk-C</v>
          </cell>
          <cell r="C44">
            <v>2.5700000000000001E-2</v>
          </cell>
        </row>
        <row r="45">
          <cell r="A45" t="str">
            <v>Dk-O</v>
          </cell>
          <cell r="C45">
            <v>3.4299999999999997E-2</v>
          </cell>
        </row>
        <row r="46">
          <cell r="A46" t="str">
            <v>Ck-OC</v>
          </cell>
          <cell r="C46">
            <v>0.16589999999999999</v>
          </cell>
        </row>
        <row r="47">
          <cell r="A47" t="str">
            <v>Ck-C</v>
          </cell>
          <cell r="C47">
            <v>0.16969999999999999</v>
          </cell>
        </row>
        <row r="48">
          <cell r="A48" t="str">
            <v>Ck-O</v>
          </cell>
          <cell r="C48">
            <v>0.50049999999999994</v>
          </cell>
        </row>
      </sheetData>
      <sheetData sheetId="1">
        <row r="4">
          <cell r="C4" t="str">
            <v>H5N6</v>
          </cell>
          <cell r="E4">
            <v>1.6E-2</v>
          </cell>
        </row>
        <row r="5">
          <cell r="C5" t="str">
            <v>H6N8</v>
          </cell>
          <cell r="E5">
            <v>1.06E-2</v>
          </cell>
        </row>
        <row r="6">
          <cell r="C6" t="str">
            <v>H7N3</v>
          </cell>
          <cell r="E6">
            <v>5.3E-3</v>
          </cell>
        </row>
        <row r="7">
          <cell r="C7" t="str">
            <v>H7N9</v>
          </cell>
          <cell r="E7">
            <v>2.1299999999999999E-2</v>
          </cell>
        </row>
        <row r="8">
          <cell r="C8" t="str">
            <v>H9N2</v>
          </cell>
          <cell r="E8">
            <v>0.94679999999999997</v>
          </cell>
        </row>
        <row r="18">
          <cell r="C18" t="str">
            <v>H5N6</v>
          </cell>
          <cell r="E18">
            <v>1.8181818181818198E-2</v>
          </cell>
        </row>
        <row r="19">
          <cell r="C19" t="str">
            <v>H7N9</v>
          </cell>
          <cell r="E19">
            <v>2.7272727272727299E-2</v>
          </cell>
        </row>
        <row r="20">
          <cell r="C20" t="str">
            <v>H9N2</v>
          </cell>
          <cell r="E20">
            <v>0.95454545454545503</v>
          </cell>
        </row>
        <row r="35">
          <cell r="C35" t="str">
            <v>H5N6</v>
          </cell>
          <cell r="E35">
            <v>1.26582278481013E-2</v>
          </cell>
        </row>
        <row r="36">
          <cell r="C36" t="str">
            <v>H6N6</v>
          </cell>
          <cell r="E36">
            <v>4.2194092827004199E-3</v>
          </cell>
        </row>
        <row r="37">
          <cell r="C37" t="str">
            <v>H7N9</v>
          </cell>
          <cell r="E37">
            <v>0.18143459915611801</v>
          </cell>
        </row>
        <row r="38">
          <cell r="C38" t="str">
            <v>H9N9</v>
          </cell>
          <cell r="E38">
            <v>6.7510548523206704E-2</v>
          </cell>
        </row>
        <row r="39">
          <cell r="C39" t="str">
            <v>H9N2</v>
          </cell>
          <cell r="E39">
            <v>0.734177215189873</v>
          </cell>
        </row>
        <row r="51">
          <cell r="B51" t="str">
            <v>Others</v>
          </cell>
          <cell r="D51">
            <v>0.19298245614035101</v>
          </cell>
        </row>
        <row r="52">
          <cell r="B52" t="str">
            <v>H3N2</v>
          </cell>
          <cell r="D52">
            <v>4.3859649122807001E-2</v>
          </cell>
        </row>
        <row r="53">
          <cell r="B53" t="str">
            <v>H7N3</v>
          </cell>
          <cell r="D53">
            <v>7.0175438596491196E-2</v>
          </cell>
        </row>
        <row r="54">
          <cell r="B54" t="str">
            <v>H7N9</v>
          </cell>
          <cell r="D54">
            <v>8.7719298245613996E-3</v>
          </cell>
        </row>
        <row r="55">
          <cell r="B55" t="str">
            <v>H5N8</v>
          </cell>
          <cell r="D55">
            <v>8.7719298245613996E-3</v>
          </cell>
        </row>
        <row r="56">
          <cell r="B56" t="str">
            <v>H5N6</v>
          </cell>
          <cell r="D56">
            <v>0.14912280701754399</v>
          </cell>
        </row>
        <row r="57">
          <cell r="B57" t="str">
            <v>H6N2</v>
          </cell>
          <cell r="D57">
            <v>1.7543859649122799E-2</v>
          </cell>
        </row>
        <row r="58">
          <cell r="B58" t="str">
            <v>H6N6</v>
          </cell>
          <cell r="D58">
            <v>0.27192982456140402</v>
          </cell>
        </row>
        <row r="59">
          <cell r="B59" t="str">
            <v>H9N2</v>
          </cell>
          <cell r="D59">
            <v>0.23684210526315799</v>
          </cell>
        </row>
        <row r="71">
          <cell r="B71" t="str">
            <v>Others</v>
          </cell>
          <cell r="D71">
            <v>7.0175438596491196E-2</v>
          </cell>
        </row>
        <row r="72">
          <cell r="B72" t="str">
            <v>H3N2</v>
          </cell>
          <cell r="D72">
            <v>1.7543859649122799E-2</v>
          </cell>
        </row>
        <row r="73">
          <cell r="B73" t="str">
            <v>H6N6</v>
          </cell>
          <cell r="D73">
            <v>0.16666666666666699</v>
          </cell>
        </row>
        <row r="74">
          <cell r="B74" t="str">
            <v>H7N3</v>
          </cell>
          <cell r="D74">
            <v>0.19298245614035101</v>
          </cell>
        </row>
        <row r="75">
          <cell r="B75" t="str">
            <v>H5N6</v>
          </cell>
          <cell r="D75">
            <v>0.23684210526315799</v>
          </cell>
        </row>
        <row r="76">
          <cell r="B76" t="str">
            <v>H9N2</v>
          </cell>
          <cell r="D76">
            <v>0.31578947368421101</v>
          </cell>
        </row>
        <row r="83">
          <cell r="B83" t="str">
            <v>Others</v>
          </cell>
          <cell r="D83">
            <v>7.3999999999999996E-2</v>
          </cell>
        </row>
        <row r="84">
          <cell r="B84" t="str">
            <v>H7N9</v>
          </cell>
          <cell r="D84">
            <v>7.4074074074074098E-2</v>
          </cell>
        </row>
        <row r="85">
          <cell r="B85" t="str">
            <v>H6N6</v>
          </cell>
          <cell r="D85">
            <v>0.12037037037037</v>
          </cell>
        </row>
        <row r="86">
          <cell r="B86" t="str">
            <v>H5N8</v>
          </cell>
          <cell r="D86">
            <v>9.2592592592592605E-3</v>
          </cell>
        </row>
        <row r="87">
          <cell r="B87" t="str">
            <v>H5N6</v>
          </cell>
          <cell r="D87">
            <v>0.194444444444444</v>
          </cell>
        </row>
        <row r="88">
          <cell r="B88" t="str">
            <v>H9N2</v>
          </cell>
          <cell r="D88">
            <v>0.52777777777777801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2-A"/>
      <sheetName val="Figure 2-B"/>
      <sheetName val="Fig. 1c"/>
    </sheetNames>
    <sheetDataSet>
      <sheetData sheetId="0"/>
      <sheetData sheetId="1">
        <row r="19">
          <cell r="E19" t="str">
            <v>H6N6</v>
          </cell>
          <cell r="G19">
            <v>1.02564102564103E-3</v>
          </cell>
        </row>
        <row r="20">
          <cell r="E20" t="str">
            <v>H6N8</v>
          </cell>
          <cell r="G20">
            <v>2.05128205128205E-3</v>
          </cell>
        </row>
        <row r="21">
          <cell r="E21" t="str">
            <v>H5N6</v>
          </cell>
          <cell r="G21">
            <v>1.64102564102564E-2</v>
          </cell>
        </row>
        <row r="22">
          <cell r="E22" t="str">
            <v>H7N3</v>
          </cell>
          <cell r="G22">
            <v>1.02564102564103E-3</v>
          </cell>
        </row>
        <row r="23">
          <cell r="E23" t="str">
            <v>H7N9</v>
          </cell>
          <cell r="G23">
            <v>6.3589743589743605E-2</v>
          </cell>
        </row>
        <row r="24">
          <cell r="E24" t="str">
            <v>H9N9</v>
          </cell>
          <cell r="G24">
            <v>1.64102564102564E-2</v>
          </cell>
        </row>
        <row r="25">
          <cell r="E25" t="str">
            <v>H9N2</v>
          </cell>
          <cell r="G25">
            <v>0.89948717948717904</v>
          </cell>
        </row>
        <row r="42">
          <cell r="F42" t="str">
            <v>H7N9</v>
          </cell>
          <cell r="H42">
            <v>2.6785714285714302E-2</v>
          </cell>
        </row>
        <row r="43">
          <cell r="F43" t="str">
            <v>H7N3</v>
          </cell>
          <cell r="H43">
            <v>8.9285714285714302E-2</v>
          </cell>
        </row>
        <row r="44">
          <cell r="F44" t="str">
            <v>H6N2</v>
          </cell>
          <cell r="H44">
            <v>5.9523809523809503E-3</v>
          </cell>
        </row>
        <row r="45">
          <cell r="F45" t="str">
            <v>H6N6</v>
          </cell>
          <cell r="H45">
            <v>0.1875</v>
          </cell>
        </row>
        <row r="46">
          <cell r="F46" t="str">
            <v>H5N8</v>
          </cell>
          <cell r="H46">
            <v>5.9523809523809503E-3</v>
          </cell>
        </row>
        <row r="47">
          <cell r="F47" t="str">
            <v>H5N6</v>
          </cell>
          <cell r="H47">
            <v>0.19345238095238099</v>
          </cell>
        </row>
        <row r="48">
          <cell r="F48" t="str">
            <v>Others</v>
          </cell>
          <cell r="H48">
            <v>0.1338</v>
          </cell>
        </row>
        <row r="49">
          <cell r="F49" t="str">
            <v>H9N2</v>
          </cell>
          <cell r="H49">
            <v>0.35714285714285698</v>
          </cell>
        </row>
      </sheetData>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K5" sqref="K5"/>
    </sheetView>
  </sheetViews>
  <sheetFormatPr defaultColWidth="9" defaultRowHeight="20.100000000000001" customHeight="1" x14ac:dyDescent="0.2"/>
  <cols>
    <col min="1" max="1" width="9" style="47"/>
    <col min="2" max="2" width="14.875" style="48" customWidth="1"/>
    <col min="3" max="3" width="9.25" style="48" customWidth="1"/>
    <col min="4" max="4" width="20.375" style="48" customWidth="1"/>
    <col min="5" max="5" width="16.625" style="48" customWidth="1"/>
    <col min="6" max="6" width="17.25" style="48" customWidth="1"/>
    <col min="7" max="16384" width="9" style="49"/>
  </cols>
  <sheetData>
    <row r="1" spans="1:9" ht="20.100000000000001" customHeight="1" x14ac:dyDescent="0.2">
      <c r="A1" s="59" t="s">
        <v>0</v>
      </c>
      <c r="B1" s="60"/>
      <c r="C1" s="60"/>
      <c r="D1" s="60"/>
      <c r="E1" s="60"/>
      <c r="F1" s="60"/>
      <c r="G1" s="60"/>
      <c r="H1" s="60"/>
      <c r="I1" s="60"/>
    </row>
    <row r="2" spans="1:9" ht="139.15" customHeight="1" x14ac:dyDescent="0.2">
      <c r="A2" s="59"/>
      <c r="B2" s="60"/>
      <c r="C2" s="60"/>
      <c r="D2" s="60"/>
      <c r="E2" s="60"/>
      <c r="F2" s="60"/>
      <c r="G2" s="60"/>
      <c r="H2" s="60"/>
      <c r="I2" s="60"/>
    </row>
    <row r="3" spans="1:9" ht="20.100000000000001" customHeight="1" x14ac:dyDescent="0.2">
      <c r="A3" s="42" t="s">
        <v>1</v>
      </c>
      <c r="B3" s="3" t="s">
        <v>2</v>
      </c>
      <c r="C3" s="3" t="s">
        <v>3</v>
      </c>
      <c r="D3" s="3" t="s">
        <v>4</v>
      </c>
      <c r="E3" s="3" t="s">
        <v>5</v>
      </c>
      <c r="F3" s="3" t="s">
        <v>6</v>
      </c>
    </row>
    <row r="4" spans="1:9" ht="20.100000000000001" customHeight="1" x14ac:dyDescent="0.2">
      <c r="A4" s="56" t="s">
        <v>7</v>
      </c>
      <c r="B4" s="3" t="s">
        <v>8</v>
      </c>
      <c r="C4" s="50">
        <v>350</v>
      </c>
      <c r="D4" s="50">
        <v>9</v>
      </c>
      <c r="E4" s="46">
        <f>D4/C4</f>
        <v>2.5714285714285714E-2</v>
      </c>
      <c r="F4" s="46"/>
    </row>
    <row r="5" spans="1:9" ht="20.100000000000001" customHeight="1" x14ac:dyDescent="0.2">
      <c r="A5" s="57"/>
      <c r="B5" s="3" t="s">
        <v>9</v>
      </c>
      <c r="C5" s="50">
        <v>389</v>
      </c>
      <c r="D5" s="50">
        <v>28</v>
      </c>
      <c r="E5" s="46">
        <f t="shared" ref="E5:E34" si="0">D5/C5</f>
        <v>7.1979434447300775E-2</v>
      </c>
      <c r="F5" s="50"/>
    </row>
    <row r="6" spans="1:9" ht="20.100000000000001" customHeight="1" x14ac:dyDescent="0.2">
      <c r="A6" s="58"/>
      <c r="B6" s="3" t="s">
        <v>10</v>
      </c>
      <c r="C6" s="51">
        <f>SUM(C4:C5)</f>
        <v>739</v>
      </c>
      <c r="D6" s="51">
        <f>SUM(D4:D5)</f>
        <v>37</v>
      </c>
      <c r="E6" s="52">
        <f t="shared" si="0"/>
        <v>5.0067658998646819E-2</v>
      </c>
      <c r="F6" s="53">
        <f>1-E6</f>
        <v>0.94993234100135315</v>
      </c>
    </row>
    <row r="7" spans="1:9" ht="20.100000000000001" customHeight="1" x14ac:dyDescent="0.2">
      <c r="A7" s="56" t="s">
        <v>11</v>
      </c>
      <c r="B7" s="3" t="s">
        <v>12</v>
      </c>
      <c r="C7" s="50">
        <v>1021</v>
      </c>
      <c r="D7" s="50">
        <v>83</v>
      </c>
      <c r="E7" s="46">
        <f t="shared" si="0"/>
        <v>8.1292850146914786E-2</v>
      </c>
      <c r="F7" s="46"/>
    </row>
    <row r="8" spans="1:9" ht="20.100000000000001" customHeight="1" x14ac:dyDescent="0.2">
      <c r="A8" s="57"/>
      <c r="B8" s="3" t="s">
        <v>13</v>
      </c>
      <c r="C8" s="50">
        <v>597</v>
      </c>
      <c r="D8" s="50">
        <v>99</v>
      </c>
      <c r="E8" s="46">
        <f t="shared" si="0"/>
        <v>0.16582914572864321</v>
      </c>
      <c r="F8" s="50"/>
    </row>
    <row r="9" spans="1:9" ht="20.100000000000001" customHeight="1" x14ac:dyDescent="0.2">
      <c r="A9" s="57"/>
      <c r="B9" s="3" t="s">
        <v>14</v>
      </c>
      <c r="C9" s="50">
        <v>1471</v>
      </c>
      <c r="D9" s="50">
        <v>139</v>
      </c>
      <c r="E9" s="46">
        <f t="shared" si="0"/>
        <v>9.4493541808293682E-2</v>
      </c>
      <c r="F9" s="50"/>
    </row>
    <row r="10" spans="1:9" ht="20.100000000000001" customHeight="1" x14ac:dyDescent="0.2">
      <c r="A10" s="57"/>
      <c r="B10" s="3" t="s">
        <v>15</v>
      </c>
      <c r="C10" s="50">
        <v>250</v>
      </c>
      <c r="D10" s="50">
        <v>6</v>
      </c>
      <c r="E10" s="46">
        <f t="shared" si="0"/>
        <v>2.4E-2</v>
      </c>
      <c r="F10" s="50"/>
    </row>
    <row r="11" spans="1:9" ht="20.100000000000001" customHeight="1" x14ac:dyDescent="0.2">
      <c r="A11" s="57"/>
      <c r="B11" s="3" t="s">
        <v>16</v>
      </c>
      <c r="C11" s="50">
        <v>155</v>
      </c>
      <c r="D11" s="50">
        <v>5</v>
      </c>
      <c r="E11" s="46">
        <f t="shared" si="0"/>
        <v>3.2258064516129031E-2</v>
      </c>
      <c r="F11" s="50"/>
    </row>
    <row r="12" spans="1:9" ht="20.100000000000001" customHeight="1" x14ac:dyDescent="0.2">
      <c r="A12" s="58"/>
      <c r="B12" s="3" t="s">
        <v>10</v>
      </c>
      <c r="C12" s="51">
        <f>SUM(C7:C11)</f>
        <v>3494</v>
      </c>
      <c r="D12" s="51">
        <f>SUM(D7:D11)</f>
        <v>332</v>
      </c>
      <c r="E12" s="52">
        <f t="shared" si="0"/>
        <v>9.502003434459072E-2</v>
      </c>
      <c r="F12" s="53">
        <f>1-E12</f>
        <v>0.90497996565540928</v>
      </c>
    </row>
    <row r="13" spans="1:9" ht="20.100000000000001" customHeight="1" x14ac:dyDescent="0.2">
      <c r="A13" s="56" t="s">
        <v>17</v>
      </c>
      <c r="B13" s="3" t="s">
        <v>18</v>
      </c>
      <c r="C13" s="50">
        <v>447</v>
      </c>
      <c r="D13" s="50">
        <v>69</v>
      </c>
      <c r="E13" s="46">
        <f t="shared" si="0"/>
        <v>0.15436241610738255</v>
      </c>
      <c r="F13" s="46"/>
    </row>
    <row r="14" spans="1:9" ht="20.100000000000001" customHeight="1" x14ac:dyDescent="0.2">
      <c r="A14" s="57"/>
      <c r="B14" s="3" t="s">
        <v>19</v>
      </c>
      <c r="C14" s="50">
        <v>1122</v>
      </c>
      <c r="D14" s="50">
        <v>282</v>
      </c>
      <c r="E14" s="46">
        <f t="shared" si="0"/>
        <v>0.25133689839572193</v>
      </c>
      <c r="F14" s="50"/>
    </row>
    <row r="15" spans="1:9" ht="20.100000000000001" customHeight="1" x14ac:dyDescent="0.2">
      <c r="A15" s="57"/>
      <c r="B15" s="3" t="s">
        <v>20</v>
      </c>
      <c r="C15" s="50">
        <v>1796</v>
      </c>
      <c r="D15" s="50">
        <v>429</v>
      </c>
      <c r="E15" s="46">
        <f t="shared" si="0"/>
        <v>0.2388641425389755</v>
      </c>
      <c r="F15" s="50"/>
    </row>
    <row r="16" spans="1:9" ht="20.100000000000001" customHeight="1" x14ac:dyDescent="0.2">
      <c r="A16" s="57"/>
      <c r="B16" s="3" t="s">
        <v>21</v>
      </c>
      <c r="C16" s="50">
        <v>2186</v>
      </c>
      <c r="D16" s="50">
        <v>357</v>
      </c>
      <c r="E16" s="46">
        <f t="shared" si="0"/>
        <v>0.16331198536139066</v>
      </c>
      <c r="F16" s="50"/>
    </row>
    <row r="17" spans="1:6" ht="20.100000000000001" customHeight="1" x14ac:dyDescent="0.2">
      <c r="A17" s="58"/>
      <c r="B17" s="3" t="s">
        <v>10</v>
      </c>
      <c r="C17" s="51">
        <f>SUM(C13:C16)</f>
        <v>5551</v>
      </c>
      <c r="D17" s="51">
        <f>SUM(D13:D16)</f>
        <v>1137</v>
      </c>
      <c r="E17" s="52">
        <f t="shared" si="0"/>
        <v>0.20482795892631958</v>
      </c>
      <c r="F17" s="53">
        <f>1-E17</f>
        <v>0.79517204107368045</v>
      </c>
    </row>
    <row r="18" spans="1:6" ht="20.100000000000001" customHeight="1" x14ac:dyDescent="0.2">
      <c r="A18" s="56" t="s">
        <v>22</v>
      </c>
      <c r="B18" s="3" t="s">
        <v>23</v>
      </c>
      <c r="C18" s="50">
        <v>98</v>
      </c>
      <c r="D18" s="50">
        <v>6</v>
      </c>
      <c r="E18" s="46">
        <f t="shared" si="0"/>
        <v>6.1224489795918366E-2</v>
      </c>
      <c r="F18" s="46"/>
    </row>
    <row r="19" spans="1:6" ht="20.100000000000001" customHeight="1" x14ac:dyDescent="0.2">
      <c r="A19" s="57"/>
      <c r="B19" s="3" t="s">
        <v>24</v>
      </c>
      <c r="C19" s="50">
        <v>358</v>
      </c>
      <c r="D19" s="50">
        <v>89</v>
      </c>
      <c r="E19" s="46">
        <f t="shared" si="0"/>
        <v>0.24860335195530725</v>
      </c>
      <c r="F19" s="50"/>
    </row>
    <row r="20" spans="1:6" ht="20.100000000000001" customHeight="1" x14ac:dyDescent="0.2">
      <c r="A20" s="58"/>
      <c r="B20" s="3" t="s">
        <v>10</v>
      </c>
      <c r="C20" s="51">
        <f>SUM(C18:C19)</f>
        <v>456</v>
      </c>
      <c r="D20" s="51">
        <f>SUM(D18:D19)</f>
        <v>95</v>
      </c>
      <c r="E20" s="52">
        <f t="shared" si="0"/>
        <v>0.20833333333333334</v>
      </c>
      <c r="F20" s="53">
        <f>1-E20</f>
        <v>0.79166666666666663</v>
      </c>
    </row>
    <row r="21" spans="1:6" ht="20.100000000000001" customHeight="1" x14ac:dyDescent="0.2">
      <c r="A21" s="56" t="s">
        <v>25</v>
      </c>
      <c r="B21" s="3" t="s">
        <v>26</v>
      </c>
      <c r="C21" s="50">
        <v>646</v>
      </c>
      <c r="D21" s="50">
        <v>83</v>
      </c>
      <c r="E21" s="46">
        <f t="shared" si="0"/>
        <v>0.12848297213622292</v>
      </c>
      <c r="F21" s="46"/>
    </row>
    <row r="22" spans="1:6" ht="20.100000000000001" customHeight="1" x14ac:dyDescent="0.2">
      <c r="A22" s="57"/>
      <c r="B22" s="3" t="s">
        <v>27</v>
      </c>
      <c r="C22" s="50">
        <v>900</v>
      </c>
      <c r="D22" s="50">
        <v>42</v>
      </c>
      <c r="E22" s="46">
        <f t="shared" si="0"/>
        <v>4.6666666666666669E-2</v>
      </c>
      <c r="F22" s="50"/>
    </row>
    <row r="23" spans="1:6" ht="20.100000000000001" customHeight="1" x14ac:dyDescent="0.2">
      <c r="A23" s="57"/>
      <c r="B23" s="2" t="s">
        <v>28</v>
      </c>
      <c r="C23" s="50">
        <v>255</v>
      </c>
      <c r="D23" s="50">
        <v>28</v>
      </c>
      <c r="E23" s="46">
        <f t="shared" si="0"/>
        <v>0.10980392156862745</v>
      </c>
      <c r="F23" s="50"/>
    </row>
    <row r="24" spans="1:6" ht="20.100000000000001" customHeight="1" x14ac:dyDescent="0.2">
      <c r="A24" s="57"/>
      <c r="B24" s="2" t="s">
        <v>29</v>
      </c>
      <c r="C24" s="50">
        <v>85</v>
      </c>
      <c r="D24" s="50">
        <v>0</v>
      </c>
      <c r="E24" s="46">
        <f t="shared" si="0"/>
        <v>0</v>
      </c>
      <c r="F24" s="50"/>
    </row>
    <row r="25" spans="1:6" ht="20.100000000000001" customHeight="1" x14ac:dyDescent="0.2">
      <c r="A25" s="58"/>
      <c r="B25" s="3" t="s">
        <v>10</v>
      </c>
      <c r="C25" s="51">
        <f>SUM(C21:C24)</f>
        <v>1886</v>
      </c>
      <c r="D25" s="51">
        <f>SUM(D21:D24)</f>
        <v>153</v>
      </c>
      <c r="E25" s="52">
        <f t="shared" si="0"/>
        <v>8.1124072110286327E-2</v>
      </c>
      <c r="F25" s="53">
        <f>1-E25</f>
        <v>0.91887592788971362</v>
      </c>
    </row>
    <row r="26" spans="1:6" ht="20.100000000000001" customHeight="1" x14ac:dyDescent="0.2">
      <c r="A26" s="56" t="s">
        <v>30</v>
      </c>
      <c r="B26" s="3" t="s">
        <v>31</v>
      </c>
      <c r="C26" s="50">
        <v>1323</v>
      </c>
      <c r="D26" s="50">
        <v>201</v>
      </c>
      <c r="E26" s="46">
        <f t="shared" si="0"/>
        <v>0.15192743764172337</v>
      </c>
      <c r="F26" s="46"/>
    </row>
    <row r="27" spans="1:6" ht="20.100000000000001" customHeight="1" x14ac:dyDescent="0.2">
      <c r="A27" s="57"/>
      <c r="B27" s="3" t="s">
        <v>32</v>
      </c>
      <c r="C27" s="50">
        <v>32</v>
      </c>
      <c r="D27" s="50">
        <v>4</v>
      </c>
      <c r="E27" s="46">
        <f t="shared" si="0"/>
        <v>0.125</v>
      </c>
      <c r="F27" s="50"/>
    </row>
    <row r="28" spans="1:6" ht="20.100000000000001" customHeight="1" x14ac:dyDescent="0.2">
      <c r="A28" s="57"/>
      <c r="B28" s="3" t="s">
        <v>33</v>
      </c>
      <c r="C28" s="50">
        <v>1225</v>
      </c>
      <c r="D28" s="50">
        <v>22</v>
      </c>
      <c r="E28" s="46">
        <f t="shared" si="0"/>
        <v>1.7959183673469388E-2</v>
      </c>
      <c r="F28" s="50"/>
    </row>
    <row r="29" spans="1:6" ht="20.100000000000001" customHeight="1" x14ac:dyDescent="0.2">
      <c r="A29" s="58"/>
      <c r="B29" s="3" t="s">
        <v>10</v>
      </c>
      <c r="C29" s="51">
        <f>SUM(C26:C28)</f>
        <v>2580</v>
      </c>
      <c r="D29" s="51">
        <f>SUM(D26:D28)</f>
        <v>227</v>
      </c>
      <c r="E29" s="52">
        <f t="shared" si="0"/>
        <v>8.7984496124031003E-2</v>
      </c>
      <c r="F29" s="53">
        <f>1-E29</f>
        <v>0.91201550387596897</v>
      </c>
    </row>
    <row r="30" spans="1:6" ht="20.100000000000001" customHeight="1" x14ac:dyDescent="0.2">
      <c r="A30" s="56" t="s">
        <v>34</v>
      </c>
      <c r="B30" s="3" t="s">
        <v>35</v>
      </c>
      <c r="C30" s="50">
        <v>72</v>
      </c>
      <c r="D30" s="50">
        <v>1</v>
      </c>
      <c r="E30" s="46">
        <f t="shared" si="0"/>
        <v>1.3888888888888888E-2</v>
      </c>
      <c r="F30" s="46"/>
    </row>
    <row r="31" spans="1:6" ht="20.100000000000001" customHeight="1" x14ac:dyDescent="0.2">
      <c r="A31" s="57"/>
      <c r="B31" s="3" t="s">
        <v>36</v>
      </c>
      <c r="C31" s="50">
        <v>1298</v>
      </c>
      <c r="D31" s="50">
        <v>65</v>
      </c>
      <c r="E31" s="46">
        <f t="shared" si="0"/>
        <v>5.007704160246533E-2</v>
      </c>
      <c r="F31" s="50"/>
    </row>
    <row r="32" spans="1:6" ht="20.100000000000001" customHeight="1" x14ac:dyDescent="0.2">
      <c r="A32" s="57"/>
      <c r="B32" s="3" t="s">
        <v>37</v>
      </c>
      <c r="C32" s="50">
        <v>15</v>
      </c>
      <c r="D32" s="50">
        <v>1</v>
      </c>
      <c r="E32" s="46">
        <f t="shared" si="0"/>
        <v>6.6666666666666666E-2</v>
      </c>
      <c r="F32" s="50"/>
    </row>
    <row r="33" spans="1:6" ht="20.100000000000001" customHeight="1" x14ac:dyDescent="0.2">
      <c r="A33" s="58"/>
      <c r="B33" s="3" t="s">
        <v>10</v>
      </c>
      <c r="C33" s="51">
        <f>SUM(C30:C32)</f>
        <v>1385</v>
      </c>
      <c r="D33" s="51">
        <f>SUM(D30:D32)</f>
        <v>67</v>
      </c>
      <c r="E33" s="52">
        <f t="shared" si="0"/>
        <v>4.8375451263537907E-2</v>
      </c>
      <c r="F33" s="53">
        <f>1-E33</f>
        <v>0.95162454873646207</v>
      </c>
    </row>
    <row r="34" spans="1:6" ht="20.100000000000001" customHeight="1" x14ac:dyDescent="0.2">
      <c r="A34" s="42"/>
      <c r="B34" s="3" t="s">
        <v>38</v>
      </c>
      <c r="C34" s="54">
        <f>SUM(C6,C12,C17,C20,C25,C29,C33)</f>
        <v>16091</v>
      </c>
      <c r="D34" s="54">
        <f>SUM(D6,D12,D17,D20,D25,D29,D33)</f>
        <v>2048</v>
      </c>
      <c r="E34" s="46">
        <f t="shared" si="0"/>
        <v>0.12727611708408426</v>
      </c>
      <c r="F34" s="50"/>
    </row>
    <row r="35" spans="1:6" ht="20.100000000000001" customHeight="1" x14ac:dyDescent="0.2">
      <c r="E35" s="55"/>
    </row>
  </sheetData>
  <mergeCells count="8">
    <mergeCell ref="A26:A29"/>
    <mergeCell ref="A30:A33"/>
    <mergeCell ref="A1:I2"/>
    <mergeCell ref="A4:A6"/>
    <mergeCell ref="A7:A12"/>
    <mergeCell ref="A13:A17"/>
    <mergeCell ref="A18:A20"/>
    <mergeCell ref="A21:A25"/>
  </mergeCells>
  <phoneticPr fontId="19" type="noConversion"/>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B15" sqref="B15"/>
    </sheetView>
  </sheetViews>
  <sheetFormatPr defaultColWidth="9" defaultRowHeight="20.100000000000001" customHeight="1" x14ac:dyDescent="0.2"/>
  <cols>
    <col min="1" max="1" width="18.75" style="7" customWidth="1"/>
    <col min="2" max="3" width="12.5" style="7" customWidth="1"/>
    <col min="4" max="16384" width="9" style="7"/>
  </cols>
  <sheetData>
    <row r="1" spans="1:3" ht="15" x14ac:dyDescent="0.2">
      <c r="A1" s="66" t="s">
        <v>39</v>
      </c>
      <c r="B1" s="67"/>
      <c r="C1" s="68"/>
    </row>
    <row r="2" spans="1:3" s="40" customFormat="1" ht="132.75" customHeight="1" x14ac:dyDescent="0.2">
      <c r="A2" s="69"/>
      <c r="B2" s="70"/>
      <c r="C2" s="71"/>
    </row>
    <row r="3" spans="1:3" ht="15" x14ac:dyDescent="0.2">
      <c r="A3" s="65" t="s">
        <v>40</v>
      </c>
      <c r="B3" s="61" t="s">
        <v>41</v>
      </c>
      <c r="C3" s="61"/>
    </row>
    <row r="4" spans="1:3" s="41" customFormat="1" ht="17.25" x14ac:dyDescent="0.2">
      <c r="A4" s="65"/>
      <c r="B4" s="4" t="s">
        <v>42</v>
      </c>
      <c r="C4" s="4" t="s">
        <v>43</v>
      </c>
    </row>
    <row r="5" spans="1:3" ht="15" x14ac:dyDescent="0.2">
      <c r="A5" s="43" t="s">
        <v>7</v>
      </c>
      <c r="B5" s="44">
        <v>0.14880210999999999</v>
      </c>
      <c r="C5" s="44">
        <v>5.0067658998646798E-2</v>
      </c>
    </row>
    <row r="6" spans="1:3" ht="15" x14ac:dyDescent="0.2">
      <c r="A6" s="43" t="s">
        <v>11</v>
      </c>
      <c r="B6" s="44">
        <v>9.4339622641509399E-2</v>
      </c>
      <c r="C6" s="44">
        <v>9.5020034344590706E-2</v>
      </c>
    </row>
    <row r="7" spans="1:3" ht="15" x14ac:dyDescent="0.2">
      <c r="A7" s="43" t="s">
        <v>17</v>
      </c>
      <c r="B7" s="44">
        <v>0.27607254970352302</v>
      </c>
      <c r="C7" s="44">
        <v>0.20482795892632</v>
      </c>
    </row>
    <row r="8" spans="1:3" ht="15" x14ac:dyDescent="0.2">
      <c r="A8" s="43" t="s">
        <v>22</v>
      </c>
      <c r="B8" s="44">
        <v>0.236326109391125</v>
      </c>
      <c r="C8" s="44">
        <v>0.20833333333333301</v>
      </c>
    </row>
    <row r="9" spans="1:3" ht="15" x14ac:dyDescent="0.2">
      <c r="A9" s="45" t="s">
        <v>25</v>
      </c>
      <c r="B9" s="46">
        <v>0.31782945736434098</v>
      </c>
      <c r="C9" s="46">
        <v>8.1124072110286299E-2</v>
      </c>
    </row>
    <row r="10" spans="1:3" ht="15" x14ac:dyDescent="0.2">
      <c r="A10" s="45" t="s">
        <v>30</v>
      </c>
      <c r="B10" s="46">
        <v>0.324004305705059</v>
      </c>
      <c r="C10" s="46">
        <v>8.7984496124031003E-2</v>
      </c>
    </row>
    <row r="11" spans="1:3" ht="15" x14ac:dyDescent="0.2">
      <c r="A11" s="45" t="s">
        <v>34</v>
      </c>
      <c r="B11" s="46" t="s">
        <v>44</v>
      </c>
      <c r="C11" s="46">
        <v>4.83754512635379E-2</v>
      </c>
    </row>
    <row r="12" spans="1:3" ht="20.100000000000001" customHeight="1" x14ac:dyDescent="0.2">
      <c r="A12" s="62" t="s">
        <v>45</v>
      </c>
      <c r="B12" s="63"/>
      <c r="C12" s="64"/>
    </row>
    <row r="13" spans="1:3" ht="15" x14ac:dyDescent="0.2">
      <c r="B13" s="39"/>
    </row>
  </sheetData>
  <mergeCells count="4">
    <mergeCell ref="B3:C3"/>
    <mergeCell ref="A12:C12"/>
    <mergeCell ref="A3:A4"/>
    <mergeCell ref="A1:C2"/>
  </mergeCells>
  <phoneticPr fontId="19"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8"/>
  <sheetViews>
    <sheetView tabSelected="1" topLeftCell="A40" zoomScale="70" zoomScaleNormal="70" workbookViewId="0">
      <selection activeCell="F53" sqref="F53"/>
    </sheetView>
  </sheetViews>
  <sheetFormatPr defaultColWidth="9" defaultRowHeight="15" x14ac:dyDescent="0.2"/>
  <cols>
    <col min="1" max="1" width="14.625" style="7" customWidth="1"/>
    <col min="2" max="2" width="7.375" style="7" customWidth="1"/>
    <col min="3" max="3" width="14.625" style="7" customWidth="1"/>
    <col min="4" max="4" width="14.875" style="7" customWidth="1"/>
    <col min="5" max="5" width="8.375" style="7" customWidth="1"/>
    <col min="6" max="6" width="8.625" style="7" customWidth="1"/>
    <col min="7" max="8" width="8.375" style="7" customWidth="1"/>
    <col min="9" max="9" width="6.375" style="7" customWidth="1"/>
    <col min="10" max="10" width="7.375" style="7" customWidth="1"/>
    <col min="11" max="11" width="8.375" style="7" customWidth="1"/>
    <col min="12" max="16384" width="9" style="7"/>
  </cols>
  <sheetData>
    <row r="1" spans="1:13" x14ac:dyDescent="0.2">
      <c r="A1" s="74" t="s">
        <v>46</v>
      </c>
      <c r="B1" s="74"/>
      <c r="C1" s="74"/>
      <c r="D1" s="74"/>
      <c r="E1" s="74"/>
      <c r="F1" s="74"/>
      <c r="G1" s="74"/>
      <c r="H1" s="74"/>
      <c r="I1" s="74"/>
      <c r="J1" s="74"/>
      <c r="K1" s="74"/>
      <c r="L1" s="74"/>
      <c r="M1" s="74"/>
    </row>
    <row r="2" spans="1:13" ht="33.950000000000003" customHeight="1" x14ac:dyDescent="0.2">
      <c r="A2" s="74"/>
      <c r="B2" s="74"/>
      <c r="C2" s="74"/>
      <c r="D2" s="74"/>
      <c r="E2" s="74"/>
      <c r="F2" s="74"/>
      <c r="G2" s="74"/>
      <c r="H2" s="74"/>
      <c r="I2" s="74"/>
      <c r="J2" s="74"/>
      <c r="K2" s="74"/>
      <c r="L2" s="74"/>
      <c r="M2" s="74"/>
    </row>
    <row r="4" spans="1:13" x14ac:dyDescent="0.2">
      <c r="A4" s="72" t="s">
        <v>47</v>
      </c>
      <c r="B4" s="72"/>
      <c r="C4" s="72"/>
      <c r="D4" s="72"/>
      <c r="E4" s="12"/>
      <c r="F4" s="12"/>
      <c r="G4" s="12"/>
      <c r="H4" s="12"/>
    </row>
    <row r="5" spans="1:13" x14ac:dyDescent="0.2">
      <c r="A5" s="10" t="s">
        <v>2</v>
      </c>
      <c r="B5" s="10" t="s">
        <v>48</v>
      </c>
      <c r="C5" s="10" t="s">
        <v>49</v>
      </c>
      <c r="D5" s="12"/>
      <c r="E5" s="12"/>
      <c r="F5" s="12"/>
      <c r="G5" s="12"/>
      <c r="H5" s="12"/>
    </row>
    <row r="6" spans="1:13" x14ac:dyDescent="0.2">
      <c r="A6" s="10" t="s">
        <v>50</v>
      </c>
      <c r="B6" s="10">
        <v>2</v>
      </c>
      <c r="C6" s="10">
        <v>0</v>
      </c>
      <c r="D6" s="12"/>
      <c r="E6" s="12"/>
      <c r="F6" s="12"/>
      <c r="G6" s="12"/>
      <c r="H6" s="12"/>
    </row>
    <row r="7" spans="1:13" x14ac:dyDescent="0.2">
      <c r="A7" s="10" t="s">
        <v>8</v>
      </c>
      <c r="B7" s="10">
        <v>0</v>
      </c>
      <c r="C7" s="10">
        <v>4</v>
      </c>
      <c r="D7" s="12"/>
      <c r="E7" s="12"/>
      <c r="F7" s="12"/>
      <c r="G7" s="12"/>
      <c r="H7" s="12"/>
    </row>
    <row r="8" spans="1:13" x14ac:dyDescent="0.2">
      <c r="A8" s="10" t="s">
        <v>10</v>
      </c>
      <c r="B8" s="10">
        <f>SUM(B6:B7)</f>
        <v>2</v>
      </c>
      <c r="C8" s="10">
        <v>4</v>
      </c>
      <c r="D8" s="12"/>
      <c r="E8" s="12"/>
      <c r="F8" s="12"/>
      <c r="G8" s="12"/>
      <c r="H8" s="12"/>
    </row>
    <row r="9" spans="1:13" x14ac:dyDescent="0.2">
      <c r="A9" s="10" t="s">
        <v>51</v>
      </c>
      <c r="B9" s="23">
        <f>B8/6</f>
        <v>0.33333333333333331</v>
      </c>
      <c r="C9" s="23">
        <f>C8/6</f>
        <v>0.66666666666666663</v>
      </c>
      <c r="D9" s="12"/>
      <c r="E9" s="12"/>
      <c r="F9" s="12"/>
      <c r="G9" s="12"/>
      <c r="H9" s="12"/>
    </row>
    <row r="10" spans="1:13" x14ac:dyDescent="0.2">
      <c r="A10" s="12"/>
      <c r="B10" s="12"/>
      <c r="C10" s="12"/>
      <c r="D10" s="12"/>
      <c r="E10" s="12"/>
      <c r="F10" s="12"/>
      <c r="G10" s="12"/>
      <c r="H10" s="12"/>
    </row>
    <row r="11" spans="1:13" x14ac:dyDescent="0.2">
      <c r="A11" s="12"/>
      <c r="B11" s="12"/>
      <c r="C11" s="12"/>
      <c r="D11" s="12"/>
      <c r="E11" s="12"/>
      <c r="F11" s="12"/>
      <c r="G11" s="12"/>
      <c r="H11" s="12"/>
    </row>
    <row r="12" spans="1:13" x14ac:dyDescent="0.2">
      <c r="A12" s="12"/>
      <c r="B12" s="12"/>
      <c r="C12" s="12"/>
      <c r="D12" s="12"/>
      <c r="E12" s="12"/>
      <c r="F12" s="12"/>
      <c r="G12" s="12"/>
      <c r="H12" s="12"/>
    </row>
    <row r="13" spans="1:13" x14ac:dyDescent="0.2">
      <c r="A13" s="12"/>
      <c r="B13" s="12"/>
      <c r="C13" s="12"/>
      <c r="D13" s="12"/>
      <c r="E13" s="12"/>
      <c r="F13" s="12"/>
      <c r="G13" s="12"/>
      <c r="H13" s="12"/>
    </row>
    <row r="14" spans="1:13" x14ac:dyDescent="0.2">
      <c r="A14" s="12"/>
      <c r="B14" s="12"/>
      <c r="C14" s="12"/>
      <c r="D14" s="12"/>
      <c r="E14" s="12"/>
      <c r="F14" s="12"/>
      <c r="G14" s="12"/>
      <c r="H14" s="12"/>
    </row>
    <row r="15" spans="1:13" x14ac:dyDescent="0.2">
      <c r="A15" s="12"/>
      <c r="B15" s="12"/>
      <c r="C15" s="12"/>
      <c r="D15" s="12"/>
      <c r="E15" s="12"/>
      <c r="F15" s="12"/>
      <c r="G15" s="12"/>
      <c r="H15" s="12"/>
    </row>
    <row r="16" spans="1:13" x14ac:dyDescent="0.2">
      <c r="A16" s="12"/>
      <c r="B16" s="12"/>
      <c r="C16" s="12"/>
      <c r="D16" s="12"/>
      <c r="E16" s="12"/>
      <c r="F16" s="12"/>
      <c r="G16" s="12"/>
      <c r="H16" s="12"/>
    </row>
    <row r="17" spans="1:8" x14ac:dyDescent="0.2">
      <c r="A17" s="12"/>
      <c r="B17" s="12"/>
      <c r="C17" s="12"/>
      <c r="D17" s="12"/>
      <c r="E17" s="12"/>
      <c r="F17" s="12"/>
      <c r="G17" s="12"/>
      <c r="H17" s="12"/>
    </row>
    <row r="18" spans="1:8" x14ac:dyDescent="0.2">
      <c r="A18" s="72" t="s">
        <v>11</v>
      </c>
      <c r="B18" s="72"/>
      <c r="C18" s="72"/>
      <c r="D18" s="72"/>
      <c r="E18" s="72"/>
      <c r="F18" s="12"/>
      <c r="G18" s="12"/>
      <c r="H18" s="12"/>
    </row>
    <row r="19" spans="1:8" x14ac:dyDescent="0.2">
      <c r="A19" s="10" t="s">
        <v>2</v>
      </c>
      <c r="B19" s="10" t="s">
        <v>52</v>
      </c>
      <c r="C19" s="10" t="s">
        <v>53</v>
      </c>
      <c r="D19" s="10" t="s">
        <v>49</v>
      </c>
      <c r="E19" s="12"/>
      <c r="F19" s="12"/>
      <c r="G19" s="12"/>
      <c r="H19" s="12"/>
    </row>
    <row r="20" spans="1:8" x14ac:dyDescent="0.2">
      <c r="A20" s="10" t="s">
        <v>13</v>
      </c>
      <c r="B20" s="10">
        <v>2</v>
      </c>
      <c r="C20" s="10">
        <v>2</v>
      </c>
      <c r="D20" s="10">
        <v>75</v>
      </c>
      <c r="E20" s="12"/>
      <c r="F20" s="12"/>
      <c r="G20" s="12"/>
      <c r="H20" s="12"/>
    </row>
    <row r="21" spans="1:8" x14ac:dyDescent="0.2">
      <c r="A21" s="10" t="s">
        <v>54</v>
      </c>
      <c r="B21" s="10">
        <v>0</v>
      </c>
      <c r="C21" s="10">
        <v>0</v>
      </c>
      <c r="D21" s="10">
        <v>6</v>
      </c>
      <c r="E21" s="12"/>
      <c r="F21" s="12"/>
      <c r="G21" s="12"/>
      <c r="H21" s="12"/>
    </row>
    <row r="22" spans="1:8" x14ac:dyDescent="0.2">
      <c r="A22" s="10" t="s">
        <v>16</v>
      </c>
      <c r="B22" s="10">
        <v>0</v>
      </c>
      <c r="C22" s="10">
        <v>0</v>
      </c>
      <c r="D22" s="10">
        <v>4</v>
      </c>
      <c r="E22" s="12"/>
      <c r="F22" s="12"/>
      <c r="G22" s="12"/>
      <c r="H22" s="12"/>
    </row>
    <row r="23" spans="1:8" x14ac:dyDescent="0.2">
      <c r="A23" s="10" t="s">
        <v>12</v>
      </c>
      <c r="B23" s="10">
        <v>0</v>
      </c>
      <c r="C23" s="10">
        <v>2</v>
      </c>
      <c r="D23" s="10">
        <v>43</v>
      </c>
      <c r="E23" s="12"/>
      <c r="F23" s="12"/>
      <c r="G23" s="12"/>
      <c r="H23" s="12"/>
    </row>
    <row r="24" spans="1:8" x14ac:dyDescent="0.2">
      <c r="A24" s="10" t="s">
        <v>14</v>
      </c>
      <c r="B24" s="10">
        <v>1</v>
      </c>
      <c r="C24" s="10">
        <v>3</v>
      </c>
      <c r="D24" s="10">
        <v>109</v>
      </c>
      <c r="E24" s="12"/>
      <c r="F24" s="12"/>
      <c r="G24" s="12"/>
      <c r="H24" s="12"/>
    </row>
    <row r="25" spans="1:8" x14ac:dyDescent="0.2">
      <c r="A25" s="10" t="s">
        <v>10</v>
      </c>
      <c r="B25" s="10">
        <v>3</v>
      </c>
      <c r="C25" s="10">
        <f>SUM(C20:C24)</f>
        <v>7</v>
      </c>
      <c r="D25" s="10">
        <f>SUM(D20:D24)</f>
        <v>237</v>
      </c>
      <c r="E25" s="12"/>
      <c r="F25" s="12"/>
      <c r="G25" s="12"/>
      <c r="H25" s="12"/>
    </row>
    <row r="26" spans="1:8" x14ac:dyDescent="0.2">
      <c r="A26" s="10" t="s">
        <v>51</v>
      </c>
      <c r="B26" s="23">
        <f>B25/247</f>
        <v>1.2145748987854251E-2</v>
      </c>
      <c r="C26" s="23">
        <f>C25/247</f>
        <v>2.8340080971659919E-2</v>
      </c>
      <c r="D26" s="23">
        <f>D25/247</f>
        <v>0.95951417004048578</v>
      </c>
      <c r="E26" s="12"/>
      <c r="F26" s="12"/>
      <c r="G26" s="12"/>
      <c r="H26" s="12"/>
    </row>
    <row r="27" spans="1:8" x14ac:dyDescent="0.2">
      <c r="A27" s="12"/>
      <c r="B27" s="12"/>
      <c r="C27" s="12"/>
      <c r="D27" s="12"/>
      <c r="E27" s="12"/>
      <c r="F27" s="12"/>
      <c r="G27" s="12"/>
      <c r="H27" s="12"/>
    </row>
    <row r="28" spans="1:8" x14ac:dyDescent="0.2">
      <c r="A28" s="12"/>
      <c r="B28" s="12"/>
      <c r="C28" s="12"/>
      <c r="D28" s="12"/>
      <c r="E28" s="12"/>
      <c r="F28" s="12"/>
      <c r="G28" s="12"/>
      <c r="H28" s="12"/>
    </row>
    <row r="29" spans="1:8" x14ac:dyDescent="0.2">
      <c r="A29" s="12"/>
      <c r="B29" s="12"/>
      <c r="C29" s="12"/>
      <c r="D29" s="12"/>
      <c r="E29" s="12"/>
      <c r="F29" s="12"/>
      <c r="G29" s="12"/>
      <c r="H29" s="12"/>
    </row>
    <row r="30" spans="1:8" x14ac:dyDescent="0.2">
      <c r="A30" s="12"/>
      <c r="B30" s="12"/>
      <c r="C30" s="12"/>
      <c r="D30" s="12"/>
      <c r="E30" s="12"/>
      <c r="F30" s="12"/>
      <c r="G30" s="12"/>
      <c r="H30" s="12"/>
    </row>
    <row r="31" spans="1:8" x14ac:dyDescent="0.2">
      <c r="A31" s="12"/>
      <c r="B31" s="12"/>
      <c r="C31" s="12"/>
      <c r="D31" s="12"/>
      <c r="E31" s="12"/>
      <c r="F31" s="12"/>
      <c r="G31" s="12"/>
      <c r="H31" s="12"/>
    </row>
    <row r="32" spans="1:8" x14ac:dyDescent="0.2">
      <c r="A32" s="72" t="s">
        <v>55</v>
      </c>
      <c r="B32" s="72"/>
      <c r="C32" s="72"/>
      <c r="D32" s="72"/>
      <c r="E32" s="72"/>
      <c r="F32" s="72"/>
      <c r="G32" s="72"/>
      <c r="H32" s="72"/>
    </row>
    <row r="33" spans="1:8" x14ac:dyDescent="0.2">
      <c r="A33" s="10" t="s">
        <v>2</v>
      </c>
      <c r="B33" s="10" t="s">
        <v>52</v>
      </c>
      <c r="C33" s="10" t="s">
        <v>56</v>
      </c>
      <c r="D33" s="10" t="s">
        <v>57</v>
      </c>
      <c r="E33" s="10" t="s">
        <v>58</v>
      </c>
      <c r="F33" s="10" t="s">
        <v>53</v>
      </c>
      <c r="G33" s="10" t="s">
        <v>49</v>
      </c>
      <c r="H33" s="12"/>
    </row>
    <row r="34" spans="1:8" x14ac:dyDescent="0.2">
      <c r="A34" s="10" t="s">
        <v>18</v>
      </c>
      <c r="B34" s="10">
        <v>0</v>
      </c>
      <c r="C34" s="10">
        <v>0</v>
      </c>
      <c r="D34" s="10">
        <v>0</v>
      </c>
      <c r="E34" s="10">
        <v>0</v>
      </c>
      <c r="F34" s="10">
        <v>1</v>
      </c>
      <c r="G34" s="10">
        <v>19</v>
      </c>
      <c r="H34" s="12"/>
    </row>
    <row r="35" spans="1:8" x14ac:dyDescent="0.2">
      <c r="A35" s="10" t="s">
        <v>21</v>
      </c>
      <c r="B35" s="10">
        <v>33</v>
      </c>
      <c r="C35" s="10">
        <v>17</v>
      </c>
      <c r="D35" s="10">
        <v>31</v>
      </c>
      <c r="E35" s="10">
        <v>9</v>
      </c>
      <c r="F35" s="10">
        <v>42</v>
      </c>
      <c r="G35" s="10">
        <v>169</v>
      </c>
      <c r="H35" s="12"/>
    </row>
    <row r="36" spans="1:8" x14ac:dyDescent="0.2">
      <c r="A36" s="10" t="s">
        <v>19</v>
      </c>
      <c r="B36" s="10">
        <v>5</v>
      </c>
      <c r="C36" s="10">
        <v>14</v>
      </c>
      <c r="D36" s="10">
        <v>0</v>
      </c>
      <c r="E36" s="10">
        <v>43</v>
      </c>
      <c r="F36" s="10">
        <v>36</v>
      </c>
      <c r="G36" s="10">
        <v>115</v>
      </c>
      <c r="H36" s="12"/>
    </row>
    <row r="37" spans="1:8" x14ac:dyDescent="0.2">
      <c r="A37" s="10" t="s">
        <v>20</v>
      </c>
      <c r="B37" s="10">
        <v>26</v>
      </c>
      <c r="C37" s="10">
        <v>21</v>
      </c>
      <c r="D37" s="10">
        <v>0</v>
      </c>
      <c r="E37" s="10">
        <v>28</v>
      </c>
      <c r="F37" s="10">
        <v>9</v>
      </c>
      <c r="G37" s="10">
        <v>221</v>
      </c>
      <c r="H37" s="12"/>
    </row>
    <row r="38" spans="1:8" x14ac:dyDescent="0.2">
      <c r="A38" s="10" t="s">
        <v>10</v>
      </c>
      <c r="B38" s="10">
        <v>64</v>
      </c>
      <c r="C38" s="10">
        <v>52</v>
      </c>
      <c r="D38" s="10">
        <v>31</v>
      </c>
      <c r="E38" s="10">
        <v>80</v>
      </c>
      <c r="F38" s="10">
        <v>88</v>
      </c>
      <c r="G38" s="10">
        <v>524</v>
      </c>
      <c r="H38" s="12"/>
    </row>
    <row r="39" spans="1:8" x14ac:dyDescent="0.2">
      <c r="A39" s="10" t="s">
        <v>51</v>
      </c>
      <c r="B39" s="11">
        <v>7.6281287246722299E-2</v>
      </c>
      <c r="C39" s="11">
        <v>6.1978545887961901E-2</v>
      </c>
      <c r="D39" s="11">
        <v>3.6948748510131101E-2</v>
      </c>
      <c r="E39" s="11">
        <v>9.5399999999999999E-2</v>
      </c>
      <c r="F39" s="11">
        <v>0.104886769964243</v>
      </c>
      <c r="G39" s="11">
        <v>0.62455303933253903</v>
      </c>
      <c r="H39" s="12"/>
    </row>
    <row r="40" spans="1:8" x14ac:dyDescent="0.2">
      <c r="A40" s="12"/>
      <c r="B40" s="12"/>
      <c r="C40" s="12"/>
      <c r="D40" s="12"/>
      <c r="E40" s="12"/>
      <c r="F40" s="12"/>
      <c r="G40" s="12"/>
      <c r="H40" s="12"/>
    </row>
    <row r="41" spans="1:8" x14ac:dyDescent="0.2">
      <c r="A41" s="12"/>
      <c r="B41" s="12"/>
      <c r="C41" s="12"/>
      <c r="D41" s="12"/>
      <c r="E41" s="12"/>
      <c r="F41" s="12"/>
      <c r="G41" s="12"/>
      <c r="H41" s="12"/>
    </row>
    <row r="42" spans="1:8" x14ac:dyDescent="0.2">
      <c r="A42" s="12"/>
      <c r="B42" s="12"/>
      <c r="C42" s="12"/>
      <c r="D42" s="12"/>
      <c r="E42" s="12"/>
      <c r="F42" s="12"/>
      <c r="G42" s="12"/>
      <c r="H42" s="12"/>
    </row>
    <row r="43" spans="1:8" x14ac:dyDescent="0.2">
      <c r="A43" s="12"/>
      <c r="B43" s="12"/>
      <c r="C43" s="12"/>
      <c r="D43" s="12"/>
      <c r="E43" s="12"/>
      <c r="F43" s="12"/>
      <c r="G43" s="12"/>
      <c r="H43" s="12"/>
    </row>
    <row r="44" spans="1:8" x14ac:dyDescent="0.2">
      <c r="A44" s="12"/>
      <c r="B44" s="12"/>
      <c r="C44" s="12"/>
      <c r="D44" s="12"/>
      <c r="E44" s="12"/>
      <c r="F44" s="12"/>
      <c r="G44" s="12"/>
      <c r="H44" s="12"/>
    </row>
    <row r="45" spans="1:8" x14ac:dyDescent="0.2">
      <c r="A45" s="12"/>
      <c r="B45" s="12"/>
      <c r="C45" s="12"/>
      <c r="D45" s="12"/>
      <c r="E45" s="12"/>
      <c r="F45" s="12"/>
      <c r="G45" s="12"/>
      <c r="H45" s="12"/>
    </row>
    <row r="46" spans="1:8" x14ac:dyDescent="0.2">
      <c r="A46" s="12"/>
      <c r="B46" s="12"/>
      <c r="C46" s="12"/>
      <c r="D46" s="12"/>
      <c r="E46" s="12"/>
      <c r="F46" s="12"/>
      <c r="G46" s="12"/>
      <c r="H46" s="12"/>
    </row>
    <row r="47" spans="1:8" x14ac:dyDescent="0.2">
      <c r="A47" s="72" t="s">
        <v>22</v>
      </c>
      <c r="B47" s="72"/>
      <c r="C47" s="72"/>
      <c r="D47" s="72"/>
      <c r="E47" s="12"/>
      <c r="F47" s="12"/>
      <c r="G47" s="12"/>
      <c r="H47" s="12"/>
    </row>
    <row r="48" spans="1:8" x14ac:dyDescent="0.2">
      <c r="A48" s="10" t="s">
        <v>2</v>
      </c>
      <c r="B48" s="10" t="s">
        <v>58</v>
      </c>
      <c r="C48" s="10" t="s">
        <v>49</v>
      </c>
      <c r="D48" s="12"/>
      <c r="E48" s="12"/>
      <c r="F48" s="12"/>
      <c r="G48" s="12"/>
      <c r="H48" s="12"/>
    </row>
    <row r="49" spans="1:8" x14ac:dyDescent="0.2">
      <c r="A49" s="10" t="s">
        <v>23</v>
      </c>
      <c r="B49" s="10">
        <v>3</v>
      </c>
      <c r="C49" s="10">
        <v>0</v>
      </c>
      <c r="D49" s="12"/>
      <c r="E49" s="12"/>
      <c r="F49" s="12"/>
      <c r="G49" s="12"/>
      <c r="H49" s="12"/>
    </row>
    <row r="50" spans="1:8" x14ac:dyDescent="0.2">
      <c r="A50" s="10" t="s">
        <v>24</v>
      </c>
      <c r="B50" s="10">
        <v>0</v>
      </c>
      <c r="C50" s="10">
        <v>18</v>
      </c>
      <c r="D50" s="12"/>
      <c r="E50" s="12"/>
      <c r="F50" s="12"/>
      <c r="G50" s="12"/>
      <c r="H50" s="12"/>
    </row>
    <row r="51" spans="1:8" x14ac:dyDescent="0.2">
      <c r="A51" s="10" t="s">
        <v>10</v>
      </c>
      <c r="B51" s="10">
        <f>SUM(B49:B50)</f>
        <v>3</v>
      </c>
      <c r="C51" s="10">
        <f>SUM(C49:C50)</f>
        <v>18</v>
      </c>
      <c r="D51" s="12"/>
      <c r="E51" s="12"/>
      <c r="F51" s="12"/>
      <c r="G51" s="12"/>
      <c r="H51" s="12"/>
    </row>
    <row r="52" spans="1:8" x14ac:dyDescent="0.2">
      <c r="A52" s="10" t="s">
        <v>51</v>
      </c>
      <c r="B52" s="23">
        <f>B51/21</f>
        <v>0.14285714285714285</v>
      </c>
      <c r="C52" s="23">
        <f>C51/21</f>
        <v>0.8571428571428571</v>
      </c>
      <c r="D52" s="12"/>
      <c r="E52" s="12"/>
      <c r="F52" s="12"/>
      <c r="G52" s="12"/>
      <c r="H52" s="12"/>
    </row>
    <row r="53" spans="1:8" x14ac:dyDescent="0.2">
      <c r="A53" s="12"/>
      <c r="B53" s="12"/>
      <c r="C53" s="12"/>
      <c r="D53" s="12"/>
      <c r="E53" s="12"/>
      <c r="F53" s="12"/>
      <c r="G53" s="12"/>
      <c r="H53" s="12"/>
    </row>
    <row r="54" spans="1:8" x14ac:dyDescent="0.2">
      <c r="A54" s="12"/>
      <c r="B54" s="12"/>
      <c r="C54" s="12"/>
      <c r="D54" s="12"/>
      <c r="E54" s="12"/>
      <c r="F54" s="12"/>
      <c r="G54" s="12"/>
      <c r="H54" s="12"/>
    </row>
    <row r="55" spans="1:8" x14ac:dyDescent="0.2">
      <c r="A55" s="12"/>
      <c r="B55" s="12"/>
      <c r="C55" s="12"/>
      <c r="D55" s="12"/>
      <c r="E55" s="12"/>
      <c r="F55" s="12"/>
      <c r="G55" s="12"/>
      <c r="H55" s="12"/>
    </row>
    <row r="56" spans="1:8" x14ac:dyDescent="0.2">
      <c r="A56" s="12"/>
      <c r="B56" s="12"/>
      <c r="C56" s="12"/>
      <c r="D56" s="12"/>
      <c r="E56" s="12"/>
      <c r="F56" s="12"/>
      <c r="G56" s="12"/>
      <c r="H56" s="12"/>
    </row>
    <row r="57" spans="1:8" x14ac:dyDescent="0.2">
      <c r="A57" s="12"/>
      <c r="B57" s="12"/>
      <c r="C57" s="12"/>
      <c r="D57" s="12"/>
      <c r="E57" s="12"/>
      <c r="F57" s="12"/>
      <c r="G57" s="12"/>
      <c r="H57" s="12"/>
    </row>
    <row r="58" spans="1:8" x14ac:dyDescent="0.2">
      <c r="A58" s="12"/>
      <c r="B58" s="12"/>
      <c r="C58" s="12"/>
      <c r="D58" s="12"/>
      <c r="E58" s="12"/>
      <c r="F58" s="12"/>
      <c r="G58" s="12"/>
      <c r="H58" s="12"/>
    </row>
    <row r="59" spans="1:8" x14ac:dyDescent="0.2">
      <c r="A59" s="12"/>
      <c r="B59" s="12"/>
      <c r="C59" s="12"/>
      <c r="D59" s="12"/>
      <c r="E59" s="12"/>
      <c r="F59" s="12"/>
      <c r="G59" s="12"/>
      <c r="H59" s="12"/>
    </row>
    <row r="60" spans="1:8" x14ac:dyDescent="0.2">
      <c r="A60" s="12"/>
      <c r="B60" s="12"/>
      <c r="C60" s="12"/>
      <c r="D60" s="12"/>
      <c r="E60" s="12"/>
      <c r="F60" s="12"/>
      <c r="G60" s="12"/>
      <c r="H60" s="12"/>
    </row>
    <row r="61" spans="1:8" x14ac:dyDescent="0.2">
      <c r="A61" s="12"/>
      <c r="B61" s="12"/>
      <c r="C61" s="12"/>
      <c r="D61" s="12"/>
      <c r="E61" s="12"/>
      <c r="F61" s="12"/>
      <c r="G61" s="12"/>
      <c r="H61" s="12"/>
    </row>
    <row r="62" spans="1:8" x14ac:dyDescent="0.2">
      <c r="A62" s="72" t="s">
        <v>25</v>
      </c>
      <c r="B62" s="72"/>
      <c r="C62" s="72"/>
      <c r="D62" s="72"/>
      <c r="E62" s="72"/>
      <c r="F62" s="12"/>
      <c r="G62" s="12"/>
      <c r="H62" s="12"/>
    </row>
    <row r="63" spans="1:8" x14ac:dyDescent="0.2">
      <c r="A63" s="10" t="s">
        <v>2</v>
      </c>
      <c r="B63" s="10" t="s">
        <v>53</v>
      </c>
      <c r="C63" s="10" t="s">
        <v>56</v>
      </c>
      <c r="D63" s="10" t="s">
        <v>49</v>
      </c>
      <c r="E63" s="12"/>
      <c r="F63" s="12"/>
      <c r="G63" s="12"/>
    </row>
    <row r="64" spans="1:8" x14ac:dyDescent="0.2">
      <c r="A64" s="10" t="s">
        <v>28</v>
      </c>
      <c r="B64" s="10">
        <v>0</v>
      </c>
      <c r="C64" s="10">
        <v>0</v>
      </c>
      <c r="D64" s="10">
        <v>23</v>
      </c>
      <c r="E64" s="12"/>
      <c r="F64" s="12"/>
      <c r="G64" s="12"/>
    </row>
    <row r="65" spans="1:8" x14ac:dyDescent="0.2">
      <c r="A65" s="10" t="s">
        <v>26</v>
      </c>
      <c r="B65" s="10">
        <v>5</v>
      </c>
      <c r="C65" s="10">
        <v>11</v>
      </c>
      <c r="D65" s="10">
        <v>61</v>
      </c>
      <c r="E65" s="12"/>
      <c r="F65" s="12"/>
      <c r="G65" s="12"/>
    </row>
    <row r="66" spans="1:8" x14ac:dyDescent="0.2">
      <c r="A66" s="10" t="s">
        <v>27</v>
      </c>
      <c r="B66" s="10">
        <v>3</v>
      </c>
      <c r="C66" s="10">
        <v>0</v>
      </c>
      <c r="D66" s="10">
        <v>15</v>
      </c>
      <c r="E66" s="12"/>
      <c r="F66" s="12"/>
      <c r="G66" s="12"/>
    </row>
    <row r="67" spans="1:8" x14ac:dyDescent="0.2">
      <c r="A67" s="10" t="s">
        <v>10</v>
      </c>
      <c r="B67" s="10">
        <f t="shared" ref="B67:D67" si="0">SUM(B64:B66)</f>
        <v>8</v>
      </c>
      <c r="C67" s="10">
        <f t="shared" si="0"/>
        <v>11</v>
      </c>
      <c r="D67" s="10">
        <f t="shared" si="0"/>
        <v>99</v>
      </c>
      <c r="E67" s="12"/>
      <c r="F67" s="12"/>
      <c r="G67" s="12"/>
    </row>
    <row r="68" spans="1:8" x14ac:dyDescent="0.2">
      <c r="A68" s="10" t="s">
        <v>51</v>
      </c>
      <c r="B68" s="23">
        <f>B67/118</f>
        <v>6.7796610169491525E-2</v>
      </c>
      <c r="C68" s="23">
        <f>C67/118</f>
        <v>9.3220338983050849E-2</v>
      </c>
      <c r="D68" s="23">
        <f>D67/118</f>
        <v>0.83898305084745761</v>
      </c>
      <c r="E68" s="12"/>
      <c r="F68" s="12"/>
      <c r="G68" s="12"/>
    </row>
    <row r="69" spans="1:8" x14ac:dyDescent="0.2">
      <c r="A69" s="12"/>
      <c r="B69" s="12"/>
      <c r="C69" s="12"/>
      <c r="D69" s="12"/>
      <c r="E69" s="12"/>
      <c r="F69" s="12"/>
      <c r="G69" s="12"/>
      <c r="H69" s="12"/>
    </row>
    <row r="70" spans="1:8" x14ac:dyDescent="0.2">
      <c r="A70" s="12"/>
      <c r="B70" s="12"/>
      <c r="C70" s="12"/>
      <c r="D70" s="12"/>
      <c r="E70" s="12"/>
      <c r="F70" s="12"/>
      <c r="G70" s="12"/>
      <c r="H70" s="12"/>
    </row>
    <row r="71" spans="1:8" x14ac:dyDescent="0.2">
      <c r="A71" s="12"/>
      <c r="B71" s="12"/>
      <c r="C71" s="12"/>
      <c r="D71" s="12"/>
      <c r="E71" s="12"/>
      <c r="F71" s="12"/>
      <c r="G71" s="12"/>
      <c r="H71" s="12"/>
    </row>
    <row r="72" spans="1:8" x14ac:dyDescent="0.2">
      <c r="A72" s="12"/>
      <c r="B72" s="12"/>
      <c r="C72" s="12"/>
      <c r="D72" s="12"/>
      <c r="E72" s="12"/>
      <c r="F72" s="12"/>
      <c r="G72" s="12"/>
      <c r="H72" s="12"/>
    </row>
    <row r="73" spans="1:8" x14ac:dyDescent="0.2">
      <c r="A73" s="12"/>
      <c r="B73" s="12"/>
      <c r="C73" s="12"/>
      <c r="D73" s="12"/>
      <c r="E73" s="12"/>
      <c r="F73" s="12"/>
      <c r="G73" s="12"/>
      <c r="H73" s="12"/>
    </row>
    <row r="74" spans="1:8" x14ac:dyDescent="0.2">
      <c r="A74" s="72" t="s">
        <v>30</v>
      </c>
      <c r="B74" s="72"/>
      <c r="C74" s="72"/>
      <c r="D74" s="72"/>
      <c r="E74" s="72"/>
      <c r="F74" s="72"/>
      <c r="G74" s="72"/>
      <c r="H74" s="72"/>
    </row>
    <row r="75" spans="1:8" x14ac:dyDescent="0.2">
      <c r="A75" s="10" t="s">
        <v>2</v>
      </c>
      <c r="B75" s="10" t="s">
        <v>52</v>
      </c>
      <c r="C75" s="10" t="s">
        <v>58</v>
      </c>
      <c r="D75" s="10" t="s">
        <v>53</v>
      </c>
      <c r="E75" s="10" t="s">
        <v>59</v>
      </c>
      <c r="F75" s="10" t="s">
        <v>56</v>
      </c>
      <c r="G75" s="10" t="s">
        <v>49</v>
      </c>
      <c r="H75" s="12"/>
    </row>
    <row r="76" spans="1:8" x14ac:dyDescent="0.2">
      <c r="A76" s="10" t="s">
        <v>31</v>
      </c>
      <c r="B76" s="10">
        <v>0</v>
      </c>
      <c r="C76" s="10">
        <v>2</v>
      </c>
      <c r="D76" s="10">
        <v>5</v>
      </c>
      <c r="E76" s="10">
        <v>5</v>
      </c>
      <c r="F76" s="10">
        <v>11</v>
      </c>
      <c r="G76" s="10">
        <v>141</v>
      </c>
      <c r="H76" s="12"/>
    </row>
    <row r="77" spans="1:8" x14ac:dyDescent="0.2">
      <c r="A77" s="10" t="s">
        <v>32</v>
      </c>
      <c r="B77" s="10">
        <v>0</v>
      </c>
      <c r="C77" s="10">
        <v>0</v>
      </c>
      <c r="D77" s="10">
        <v>0</v>
      </c>
      <c r="E77" s="10">
        <v>0</v>
      </c>
      <c r="F77" s="10">
        <v>0</v>
      </c>
      <c r="G77" s="10">
        <v>3</v>
      </c>
      <c r="H77" s="12"/>
    </row>
    <row r="78" spans="1:8" x14ac:dyDescent="0.2">
      <c r="A78" s="10" t="s">
        <v>33</v>
      </c>
      <c r="B78" s="10">
        <v>7</v>
      </c>
      <c r="C78" s="10">
        <v>0</v>
      </c>
      <c r="D78" s="10">
        <v>2</v>
      </c>
      <c r="E78" s="10">
        <v>0</v>
      </c>
      <c r="F78" s="10">
        <v>1</v>
      </c>
      <c r="G78" s="10">
        <v>8</v>
      </c>
      <c r="H78" s="12"/>
    </row>
    <row r="79" spans="1:8" x14ac:dyDescent="0.2">
      <c r="A79" s="10" t="s">
        <v>10</v>
      </c>
      <c r="B79" s="10">
        <v>7</v>
      </c>
      <c r="C79" s="10">
        <f t="shared" ref="C79:G79" si="1">SUM(C76:C78)</f>
        <v>2</v>
      </c>
      <c r="D79" s="10">
        <f t="shared" si="1"/>
        <v>7</v>
      </c>
      <c r="E79" s="10">
        <f t="shared" si="1"/>
        <v>5</v>
      </c>
      <c r="F79" s="10">
        <f t="shared" si="1"/>
        <v>12</v>
      </c>
      <c r="G79" s="10">
        <f t="shared" si="1"/>
        <v>152</v>
      </c>
      <c r="H79" s="12"/>
    </row>
    <row r="80" spans="1:8" x14ac:dyDescent="0.2">
      <c r="A80" s="10" t="s">
        <v>51</v>
      </c>
      <c r="B80" s="23">
        <v>3.7837837837837798E-2</v>
      </c>
      <c r="C80" s="23">
        <v>1.0810810810810799E-2</v>
      </c>
      <c r="D80" s="23">
        <f t="shared" ref="D80:G80" si="2">D79/185</f>
        <v>3.783783783783784E-2</v>
      </c>
      <c r="E80" s="23">
        <f t="shared" si="2"/>
        <v>2.7027027027027029E-2</v>
      </c>
      <c r="F80" s="23">
        <f t="shared" si="2"/>
        <v>6.4864864864864868E-2</v>
      </c>
      <c r="G80" s="23">
        <f t="shared" si="2"/>
        <v>0.82162162162162167</v>
      </c>
      <c r="H80" s="12"/>
    </row>
    <row r="81" spans="1:8" x14ac:dyDescent="0.2">
      <c r="A81" s="12"/>
      <c r="B81" s="12"/>
      <c r="C81" s="12"/>
      <c r="D81" s="12"/>
      <c r="E81" s="12"/>
      <c r="F81" s="12"/>
      <c r="G81" s="12"/>
      <c r="H81" s="12"/>
    </row>
    <row r="82" spans="1:8" x14ac:dyDescent="0.2">
      <c r="A82" s="12"/>
      <c r="B82" s="12"/>
      <c r="C82" s="12"/>
      <c r="D82" s="12"/>
      <c r="E82" s="12"/>
      <c r="F82" s="12"/>
      <c r="G82" s="12"/>
      <c r="H82" s="12"/>
    </row>
    <row r="83" spans="1:8" x14ac:dyDescent="0.2">
      <c r="A83" s="12"/>
      <c r="B83" s="12"/>
      <c r="C83" s="12"/>
      <c r="D83" s="12"/>
      <c r="E83" s="12"/>
      <c r="F83" s="12"/>
      <c r="G83" s="12"/>
      <c r="H83" s="12"/>
    </row>
    <row r="84" spans="1:8" x14ac:dyDescent="0.2">
      <c r="A84" s="12"/>
      <c r="B84" s="12"/>
      <c r="C84" s="12"/>
      <c r="D84" s="12"/>
      <c r="E84" s="12"/>
      <c r="F84" s="12"/>
      <c r="G84" s="12"/>
      <c r="H84" s="12"/>
    </row>
    <row r="85" spans="1:8" x14ac:dyDescent="0.2">
      <c r="A85" s="12"/>
      <c r="B85" s="12"/>
      <c r="C85" s="12"/>
      <c r="D85" s="12"/>
      <c r="E85" s="12"/>
      <c r="F85" s="12"/>
      <c r="G85" s="12"/>
      <c r="H85" s="12"/>
    </row>
    <row r="86" spans="1:8" x14ac:dyDescent="0.2">
      <c r="A86" s="12"/>
      <c r="B86" s="38"/>
      <c r="C86" s="38"/>
      <c r="D86" s="38"/>
      <c r="E86" s="38"/>
      <c r="F86" s="12"/>
      <c r="G86" s="12"/>
      <c r="H86" s="12"/>
    </row>
    <row r="87" spans="1:8" x14ac:dyDescent="0.2">
      <c r="A87" s="12"/>
      <c r="B87" s="12"/>
      <c r="C87" s="12"/>
      <c r="D87" s="12"/>
      <c r="E87" s="12"/>
      <c r="F87" s="12"/>
      <c r="G87" s="12"/>
      <c r="H87" s="12"/>
    </row>
    <row r="88" spans="1:8" x14ac:dyDescent="0.2">
      <c r="A88" s="12"/>
      <c r="B88" s="12"/>
      <c r="C88" s="12"/>
      <c r="D88" s="12"/>
      <c r="E88" s="12"/>
      <c r="F88" s="12"/>
      <c r="G88" s="12"/>
      <c r="H88" s="12"/>
    </row>
    <row r="89" spans="1:8" x14ac:dyDescent="0.2">
      <c r="A89" s="12"/>
      <c r="B89" s="12"/>
      <c r="C89" s="12"/>
      <c r="D89" s="12"/>
      <c r="E89" s="12"/>
      <c r="F89" s="12"/>
      <c r="G89" s="12"/>
      <c r="H89" s="38"/>
    </row>
    <row r="90" spans="1:8" x14ac:dyDescent="0.2">
      <c r="A90" s="72" t="s">
        <v>34</v>
      </c>
      <c r="B90" s="72"/>
      <c r="C90" s="72"/>
      <c r="D90" s="72"/>
      <c r="E90" s="72"/>
      <c r="F90" s="12"/>
      <c r="G90" s="12"/>
      <c r="H90" s="12"/>
    </row>
    <row r="91" spans="1:8" x14ac:dyDescent="0.2">
      <c r="A91" s="10" t="s">
        <v>2</v>
      </c>
      <c r="B91" s="10" t="s">
        <v>53</v>
      </c>
      <c r="C91" s="10" t="s">
        <v>48</v>
      </c>
      <c r="D91" s="10" t="s">
        <v>49</v>
      </c>
      <c r="E91" s="12"/>
      <c r="F91" s="12"/>
      <c r="G91" s="12"/>
      <c r="H91" s="12"/>
    </row>
    <row r="92" spans="1:8" x14ac:dyDescent="0.2">
      <c r="A92" s="10" t="s">
        <v>35</v>
      </c>
      <c r="B92" s="10">
        <v>0</v>
      </c>
      <c r="C92" s="10">
        <v>0</v>
      </c>
      <c r="D92" s="10">
        <v>1</v>
      </c>
      <c r="E92" s="12"/>
      <c r="F92" s="12"/>
      <c r="G92" s="12"/>
      <c r="H92" s="12"/>
    </row>
    <row r="93" spans="1:8" x14ac:dyDescent="0.2">
      <c r="A93" s="10" t="s">
        <v>60</v>
      </c>
      <c r="B93" s="10">
        <v>0</v>
      </c>
      <c r="C93" s="10">
        <v>1</v>
      </c>
      <c r="D93" s="10">
        <v>0</v>
      </c>
      <c r="E93" s="12"/>
      <c r="F93" s="12"/>
      <c r="G93" s="12"/>
      <c r="H93" s="12"/>
    </row>
    <row r="94" spans="1:8" x14ac:dyDescent="0.2">
      <c r="A94" s="10" t="s">
        <v>36</v>
      </c>
      <c r="B94" s="10">
        <v>3</v>
      </c>
      <c r="C94" s="10">
        <v>7</v>
      </c>
      <c r="D94" s="10">
        <v>14</v>
      </c>
      <c r="E94" s="12"/>
      <c r="F94" s="12"/>
      <c r="G94" s="12"/>
      <c r="H94" s="12"/>
    </row>
    <row r="95" spans="1:8" x14ac:dyDescent="0.2">
      <c r="A95" s="10" t="s">
        <v>10</v>
      </c>
      <c r="B95" s="10">
        <v>3</v>
      </c>
      <c r="C95" s="10">
        <v>8</v>
      </c>
      <c r="D95" s="10">
        <v>15</v>
      </c>
      <c r="E95" s="12"/>
      <c r="F95" s="12"/>
      <c r="G95" s="12"/>
      <c r="H95" s="12"/>
    </row>
    <row r="96" spans="1:8" x14ac:dyDescent="0.2">
      <c r="A96" s="10" t="s">
        <v>51</v>
      </c>
      <c r="B96" s="23">
        <v>0.115384615384615</v>
      </c>
      <c r="C96" s="23">
        <v>0.30769230769230799</v>
      </c>
      <c r="D96" s="23">
        <v>0.57692307692307698</v>
      </c>
      <c r="E96" s="12"/>
      <c r="F96" s="12"/>
      <c r="G96" s="12"/>
      <c r="H96" s="12"/>
    </row>
    <row r="97" spans="1:12" x14ac:dyDescent="0.2">
      <c r="A97" s="12"/>
      <c r="B97" s="12"/>
      <c r="C97" s="12"/>
      <c r="D97" s="12"/>
      <c r="E97" s="12"/>
      <c r="F97" s="12"/>
      <c r="G97" s="12"/>
      <c r="H97" s="12"/>
    </row>
    <row r="98" spans="1:12" x14ac:dyDescent="0.2">
      <c r="A98" s="12"/>
      <c r="B98" s="12"/>
      <c r="C98" s="12"/>
      <c r="D98" s="12"/>
      <c r="E98" s="12"/>
      <c r="F98" s="12"/>
      <c r="G98" s="12"/>
      <c r="H98" s="12"/>
    </row>
    <row r="99" spans="1:12" x14ac:dyDescent="0.2">
      <c r="A99" s="12"/>
      <c r="B99" s="12"/>
      <c r="C99" s="12"/>
      <c r="D99" s="12"/>
      <c r="E99" s="12"/>
      <c r="F99" s="12"/>
      <c r="G99" s="12"/>
      <c r="H99" s="12"/>
    </row>
    <row r="100" spans="1:12" x14ac:dyDescent="0.2">
      <c r="A100" s="12"/>
      <c r="B100" s="12"/>
      <c r="C100" s="12"/>
      <c r="D100" s="12"/>
      <c r="E100" s="12"/>
      <c r="F100" s="12"/>
      <c r="G100" s="12"/>
      <c r="H100" s="12"/>
    </row>
    <row r="101" spans="1:12" x14ac:dyDescent="0.2">
      <c r="A101" s="12"/>
      <c r="B101" s="12"/>
      <c r="C101" s="12"/>
      <c r="D101" s="12"/>
      <c r="E101" s="12"/>
      <c r="F101" s="12"/>
      <c r="G101" s="12"/>
      <c r="H101" s="12"/>
    </row>
    <row r="102" spans="1:12" x14ac:dyDescent="0.2">
      <c r="A102" s="12"/>
      <c r="B102" s="12"/>
      <c r="C102" s="12"/>
      <c r="D102" s="12"/>
      <c r="E102" s="12"/>
      <c r="F102" s="12"/>
      <c r="G102" s="12"/>
      <c r="H102" s="12"/>
    </row>
    <row r="103" spans="1:12" x14ac:dyDescent="0.2">
      <c r="A103" s="12"/>
      <c r="B103" s="12"/>
      <c r="C103" s="12"/>
      <c r="D103" s="12"/>
      <c r="E103" s="12"/>
      <c r="F103" s="12"/>
      <c r="G103" s="12"/>
      <c r="H103" s="12"/>
    </row>
    <row r="104" spans="1:12" x14ac:dyDescent="0.2">
      <c r="A104" s="12"/>
      <c r="B104" s="12"/>
      <c r="C104" s="12"/>
      <c r="D104" s="12"/>
      <c r="E104" s="12"/>
      <c r="F104" s="12"/>
      <c r="G104" s="12"/>
      <c r="H104" s="12"/>
    </row>
    <row r="105" spans="1:12" x14ac:dyDescent="0.2">
      <c r="A105" s="73" t="s">
        <v>61</v>
      </c>
      <c r="B105" s="73"/>
      <c r="C105" s="73"/>
      <c r="D105" s="73"/>
      <c r="E105" s="73"/>
      <c r="F105" s="73"/>
      <c r="G105" s="73"/>
      <c r="H105" s="73"/>
      <c r="I105" s="73"/>
      <c r="J105" s="73"/>
      <c r="K105" s="73"/>
    </row>
    <row r="106" spans="1:12" x14ac:dyDescent="0.2">
      <c r="A106" s="10" t="s">
        <v>62</v>
      </c>
      <c r="B106" s="10" t="s">
        <v>49</v>
      </c>
      <c r="C106" s="10" t="s">
        <v>58</v>
      </c>
      <c r="D106" s="10" t="s">
        <v>63</v>
      </c>
      <c r="E106" s="10" t="s">
        <v>64</v>
      </c>
      <c r="F106" s="10" t="s">
        <v>56</v>
      </c>
      <c r="G106" s="10" t="s">
        <v>65</v>
      </c>
      <c r="H106" s="10" t="s">
        <v>53</v>
      </c>
      <c r="I106" s="10" t="s">
        <v>48</v>
      </c>
      <c r="J106" s="10" t="s">
        <v>52</v>
      </c>
    </row>
    <row r="107" spans="1:12" x14ac:dyDescent="0.2">
      <c r="A107" s="10" t="s">
        <v>66</v>
      </c>
      <c r="B107" s="10">
        <v>1049</v>
      </c>
      <c r="C107" s="10">
        <v>85</v>
      </c>
      <c r="D107" s="10">
        <v>34</v>
      </c>
      <c r="E107" s="10">
        <v>24</v>
      </c>
      <c r="F107" s="10">
        <v>75</v>
      </c>
      <c r="G107" s="10">
        <v>8</v>
      </c>
      <c r="H107" s="10">
        <v>113</v>
      </c>
      <c r="I107" s="10">
        <v>12</v>
      </c>
      <c r="J107" s="10">
        <v>42</v>
      </c>
    </row>
    <row r="108" spans="1:12" x14ac:dyDescent="0.2">
      <c r="A108" s="10" t="s">
        <v>51</v>
      </c>
      <c r="B108" s="23">
        <f t="shared" ref="B108:J108" si="3">B107/1442</f>
        <v>0.7274618585298197</v>
      </c>
      <c r="C108" s="23">
        <f t="shared" si="3"/>
        <v>5.8945908460471569E-2</v>
      </c>
      <c r="D108" s="23">
        <f t="shared" si="3"/>
        <v>2.3578363384188627E-2</v>
      </c>
      <c r="E108" s="23">
        <f t="shared" si="3"/>
        <v>1.6643550624133148E-2</v>
      </c>
      <c r="F108" s="23">
        <f t="shared" si="3"/>
        <v>5.2011095700416086E-2</v>
      </c>
      <c r="G108" s="23">
        <f t="shared" si="3"/>
        <v>5.5478502080443829E-3</v>
      </c>
      <c r="H108" s="23">
        <f t="shared" si="3"/>
        <v>7.8363384188626914E-2</v>
      </c>
      <c r="I108" s="23">
        <f t="shared" si="3"/>
        <v>8.321775312066574E-3</v>
      </c>
      <c r="J108" s="23">
        <f t="shared" si="3"/>
        <v>2.9126213592233011E-2</v>
      </c>
      <c r="L108" s="39"/>
    </row>
  </sheetData>
  <mergeCells count="9">
    <mergeCell ref="A74:H74"/>
    <mergeCell ref="A90:E90"/>
    <mergeCell ref="A105:K105"/>
    <mergeCell ref="A1:M2"/>
    <mergeCell ref="A4:D4"/>
    <mergeCell ref="A18:E18"/>
    <mergeCell ref="A32:H32"/>
    <mergeCell ref="A47:D47"/>
    <mergeCell ref="A62:E62"/>
  </mergeCells>
  <phoneticPr fontId="19" type="noConversion"/>
  <pageMargins left="0.7" right="0.7" top="0.75" bottom="0.75"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J12" sqref="J12"/>
    </sheetView>
  </sheetViews>
  <sheetFormatPr defaultColWidth="9" defaultRowHeight="15" x14ac:dyDescent="0.2"/>
  <cols>
    <col min="1" max="1" width="8.375" style="7" customWidth="1"/>
    <col min="2" max="2" width="17.125" style="7" customWidth="1"/>
    <col min="3" max="3" width="14.875" style="7" customWidth="1"/>
    <col min="4" max="5" width="9" style="14"/>
    <col min="6" max="6" width="8.75" style="14" customWidth="1"/>
    <col min="7" max="7" width="14.75" style="14" customWidth="1"/>
    <col min="8" max="8" width="22.375" style="14" customWidth="1"/>
    <col min="9" max="16384" width="9" style="14"/>
  </cols>
  <sheetData>
    <row r="1" spans="1:9" x14ac:dyDescent="0.2">
      <c r="A1" s="74" t="s">
        <v>67</v>
      </c>
      <c r="B1" s="74"/>
      <c r="C1" s="74"/>
      <c r="D1" s="74"/>
      <c r="E1" s="74"/>
      <c r="F1" s="74"/>
      <c r="G1" s="74"/>
      <c r="H1" s="74"/>
    </row>
    <row r="2" spans="1:9" ht="27.4" customHeight="1" x14ac:dyDescent="0.2">
      <c r="A2" s="74"/>
      <c r="B2" s="74"/>
      <c r="C2" s="74"/>
      <c r="D2" s="74"/>
      <c r="E2" s="74"/>
      <c r="F2" s="74"/>
      <c r="G2" s="74"/>
      <c r="H2" s="74"/>
    </row>
    <row r="3" spans="1:9" x14ac:dyDescent="0.2">
      <c r="A3" s="18" t="s">
        <v>68</v>
      </c>
      <c r="B3" s="12"/>
      <c r="C3" s="12"/>
      <c r="D3" s="1"/>
      <c r="E3" s="1"/>
      <c r="F3" s="18" t="s">
        <v>69</v>
      </c>
      <c r="G3" s="12"/>
      <c r="H3" s="12"/>
    </row>
    <row r="4" spans="1:9" x14ac:dyDescent="0.2">
      <c r="A4" s="10" t="s">
        <v>70</v>
      </c>
      <c r="B4" s="10" t="s">
        <v>71</v>
      </c>
      <c r="C4" s="10" t="s">
        <v>51</v>
      </c>
      <c r="D4" s="1"/>
      <c r="E4" s="1"/>
      <c r="F4" s="10" t="s">
        <v>70</v>
      </c>
      <c r="G4" s="10" t="s">
        <v>71</v>
      </c>
      <c r="H4" s="10" t="s">
        <v>51</v>
      </c>
    </row>
    <row r="5" spans="1:9" x14ac:dyDescent="0.2">
      <c r="A5" s="10" t="s">
        <v>72</v>
      </c>
      <c r="B5" s="10">
        <v>551</v>
      </c>
      <c r="C5" s="11">
        <f t="shared" ref="C5:C10" si="0">B5/1339</f>
        <v>0.41150112023898433</v>
      </c>
      <c r="E5" s="1"/>
      <c r="F5" s="10" t="s">
        <v>73</v>
      </c>
      <c r="G5" s="10">
        <v>515</v>
      </c>
      <c r="H5" s="23">
        <f t="shared" ref="H5:H11" si="1">G5/1141</f>
        <v>0.45135845749342685</v>
      </c>
    </row>
    <row r="6" spans="1:9" x14ac:dyDescent="0.2">
      <c r="A6" s="10" t="s">
        <v>74</v>
      </c>
      <c r="B6" s="10">
        <v>336</v>
      </c>
      <c r="C6" s="11">
        <f t="shared" si="0"/>
        <v>0.25093353248693057</v>
      </c>
      <c r="E6" s="1"/>
      <c r="F6" s="10" t="s">
        <v>75</v>
      </c>
      <c r="G6" s="10">
        <v>449</v>
      </c>
      <c r="H6" s="23">
        <f t="shared" si="1"/>
        <v>0.39351446099912357</v>
      </c>
    </row>
    <row r="7" spans="1:9" x14ac:dyDescent="0.2">
      <c r="A7" s="10" t="s">
        <v>76</v>
      </c>
      <c r="B7" s="10">
        <v>194</v>
      </c>
      <c r="C7" s="11">
        <f t="shared" si="0"/>
        <v>0.14488424197162061</v>
      </c>
      <c r="E7" s="1"/>
      <c r="F7" s="10" t="s">
        <v>77</v>
      </c>
      <c r="G7" s="10">
        <v>72</v>
      </c>
      <c r="H7" s="23">
        <f t="shared" si="1"/>
        <v>6.3102541630148987E-2</v>
      </c>
    </row>
    <row r="8" spans="1:9" x14ac:dyDescent="0.2">
      <c r="A8" s="10" t="s">
        <v>78</v>
      </c>
      <c r="B8" s="10">
        <v>116</v>
      </c>
      <c r="C8" s="11">
        <f t="shared" si="0"/>
        <v>8.6631814787154593E-2</v>
      </c>
      <c r="E8" s="1"/>
      <c r="F8" s="10" t="s">
        <v>79</v>
      </c>
      <c r="G8" s="10">
        <v>56</v>
      </c>
      <c r="H8" s="23">
        <f t="shared" si="1"/>
        <v>4.9079754601226995E-2</v>
      </c>
    </row>
    <row r="9" spans="1:9" x14ac:dyDescent="0.2">
      <c r="A9" s="10" t="s">
        <v>80</v>
      </c>
      <c r="B9" s="10">
        <v>99</v>
      </c>
      <c r="C9" s="11">
        <f t="shared" si="0"/>
        <v>7.3935772964899185E-2</v>
      </c>
      <c r="E9" s="1"/>
      <c r="F9" s="10" t="s">
        <v>81</v>
      </c>
      <c r="G9" s="10">
        <v>28</v>
      </c>
      <c r="H9" s="23">
        <f t="shared" si="1"/>
        <v>2.4539877300613498E-2</v>
      </c>
    </row>
    <row r="10" spans="1:9" x14ac:dyDescent="0.2">
      <c r="A10" s="10" t="s">
        <v>52</v>
      </c>
      <c r="B10" s="10">
        <v>43</v>
      </c>
      <c r="C10" s="11">
        <f t="shared" si="0"/>
        <v>3.2113517550410753E-2</v>
      </c>
      <c r="E10" s="1"/>
      <c r="F10" s="10" t="s">
        <v>82</v>
      </c>
      <c r="G10" s="10">
        <v>20</v>
      </c>
      <c r="H10" s="23">
        <f t="shared" si="1"/>
        <v>1.7528483786152498E-2</v>
      </c>
    </row>
    <row r="11" spans="1:9" x14ac:dyDescent="0.2">
      <c r="A11" s="36"/>
      <c r="B11" s="36"/>
      <c r="C11" s="36"/>
      <c r="D11" s="36"/>
      <c r="E11" s="1"/>
      <c r="F11" s="10" t="s">
        <v>83</v>
      </c>
      <c r="G11" s="10">
        <v>1</v>
      </c>
      <c r="H11" s="23">
        <f t="shared" si="1"/>
        <v>8.7642418930762491E-4</v>
      </c>
    </row>
    <row r="12" spans="1:9" x14ac:dyDescent="0.2">
      <c r="A12" s="12"/>
      <c r="B12" s="12"/>
      <c r="C12" s="12"/>
      <c r="D12" s="1"/>
      <c r="E12" s="1"/>
      <c r="F12" s="1"/>
      <c r="G12" s="1"/>
      <c r="H12" s="1"/>
      <c r="I12" s="37"/>
    </row>
  </sheetData>
  <mergeCells count="1">
    <mergeCell ref="A1:H2"/>
  </mergeCells>
  <phoneticPr fontId="19" type="noConversion"/>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7" sqref="C17"/>
    </sheetView>
  </sheetViews>
  <sheetFormatPr defaultColWidth="9" defaultRowHeight="20.100000000000001" customHeight="1" x14ac:dyDescent="0.2"/>
  <cols>
    <col min="1" max="1" width="10.75" style="32" customWidth="1"/>
    <col min="2" max="2" width="34.625" style="32" customWidth="1"/>
    <col min="3" max="3" width="45.75" style="32" customWidth="1"/>
    <col min="4" max="4" width="32.75" style="32" customWidth="1"/>
    <col min="5" max="5" width="23" style="32" customWidth="1"/>
    <col min="6" max="16384" width="9" style="32"/>
  </cols>
  <sheetData>
    <row r="1" spans="1:5" ht="12" x14ac:dyDescent="0.2">
      <c r="A1" s="74" t="s">
        <v>84</v>
      </c>
      <c r="B1" s="74"/>
      <c r="C1" s="74"/>
      <c r="D1" s="74"/>
      <c r="E1" s="74"/>
    </row>
    <row r="2" spans="1:5" ht="92.25" customHeight="1" x14ac:dyDescent="0.2">
      <c r="A2" s="74"/>
      <c r="B2" s="74"/>
      <c r="C2" s="74"/>
      <c r="D2" s="74"/>
      <c r="E2" s="74"/>
    </row>
    <row r="3" spans="1:5" ht="20.100000000000001" customHeight="1" x14ac:dyDescent="0.2">
      <c r="A3" s="33"/>
      <c r="B3" s="33"/>
      <c r="C3" s="33"/>
      <c r="D3" s="33"/>
      <c r="E3" s="33"/>
    </row>
    <row r="4" spans="1:5" s="31" customFormat="1" ht="15" x14ac:dyDescent="0.2">
      <c r="A4" s="4" t="s">
        <v>70</v>
      </c>
      <c r="B4" s="4">
        <v>2016</v>
      </c>
      <c r="C4" s="4">
        <v>2017</v>
      </c>
      <c r="D4" s="4">
        <v>2018</v>
      </c>
      <c r="E4" s="4">
        <v>2019</v>
      </c>
    </row>
    <row r="5" spans="1:5" s="31" customFormat="1" ht="15" x14ac:dyDescent="0.2">
      <c r="A5" s="10" t="s">
        <v>74</v>
      </c>
      <c r="B5" s="34" t="s">
        <v>85</v>
      </c>
      <c r="C5" s="34" t="s">
        <v>86</v>
      </c>
      <c r="D5" s="34" t="s">
        <v>87</v>
      </c>
      <c r="E5" s="35">
        <v>0</v>
      </c>
    </row>
    <row r="6" spans="1:5" s="31" customFormat="1" ht="15" x14ac:dyDescent="0.2">
      <c r="A6" s="10" t="s">
        <v>76</v>
      </c>
      <c r="B6" s="34" t="s">
        <v>88</v>
      </c>
      <c r="C6" s="34" t="s">
        <v>89</v>
      </c>
      <c r="D6" s="34" t="s">
        <v>90</v>
      </c>
      <c r="E6" s="35">
        <v>0</v>
      </c>
    </row>
    <row r="7" spans="1:5" s="31" customFormat="1" ht="15" x14ac:dyDescent="0.2">
      <c r="A7" s="10" t="s">
        <v>80</v>
      </c>
      <c r="B7" s="34" t="s">
        <v>91</v>
      </c>
      <c r="C7" s="34" t="s">
        <v>92</v>
      </c>
      <c r="D7" s="34" t="s">
        <v>93</v>
      </c>
      <c r="E7" s="35">
        <v>0</v>
      </c>
    </row>
    <row r="8" spans="1:5" s="31" customFormat="1" ht="15" x14ac:dyDescent="0.2">
      <c r="A8" s="10" t="s">
        <v>72</v>
      </c>
      <c r="B8" s="34" t="s">
        <v>94</v>
      </c>
      <c r="C8" s="34" t="s">
        <v>95</v>
      </c>
      <c r="D8" s="34" t="s">
        <v>96</v>
      </c>
      <c r="E8" s="4" t="s">
        <v>97</v>
      </c>
    </row>
    <row r="9" spans="1:5" s="31" customFormat="1" ht="15" x14ac:dyDescent="0.2">
      <c r="A9" s="10" t="s">
        <v>52</v>
      </c>
      <c r="B9" s="34">
        <v>4.3299999999999998E-2</v>
      </c>
      <c r="C9" s="34">
        <v>4.3749999999999997E-2</v>
      </c>
      <c r="D9" s="34">
        <v>1.0309280000000001E-2</v>
      </c>
      <c r="E9" s="35">
        <v>0</v>
      </c>
    </row>
  </sheetData>
  <mergeCells count="1">
    <mergeCell ref="A1:E2"/>
  </mergeCells>
  <phoneticPr fontId="19"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9"/>
  <sheetViews>
    <sheetView zoomScale="85" zoomScaleNormal="85" workbookViewId="0">
      <selection activeCell="AE5" sqref="AE5"/>
    </sheetView>
  </sheetViews>
  <sheetFormatPr defaultColWidth="9.125" defaultRowHeight="15" x14ac:dyDescent="0.2"/>
  <cols>
    <col min="1" max="1" width="3.375" style="12" customWidth="1"/>
    <col min="2" max="2" width="12.5" style="18" customWidth="1"/>
    <col min="3" max="3" width="13.125" style="18" customWidth="1"/>
    <col min="4" max="4" width="11.75" style="12" customWidth="1"/>
    <col min="5" max="16384" width="9.125" style="12"/>
  </cols>
  <sheetData>
    <row r="1" spans="2:31" ht="40.5" customHeight="1" x14ac:dyDescent="0.2">
      <c r="B1" s="74" t="s">
        <v>98</v>
      </c>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row>
    <row r="3" spans="2:31" s="18" customFormat="1" x14ac:dyDescent="0.2">
      <c r="B3" s="79" t="s">
        <v>99</v>
      </c>
      <c r="C3" s="80"/>
      <c r="D3" s="75" t="s">
        <v>100</v>
      </c>
      <c r="E3" s="75"/>
      <c r="F3" s="75"/>
      <c r="G3" s="75"/>
      <c r="H3" s="75"/>
      <c r="I3" s="75" t="s">
        <v>101</v>
      </c>
      <c r="J3" s="75"/>
      <c r="K3" s="75"/>
      <c r="L3" s="75"/>
      <c r="M3" s="75"/>
      <c r="N3" s="75"/>
      <c r="O3" s="75"/>
      <c r="P3" s="75"/>
      <c r="Q3" s="75"/>
      <c r="R3" s="75"/>
      <c r="S3" s="75"/>
      <c r="T3" s="75"/>
      <c r="U3" s="75"/>
      <c r="V3" s="75"/>
      <c r="W3" s="75"/>
      <c r="X3" s="75"/>
      <c r="Y3" s="75"/>
      <c r="Z3" s="75"/>
      <c r="AA3" s="75"/>
      <c r="AB3" s="75"/>
      <c r="AC3" s="75"/>
      <c r="AD3" s="75"/>
      <c r="AE3" s="77" t="s">
        <v>10</v>
      </c>
    </row>
    <row r="4" spans="2:31" s="18" customFormat="1" x14ac:dyDescent="0.2">
      <c r="B4" s="81"/>
      <c r="C4" s="82"/>
      <c r="D4" s="26" t="s">
        <v>53</v>
      </c>
      <c r="E4" s="26" t="s">
        <v>56</v>
      </c>
      <c r="F4" s="26" t="s">
        <v>57</v>
      </c>
      <c r="G4" s="26" t="s">
        <v>58</v>
      </c>
      <c r="H4" s="26" t="s">
        <v>49</v>
      </c>
      <c r="I4" s="26" t="s">
        <v>102</v>
      </c>
      <c r="J4" s="26" t="s">
        <v>103</v>
      </c>
      <c r="K4" s="26" t="s">
        <v>104</v>
      </c>
      <c r="L4" s="26" t="s">
        <v>105</v>
      </c>
      <c r="M4" s="26" t="s">
        <v>106</v>
      </c>
      <c r="N4" s="26" t="s">
        <v>107</v>
      </c>
      <c r="O4" s="26" t="s">
        <v>108</v>
      </c>
      <c r="P4" s="26" t="s">
        <v>109</v>
      </c>
      <c r="Q4" s="26" t="s">
        <v>110</v>
      </c>
      <c r="R4" s="26" t="s">
        <v>111</v>
      </c>
      <c r="S4" s="26" t="s">
        <v>112</v>
      </c>
      <c r="T4" s="26" t="s">
        <v>113</v>
      </c>
      <c r="U4" s="26" t="s">
        <v>114</v>
      </c>
      <c r="V4" s="26" t="s">
        <v>115</v>
      </c>
      <c r="W4" s="26" t="s">
        <v>48</v>
      </c>
      <c r="X4" s="26" t="s">
        <v>59</v>
      </c>
      <c r="Y4" s="26" t="s">
        <v>116</v>
      </c>
      <c r="Z4" s="26" t="s">
        <v>117</v>
      </c>
      <c r="AA4" s="26" t="s">
        <v>118</v>
      </c>
      <c r="AB4" s="26" t="s">
        <v>119</v>
      </c>
      <c r="AC4" s="26" t="s">
        <v>120</v>
      </c>
      <c r="AD4" s="26" t="s">
        <v>121</v>
      </c>
      <c r="AE4" s="78"/>
    </row>
    <row r="5" spans="2:31" x14ac:dyDescent="0.2">
      <c r="B5" s="75" t="s">
        <v>122</v>
      </c>
      <c r="C5" s="26" t="s">
        <v>66</v>
      </c>
      <c r="D5" s="27">
        <v>65</v>
      </c>
      <c r="E5" s="27">
        <v>63</v>
      </c>
      <c r="F5" s="27">
        <v>30</v>
      </c>
      <c r="G5" s="27">
        <v>9</v>
      </c>
      <c r="H5" s="27">
        <v>120</v>
      </c>
      <c r="I5" s="27">
        <v>7</v>
      </c>
      <c r="J5" s="27">
        <v>3</v>
      </c>
      <c r="K5" s="27">
        <v>2</v>
      </c>
      <c r="L5" s="27">
        <v>0</v>
      </c>
      <c r="M5" s="27">
        <v>1</v>
      </c>
      <c r="N5" s="27">
        <v>3</v>
      </c>
      <c r="O5" s="27">
        <v>1</v>
      </c>
      <c r="P5" s="27">
        <v>1</v>
      </c>
      <c r="Q5" s="27">
        <v>8</v>
      </c>
      <c r="R5" s="27">
        <v>3</v>
      </c>
      <c r="S5" s="27">
        <v>1</v>
      </c>
      <c r="T5" s="27">
        <v>5</v>
      </c>
      <c r="U5" s="27">
        <v>2</v>
      </c>
      <c r="V5" s="27">
        <v>2</v>
      </c>
      <c r="W5" s="27">
        <v>2</v>
      </c>
      <c r="X5" s="27">
        <v>2</v>
      </c>
      <c r="Y5" s="27">
        <v>1</v>
      </c>
      <c r="Z5" s="27">
        <v>0</v>
      </c>
      <c r="AA5" s="27">
        <v>1</v>
      </c>
      <c r="AB5" s="27">
        <v>1</v>
      </c>
      <c r="AC5" s="27">
        <v>3</v>
      </c>
      <c r="AD5" s="27">
        <v>0</v>
      </c>
      <c r="AE5" s="29">
        <f>SUM(D5:AD5)</f>
        <v>336</v>
      </c>
    </row>
    <row r="6" spans="2:31" x14ac:dyDescent="0.2">
      <c r="B6" s="75"/>
      <c r="C6" s="26" t="s">
        <v>51</v>
      </c>
      <c r="D6" s="28">
        <f>D5/336</f>
        <v>0.19345238095238096</v>
      </c>
      <c r="E6" s="28">
        <f t="shared" ref="E6:AE6" si="0">E5/336</f>
        <v>0.1875</v>
      </c>
      <c r="F6" s="28">
        <f t="shared" si="0"/>
        <v>8.9285714285714288E-2</v>
      </c>
      <c r="G6" s="28">
        <f t="shared" si="0"/>
        <v>2.6785714285714284E-2</v>
      </c>
      <c r="H6" s="28">
        <f t="shared" si="0"/>
        <v>0.35714285714285715</v>
      </c>
      <c r="I6" s="28">
        <f t="shared" si="0"/>
        <v>2.0833333333333332E-2</v>
      </c>
      <c r="J6" s="28">
        <f t="shared" si="0"/>
        <v>8.9285714285714281E-3</v>
      </c>
      <c r="K6" s="28">
        <f t="shared" si="0"/>
        <v>5.9523809523809521E-3</v>
      </c>
      <c r="L6" s="28">
        <f t="shared" si="0"/>
        <v>0</v>
      </c>
      <c r="M6" s="28">
        <f t="shared" si="0"/>
        <v>2.976190476190476E-3</v>
      </c>
      <c r="N6" s="28">
        <f t="shared" si="0"/>
        <v>8.9285714285714281E-3</v>
      </c>
      <c r="O6" s="28">
        <f t="shared" si="0"/>
        <v>2.976190476190476E-3</v>
      </c>
      <c r="P6" s="28">
        <f t="shared" si="0"/>
        <v>2.976190476190476E-3</v>
      </c>
      <c r="Q6" s="28">
        <f t="shared" si="0"/>
        <v>2.3809523809523808E-2</v>
      </c>
      <c r="R6" s="28">
        <f t="shared" si="0"/>
        <v>8.9285714285714281E-3</v>
      </c>
      <c r="S6" s="28">
        <f t="shared" si="0"/>
        <v>2.976190476190476E-3</v>
      </c>
      <c r="T6" s="28">
        <f t="shared" si="0"/>
        <v>1.488095238095238E-2</v>
      </c>
      <c r="U6" s="28">
        <f t="shared" si="0"/>
        <v>5.9523809523809521E-3</v>
      </c>
      <c r="V6" s="28">
        <f t="shared" si="0"/>
        <v>5.9523809523809521E-3</v>
      </c>
      <c r="W6" s="28">
        <f t="shared" si="0"/>
        <v>5.9523809523809521E-3</v>
      </c>
      <c r="X6" s="28">
        <f t="shared" si="0"/>
        <v>5.9523809523809521E-3</v>
      </c>
      <c r="Y6" s="28">
        <f t="shared" si="0"/>
        <v>2.976190476190476E-3</v>
      </c>
      <c r="Z6" s="28">
        <f t="shared" si="0"/>
        <v>0</v>
      </c>
      <c r="AA6" s="28">
        <f t="shared" si="0"/>
        <v>2.976190476190476E-3</v>
      </c>
      <c r="AB6" s="28">
        <f t="shared" si="0"/>
        <v>2.976190476190476E-3</v>
      </c>
      <c r="AC6" s="28">
        <f t="shared" si="0"/>
        <v>8.9285714285714281E-3</v>
      </c>
      <c r="AD6" s="28">
        <f t="shared" si="0"/>
        <v>0</v>
      </c>
      <c r="AE6" s="28">
        <f t="shared" si="0"/>
        <v>1</v>
      </c>
    </row>
    <row r="7" spans="2:31" x14ac:dyDescent="0.2">
      <c r="B7" s="76" t="s">
        <v>123</v>
      </c>
      <c r="C7" s="26" t="s">
        <v>66</v>
      </c>
      <c r="D7" s="27">
        <v>16</v>
      </c>
      <c r="E7" s="27">
        <v>1</v>
      </c>
      <c r="F7" s="27">
        <v>1</v>
      </c>
      <c r="G7" s="27">
        <v>62</v>
      </c>
      <c r="H7" s="27">
        <v>877</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7">
        <v>16</v>
      </c>
      <c r="AD7" s="27">
        <v>2</v>
      </c>
      <c r="AE7" s="29">
        <f t="shared" ref="AE7:AE13" si="1">SUM(D7:AD7)</f>
        <v>975</v>
      </c>
    </row>
    <row r="8" spans="2:31" x14ac:dyDescent="0.2">
      <c r="B8" s="76"/>
      <c r="C8" s="26" t="s">
        <v>51</v>
      </c>
      <c r="D8" s="28">
        <f>D7/975</f>
        <v>1.641025641025641E-2</v>
      </c>
      <c r="E8" s="28">
        <f t="shared" ref="E8:AE8" si="2">E7/975</f>
        <v>1.0256410256410256E-3</v>
      </c>
      <c r="F8" s="28">
        <f t="shared" si="2"/>
        <v>1.0256410256410256E-3</v>
      </c>
      <c r="G8" s="28">
        <f t="shared" si="2"/>
        <v>6.3589743589743591E-2</v>
      </c>
      <c r="H8" s="28">
        <f t="shared" si="2"/>
        <v>0.89948717948717949</v>
      </c>
      <c r="I8" s="28">
        <f t="shared" si="2"/>
        <v>0</v>
      </c>
      <c r="J8" s="28">
        <f t="shared" si="2"/>
        <v>0</v>
      </c>
      <c r="K8" s="28">
        <f t="shared" si="2"/>
        <v>0</v>
      </c>
      <c r="L8" s="28">
        <f t="shared" si="2"/>
        <v>0</v>
      </c>
      <c r="M8" s="28">
        <f t="shared" si="2"/>
        <v>0</v>
      </c>
      <c r="N8" s="28">
        <f t="shared" si="2"/>
        <v>0</v>
      </c>
      <c r="O8" s="28">
        <f t="shared" si="2"/>
        <v>0</v>
      </c>
      <c r="P8" s="28">
        <f t="shared" si="2"/>
        <v>0</v>
      </c>
      <c r="Q8" s="28">
        <f t="shared" si="2"/>
        <v>0</v>
      </c>
      <c r="R8" s="28">
        <f t="shared" si="2"/>
        <v>0</v>
      </c>
      <c r="S8" s="28">
        <f t="shared" si="2"/>
        <v>0</v>
      </c>
      <c r="T8" s="28">
        <f t="shared" si="2"/>
        <v>0</v>
      </c>
      <c r="U8" s="28">
        <f t="shared" si="2"/>
        <v>0</v>
      </c>
      <c r="V8" s="28">
        <f t="shared" si="2"/>
        <v>0</v>
      </c>
      <c r="W8" s="28">
        <f t="shared" si="2"/>
        <v>0</v>
      </c>
      <c r="X8" s="28">
        <f t="shared" si="2"/>
        <v>0</v>
      </c>
      <c r="Y8" s="28">
        <f t="shared" si="2"/>
        <v>0</v>
      </c>
      <c r="Z8" s="28">
        <f t="shared" si="2"/>
        <v>0</v>
      </c>
      <c r="AA8" s="28">
        <f t="shared" si="2"/>
        <v>0</v>
      </c>
      <c r="AB8" s="28">
        <f t="shared" si="2"/>
        <v>0</v>
      </c>
      <c r="AC8" s="28">
        <f t="shared" si="2"/>
        <v>1.641025641025641E-2</v>
      </c>
      <c r="AD8" s="28">
        <f t="shared" si="2"/>
        <v>2.0512820512820513E-3</v>
      </c>
      <c r="AE8" s="28">
        <f t="shared" si="2"/>
        <v>1</v>
      </c>
    </row>
    <row r="9" spans="2:31" x14ac:dyDescent="0.2">
      <c r="B9" s="76" t="s">
        <v>124</v>
      </c>
      <c r="C9" s="26" t="s">
        <v>66</v>
      </c>
      <c r="D9" s="27">
        <v>27</v>
      </c>
      <c r="E9" s="29">
        <v>0</v>
      </c>
      <c r="F9" s="29">
        <v>0</v>
      </c>
      <c r="G9" s="29">
        <v>0</v>
      </c>
      <c r="H9" s="27">
        <v>3</v>
      </c>
      <c r="I9" s="29">
        <v>0</v>
      </c>
      <c r="J9" s="29">
        <v>0</v>
      </c>
      <c r="K9" s="29">
        <v>0</v>
      </c>
      <c r="L9" s="29">
        <v>0</v>
      </c>
      <c r="M9" s="29">
        <v>0</v>
      </c>
      <c r="N9" s="29">
        <v>0</v>
      </c>
      <c r="O9" s="29">
        <v>0</v>
      </c>
      <c r="P9" s="29">
        <v>0</v>
      </c>
      <c r="Q9" s="29">
        <v>0</v>
      </c>
      <c r="R9" s="29">
        <v>0</v>
      </c>
      <c r="S9" s="29">
        <v>0</v>
      </c>
      <c r="T9" s="29">
        <v>0</v>
      </c>
      <c r="U9" s="29">
        <v>0</v>
      </c>
      <c r="V9" s="29">
        <v>0</v>
      </c>
      <c r="W9" s="27">
        <v>4</v>
      </c>
      <c r="X9" s="27">
        <v>4</v>
      </c>
      <c r="Y9" s="29">
        <v>0</v>
      </c>
      <c r="Z9" s="29">
        <v>0</v>
      </c>
      <c r="AA9" s="29">
        <v>0</v>
      </c>
      <c r="AB9" s="27">
        <v>3</v>
      </c>
      <c r="AC9" s="29">
        <v>0</v>
      </c>
      <c r="AD9" s="29">
        <v>0</v>
      </c>
      <c r="AE9" s="29">
        <f t="shared" si="1"/>
        <v>41</v>
      </c>
    </row>
    <row r="10" spans="2:31" x14ac:dyDescent="0.2">
      <c r="B10" s="76"/>
      <c r="C10" s="26" t="s">
        <v>51</v>
      </c>
      <c r="D10" s="28">
        <f>D9/41</f>
        <v>0.65853658536585369</v>
      </c>
      <c r="E10" s="28">
        <f t="shared" ref="E10:AE10" si="3">E9/41</f>
        <v>0</v>
      </c>
      <c r="F10" s="28">
        <f t="shared" si="3"/>
        <v>0</v>
      </c>
      <c r="G10" s="28">
        <f t="shared" si="3"/>
        <v>0</v>
      </c>
      <c r="H10" s="28">
        <f t="shared" si="3"/>
        <v>7.3170731707317069E-2</v>
      </c>
      <c r="I10" s="28">
        <f t="shared" si="3"/>
        <v>0</v>
      </c>
      <c r="J10" s="28">
        <f t="shared" si="3"/>
        <v>0</v>
      </c>
      <c r="K10" s="28">
        <f t="shared" si="3"/>
        <v>0</v>
      </c>
      <c r="L10" s="28">
        <f t="shared" si="3"/>
        <v>0</v>
      </c>
      <c r="M10" s="28">
        <f t="shared" si="3"/>
        <v>0</v>
      </c>
      <c r="N10" s="28">
        <f t="shared" si="3"/>
        <v>0</v>
      </c>
      <c r="O10" s="28">
        <f t="shared" si="3"/>
        <v>0</v>
      </c>
      <c r="P10" s="28">
        <f t="shared" si="3"/>
        <v>0</v>
      </c>
      <c r="Q10" s="28">
        <f t="shared" si="3"/>
        <v>0</v>
      </c>
      <c r="R10" s="28">
        <f t="shared" si="3"/>
        <v>0</v>
      </c>
      <c r="S10" s="28">
        <f t="shared" si="3"/>
        <v>0</v>
      </c>
      <c r="T10" s="28">
        <f t="shared" si="3"/>
        <v>0</v>
      </c>
      <c r="U10" s="28">
        <f t="shared" si="3"/>
        <v>0</v>
      </c>
      <c r="V10" s="28">
        <f t="shared" si="3"/>
        <v>0</v>
      </c>
      <c r="W10" s="28">
        <f t="shared" si="3"/>
        <v>9.7560975609756101E-2</v>
      </c>
      <c r="X10" s="28">
        <f t="shared" si="3"/>
        <v>9.7560975609756101E-2</v>
      </c>
      <c r="Y10" s="28">
        <f t="shared" si="3"/>
        <v>0</v>
      </c>
      <c r="Z10" s="28">
        <f t="shared" si="3"/>
        <v>0</v>
      </c>
      <c r="AA10" s="28">
        <f t="shared" si="3"/>
        <v>0</v>
      </c>
      <c r="AB10" s="28">
        <f t="shared" si="3"/>
        <v>7.3170731707317069E-2</v>
      </c>
      <c r="AC10" s="28">
        <f t="shared" si="3"/>
        <v>0</v>
      </c>
      <c r="AD10" s="28">
        <f t="shared" si="3"/>
        <v>0</v>
      </c>
      <c r="AE10" s="28">
        <f t="shared" si="3"/>
        <v>1</v>
      </c>
    </row>
    <row r="11" spans="2:31" x14ac:dyDescent="0.2">
      <c r="B11" s="76" t="s">
        <v>125</v>
      </c>
      <c r="C11" s="26" t="s">
        <v>66</v>
      </c>
      <c r="D11" s="27">
        <v>2</v>
      </c>
      <c r="E11" s="27">
        <v>3</v>
      </c>
      <c r="F11" s="29">
        <v>0</v>
      </c>
      <c r="G11" s="27">
        <v>2</v>
      </c>
      <c r="H11" s="27">
        <v>15</v>
      </c>
      <c r="I11" s="29">
        <v>0</v>
      </c>
      <c r="J11" s="29">
        <v>0</v>
      </c>
      <c r="K11" s="29">
        <v>0</v>
      </c>
      <c r="L11" s="29">
        <v>0</v>
      </c>
      <c r="M11" s="29">
        <v>0</v>
      </c>
      <c r="N11" s="29">
        <v>0</v>
      </c>
      <c r="O11" s="29">
        <v>0</v>
      </c>
      <c r="P11" s="29">
        <v>0</v>
      </c>
      <c r="Q11" s="27">
        <v>1</v>
      </c>
      <c r="R11" s="29">
        <v>0</v>
      </c>
      <c r="S11" s="29">
        <v>0</v>
      </c>
      <c r="T11" s="29">
        <v>0</v>
      </c>
      <c r="U11" s="29">
        <v>0</v>
      </c>
      <c r="V11" s="29">
        <v>0</v>
      </c>
      <c r="W11" s="29">
        <v>0</v>
      </c>
      <c r="X11" s="29">
        <v>0</v>
      </c>
      <c r="Y11" s="29">
        <v>0</v>
      </c>
      <c r="Z11" s="29">
        <v>0</v>
      </c>
      <c r="AA11" s="29">
        <v>0</v>
      </c>
      <c r="AB11" s="27">
        <v>1</v>
      </c>
      <c r="AC11" s="29">
        <v>0</v>
      </c>
      <c r="AD11" s="29">
        <v>0</v>
      </c>
      <c r="AE11" s="29">
        <f t="shared" si="1"/>
        <v>24</v>
      </c>
    </row>
    <row r="12" spans="2:31" x14ac:dyDescent="0.2">
      <c r="B12" s="76"/>
      <c r="C12" s="26" t="s">
        <v>51</v>
      </c>
      <c r="D12" s="28">
        <f>D11/24</f>
        <v>8.3333333333333329E-2</v>
      </c>
      <c r="E12" s="28">
        <f t="shared" ref="E12:AE12" si="4">E11/24</f>
        <v>0.125</v>
      </c>
      <c r="F12" s="28">
        <f t="shared" si="4"/>
        <v>0</v>
      </c>
      <c r="G12" s="28">
        <f t="shared" si="4"/>
        <v>8.3333333333333329E-2</v>
      </c>
      <c r="H12" s="28">
        <f t="shared" si="4"/>
        <v>0.625</v>
      </c>
      <c r="I12" s="28">
        <f t="shared" si="4"/>
        <v>0</v>
      </c>
      <c r="J12" s="28">
        <f t="shared" si="4"/>
        <v>0</v>
      </c>
      <c r="K12" s="28">
        <f t="shared" si="4"/>
        <v>0</v>
      </c>
      <c r="L12" s="28">
        <f t="shared" si="4"/>
        <v>0</v>
      </c>
      <c r="M12" s="28">
        <f t="shared" si="4"/>
        <v>0</v>
      </c>
      <c r="N12" s="28">
        <f t="shared" si="4"/>
        <v>0</v>
      </c>
      <c r="O12" s="28">
        <f t="shared" si="4"/>
        <v>0</v>
      </c>
      <c r="P12" s="28">
        <f t="shared" si="4"/>
        <v>0</v>
      </c>
      <c r="Q12" s="28">
        <f t="shared" si="4"/>
        <v>4.1666666666666664E-2</v>
      </c>
      <c r="R12" s="28">
        <f t="shared" si="4"/>
        <v>0</v>
      </c>
      <c r="S12" s="28">
        <f t="shared" si="4"/>
        <v>0</v>
      </c>
      <c r="T12" s="28">
        <f t="shared" si="4"/>
        <v>0</v>
      </c>
      <c r="U12" s="28">
        <f t="shared" si="4"/>
        <v>0</v>
      </c>
      <c r="V12" s="28">
        <f t="shared" si="4"/>
        <v>0</v>
      </c>
      <c r="W12" s="28">
        <f t="shared" si="4"/>
        <v>0</v>
      </c>
      <c r="X12" s="28">
        <f t="shared" si="4"/>
        <v>0</v>
      </c>
      <c r="Y12" s="28">
        <f t="shared" si="4"/>
        <v>0</v>
      </c>
      <c r="Z12" s="28">
        <f t="shared" si="4"/>
        <v>0</v>
      </c>
      <c r="AA12" s="28">
        <f t="shared" si="4"/>
        <v>0</v>
      </c>
      <c r="AB12" s="28">
        <f t="shared" si="4"/>
        <v>4.1666666666666664E-2</v>
      </c>
      <c r="AC12" s="28">
        <f t="shared" si="4"/>
        <v>0</v>
      </c>
      <c r="AD12" s="28">
        <f t="shared" si="4"/>
        <v>0</v>
      </c>
      <c r="AE12" s="28">
        <f t="shared" si="4"/>
        <v>1</v>
      </c>
    </row>
    <row r="13" spans="2:31" x14ac:dyDescent="0.2">
      <c r="B13" s="76" t="s">
        <v>126</v>
      </c>
      <c r="C13" s="26" t="s">
        <v>66</v>
      </c>
      <c r="D13" s="27">
        <v>3</v>
      </c>
      <c r="E13" s="27">
        <v>8</v>
      </c>
      <c r="F13" s="29">
        <v>0</v>
      </c>
      <c r="G13" s="27">
        <v>12</v>
      </c>
      <c r="H13" s="27">
        <v>34</v>
      </c>
      <c r="I13" s="29">
        <v>0</v>
      </c>
      <c r="J13" s="29">
        <v>0</v>
      </c>
      <c r="K13" s="29">
        <v>0</v>
      </c>
      <c r="L13" s="27">
        <v>1</v>
      </c>
      <c r="M13" s="29">
        <v>0</v>
      </c>
      <c r="N13" s="29">
        <v>0</v>
      </c>
      <c r="O13" s="29">
        <v>0</v>
      </c>
      <c r="P13" s="29">
        <v>0</v>
      </c>
      <c r="Q13" s="29">
        <v>0</v>
      </c>
      <c r="R13" s="27">
        <v>1</v>
      </c>
      <c r="S13" s="29">
        <v>0</v>
      </c>
      <c r="T13" s="29">
        <v>0</v>
      </c>
      <c r="U13" s="29">
        <v>0</v>
      </c>
      <c r="V13" s="29">
        <v>0</v>
      </c>
      <c r="W13" s="27">
        <v>6</v>
      </c>
      <c r="X13" s="29">
        <v>0</v>
      </c>
      <c r="Y13" s="29">
        <v>0</v>
      </c>
      <c r="Z13" s="27">
        <v>1</v>
      </c>
      <c r="AA13" s="29">
        <v>0</v>
      </c>
      <c r="AB13" s="29">
        <v>0</v>
      </c>
      <c r="AC13" s="29">
        <v>0</v>
      </c>
      <c r="AD13" s="29">
        <v>0</v>
      </c>
      <c r="AE13" s="29">
        <f t="shared" si="1"/>
        <v>66</v>
      </c>
    </row>
    <row r="14" spans="2:31" x14ac:dyDescent="0.2">
      <c r="B14" s="76"/>
      <c r="C14" s="26" t="s">
        <v>51</v>
      </c>
      <c r="D14" s="30">
        <f>D13/66</f>
        <v>4.5454545454545456E-2</v>
      </c>
      <c r="E14" s="30">
        <f t="shared" ref="E14:AE14" si="5">E13/66</f>
        <v>0.12121212121212122</v>
      </c>
      <c r="F14" s="30">
        <f t="shared" si="5"/>
        <v>0</v>
      </c>
      <c r="G14" s="30">
        <f t="shared" si="5"/>
        <v>0.18181818181818182</v>
      </c>
      <c r="H14" s="30">
        <f t="shared" si="5"/>
        <v>0.51515151515151514</v>
      </c>
      <c r="I14" s="30">
        <f t="shared" si="5"/>
        <v>0</v>
      </c>
      <c r="J14" s="30">
        <f t="shared" si="5"/>
        <v>0</v>
      </c>
      <c r="K14" s="30">
        <f t="shared" si="5"/>
        <v>0</v>
      </c>
      <c r="L14" s="30">
        <f t="shared" si="5"/>
        <v>1.5151515151515152E-2</v>
      </c>
      <c r="M14" s="30">
        <f t="shared" si="5"/>
        <v>0</v>
      </c>
      <c r="N14" s="30">
        <f t="shared" si="5"/>
        <v>0</v>
      </c>
      <c r="O14" s="30">
        <f t="shared" si="5"/>
        <v>0</v>
      </c>
      <c r="P14" s="30">
        <f t="shared" si="5"/>
        <v>0</v>
      </c>
      <c r="Q14" s="30">
        <f t="shared" si="5"/>
        <v>0</v>
      </c>
      <c r="R14" s="30">
        <f t="shared" si="5"/>
        <v>1.5151515151515152E-2</v>
      </c>
      <c r="S14" s="30">
        <f t="shared" si="5"/>
        <v>0</v>
      </c>
      <c r="T14" s="30">
        <f t="shared" si="5"/>
        <v>0</v>
      </c>
      <c r="U14" s="30">
        <f t="shared" si="5"/>
        <v>0</v>
      </c>
      <c r="V14" s="30">
        <f t="shared" si="5"/>
        <v>0</v>
      </c>
      <c r="W14" s="30">
        <f t="shared" si="5"/>
        <v>9.0909090909090912E-2</v>
      </c>
      <c r="X14" s="30">
        <f t="shared" si="5"/>
        <v>0</v>
      </c>
      <c r="Y14" s="30">
        <f t="shared" si="5"/>
        <v>0</v>
      </c>
      <c r="Z14" s="30">
        <f t="shared" si="5"/>
        <v>1.5151515151515152E-2</v>
      </c>
      <c r="AA14" s="30">
        <f t="shared" si="5"/>
        <v>0</v>
      </c>
      <c r="AB14" s="30">
        <f t="shared" si="5"/>
        <v>0</v>
      </c>
      <c r="AC14" s="30">
        <f t="shared" si="5"/>
        <v>0</v>
      </c>
      <c r="AD14" s="30">
        <f t="shared" si="5"/>
        <v>0</v>
      </c>
      <c r="AE14" s="30">
        <f t="shared" si="5"/>
        <v>1</v>
      </c>
    </row>
    <row r="16" spans="2:31" x14ac:dyDescent="0.2">
      <c r="C16" s="12"/>
    </row>
    <row r="17" spans="3:3" x14ac:dyDescent="0.2">
      <c r="C17" s="12"/>
    </row>
    <row r="18" spans="3:3" x14ac:dyDescent="0.2">
      <c r="C18" s="12"/>
    </row>
    <row r="19" spans="3:3" x14ac:dyDescent="0.2">
      <c r="C19" s="12"/>
    </row>
  </sheetData>
  <mergeCells count="10">
    <mergeCell ref="B9:B10"/>
    <mergeCell ref="B11:B12"/>
    <mergeCell ref="B13:B14"/>
    <mergeCell ref="AE3:AE4"/>
    <mergeCell ref="B3:C4"/>
    <mergeCell ref="B1:AE1"/>
    <mergeCell ref="D3:H3"/>
    <mergeCell ref="I3:AD3"/>
    <mergeCell ref="B5:B6"/>
    <mergeCell ref="B7:B8"/>
  </mergeCells>
  <phoneticPr fontId="19" type="noConversion"/>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workbookViewId="0">
      <selection activeCell="F48" sqref="F48"/>
    </sheetView>
  </sheetViews>
  <sheetFormatPr defaultColWidth="9.125" defaultRowHeight="14.25" x14ac:dyDescent="0.2"/>
  <cols>
    <col min="1" max="1" width="9.125" style="24"/>
    <col min="2" max="2" width="13.75" style="24" customWidth="1"/>
    <col min="3" max="3" width="9.125" style="24"/>
    <col min="4" max="4" width="12.875" style="24" customWidth="1"/>
    <col min="5" max="16384" width="9.125" style="24"/>
  </cols>
  <sheetData>
    <row r="1" spans="1:5" x14ac:dyDescent="0.2">
      <c r="A1" s="74" t="s">
        <v>127</v>
      </c>
      <c r="B1" s="74"/>
      <c r="C1" s="74"/>
      <c r="D1" s="74"/>
      <c r="E1" s="74"/>
    </row>
    <row r="2" spans="1:5" x14ac:dyDescent="0.2">
      <c r="A2" s="74"/>
      <c r="B2" s="74"/>
      <c r="C2" s="74"/>
      <c r="D2" s="74"/>
      <c r="E2" s="74"/>
    </row>
    <row r="3" spans="1:5" ht="78" customHeight="1" x14ac:dyDescent="0.2">
      <c r="A3" s="74"/>
      <c r="B3" s="74"/>
      <c r="C3" s="74"/>
      <c r="D3" s="74"/>
      <c r="E3" s="74"/>
    </row>
    <row r="5" spans="1:5" x14ac:dyDescent="0.2">
      <c r="A5" s="1" t="s">
        <v>128</v>
      </c>
      <c r="B5" s="1"/>
      <c r="C5" s="1"/>
      <c r="D5" s="1"/>
      <c r="E5" s="1"/>
    </row>
    <row r="6" spans="1:5" ht="15" x14ac:dyDescent="0.2">
      <c r="A6" s="84" t="s">
        <v>129</v>
      </c>
      <c r="B6" s="83" t="s">
        <v>130</v>
      </c>
      <c r="C6" s="83"/>
      <c r="D6" s="83"/>
      <c r="E6" s="83"/>
    </row>
    <row r="7" spans="1:5" ht="15" x14ac:dyDescent="0.2">
      <c r="A7" s="84"/>
      <c r="B7" s="84" t="s">
        <v>131</v>
      </c>
      <c r="C7" s="84"/>
      <c r="D7" s="84" t="s">
        <v>132</v>
      </c>
      <c r="E7" s="84"/>
    </row>
    <row r="8" spans="1:5" ht="30" x14ac:dyDescent="0.2">
      <c r="A8" s="84"/>
      <c r="B8" s="2" t="s">
        <v>133</v>
      </c>
      <c r="C8" s="25" t="s">
        <v>134</v>
      </c>
      <c r="D8" s="2" t="s">
        <v>135</v>
      </c>
      <c r="E8" s="25" t="s">
        <v>134</v>
      </c>
    </row>
    <row r="9" spans="1:5" x14ac:dyDescent="0.2">
      <c r="A9" s="5">
        <v>0</v>
      </c>
      <c r="B9" s="5">
        <v>0</v>
      </c>
      <c r="C9" s="5">
        <v>0</v>
      </c>
      <c r="D9" s="5">
        <v>0</v>
      </c>
      <c r="E9" s="5">
        <v>0</v>
      </c>
    </row>
    <row r="10" spans="1:5" x14ac:dyDescent="0.2">
      <c r="A10" s="5">
        <v>7.8100000000000003E-2</v>
      </c>
      <c r="B10" s="5">
        <v>0</v>
      </c>
      <c r="C10" s="5">
        <v>0</v>
      </c>
      <c r="D10" s="5">
        <v>-2.4E-2</v>
      </c>
      <c r="E10" s="6">
        <v>1E-3</v>
      </c>
    </row>
    <row r="11" spans="1:5" x14ac:dyDescent="0.2">
      <c r="A11" s="5">
        <v>0.15629999999999999</v>
      </c>
      <c r="B11" s="5">
        <v>0</v>
      </c>
      <c r="C11" s="5">
        <v>0</v>
      </c>
      <c r="D11" s="5">
        <v>1.43E-2</v>
      </c>
      <c r="E11" s="6">
        <v>5.7735000000000002E-4</v>
      </c>
    </row>
    <row r="12" spans="1:5" x14ac:dyDescent="0.2">
      <c r="A12" s="5">
        <v>0.3125</v>
      </c>
      <c r="B12" s="5">
        <v>0</v>
      </c>
      <c r="C12" s="5">
        <v>0</v>
      </c>
      <c r="D12" s="5">
        <v>0.1</v>
      </c>
      <c r="E12" s="6">
        <v>1E-3</v>
      </c>
    </row>
    <row r="13" spans="1:5" x14ac:dyDescent="0.2">
      <c r="A13" s="5">
        <v>0.625</v>
      </c>
      <c r="B13" s="5">
        <v>0</v>
      </c>
      <c r="C13" s="5">
        <v>0</v>
      </c>
      <c r="D13" s="5">
        <v>0.43030000000000002</v>
      </c>
      <c r="E13" s="6">
        <v>5.7735000000000002E-4</v>
      </c>
    </row>
    <row r="14" spans="1:5" x14ac:dyDescent="0.2">
      <c r="A14" s="5">
        <v>1.25</v>
      </c>
      <c r="B14" s="5">
        <v>0</v>
      </c>
      <c r="C14" s="5">
        <v>0</v>
      </c>
      <c r="D14" s="5">
        <v>1.0507</v>
      </c>
      <c r="E14" s="6">
        <v>5.7735000000000002E-4</v>
      </c>
    </row>
    <row r="15" spans="1:5" x14ac:dyDescent="0.2">
      <c r="A15" s="5">
        <v>2.5</v>
      </c>
      <c r="B15" s="5">
        <v>0</v>
      </c>
      <c r="C15" s="5">
        <v>0</v>
      </c>
      <c r="D15" s="5">
        <v>1.1613</v>
      </c>
      <c r="E15" s="6">
        <v>1.1547E-3</v>
      </c>
    </row>
    <row r="16" spans="1:5" x14ac:dyDescent="0.2">
      <c r="A16" s="5">
        <v>5</v>
      </c>
      <c r="B16" s="5">
        <v>0</v>
      </c>
      <c r="C16" s="5">
        <v>0</v>
      </c>
      <c r="D16" s="5">
        <v>1.2037</v>
      </c>
      <c r="E16" s="6">
        <v>2.5165999999999999E-3</v>
      </c>
    </row>
    <row r="19" spans="1:5" x14ac:dyDescent="0.2">
      <c r="A19" s="1" t="s">
        <v>136</v>
      </c>
      <c r="B19" s="1"/>
      <c r="C19" s="1"/>
      <c r="D19" s="1"/>
      <c r="E19" s="1"/>
    </row>
    <row r="20" spans="1:5" ht="15" x14ac:dyDescent="0.2">
      <c r="A20" s="84" t="s">
        <v>129</v>
      </c>
      <c r="B20" s="83" t="s">
        <v>130</v>
      </c>
      <c r="C20" s="83"/>
      <c r="D20" s="83"/>
      <c r="E20" s="83"/>
    </row>
    <row r="21" spans="1:5" ht="15" x14ac:dyDescent="0.2">
      <c r="A21" s="84"/>
      <c r="B21" s="84" t="s">
        <v>131</v>
      </c>
      <c r="C21" s="84"/>
      <c r="D21" s="84" t="s">
        <v>132</v>
      </c>
      <c r="E21" s="84"/>
    </row>
    <row r="22" spans="1:5" ht="30" x14ac:dyDescent="0.2">
      <c r="A22" s="84"/>
      <c r="B22" s="2" t="s">
        <v>133</v>
      </c>
      <c r="C22" s="25" t="s">
        <v>134</v>
      </c>
      <c r="D22" s="2" t="s">
        <v>135</v>
      </c>
      <c r="E22" s="25" t="s">
        <v>134</v>
      </c>
    </row>
    <row r="23" spans="1:5" x14ac:dyDescent="0.2">
      <c r="A23" s="5">
        <v>0</v>
      </c>
      <c r="B23" s="5">
        <v>0</v>
      </c>
      <c r="C23" s="5">
        <v>0</v>
      </c>
      <c r="D23" s="5">
        <v>0</v>
      </c>
      <c r="E23" s="5">
        <v>0</v>
      </c>
    </row>
    <row r="24" spans="1:5" x14ac:dyDescent="0.2">
      <c r="A24" s="5">
        <v>7.8100000000000003E-2</v>
      </c>
      <c r="B24" s="5">
        <v>0</v>
      </c>
      <c r="C24" s="6">
        <v>5.7735000000000002E-4</v>
      </c>
      <c r="D24" s="5">
        <v>0</v>
      </c>
      <c r="E24" s="5">
        <v>0</v>
      </c>
    </row>
    <row r="25" spans="1:5" x14ac:dyDescent="0.2">
      <c r="A25" s="5">
        <v>0.15629999999999999</v>
      </c>
      <c r="B25" s="5">
        <v>0</v>
      </c>
      <c r="C25" s="5">
        <v>0</v>
      </c>
      <c r="D25" s="5">
        <v>0</v>
      </c>
      <c r="E25" s="5">
        <v>0</v>
      </c>
    </row>
    <row r="26" spans="1:5" x14ac:dyDescent="0.2">
      <c r="A26" s="5">
        <v>0.3125</v>
      </c>
      <c r="B26" s="5">
        <v>1.7000000000000001E-2</v>
      </c>
      <c r="C26" s="6">
        <v>5.7735000000000002E-4</v>
      </c>
      <c r="D26" s="5">
        <v>0</v>
      </c>
      <c r="E26" s="5">
        <v>0</v>
      </c>
    </row>
    <row r="27" spans="1:5" x14ac:dyDescent="0.2">
      <c r="A27" s="5">
        <v>0.625</v>
      </c>
      <c r="B27" s="5">
        <v>0.32300000000000001</v>
      </c>
      <c r="C27" s="6">
        <v>1.1547E-3</v>
      </c>
      <c r="D27" s="5">
        <v>0</v>
      </c>
      <c r="E27" s="5">
        <v>0</v>
      </c>
    </row>
    <row r="28" spans="1:5" x14ac:dyDescent="0.2">
      <c r="A28" s="5">
        <v>1.25</v>
      </c>
      <c r="B28" s="5">
        <v>0.81799999999999995</v>
      </c>
      <c r="C28" s="6">
        <v>7.0238000000000002E-3</v>
      </c>
      <c r="D28" s="5">
        <v>0</v>
      </c>
      <c r="E28" s="5">
        <v>0</v>
      </c>
    </row>
    <row r="29" spans="1:5" x14ac:dyDescent="0.2">
      <c r="A29" s="5">
        <v>2.5</v>
      </c>
      <c r="B29" s="5">
        <v>0.92630000000000001</v>
      </c>
      <c r="C29" s="6">
        <v>2.5165999999999999E-3</v>
      </c>
      <c r="D29" s="5">
        <v>0</v>
      </c>
      <c r="E29" s="5">
        <v>0</v>
      </c>
    </row>
    <row r="30" spans="1:5" x14ac:dyDescent="0.2">
      <c r="A30" s="5">
        <v>5</v>
      </c>
      <c r="B30" s="5">
        <v>0.89029999999999998</v>
      </c>
      <c r="C30" s="6">
        <v>7.6375999999999996E-3</v>
      </c>
      <c r="D30" s="5">
        <v>0</v>
      </c>
      <c r="E30" s="5">
        <v>0</v>
      </c>
    </row>
    <row r="33" spans="1:5" x14ac:dyDescent="0.2">
      <c r="A33" s="1" t="s">
        <v>137</v>
      </c>
      <c r="B33" s="1"/>
      <c r="C33" s="1"/>
      <c r="D33" s="1"/>
      <c r="E33" s="1"/>
    </row>
    <row r="34" spans="1:5" ht="15" x14ac:dyDescent="0.2">
      <c r="A34" s="84" t="s">
        <v>129</v>
      </c>
      <c r="B34" s="83" t="s">
        <v>130</v>
      </c>
      <c r="C34" s="83"/>
      <c r="D34" s="83"/>
      <c r="E34" s="83"/>
    </row>
    <row r="35" spans="1:5" ht="15" x14ac:dyDescent="0.2">
      <c r="A35" s="84"/>
      <c r="B35" s="84" t="s">
        <v>131</v>
      </c>
      <c r="C35" s="84"/>
      <c r="D35" s="84" t="s">
        <v>132</v>
      </c>
      <c r="E35" s="84"/>
    </row>
    <row r="36" spans="1:5" ht="30" x14ac:dyDescent="0.2">
      <c r="A36" s="84"/>
      <c r="B36" s="2" t="s">
        <v>133</v>
      </c>
      <c r="C36" s="25" t="s">
        <v>134</v>
      </c>
      <c r="D36" s="2" t="s">
        <v>135</v>
      </c>
      <c r="E36" s="25" t="s">
        <v>134</v>
      </c>
    </row>
    <row r="37" spans="1:5" x14ac:dyDescent="0.2">
      <c r="A37" s="5">
        <v>0</v>
      </c>
      <c r="B37" s="5">
        <v>0</v>
      </c>
      <c r="C37" s="5">
        <v>0</v>
      </c>
      <c r="D37" s="5">
        <v>0</v>
      </c>
      <c r="E37" s="5">
        <v>0</v>
      </c>
    </row>
    <row r="38" spans="1:5" x14ac:dyDescent="0.2">
      <c r="A38" s="5">
        <v>7.8100000000000003E-2</v>
      </c>
      <c r="B38" s="6">
        <v>1E-3</v>
      </c>
      <c r="C38" s="6">
        <v>5.0199000000000001E-4</v>
      </c>
      <c r="D38" s="6">
        <v>1.5556000000000001E-3</v>
      </c>
      <c r="E38" s="6">
        <v>2.4402000000000001E-4</v>
      </c>
    </row>
    <row r="39" spans="1:5" x14ac:dyDescent="0.2">
      <c r="A39" s="5">
        <v>0.15629999999999999</v>
      </c>
      <c r="B39" s="5">
        <v>2.9700000000000001E-2</v>
      </c>
      <c r="C39" s="6">
        <v>2.4402000000000001E-4</v>
      </c>
      <c r="D39" s="5">
        <v>0</v>
      </c>
      <c r="E39" s="5">
        <v>0</v>
      </c>
    </row>
    <row r="40" spans="1:5" x14ac:dyDescent="0.2">
      <c r="A40" s="5">
        <v>0.3125</v>
      </c>
      <c r="B40" s="5">
        <v>0.26579999999999998</v>
      </c>
      <c r="C40" s="6">
        <v>2.5011999999999999E-3</v>
      </c>
      <c r="D40" s="5">
        <v>0</v>
      </c>
      <c r="E40" s="6">
        <v>8.9315999999999997E-5</v>
      </c>
    </row>
    <row r="41" spans="1:5" x14ac:dyDescent="0.2">
      <c r="A41" s="5">
        <v>0.625</v>
      </c>
      <c r="B41" s="5">
        <v>0.70979999999999999</v>
      </c>
      <c r="C41" s="6">
        <v>2.8552999999999999E-3</v>
      </c>
      <c r="D41" s="5">
        <v>7.4099999999999999E-2</v>
      </c>
      <c r="E41" s="6">
        <v>1.1195999999999999E-3</v>
      </c>
    </row>
    <row r="42" spans="1:5" x14ac:dyDescent="0.2">
      <c r="A42" s="5">
        <v>1.25</v>
      </c>
      <c r="B42" s="5">
        <v>0.98580000000000001</v>
      </c>
      <c r="C42" s="6">
        <v>9.0737999999999995E-4</v>
      </c>
      <c r="D42" s="5">
        <v>0.65639999999999998</v>
      </c>
      <c r="E42" s="6">
        <v>1.0495999999999999E-3</v>
      </c>
    </row>
    <row r="43" spans="1:5" x14ac:dyDescent="0.2">
      <c r="A43" s="5">
        <v>2.5</v>
      </c>
      <c r="B43" s="5">
        <v>1.038</v>
      </c>
      <c r="C43" s="6">
        <v>6.4485000000000002E-3</v>
      </c>
      <c r="D43" s="5">
        <v>0.93020000000000003</v>
      </c>
      <c r="E43" s="6">
        <v>3.1996999999999999E-4</v>
      </c>
    </row>
    <row r="44" spans="1:5" x14ac:dyDescent="0.2">
      <c r="A44" s="5">
        <v>5</v>
      </c>
      <c r="B44" s="5">
        <v>1.0136000000000001</v>
      </c>
      <c r="C44" s="6">
        <v>3.2282000000000001E-3</v>
      </c>
      <c r="D44" s="5">
        <v>0.81889999999999996</v>
      </c>
      <c r="E44" s="6">
        <v>1.5226E-3</v>
      </c>
    </row>
  </sheetData>
  <mergeCells count="13">
    <mergeCell ref="A1:E3"/>
    <mergeCell ref="B34:E34"/>
    <mergeCell ref="B35:C35"/>
    <mergeCell ref="D35:E35"/>
    <mergeCell ref="A6:A8"/>
    <mergeCell ref="A20:A22"/>
    <mergeCell ref="A34:A36"/>
    <mergeCell ref="B6:E6"/>
    <mergeCell ref="B7:C7"/>
    <mergeCell ref="D7:E7"/>
    <mergeCell ref="B20:E20"/>
    <mergeCell ref="B21:C21"/>
    <mergeCell ref="D21:E21"/>
  </mergeCells>
  <phoneticPr fontId="19" type="noConversion"/>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4"/>
  <sheetViews>
    <sheetView workbookViewId="0">
      <selection sqref="A1:W2"/>
    </sheetView>
  </sheetViews>
  <sheetFormatPr defaultColWidth="9.125" defaultRowHeight="14.25" x14ac:dyDescent="0.2"/>
  <cols>
    <col min="1" max="5" width="9.125" style="24" customWidth="1"/>
    <col min="6" max="6" width="9.125" style="24"/>
    <col min="7" max="11" width="9.125" style="24" customWidth="1"/>
    <col min="12" max="12" width="9.125" style="24"/>
    <col min="13" max="17" width="9.125" style="24" customWidth="1"/>
    <col min="18" max="18" width="9.125" style="24"/>
    <col min="19" max="19" width="9.125" style="24" customWidth="1"/>
    <col min="20" max="20" width="9.25" style="24" customWidth="1"/>
    <col min="21" max="21" width="9.125" style="24" customWidth="1"/>
    <col min="22" max="22" width="9.25" style="24" customWidth="1"/>
    <col min="23" max="23" width="9.125" style="24" customWidth="1"/>
    <col min="24" max="16384" width="9.125" style="24"/>
  </cols>
  <sheetData>
    <row r="1" spans="1:23" s="1" customFormat="1" x14ac:dyDescent="0.2">
      <c r="A1" s="74" t="s">
        <v>138</v>
      </c>
      <c r="B1" s="74"/>
      <c r="C1" s="74"/>
      <c r="D1" s="74"/>
      <c r="E1" s="74"/>
      <c r="F1" s="74"/>
      <c r="G1" s="74"/>
      <c r="H1" s="74"/>
      <c r="I1" s="74"/>
      <c r="J1" s="74"/>
      <c r="K1" s="74"/>
      <c r="L1" s="74"/>
      <c r="M1" s="74"/>
      <c r="N1" s="74"/>
      <c r="O1" s="74"/>
      <c r="P1" s="74"/>
      <c r="Q1" s="74"/>
      <c r="R1" s="74"/>
      <c r="S1" s="74"/>
      <c r="T1" s="74"/>
      <c r="U1" s="74"/>
      <c r="V1" s="74"/>
      <c r="W1" s="74"/>
    </row>
    <row r="2" spans="1:23" s="1" customFormat="1" ht="30.75" customHeight="1" x14ac:dyDescent="0.2">
      <c r="A2" s="74"/>
      <c r="B2" s="74"/>
      <c r="C2" s="74"/>
      <c r="D2" s="74"/>
      <c r="E2" s="74"/>
      <c r="F2" s="74"/>
      <c r="G2" s="74"/>
      <c r="H2" s="74"/>
      <c r="I2" s="74"/>
      <c r="J2" s="74"/>
      <c r="K2" s="74"/>
      <c r="L2" s="74"/>
      <c r="M2" s="74"/>
      <c r="N2" s="74"/>
      <c r="O2" s="74"/>
      <c r="P2" s="74"/>
      <c r="Q2" s="74"/>
      <c r="R2" s="74"/>
      <c r="S2" s="74"/>
      <c r="T2" s="74"/>
      <c r="U2" s="74"/>
      <c r="V2" s="74"/>
      <c r="W2" s="74"/>
    </row>
    <row r="3" spans="1:23" s="1" customFormat="1" x14ac:dyDescent="0.2"/>
    <row r="4" spans="1:23" s="1" customFormat="1" x14ac:dyDescent="0.2">
      <c r="A4" s="1" t="s">
        <v>139</v>
      </c>
      <c r="G4" s="1" t="s">
        <v>140</v>
      </c>
      <c r="M4" s="1" t="s">
        <v>141</v>
      </c>
      <c r="S4" s="1" t="s">
        <v>142</v>
      </c>
    </row>
    <row r="5" spans="1:23" s="1" customFormat="1" ht="15" x14ac:dyDescent="0.2">
      <c r="A5" s="84" t="s">
        <v>129</v>
      </c>
      <c r="B5" s="83" t="s">
        <v>130</v>
      </c>
      <c r="C5" s="83"/>
      <c r="D5" s="83"/>
      <c r="E5" s="83"/>
      <c r="G5" s="84" t="s">
        <v>129</v>
      </c>
      <c r="H5" s="83" t="s">
        <v>130</v>
      </c>
      <c r="I5" s="83"/>
      <c r="J5" s="83"/>
      <c r="K5" s="83"/>
      <c r="M5" s="84" t="s">
        <v>129</v>
      </c>
      <c r="N5" s="83" t="s">
        <v>130</v>
      </c>
      <c r="O5" s="83"/>
      <c r="P5" s="83"/>
      <c r="Q5" s="83"/>
      <c r="S5" s="84" t="s">
        <v>129</v>
      </c>
      <c r="T5" s="83" t="s">
        <v>130</v>
      </c>
      <c r="U5" s="83"/>
      <c r="V5" s="83"/>
      <c r="W5" s="83"/>
    </row>
    <row r="6" spans="1:23" s="1" customFormat="1" ht="30" customHeight="1" x14ac:dyDescent="0.2">
      <c r="A6" s="84"/>
      <c r="B6" s="84" t="s">
        <v>131</v>
      </c>
      <c r="C6" s="84"/>
      <c r="D6" s="84" t="s">
        <v>132</v>
      </c>
      <c r="E6" s="84"/>
      <c r="G6" s="84"/>
      <c r="H6" s="84" t="s">
        <v>131</v>
      </c>
      <c r="I6" s="84"/>
      <c r="J6" s="84" t="s">
        <v>132</v>
      </c>
      <c r="K6" s="84"/>
      <c r="M6" s="84"/>
      <c r="N6" s="84" t="s">
        <v>131</v>
      </c>
      <c r="O6" s="84"/>
      <c r="P6" s="84" t="s">
        <v>132</v>
      </c>
      <c r="Q6" s="84"/>
      <c r="S6" s="84"/>
      <c r="T6" s="84" t="s">
        <v>131</v>
      </c>
      <c r="U6" s="84"/>
      <c r="V6" s="84" t="s">
        <v>132</v>
      </c>
      <c r="W6" s="84"/>
    </row>
    <row r="7" spans="1:23" s="1" customFormat="1" ht="75" x14ac:dyDescent="0.2">
      <c r="A7" s="84"/>
      <c r="B7" s="2" t="s">
        <v>133</v>
      </c>
      <c r="C7" s="25" t="s">
        <v>134</v>
      </c>
      <c r="D7" s="2" t="s">
        <v>135</v>
      </c>
      <c r="E7" s="25" t="s">
        <v>134</v>
      </c>
      <c r="G7" s="84"/>
      <c r="H7" s="2" t="s">
        <v>133</v>
      </c>
      <c r="I7" s="25" t="s">
        <v>134</v>
      </c>
      <c r="J7" s="2" t="s">
        <v>135</v>
      </c>
      <c r="K7" s="25" t="s">
        <v>134</v>
      </c>
      <c r="M7" s="84"/>
      <c r="N7" s="2" t="s">
        <v>133</v>
      </c>
      <c r="O7" s="25" t="s">
        <v>134</v>
      </c>
      <c r="P7" s="2" t="s">
        <v>135</v>
      </c>
      <c r="Q7" s="25" t="s">
        <v>134</v>
      </c>
      <c r="S7" s="84"/>
      <c r="T7" s="2" t="s">
        <v>133</v>
      </c>
      <c r="U7" s="25" t="s">
        <v>134</v>
      </c>
      <c r="V7" s="2" t="s">
        <v>135</v>
      </c>
      <c r="W7" s="25" t="s">
        <v>134</v>
      </c>
    </row>
    <row r="8" spans="1:23" s="1" customFormat="1" x14ac:dyDescent="0.2">
      <c r="A8" s="5">
        <v>0</v>
      </c>
      <c r="B8" s="5">
        <v>0</v>
      </c>
      <c r="C8" s="5">
        <v>0</v>
      </c>
      <c r="D8" s="5">
        <v>0</v>
      </c>
      <c r="E8" s="5">
        <v>0</v>
      </c>
      <c r="G8" s="5">
        <v>0</v>
      </c>
      <c r="H8" s="5">
        <v>0</v>
      </c>
      <c r="I8" s="5">
        <v>0</v>
      </c>
      <c r="J8" s="5">
        <v>0</v>
      </c>
      <c r="K8" s="5">
        <v>0</v>
      </c>
      <c r="M8" s="5">
        <v>0</v>
      </c>
      <c r="N8" s="5">
        <v>0</v>
      </c>
      <c r="O8" s="5">
        <v>0</v>
      </c>
      <c r="P8" s="5">
        <v>0</v>
      </c>
      <c r="Q8" s="5">
        <v>0</v>
      </c>
      <c r="S8" s="5">
        <v>0</v>
      </c>
      <c r="T8" s="5">
        <v>0</v>
      </c>
      <c r="U8" s="5">
        <v>0</v>
      </c>
      <c r="V8" s="5">
        <v>0</v>
      </c>
      <c r="W8" s="5">
        <v>0</v>
      </c>
    </row>
    <row r="9" spans="1:23" s="1" customFormat="1" x14ac:dyDescent="0.2">
      <c r="A9" s="5">
        <v>7.8100000000000003E-2</v>
      </c>
      <c r="B9" s="5">
        <v>0</v>
      </c>
      <c r="C9" s="5">
        <v>0</v>
      </c>
      <c r="D9" s="5">
        <v>-1.1299999999999999E-2</v>
      </c>
      <c r="E9" s="6">
        <v>5.7735000000000002E-4</v>
      </c>
      <c r="G9" s="5">
        <v>7.8100000000000003E-2</v>
      </c>
      <c r="H9" s="5">
        <v>0</v>
      </c>
      <c r="I9" s="6">
        <v>5.7735000000000002E-4</v>
      </c>
      <c r="J9" s="5">
        <v>0</v>
      </c>
      <c r="K9" s="6">
        <v>1.1547E-3</v>
      </c>
      <c r="M9" s="5">
        <v>7.8100000000000003E-2</v>
      </c>
      <c r="N9" s="5">
        <v>0</v>
      </c>
      <c r="O9" s="5">
        <v>0</v>
      </c>
      <c r="P9" s="5">
        <v>0</v>
      </c>
      <c r="Q9" s="6">
        <v>1.1547E-3</v>
      </c>
      <c r="S9" s="5">
        <v>7.8100000000000003E-2</v>
      </c>
      <c r="T9" s="5">
        <v>0</v>
      </c>
      <c r="U9" s="5">
        <v>0</v>
      </c>
      <c r="V9" s="5">
        <v>0</v>
      </c>
      <c r="W9" s="6">
        <v>1.1547E-3</v>
      </c>
    </row>
    <row r="10" spans="1:23" s="1" customFormat="1" x14ac:dyDescent="0.2">
      <c r="A10" s="5">
        <v>0.15629999999999999</v>
      </c>
      <c r="B10" s="5">
        <v>0</v>
      </c>
      <c r="C10" s="5">
        <v>0</v>
      </c>
      <c r="D10" s="5">
        <v>2.5999999999999999E-2</v>
      </c>
      <c r="E10" s="6">
        <v>1E-3</v>
      </c>
      <c r="G10" s="5">
        <v>0.15629999999999999</v>
      </c>
      <c r="H10" s="5">
        <v>0</v>
      </c>
      <c r="I10" s="6">
        <v>5.7735000000000002E-4</v>
      </c>
      <c r="J10" s="5">
        <v>0</v>
      </c>
      <c r="K10" s="6">
        <v>1.7321000000000001E-3</v>
      </c>
      <c r="M10" s="5">
        <v>0.15629999999999999</v>
      </c>
      <c r="N10" s="5">
        <v>0</v>
      </c>
      <c r="O10" s="5">
        <v>0</v>
      </c>
      <c r="P10" s="5">
        <v>0</v>
      </c>
      <c r="Q10" s="6">
        <v>5.7735000000000002E-4</v>
      </c>
      <c r="S10" s="5">
        <v>0.15629999999999999</v>
      </c>
      <c r="T10" s="5">
        <v>0</v>
      </c>
      <c r="U10" s="5">
        <v>0</v>
      </c>
      <c r="V10" s="5">
        <v>0</v>
      </c>
      <c r="W10" s="6">
        <v>2.6457999999999998E-3</v>
      </c>
    </row>
    <row r="11" spans="1:23" s="1" customFormat="1" x14ac:dyDescent="0.2">
      <c r="A11" s="5">
        <v>0.3125</v>
      </c>
      <c r="B11" s="5">
        <v>0</v>
      </c>
      <c r="C11" s="5">
        <v>0</v>
      </c>
      <c r="D11" s="5">
        <v>8.4000000000000005E-2</v>
      </c>
      <c r="E11" s="5">
        <v>0</v>
      </c>
      <c r="G11" s="5">
        <v>0.3125</v>
      </c>
      <c r="H11" s="5">
        <v>0</v>
      </c>
      <c r="I11" s="6">
        <v>1.5275E-3</v>
      </c>
      <c r="J11" s="5">
        <v>1.77E-2</v>
      </c>
      <c r="K11" s="6">
        <v>1.5275E-3</v>
      </c>
      <c r="M11" s="5">
        <v>0.3125</v>
      </c>
      <c r="N11" s="5">
        <v>0</v>
      </c>
      <c r="O11" s="5">
        <v>0</v>
      </c>
      <c r="P11" s="6">
        <v>6.6667000000000002E-3</v>
      </c>
      <c r="Q11" s="6">
        <v>5.7735000000000002E-4</v>
      </c>
      <c r="S11" s="5">
        <v>0.3125</v>
      </c>
      <c r="T11" s="5">
        <v>0</v>
      </c>
      <c r="U11" s="5">
        <v>0</v>
      </c>
      <c r="V11" s="5">
        <v>0</v>
      </c>
      <c r="W11" s="6">
        <v>3.0000000000000001E-3</v>
      </c>
    </row>
    <row r="12" spans="1:23" s="1" customFormat="1" x14ac:dyDescent="0.2">
      <c r="A12" s="5">
        <v>0.625</v>
      </c>
      <c r="B12" s="5">
        <v>0</v>
      </c>
      <c r="C12" s="5">
        <v>0</v>
      </c>
      <c r="D12" s="5">
        <v>0.70499999999999996</v>
      </c>
      <c r="E12" s="6">
        <v>5.0000000000000001E-3</v>
      </c>
      <c r="G12" s="5">
        <v>0.625</v>
      </c>
      <c r="H12" s="5">
        <v>0.26</v>
      </c>
      <c r="I12" s="6">
        <v>4.0000000000000001E-3</v>
      </c>
      <c r="J12" s="5">
        <v>0.58499999999999996</v>
      </c>
      <c r="K12" s="6">
        <v>9.5394E-3</v>
      </c>
      <c r="M12" s="5">
        <v>0.625</v>
      </c>
      <c r="N12" s="5">
        <v>0</v>
      </c>
      <c r="O12" s="6">
        <v>5.7735000000000002E-4</v>
      </c>
      <c r="P12" s="5">
        <v>0.107</v>
      </c>
      <c r="Q12" s="5">
        <v>0</v>
      </c>
      <c r="S12" s="5">
        <v>0.625</v>
      </c>
      <c r="T12" s="5">
        <v>0</v>
      </c>
      <c r="U12" s="5">
        <v>0</v>
      </c>
      <c r="V12" s="5">
        <v>1.0183</v>
      </c>
      <c r="W12" s="5">
        <v>2.1000000000000001E-2</v>
      </c>
    </row>
    <row r="13" spans="1:23" s="1" customFormat="1" x14ac:dyDescent="0.2">
      <c r="A13" s="5">
        <v>1.25</v>
      </c>
      <c r="B13" s="5">
        <v>0</v>
      </c>
      <c r="C13" s="5">
        <v>0</v>
      </c>
      <c r="D13" s="5">
        <v>1.2087000000000001</v>
      </c>
      <c r="E13" s="6">
        <v>3.5119000000000001E-3</v>
      </c>
      <c r="G13" s="5">
        <v>1.25</v>
      </c>
      <c r="H13" s="5">
        <v>0.67530000000000001</v>
      </c>
      <c r="I13" s="6">
        <v>8.0829000000000005E-3</v>
      </c>
      <c r="J13" s="5">
        <v>1.0403</v>
      </c>
      <c r="K13" s="5">
        <v>1.4E-2</v>
      </c>
      <c r="M13" s="5">
        <v>1.25</v>
      </c>
      <c r="N13" s="6">
        <v>3.3333000000000001E-4</v>
      </c>
      <c r="O13" s="6">
        <v>5.7735000000000002E-4</v>
      </c>
      <c r="P13" s="5">
        <v>0.78400000000000003</v>
      </c>
      <c r="Q13" s="5">
        <v>1.2999999999999999E-2</v>
      </c>
      <c r="S13" s="5">
        <v>1.25</v>
      </c>
      <c r="T13" s="5">
        <v>0</v>
      </c>
      <c r="U13" s="5">
        <v>0</v>
      </c>
      <c r="V13" s="5">
        <v>1.4023000000000001</v>
      </c>
      <c r="W13" s="5">
        <v>1.5900000000000001E-2</v>
      </c>
    </row>
    <row r="14" spans="1:23" s="1" customFormat="1" x14ac:dyDescent="0.2">
      <c r="A14" s="5">
        <v>2.5</v>
      </c>
      <c r="B14" s="5">
        <v>0</v>
      </c>
      <c r="C14" s="5">
        <v>0</v>
      </c>
      <c r="D14" s="5">
        <v>1.34</v>
      </c>
      <c r="E14" s="6">
        <v>3.6056E-3</v>
      </c>
      <c r="G14" s="5">
        <v>2.5</v>
      </c>
      <c r="H14" s="5">
        <v>0.69799999999999995</v>
      </c>
      <c r="I14" s="6">
        <v>5.2915000000000002E-3</v>
      </c>
      <c r="J14" s="5">
        <v>1.3203</v>
      </c>
      <c r="K14" s="6">
        <v>7.0946000000000004E-3</v>
      </c>
      <c r="M14" s="5">
        <v>2.5</v>
      </c>
      <c r="N14" s="6">
        <v>3.3333000000000001E-4</v>
      </c>
      <c r="O14" s="6">
        <v>5.7735000000000002E-4</v>
      </c>
      <c r="P14" s="5">
        <v>0.9153</v>
      </c>
      <c r="Q14" s="5">
        <v>1.0200000000000001E-2</v>
      </c>
      <c r="S14" s="5">
        <v>2.5</v>
      </c>
      <c r="T14" s="5">
        <v>0</v>
      </c>
      <c r="U14" s="5">
        <v>0</v>
      </c>
      <c r="V14" s="5">
        <v>1.6487000000000001</v>
      </c>
      <c r="W14" s="6">
        <v>2.0817000000000001E-3</v>
      </c>
    </row>
    <row r="15" spans="1:23" s="1" customFormat="1" x14ac:dyDescent="0.2">
      <c r="A15" s="5">
        <v>5</v>
      </c>
      <c r="B15" s="5">
        <v>0</v>
      </c>
      <c r="C15" s="5">
        <v>0</v>
      </c>
      <c r="D15" s="5">
        <v>0.91669999999999996</v>
      </c>
      <c r="E15" s="6">
        <v>3.2146000000000002E-3</v>
      </c>
      <c r="G15" s="5">
        <v>5</v>
      </c>
      <c r="H15" s="5">
        <v>0.63900000000000001</v>
      </c>
      <c r="I15" s="6">
        <v>3.4640999999999999E-3</v>
      </c>
      <c r="J15" s="5">
        <v>1.0649999999999999</v>
      </c>
      <c r="K15" s="5">
        <v>1.01E-2</v>
      </c>
      <c r="M15" s="5">
        <v>5</v>
      </c>
      <c r="N15" s="6">
        <v>2.6667000000000001E-3</v>
      </c>
      <c r="O15" s="6">
        <v>1.1547E-3</v>
      </c>
      <c r="P15" s="5">
        <v>0.90300000000000002</v>
      </c>
      <c r="Q15" s="6">
        <v>1.7321000000000001E-3</v>
      </c>
      <c r="S15" s="5">
        <v>5</v>
      </c>
      <c r="T15" s="5">
        <v>0</v>
      </c>
      <c r="U15" s="5">
        <v>0</v>
      </c>
      <c r="V15" s="5">
        <v>1.3197000000000001</v>
      </c>
      <c r="W15" s="5">
        <v>1.0800000000000001E-2</v>
      </c>
    </row>
    <row r="18" spans="1:23" x14ac:dyDescent="0.2">
      <c r="A18" s="1" t="s">
        <v>143</v>
      </c>
      <c r="B18" s="1"/>
      <c r="C18" s="1"/>
      <c r="D18" s="1"/>
      <c r="E18" s="1"/>
      <c r="F18" s="1"/>
      <c r="G18" s="1" t="s">
        <v>144</v>
      </c>
      <c r="H18" s="1"/>
      <c r="I18" s="1"/>
      <c r="J18" s="1"/>
      <c r="K18" s="1"/>
      <c r="M18" s="1" t="s">
        <v>145</v>
      </c>
      <c r="N18" s="1"/>
      <c r="O18" s="1"/>
      <c r="P18" s="1"/>
      <c r="Q18" s="1"/>
      <c r="R18" s="1"/>
      <c r="S18" s="1" t="s">
        <v>146</v>
      </c>
      <c r="T18" s="1"/>
      <c r="U18" s="1"/>
      <c r="V18" s="1"/>
      <c r="W18" s="1"/>
    </row>
    <row r="19" spans="1:23" ht="15" x14ac:dyDescent="0.2">
      <c r="A19" s="84" t="s">
        <v>129</v>
      </c>
      <c r="B19" s="83" t="s">
        <v>130</v>
      </c>
      <c r="C19" s="83"/>
      <c r="D19" s="83"/>
      <c r="E19" s="83"/>
      <c r="F19" s="1"/>
      <c r="G19" s="84" t="s">
        <v>129</v>
      </c>
      <c r="H19" s="83" t="s">
        <v>130</v>
      </c>
      <c r="I19" s="83"/>
      <c r="J19" s="83"/>
      <c r="K19" s="83"/>
      <c r="M19" s="84" t="s">
        <v>129</v>
      </c>
      <c r="N19" s="83" t="s">
        <v>130</v>
      </c>
      <c r="O19" s="83"/>
      <c r="P19" s="83"/>
      <c r="Q19" s="83"/>
      <c r="R19" s="1"/>
      <c r="S19" s="84" t="s">
        <v>129</v>
      </c>
      <c r="T19" s="83" t="s">
        <v>130</v>
      </c>
      <c r="U19" s="83"/>
      <c r="V19" s="83"/>
      <c r="W19" s="83"/>
    </row>
    <row r="20" spans="1:23" ht="15" x14ac:dyDescent="0.2">
      <c r="A20" s="84"/>
      <c r="B20" s="84" t="s">
        <v>131</v>
      </c>
      <c r="C20" s="84"/>
      <c r="D20" s="84" t="s">
        <v>132</v>
      </c>
      <c r="E20" s="84"/>
      <c r="F20" s="1"/>
      <c r="G20" s="84"/>
      <c r="H20" s="84" t="s">
        <v>131</v>
      </c>
      <c r="I20" s="84"/>
      <c r="J20" s="84" t="s">
        <v>132</v>
      </c>
      <c r="K20" s="84"/>
      <c r="M20" s="84"/>
      <c r="N20" s="84" t="s">
        <v>131</v>
      </c>
      <c r="O20" s="84"/>
      <c r="P20" s="84" t="s">
        <v>132</v>
      </c>
      <c r="Q20" s="84"/>
      <c r="R20" s="1"/>
      <c r="S20" s="84"/>
      <c r="T20" s="84" t="s">
        <v>131</v>
      </c>
      <c r="U20" s="84"/>
      <c r="V20" s="84" t="s">
        <v>132</v>
      </c>
      <c r="W20" s="84"/>
    </row>
    <row r="21" spans="1:23" ht="75" x14ac:dyDescent="0.2">
      <c r="A21" s="84"/>
      <c r="B21" s="2" t="s">
        <v>133</v>
      </c>
      <c r="C21" s="25" t="s">
        <v>134</v>
      </c>
      <c r="D21" s="2" t="s">
        <v>135</v>
      </c>
      <c r="E21" s="25" t="s">
        <v>134</v>
      </c>
      <c r="F21" s="1"/>
      <c r="G21" s="84"/>
      <c r="H21" s="2" t="s">
        <v>133</v>
      </c>
      <c r="I21" s="25" t="s">
        <v>134</v>
      </c>
      <c r="J21" s="2" t="s">
        <v>135</v>
      </c>
      <c r="K21" s="25" t="s">
        <v>134</v>
      </c>
      <c r="M21" s="84"/>
      <c r="N21" s="2" t="s">
        <v>133</v>
      </c>
      <c r="O21" s="25" t="s">
        <v>134</v>
      </c>
      <c r="P21" s="2" t="s">
        <v>135</v>
      </c>
      <c r="Q21" s="25" t="s">
        <v>134</v>
      </c>
      <c r="R21" s="1"/>
      <c r="S21" s="84"/>
      <c r="T21" s="2" t="s">
        <v>133</v>
      </c>
      <c r="U21" s="25" t="s">
        <v>134</v>
      </c>
      <c r="V21" s="2" t="s">
        <v>135</v>
      </c>
      <c r="W21" s="25" t="s">
        <v>134</v>
      </c>
    </row>
    <row r="22" spans="1:23" x14ac:dyDescent="0.2">
      <c r="A22" s="5">
        <v>0</v>
      </c>
      <c r="B22" s="5">
        <v>0</v>
      </c>
      <c r="C22" s="5">
        <v>0</v>
      </c>
      <c r="D22" s="5">
        <v>0</v>
      </c>
      <c r="E22" s="5">
        <v>0</v>
      </c>
      <c r="F22" s="1"/>
      <c r="G22" s="5">
        <v>0</v>
      </c>
      <c r="H22" s="5">
        <v>0</v>
      </c>
      <c r="I22" s="5">
        <v>0</v>
      </c>
      <c r="J22" s="5">
        <v>0</v>
      </c>
      <c r="K22" s="5">
        <v>0</v>
      </c>
      <c r="M22" s="5">
        <v>0</v>
      </c>
      <c r="N22" s="5">
        <v>0</v>
      </c>
      <c r="O22" s="5">
        <v>0</v>
      </c>
      <c r="P22" s="5">
        <v>0</v>
      </c>
      <c r="Q22" s="5">
        <v>0</v>
      </c>
      <c r="R22" s="1"/>
      <c r="S22" s="5">
        <v>0</v>
      </c>
      <c r="T22" s="5">
        <v>0</v>
      </c>
      <c r="U22" s="5">
        <v>0</v>
      </c>
      <c r="V22" s="5">
        <v>0</v>
      </c>
      <c r="W22" s="5">
        <v>0</v>
      </c>
    </row>
    <row r="23" spans="1:23" x14ac:dyDescent="0.2">
      <c r="A23" s="5">
        <v>7.8100000000000003E-2</v>
      </c>
      <c r="B23" s="5">
        <v>9.2499999999999999E-2</v>
      </c>
      <c r="C23" s="6">
        <v>5.0000000000000001E-4</v>
      </c>
      <c r="D23" s="5">
        <v>0</v>
      </c>
      <c r="E23" s="6">
        <v>6.0499999999999998E-3</v>
      </c>
      <c r="F23" s="1"/>
      <c r="G23" s="5">
        <v>7.8100000000000003E-2</v>
      </c>
      <c r="H23" s="5">
        <v>0</v>
      </c>
      <c r="I23" s="6">
        <v>5.7735000000000002E-4</v>
      </c>
      <c r="J23" s="5">
        <v>0</v>
      </c>
      <c r="K23" s="5">
        <v>0</v>
      </c>
      <c r="M23" s="5">
        <v>7.8100000000000003E-2</v>
      </c>
      <c r="N23" s="5">
        <v>4.2999999999999997E-2</v>
      </c>
      <c r="O23" s="6">
        <v>1E-3</v>
      </c>
      <c r="P23" s="5">
        <v>0</v>
      </c>
      <c r="Q23" s="6">
        <v>5.7735000000000002E-4</v>
      </c>
      <c r="R23" s="1"/>
      <c r="S23" s="5">
        <v>7.8100000000000003E-2</v>
      </c>
      <c r="T23" s="6">
        <v>-2.6667000000000001E-3</v>
      </c>
      <c r="U23" s="6">
        <v>5.7735000000000002E-4</v>
      </c>
      <c r="V23" s="6">
        <v>-2.6667000000000001E-3</v>
      </c>
      <c r="W23" s="6">
        <v>5.7735000000000002E-4</v>
      </c>
    </row>
    <row r="24" spans="1:23" x14ac:dyDescent="0.2">
      <c r="A24" s="5">
        <v>0.15629999999999999</v>
      </c>
      <c r="B24" s="5">
        <v>0.32250000000000001</v>
      </c>
      <c r="C24" s="6">
        <v>2.2071999999999999E-3</v>
      </c>
      <c r="D24" s="5">
        <v>0</v>
      </c>
      <c r="E24" s="5">
        <v>1.17E-2</v>
      </c>
      <c r="F24" s="1"/>
      <c r="G24" s="5">
        <v>0.15629999999999999</v>
      </c>
      <c r="H24" s="6">
        <v>8.3333000000000001E-3</v>
      </c>
      <c r="I24" s="6">
        <v>5.7735000000000002E-4</v>
      </c>
      <c r="J24" s="5">
        <v>0</v>
      </c>
      <c r="K24" s="5">
        <v>0</v>
      </c>
      <c r="M24" s="5">
        <v>0.15629999999999999</v>
      </c>
      <c r="N24" s="5">
        <v>0.2233</v>
      </c>
      <c r="O24" s="6">
        <v>5.7735000000000002E-4</v>
      </c>
      <c r="P24" s="5">
        <v>0</v>
      </c>
      <c r="Q24" s="5">
        <v>0</v>
      </c>
      <c r="R24" s="1"/>
      <c r="S24" s="5">
        <v>0.15629999999999999</v>
      </c>
      <c r="T24" s="6">
        <v>-2.3333E-3</v>
      </c>
      <c r="U24" s="6">
        <v>5.7735000000000002E-4</v>
      </c>
      <c r="V24" s="6">
        <v>-4.0000000000000001E-3</v>
      </c>
      <c r="W24" s="5">
        <v>0</v>
      </c>
    </row>
    <row r="25" spans="1:23" x14ac:dyDescent="0.2">
      <c r="A25" s="5">
        <v>0.3125</v>
      </c>
      <c r="B25" s="5">
        <v>0.47939999999999999</v>
      </c>
      <c r="C25" s="6">
        <v>7.5294999999999997E-3</v>
      </c>
      <c r="D25" s="6">
        <v>2.1667000000000001E-3</v>
      </c>
      <c r="E25" s="5">
        <v>1.11E-2</v>
      </c>
      <c r="F25" s="1"/>
      <c r="G25" s="5">
        <v>0.3125</v>
      </c>
      <c r="H25" s="5">
        <v>0.10299999999999999</v>
      </c>
      <c r="I25" s="6">
        <v>1E-3</v>
      </c>
      <c r="J25" s="5">
        <v>0</v>
      </c>
      <c r="K25" s="5">
        <v>0</v>
      </c>
      <c r="M25" s="5">
        <v>0.3125</v>
      </c>
      <c r="N25" s="5">
        <v>0.57869999999999999</v>
      </c>
      <c r="O25" s="6">
        <v>5.8595000000000001E-3</v>
      </c>
      <c r="P25" s="5">
        <v>0</v>
      </c>
      <c r="Q25" s="5">
        <v>0</v>
      </c>
      <c r="R25" s="1"/>
      <c r="S25" s="5">
        <v>0.3125</v>
      </c>
      <c r="T25" s="5">
        <v>3.6700000000000003E-2</v>
      </c>
      <c r="U25" s="6">
        <v>5.7735000000000002E-4</v>
      </c>
      <c r="V25" s="5">
        <v>1.0699999999999999E-2</v>
      </c>
      <c r="W25" s="6">
        <v>5.7735000000000002E-4</v>
      </c>
    </row>
    <row r="26" spans="1:23" x14ac:dyDescent="0.2">
      <c r="A26" s="5">
        <v>0.625</v>
      </c>
      <c r="B26" s="5">
        <v>0.89649999999999996</v>
      </c>
      <c r="C26" s="6">
        <v>3.9741999999999998E-3</v>
      </c>
      <c r="D26" s="6">
        <v>9.3334000000000004E-3</v>
      </c>
      <c r="E26" s="5">
        <v>1.15E-2</v>
      </c>
      <c r="F26" s="1"/>
      <c r="G26" s="5">
        <v>0.625</v>
      </c>
      <c r="H26" s="5">
        <v>0.72070000000000001</v>
      </c>
      <c r="I26" s="6">
        <v>5.1316000000000001E-3</v>
      </c>
      <c r="J26" s="5">
        <v>0</v>
      </c>
      <c r="K26" s="5">
        <v>0</v>
      </c>
      <c r="M26" s="5">
        <v>0.625</v>
      </c>
      <c r="N26" s="5">
        <v>1.0093000000000001</v>
      </c>
      <c r="O26" s="6">
        <v>2.0817000000000001E-3</v>
      </c>
      <c r="P26" s="5">
        <v>0.09</v>
      </c>
      <c r="Q26" s="6">
        <v>1E-3</v>
      </c>
      <c r="R26" s="1"/>
      <c r="S26" s="5">
        <v>0.625</v>
      </c>
      <c r="T26" s="5">
        <v>0.28570000000000001</v>
      </c>
      <c r="U26" s="6">
        <v>5.7735000000000002E-4</v>
      </c>
      <c r="V26" s="5">
        <v>0.30130000000000001</v>
      </c>
      <c r="W26" s="6">
        <v>1.1547E-3</v>
      </c>
    </row>
    <row r="27" spans="1:23" x14ac:dyDescent="0.2">
      <c r="A27" s="5">
        <v>1.25</v>
      </c>
      <c r="B27" s="5">
        <v>1.0397000000000001</v>
      </c>
      <c r="C27" s="5">
        <v>1.03E-2</v>
      </c>
      <c r="D27" s="5">
        <v>0.1234</v>
      </c>
      <c r="E27" s="5">
        <v>1.11E-2</v>
      </c>
      <c r="F27" s="1"/>
      <c r="G27" s="5">
        <v>1.25</v>
      </c>
      <c r="H27" s="5">
        <v>0.96430000000000005</v>
      </c>
      <c r="I27" s="6">
        <v>3.5119000000000001E-3</v>
      </c>
      <c r="J27" s="5">
        <v>0</v>
      </c>
      <c r="K27" s="5">
        <v>0</v>
      </c>
      <c r="M27" s="5">
        <v>1.25</v>
      </c>
      <c r="N27" s="5">
        <v>1.1267</v>
      </c>
      <c r="O27" s="6">
        <v>3.0550999999999998E-3</v>
      </c>
      <c r="P27" s="5">
        <v>0.33329999999999999</v>
      </c>
      <c r="Q27" s="6">
        <v>5.7735000000000002E-4</v>
      </c>
      <c r="R27" s="1"/>
      <c r="S27" s="5">
        <v>1.25</v>
      </c>
      <c r="T27" s="5">
        <v>0.45329999999999998</v>
      </c>
      <c r="U27" s="6">
        <v>1.1547E-3</v>
      </c>
      <c r="V27" s="5">
        <v>0.49930000000000002</v>
      </c>
      <c r="W27" s="6">
        <v>3.7859E-3</v>
      </c>
    </row>
    <row r="28" spans="1:23" x14ac:dyDescent="0.2">
      <c r="A28" s="5">
        <v>2.5</v>
      </c>
      <c r="B28" s="5">
        <v>1.0817000000000001</v>
      </c>
      <c r="C28" s="6">
        <v>1.0773E-3</v>
      </c>
      <c r="D28" s="5">
        <v>0.22650000000000001</v>
      </c>
      <c r="E28" s="5">
        <v>1.72E-2</v>
      </c>
      <c r="F28" s="1"/>
      <c r="G28" s="5">
        <v>2.5</v>
      </c>
      <c r="H28" s="5">
        <v>1.0603</v>
      </c>
      <c r="I28" s="6">
        <v>5.5075999999999996E-3</v>
      </c>
      <c r="J28" s="5">
        <v>0</v>
      </c>
      <c r="K28" s="5">
        <v>0</v>
      </c>
      <c r="M28" s="5">
        <v>2.5</v>
      </c>
      <c r="N28" s="5">
        <v>1.1479999999999999</v>
      </c>
      <c r="O28" s="6">
        <v>1E-3</v>
      </c>
      <c r="P28" s="5">
        <v>0.40770000000000001</v>
      </c>
      <c r="Q28" s="6">
        <v>2.0817000000000001E-3</v>
      </c>
      <c r="R28" s="1"/>
      <c r="S28" s="5">
        <v>2.5</v>
      </c>
      <c r="T28" s="5">
        <v>0.4773</v>
      </c>
      <c r="U28" s="6">
        <v>5.7735000000000002E-4</v>
      </c>
      <c r="V28" s="5">
        <v>0.52700000000000002</v>
      </c>
      <c r="W28" s="6">
        <v>1E-3</v>
      </c>
    </row>
    <row r="29" spans="1:23" x14ac:dyDescent="0.2">
      <c r="A29" s="5">
        <v>5</v>
      </c>
      <c r="B29" s="5">
        <v>1.1156999999999999</v>
      </c>
      <c r="C29" s="6">
        <v>3.3619000000000001E-3</v>
      </c>
      <c r="D29" s="5">
        <v>0.25119999999999998</v>
      </c>
      <c r="E29" s="6">
        <v>2.0446000000000001E-3</v>
      </c>
      <c r="F29" s="1"/>
      <c r="G29" s="5">
        <v>5</v>
      </c>
      <c r="H29" s="5">
        <v>1.0637000000000001</v>
      </c>
      <c r="I29" s="6">
        <v>4.0415E-3</v>
      </c>
      <c r="J29" s="5">
        <v>0</v>
      </c>
      <c r="K29" s="5">
        <v>0</v>
      </c>
      <c r="M29" s="5">
        <v>5</v>
      </c>
      <c r="N29" s="5">
        <v>1.1383000000000001</v>
      </c>
      <c r="O29" s="6">
        <v>5.7735000000000002E-4</v>
      </c>
      <c r="P29" s="5">
        <v>0.42630000000000001</v>
      </c>
      <c r="Q29" s="6">
        <v>1.1547E-3</v>
      </c>
      <c r="R29" s="1"/>
      <c r="S29" s="5">
        <v>5</v>
      </c>
      <c r="T29" s="5">
        <v>0.49070000000000003</v>
      </c>
      <c r="U29" s="6">
        <v>5.7735000000000002E-4</v>
      </c>
      <c r="V29" s="5">
        <v>0.54700000000000004</v>
      </c>
      <c r="W29" s="6">
        <v>4.3588999999999998E-3</v>
      </c>
    </row>
    <row r="32" spans="1:23" x14ac:dyDescent="0.2">
      <c r="A32" s="1" t="s">
        <v>147</v>
      </c>
      <c r="B32" s="1"/>
      <c r="C32" s="1"/>
      <c r="D32" s="1"/>
      <c r="E32" s="1"/>
      <c r="F32" s="1"/>
      <c r="G32" s="1" t="s">
        <v>148</v>
      </c>
      <c r="H32" s="1"/>
      <c r="I32" s="1"/>
      <c r="J32" s="1"/>
      <c r="K32" s="1"/>
      <c r="M32" s="1" t="s">
        <v>149</v>
      </c>
      <c r="N32" s="1"/>
      <c r="O32" s="1"/>
      <c r="P32" s="1"/>
      <c r="Q32" s="1"/>
      <c r="R32" s="1"/>
      <c r="S32" s="85" t="s">
        <v>150</v>
      </c>
      <c r="T32" s="85"/>
      <c r="U32" s="85"/>
      <c r="V32" s="85"/>
      <c r="W32" s="85"/>
    </row>
    <row r="33" spans="1:23" ht="15" x14ac:dyDescent="0.2">
      <c r="A33" s="84" t="s">
        <v>129</v>
      </c>
      <c r="B33" s="83" t="s">
        <v>130</v>
      </c>
      <c r="C33" s="83"/>
      <c r="D33" s="83"/>
      <c r="E33" s="83"/>
      <c r="F33" s="1"/>
      <c r="G33" s="84" t="s">
        <v>129</v>
      </c>
      <c r="H33" s="83" t="s">
        <v>130</v>
      </c>
      <c r="I33" s="83"/>
      <c r="J33" s="83"/>
      <c r="K33" s="83"/>
      <c r="M33" s="84" t="s">
        <v>129</v>
      </c>
      <c r="N33" s="83" t="s">
        <v>130</v>
      </c>
      <c r="O33" s="83"/>
      <c r="P33" s="83"/>
      <c r="Q33" s="83"/>
      <c r="R33" s="1"/>
      <c r="S33" s="84" t="s">
        <v>129</v>
      </c>
      <c r="T33" s="83" t="s">
        <v>130</v>
      </c>
      <c r="U33" s="83"/>
      <c r="V33" s="83"/>
      <c r="W33" s="83"/>
    </row>
    <row r="34" spans="1:23" ht="15" x14ac:dyDescent="0.2">
      <c r="A34" s="84"/>
      <c r="B34" s="84" t="s">
        <v>131</v>
      </c>
      <c r="C34" s="84"/>
      <c r="D34" s="84" t="s">
        <v>132</v>
      </c>
      <c r="E34" s="84"/>
      <c r="F34" s="1"/>
      <c r="G34" s="84"/>
      <c r="H34" s="84" t="s">
        <v>131</v>
      </c>
      <c r="I34" s="84"/>
      <c r="J34" s="84" t="s">
        <v>132</v>
      </c>
      <c r="K34" s="84"/>
      <c r="M34" s="84"/>
      <c r="N34" s="84" t="s">
        <v>131</v>
      </c>
      <c r="O34" s="84"/>
      <c r="P34" s="84" t="s">
        <v>132</v>
      </c>
      <c r="Q34" s="84"/>
      <c r="R34" s="1"/>
      <c r="S34" s="84"/>
      <c r="T34" s="84" t="s">
        <v>131</v>
      </c>
      <c r="U34" s="84"/>
      <c r="V34" s="84" t="s">
        <v>132</v>
      </c>
      <c r="W34" s="84"/>
    </row>
    <row r="35" spans="1:23" ht="75" x14ac:dyDescent="0.2">
      <c r="A35" s="84"/>
      <c r="B35" s="2" t="s">
        <v>133</v>
      </c>
      <c r="C35" s="25" t="s">
        <v>134</v>
      </c>
      <c r="D35" s="2" t="s">
        <v>135</v>
      </c>
      <c r="E35" s="25" t="s">
        <v>134</v>
      </c>
      <c r="F35" s="1"/>
      <c r="G35" s="84"/>
      <c r="H35" s="2" t="s">
        <v>133</v>
      </c>
      <c r="I35" s="25" t="s">
        <v>134</v>
      </c>
      <c r="J35" s="2" t="s">
        <v>135</v>
      </c>
      <c r="K35" s="25" t="s">
        <v>134</v>
      </c>
      <c r="M35" s="84"/>
      <c r="N35" s="2" t="s">
        <v>133</v>
      </c>
      <c r="O35" s="25" t="s">
        <v>134</v>
      </c>
      <c r="P35" s="2" t="s">
        <v>135</v>
      </c>
      <c r="Q35" s="25" t="s">
        <v>134</v>
      </c>
      <c r="R35" s="1"/>
      <c r="S35" s="84"/>
      <c r="T35" s="2" t="s">
        <v>133</v>
      </c>
      <c r="U35" s="25" t="s">
        <v>134</v>
      </c>
      <c r="V35" s="2" t="s">
        <v>135</v>
      </c>
      <c r="W35" s="25" t="s">
        <v>134</v>
      </c>
    </row>
    <row r="36" spans="1:23" x14ac:dyDescent="0.2">
      <c r="A36" s="5">
        <v>0</v>
      </c>
      <c r="B36" s="5">
        <v>0</v>
      </c>
      <c r="C36" s="5">
        <v>0</v>
      </c>
      <c r="D36" s="5">
        <v>0</v>
      </c>
      <c r="E36" s="5">
        <v>0</v>
      </c>
      <c r="F36" s="1"/>
      <c r="G36" s="5">
        <v>0</v>
      </c>
      <c r="H36" s="5">
        <v>0</v>
      </c>
      <c r="I36" s="5">
        <v>0</v>
      </c>
      <c r="J36" s="5">
        <v>0</v>
      </c>
      <c r="K36" s="5">
        <v>0</v>
      </c>
      <c r="M36" s="5">
        <v>0</v>
      </c>
      <c r="N36" s="5">
        <v>0</v>
      </c>
      <c r="O36" s="5">
        <v>0</v>
      </c>
      <c r="P36" s="5">
        <v>0</v>
      </c>
      <c r="Q36" s="5">
        <v>0</v>
      </c>
      <c r="R36" s="1"/>
      <c r="S36" s="5">
        <v>0</v>
      </c>
      <c r="T36" s="5">
        <v>0</v>
      </c>
      <c r="U36" s="5">
        <v>0</v>
      </c>
      <c r="V36" s="5">
        <v>0</v>
      </c>
      <c r="W36" s="5">
        <v>0</v>
      </c>
    </row>
    <row r="37" spans="1:23" x14ac:dyDescent="0.2">
      <c r="A37" s="5">
        <v>7.8100000000000003E-2</v>
      </c>
      <c r="B37" s="5">
        <v>5.7000000000000002E-2</v>
      </c>
      <c r="C37" s="5">
        <v>0</v>
      </c>
      <c r="D37" s="5">
        <v>0.127</v>
      </c>
      <c r="E37" s="5">
        <v>0</v>
      </c>
      <c r="F37" s="1"/>
      <c r="G37" s="5">
        <v>7.8100000000000003E-2</v>
      </c>
      <c r="H37" s="5">
        <v>3.9300000000000002E-2</v>
      </c>
      <c r="I37" s="6">
        <v>1.1547E-3</v>
      </c>
      <c r="J37" s="5">
        <v>0</v>
      </c>
      <c r="K37" s="5">
        <v>0</v>
      </c>
      <c r="M37" s="5">
        <v>7.8100000000000003E-2</v>
      </c>
      <c r="N37" s="5">
        <v>0</v>
      </c>
      <c r="O37" s="6">
        <v>2.0817000000000001E-3</v>
      </c>
      <c r="P37" s="5">
        <v>0</v>
      </c>
      <c r="Q37" s="6">
        <v>3.0550999999999998E-3</v>
      </c>
      <c r="R37" s="1"/>
      <c r="S37" s="5">
        <v>7.8100000000000003E-2</v>
      </c>
      <c r="T37" s="5">
        <v>1.6E-2</v>
      </c>
      <c r="U37" s="5">
        <v>0</v>
      </c>
      <c r="V37" s="5">
        <v>0</v>
      </c>
      <c r="W37" s="5">
        <v>0</v>
      </c>
    </row>
    <row r="38" spans="1:23" x14ac:dyDescent="0.2">
      <c r="A38" s="5">
        <v>0.15629999999999999</v>
      </c>
      <c r="B38" s="5">
        <v>0.19800000000000001</v>
      </c>
      <c r="C38" s="5">
        <v>0</v>
      </c>
      <c r="D38" s="5">
        <v>0.20799999999999999</v>
      </c>
      <c r="E38" s="5">
        <v>0</v>
      </c>
      <c r="F38" s="1"/>
      <c r="G38" s="5">
        <v>0.15629999999999999</v>
      </c>
      <c r="H38" s="5">
        <v>0.01</v>
      </c>
      <c r="I38" s="6">
        <v>1E-3</v>
      </c>
      <c r="J38" s="5">
        <v>0</v>
      </c>
      <c r="K38" s="5">
        <v>0</v>
      </c>
      <c r="M38" s="5">
        <v>0.15629999999999999</v>
      </c>
      <c r="N38" s="6">
        <v>8.0000000000000002E-3</v>
      </c>
      <c r="O38" s="6">
        <v>1.7321000000000001E-3</v>
      </c>
      <c r="P38" s="5">
        <v>5.5300000000000002E-2</v>
      </c>
      <c r="Q38" s="6">
        <v>2.5165999999999999E-3</v>
      </c>
      <c r="R38" s="1"/>
      <c r="S38" s="5">
        <v>0.15629999999999999</v>
      </c>
      <c r="T38" s="5">
        <v>0.29199999999999998</v>
      </c>
      <c r="U38" s="6">
        <v>1E-3</v>
      </c>
      <c r="V38" s="5">
        <v>0</v>
      </c>
      <c r="W38" s="6">
        <v>5.7735000000000002E-4</v>
      </c>
    </row>
    <row r="39" spans="1:23" x14ac:dyDescent="0.2">
      <c r="A39" s="5">
        <v>0.3125</v>
      </c>
      <c r="B39" s="5">
        <v>0.67800000000000005</v>
      </c>
      <c r="C39" s="5">
        <v>0</v>
      </c>
      <c r="D39" s="5">
        <v>0.24299999999999999</v>
      </c>
      <c r="E39" s="5">
        <v>0</v>
      </c>
      <c r="F39" s="1"/>
      <c r="G39" s="5">
        <v>0.3125</v>
      </c>
      <c r="H39" s="5">
        <v>0.18529999999999999</v>
      </c>
      <c r="I39" s="6">
        <v>5.7735000000000002E-4</v>
      </c>
      <c r="J39" s="5">
        <v>0</v>
      </c>
      <c r="K39" s="5">
        <v>0</v>
      </c>
      <c r="M39" s="5">
        <v>0.3125</v>
      </c>
      <c r="N39" s="5">
        <v>6.4299999999999996E-2</v>
      </c>
      <c r="O39" s="6">
        <v>2.3094000000000001E-3</v>
      </c>
      <c r="P39" s="5">
        <v>0.21829999999999999</v>
      </c>
      <c r="Q39" s="6">
        <v>2.0817000000000001E-3</v>
      </c>
      <c r="R39" s="1"/>
      <c r="S39" s="5">
        <v>0.3125</v>
      </c>
      <c r="T39" s="5">
        <v>0.86029999999999995</v>
      </c>
      <c r="U39" s="6">
        <v>1.1547E-3</v>
      </c>
      <c r="V39" s="6">
        <v>5.3333E-3</v>
      </c>
      <c r="W39" s="6">
        <v>2.0817000000000001E-3</v>
      </c>
    </row>
    <row r="40" spans="1:23" x14ac:dyDescent="0.2">
      <c r="A40" s="5">
        <v>0.625</v>
      </c>
      <c r="B40" s="5">
        <v>1.0760000000000001</v>
      </c>
      <c r="C40" s="5">
        <v>0</v>
      </c>
      <c r="D40" s="5">
        <v>0.626</v>
      </c>
      <c r="E40" s="5">
        <v>0</v>
      </c>
      <c r="F40" s="1"/>
      <c r="G40" s="5">
        <v>0.625</v>
      </c>
      <c r="H40" s="5">
        <v>0.82369999999999999</v>
      </c>
      <c r="I40" s="5">
        <v>1.44E-2</v>
      </c>
      <c r="J40" s="5">
        <v>0</v>
      </c>
      <c r="K40" s="5">
        <v>0</v>
      </c>
      <c r="M40" s="5">
        <v>0.625</v>
      </c>
      <c r="N40" s="5">
        <v>0.4657</v>
      </c>
      <c r="O40" s="6">
        <v>3.7859E-3</v>
      </c>
      <c r="P40" s="5">
        <v>0.78129999999999999</v>
      </c>
      <c r="Q40" s="6">
        <v>3.2146000000000002E-3</v>
      </c>
      <c r="R40" s="1"/>
      <c r="S40" s="5">
        <v>0.625</v>
      </c>
      <c r="T40" s="5">
        <v>1.0960000000000001</v>
      </c>
      <c r="U40" s="6">
        <v>1.7321000000000001E-3</v>
      </c>
      <c r="V40" s="5">
        <v>3.9300000000000002E-2</v>
      </c>
      <c r="W40" s="6">
        <v>5.7735000000000002E-4</v>
      </c>
    </row>
    <row r="41" spans="1:23" x14ac:dyDescent="0.2">
      <c r="A41" s="5">
        <v>1.25</v>
      </c>
      <c r="B41" s="5">
        <v>1.194</v>
      </c>
      <c r="C41" s="5">
        <v>0</v>
      </c>
      <c r="D41" s="5">
        <v>0.85499999999999998</v>
      </c>
      <c r="E41" s="5">
        <v>0</v>
      </c>
      <c r="F41" s="1"/>
      <c r="G41" s="5">
        <v>1.25</v>
      </c>
      <c r="H41" s="5">
        <v>0.90169999999999995</v>
      </c>
      <c r="I41" s="6">
        <v>2.0817000000000001E-3</v>
      </c>
      <c r="J41" s="5">
        <v>0</v>
      </c>
      <c r="K41" s="5">
        <v>0</v>
      </c>
      <c r="M41" s="5">
        <v>1.25</v>
      </c>
      <c r="N41" s="5">
        <v>0.75329999999999997</v>
      </c>
      <c r="O41" s="6">
        <v>5.8595000000000001E-3</v>
      </c>
      <c r="P41" s="5">
        <v>1.2357</v>
      </c>
      <c r="Q41" s="6">
        <v>4.7257999999999996E-3</v>
      </c>
      <c r="R41" s="1"/>
      <c r="S41" s="5">
        <v>1.25</v>
      </c>
      <c r="T41" s="5">
        <v>1.133</v>
      </c>
      <c r="U41" s="6">
        <v>1E-3</v>
      </c>
      <c r="V41" s="5">
        <v>0.61270000000000002</v>
      </c>
      <c r="W41" s="6">
        <v>5.5075999999999996E-3</v>
      </c>
    </row>
    <row r="42" spans="1:23" x14ac:dyDescent="0.2">
      <c r="A42" s="5">
        <v>2.5</v>
      </c>
      <c r="B42" s="5">
        <v>1.1970000000000001</v>
      </c>
      <c r="C42" s="5">
        <v>0</v>
      </c>
      <c r="D42" s="5">
        <v>1.032</v>
      </c>
      <c r="E42" s="5">
        <v>0</v>
      </c>
      <c r="F42" s="1"/>
      <c r="G42" s="5">
        <v>2.5</v>
      </c>
      <c r="H42" s="5">
        <v>0.99470000000000003</v>
      </c>
      <c r="I42" s="6">
        <v>1.1547E-3</v>
      </c>
      <c r="J42" s="5">
        <v>0</v>
      </c>
      <c r="K42" s="5">
        <v>0</v>
      </c>
      <c r="M42" s="5">
        <v>2.5</v>
      </c>
      <c r="N42" s="5">
        <v>0.81430000000000002</v>
      </c>
      <c r="O42" s="6">
        <v>6.6582999999999998E-3</v>
      </c>
      <c r="P42" s="5">
        <v>1.431</v>
      </c>
      <c r="Q42" s="5">
        <v>1.2500000000000001E-2</v>
      </c>
      <c r="R42" s="1"/>
      <c r="S42" s="5">
        <v>2.5</v>
      </c>
      <c r="T42" s="5">
        <v>1.1857</v>
      </c>
      <c r="U42" s="6">
        <v>1.5275E-3</v>
      </c>
      <c r="V42" s="5">
        <v>0.76529999999999998</v>
      </c>
      <c r="W42" s="5">
        <v>1.01E-2</v>
      </c>
    </row>
    <row r="43" spans="1:23" x14ac:dyDescent="0.2">
      <c r="A43" s="5">
        <v>5</v>
      </c>
      <c r="B43" s="5">
        <v>1.129</v>
      </c>
      <c r="C43" s="5">
        <v>0</v>
      </c>
      <c r="D43" s="5">
        <v>1.0049999999999999</v>
      </c>
      <c r="E43" s="5">
        <v>0</v>
      </c>
      <c r="F43" s="1"/>
      <c r="G43" s="5">
        <v>5</v>
      </c>
      <c r="H43" s="5">
        <v>1.1356999999999999</v>
      </c>
      <c r="I43" s="6">
        <v>1.1547E-3</v>
      </c>
      <c r="J43" s="5">
        <v>0</v>
      </c>
      <c r="K43" s="5">
        <v>0</v>
      </c>
      <c r="M43" s="5">
        <v>5</v>
      </c>
      <c r="N43" s="5">
        <v>0.76029999999999998</v>
      </c>
      <c r="O43" s="6">
        <v>5.1316000000000001E-3</v>
      </c>
      <c r="P43" s="5">
        <v>1.3983000000000001</v>
      </c>
      <c r="Q43" s="6">
        <v>5.5075999999999996E-3</v>
      </c>
      <c r="R43" s="1"/>
      <c r="S43" s="5">
        <v>5</v>
      </c>
      <c r="T43" s="5">
        <v>1.1183000000000001</v>
      </c>
      <c r="U43" s="6">
        <v>5.7735000000000002E-4</v>
      </c>
      <c r="V43" s="5">
        <v>0.70099999999999996</v>
      </c>
      <c r="W43" s="5">
        <v>0</v>
      </c>
    </row>
    <row r="44" spans="1:23" x14ac:dyDescent="0.2">
      <c r="A44" s="1"/>
      <c r="B44" s="1"/>
      <c r="C44" s="1"/>
      <c r="D44" s="1"/>
      <c r="E44" s="1"/>
      <c r="F44" s="1"/>
      <c r="G44" s="1"/>
      <c r="H44" s="1"/>
      <c r="I44" s="1"/>
      <c r="J44" s="1"/>
      <c r="K44" s="1"/>
    </row>
  </sheetData>
  <mergeCells count="50">
    <mergeCell ref="A1:W2"/>
    <mergeCell ref="P34:Q34"/>
    <mergeCell ref="T34:U34"/>
    <mergeCell ref="V34:W34"/>
    <mergeCell ref="A5:A7"/>
    <mergeCell ref="A19:A21"/>
    <mergeCell ref="A33:A35"/>
    <mergeCell ref="G5:G7"/>
    <mergeCell ref="G19:G21"/>
    <mergeCell ref="G33:G35"/>
    <mergeCell ref="M5:M7"/>
    <mergeCell ref="M19:M21"/>
    <mergeCell ref="M33:M35"/>
    <mergeCell ref="S5:S7"/>
    <mergeCell ref="S19:S21"/>
    <mergeCell ref="S33:S35"/>
    <mergeCell ref="B34:C34"/>
    <mergeCell ref="D34:E34"/>
    <mergeCell ref="H34:I34"/>
    <mergeCell ref="J34:K34"/>
    <mergeCell ref="N34:O34"/>
    <mergeCell ref="S32:W32"/>
    <mergeCell ref="B33:E33"/>
    <mergeCell ref="H33:K33"/>
    <mergeCell ref="N33:Q33"/>
    <mergeCell ref="T33:W33"/>
    <mergeCell ref="B19:E19"/>
    <mergeCell ref="H19:K19"/>
    <mergeCell ref="N19:Q19"/>
    <mergeCell ref="T19:W19"/>
    <mergeCell ref="B20:C20"/>
    <mergeCell ref="D20:E20"/>
    <mergeCell ref="H20:I20"/>
    <mergeCell ref="J20:K20"/>
    <mergeCell ref="N20:O20"/>
    <mergeCell ref="P20:Q20"/>
    <mergeCell ref="T20:U20"/>
    <mergeCell ref="V20:W20"/>
    <mergeCell ref="B5:E5"/>
    <mergeCell ref="H5:K5"/>
    <mergeCell ref="N5:Q5"/>
    <mergeCell ref="T5:W5"/>
    <mergeCell ref="B6:C6"/>
    <mergeCell ref="D6:E6"/>
    <mergeCell ref="H6:I6"/>
    <mergeCell ref="J6:K6"/>
    <mergeCell ref="N6:O6"/>
    <mergeCell ref="P6:Q6"/>
    <mergeCell ref="T6:U6"/>
    <mergeCell ref="V6:W6"/>
  </mergeCells>
  <phoneticPr fontId="19"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7"/>
  <sheetViews>
    <sheetView workbookViewId="0">
      <selection activeCell="K42" sqref="K42"/>
    </sheetView>
  </sheetViews>
  <sheetFormatPr defaultColWidth="9" defaultRowHeight="15" x14ac:dyDescent="0.2"/>
  <cols>
    <col min="1" max="1" width="7.875" style="14" customWidth="1"/>
    <col min="2" max="2" width="13.125" style="14" customWidth="1"/>
    <col min="3" max="3" width="10.75" style="14" customWidth="1"/>
    <col min="4" max="4" width="9" style="8" customWidth="1"/>
    <col min="5" max="16384" width="9" style="8"/>
  </cols>
  <sheetData>
    <row r="1" spans="1:7" ht="14.25" x14ac:dyDescent="0.2">
      <c r="A1" s="74" t="s">
        <v>151</v>
      </c>
      <c r="B1" s="74"/>
      <c r="C1" s="74"/>
      <c r="D1" s="74"/>
      <c r="E1" s="74"/>
      <c r="F1" s="74"/>
      <c r="G1" s="74"/>
    </row>
    <row r="2" spans="1:7" ht="31.5" customHeight="1" x14ac:dyDescent="0.2">
      <c r="A2" s="74"/>
      <c r="B2" s="74"/>
      <c r="C2" s="74"/>
      <c r="D2" s="74"/>
      <c r="E2" s="74"/>
      <c r="F2" s="74"/>
      <c r="G2" s="74"/>
    </row>
    <row r="4" spans="1:7" x14ac:dyDescent="0.2">
      <c r="A4" s="9">
        <v>2016</v>
      </c>
      <c r="B4" s="1"/>
      <c r="C4" s="1"/>
    </row>
    <row r="5" spans="1:7" x14ac:dyDescent="0.2">
      <c r="A5" s="4" t="s">
        <v>70</v>
      </c>
      <c r="B5" s="4" t="s">
        <v>152</v>
      </c>
      <c r="C5" s="4" t="s">
        <v>51</v>
      </c>
    </row>
    <row r="6" spans="1:7" ht="14.25" x14ac:dyDescent="0.2">
      <c r="A6" s="10" t="s">
        <v>153</v>
      </c>
      <c r="B6" s="10">
        <v>2</v>
      </c>
      <c r="C6" s="23">
        <v>0.08</v>
      </c>
    </row>
    <row r="7" spans="1:7" ht="14.25" x14ac:dyDescent="0.2">
      <c r="A7" s="10" t="s">
        <v>76</v>
      </c>
      <c r="B7" s="10">
        <v>2</v>
      </c>
      <c r="C7" s="23">
        <v>0.08</v>
      </c>
    </row>
    <row r="8" spans="1:7" ht="14.25" x14ac:dyDescent="0.2">
      <c r="A8" s="10" t="s">
        <v>78</v>
      </c>
      <c r="B8" s="10">
        <v>4</v>
      </c>
      <c r="C8" s="23">
        <v>0.16</v>
      </c>
    </row>
    <row r="9" spans="1:7" ht="14.25" x14ac:dyDescent="0.2">
      <c r="A9" s="10" t="s">
        <v>80</v>
      </c>
      <c r="B9" s="10">
        <v>5</v>
      </c>
      <c r="C9" s="23">
        <v>0.2</v>
      </c>
    </row>
    <row r="10" spans="1:7" ht="14.25" x14ac:dyDescent="0.2">
      <c r="A10" s="10" t="s">
        <v>74</v>
      </c>
      <c r="B10" s="10">
        <v>6</v>
      </c>
      <c r="C10" s="23">
        <v>0.24</v>
      </c>
    </row>
    <row r="11" spans="1:7" ht="14.25" x14ac:dyDescent="0.2">
      <c r="A11" s="10" t="s">
        <v>72</v>
      </c>
      <c r="B11" s="10">
        <v>6</v>
      </c>
      <c r="C11" s="23">
        <v>0.24</v>
      </c>
    </row>
    <row r="12" spans="1:7" ht="14.25" x14ac:dyDescent="0.2">
      <c r="A12" s="1"/>
      <c r="B12" s="1"/>
      <c r="C12" s="1"/>
    </row>
    <row r="13" spans="1:7" ht="14.25" x14ac:dyDescent="0.2">
      <c r="A13" s="1"/>
      <c r="B13" s="1"/>
      <c r="C13" s="1"/>
    </row>
    <row r="14" spans="1:7" ht="14.25" x14ac:dyDescent="0.2">
      <c r="A14" s="1"/>
      <c r="B14" s="1"/>
      <c r="C14" s="1"/>
    </row>
    <row r="15" spans="1:7" ht="14.25" x14ac:dyDescent="0.2">
      <c r="A15" s="1"/>
      <c r="B15" s="1"/>
      <c r="C15" s="1"/>
    </row>
    <row r="16" spans="1:7" ht="14.25" x14ac:dyDescent="0.2">
      <c r="A16" s="1"/>
      <c r="B16" s="1"/>
      <c r="C16" s="1"/>
    </row>
    <row r="17" spans="1:3" x14ac:dyDescent="0.2">
      <c r="A17" s="9">
        <v>2017</v>
      </c>
      <c r="B17" s="1"/>
      <c r="C17" s="1"/>
    </row>
    <row r="18" spans="1:3" x14ac:dyDescent="0.2">
      <c r="A18" s="4" t="s">
        <v>70</v>
      </c>
      <c r="B18" s="4" t="s">
        <v>152</v>
      </c>
      <c r="C18" s="4" t="s">
        <v>51</v>
      </c>
    </row>
    <row r="19" spans="1:3" ht="14.25" x14ac:dyDescent="0.2">
      <c r="A19" s="10" t="s">
        <v>153</v>
      </c>
      <c r="B19" s="10">
        <v>1</v>
      </c>
      <c r="C19" s="15">
        <v>3.7000000000000002E-3</v>
      </c>
    </row>
    <row r="20" spans="1:3" ht="14.25" x14ac:dyDescent="0.2">
      <c r="A20" s="10" t="s">
        <v>154</v>
      </c>
      <c r="B20" s="10">
        <v>1</v>
      </c>
      <c r="C20" s="15">
        <v>3.7000000000000002E-3</v>
      </c>
    </row>
    <row r="21" spans="1:3" ht="14.25" x14ac:dyDescent="0.2">
      <c r="A21" s="10" t="s">
        <v>155</v>
      </c>
      <c r="B21" s="10">
        <v>4</v>
      </c>
      <c r="C21" s="15">
        <v>1.4999999999999999E-2</v>
      </c>
    </row>
    <row r="22" spans="1:3" ht="14.25" x14ac:dyDescent="0.2">
      <c r="A22" s="10" t="s">
        <v>78</v>
      </c>
      <c r="B22" s="10">
        <v>12</v>
      </c>
      <c r="C22" s="15">
        <v>4.4900000000000002E-2</v>
      </c>
    </row>
    <row r="23" spans="1:3" ht="14.25" x14ac:dyDescent="0.2">
      <c r="A23" s="10" t="s">
        <v>76</v>
      </c>
      <c r="B23" s="10">
        <v>31</v>
      </c>
      <c r="C23" s="15">
        <v>0.11609999999999999</v>
      </c>
    </row>
    <row r="24" spans="1:3" ht="14.25" x14ac:dyDescent="0.2">
      <c r="A24" s="10" t="s">
        <v>74</v>
      </c>
      <c r="B24" s="10">
        <v>43</v>
      </c>
      <c r="C24" s="15">
        <v>0.161</v>
      </c>
    </row>
    <row r="25" spans="1:3" ht="14.25" x14ac:dyDescent="0.2">
      <c r="A25" s="10" t="s">
        <v>80</v>
      </c>
      <c r="B25" s="10">
        <v>73</v>
      </c>
      <c r="C25" s="15">
        <v>0.27339999999999998</v>
      </c>
    </row>
    <row r="26" spans="1:3" ht="14.25" x14ac:dyDescent="0.2">
      <c r="A26" s="10" t="s">
        <v>72</v>
      </c>
      <c r="B26" s="10">
        <v>102</v>
      </c>
      <c r="C26" s="15">
        <v>0.38200000000000001</v>
      </c>
    </row>
    <row r="27" spans="1:3" ht="14.25" x14ac:dyDescent="0.2">
      <c r="A27" s="1"/>
      <c r="B27" s="1"/>
      <c r="C27" s="1"/>
    </row>
    <row r="28" spans="1:3" ht="14.25" x14ac:dyDescent="0.2">
      <c r="A28" s="1"/>
      <c r="B28" s="1"/>
      <c r="C28" s="1"/>
    </row>
    <row r="29" spans="1:3" ht="14.25" x14ac:dyDescent="0.2">
      <c r="A29" s="1"/>
      <c r="B29" s="1"/>
      <c r="C29" s="1"/>
    </row>
    <row r="30" spans="1:3" ht="14.25" x14ac:dyDescent="0.2">
      <c r="A30" s="1"/>
      <c r="B30" s="1"/>
      <c r="C30" s="1"/>
    </row>
    <row r="31" spans="1:3" ht="14.25" x14ac:dyDescent="0.2">
      <c r="A31" s="1"/>
      <c r="B31" s="1"/>
      <c r="C31" s="1"/>
    </row>
    <row r="32" spans="1:3" ht="14.25" x14ac:dyDescent="0.2">
      <c r="A32" s="1"/>
      <c r="B32" s="1"/>
      <c r="C32" s="1"/>
    </row>
    <row r="33" spans="1:4" x14ac:dyDescent="0.2">
      <c r="A33" s="9">
        <v>2018</v>
      </c>
      <c r="B33" s="1"/>
      <c r="C33" s="1"/>
    </row>
    <row r="34" spans="1:4" x14ac:dyDescent="0.2">
      <c r="A34" s="4" t="s">
        <v>70</v>
      </c>
      <c r="B34" s="4" t="s">
        <v>152</v>
      </c>
      <c r="C34" s="4" t="s">
        <v>51</v>
      </c>
    </row>
    <row r="35" spans="1:4" ht="14.25" x14ac:dyDescent="0.2">
      <c r="A35" s="10" t="s">
        <v>153</v>
      </c>
      <c r="B35" s="10">
        <v>1</v>
      </c>
      <c r="C35" s="15">
        <v>1E-3</v>
      </c>
    </row>
    <row r="36" spans="1:4" ht="14.25" x14ac:dyDescent="0.2">
      <c r="A36" s="10" t="s">
        <v>154</v>
      </c>
      <c r="B36" s="10">
        <v>1</v>
      </c>
      <c r="C36" s="15">
        <v>1E-3</v>
      </c>
    </row>
    <row r="37" spans="1:4" ht="14.25" x14ac:dyDescent="0.2">
      <c r="A37" s="10" t="s">
        <v>155</v>
      </c>
      <c r="B37" s="10">
        <v>15</v>
      </c>
      <c r="C37" s="15">
        <v>1.5699999999999999E-2</v>
      </c>
    </row>
    <row r="38" spans="1:4" ht="14.25" x14ac:dyDescent="0.2">
      <c r="A38" s="10" t="s">
        <v>156</v>
      </c>
      <c r="B38" s="10">
        <v>18</v>
      </c>
      <c r="C38" s="15">
        <v>1.8800000000000001E-2</v>
      </c>
    </row>
    <row r="39" spans="1:4" ht="14.25" x14ac:dyDescent="0.2">
      <c r="A39" s="10" t="s">
        <v>80</v>
      </c>
      <c r="B39" s="10">
        <v>21</v>
      </c>
      <c r="C39" s="15">
        <v>2.1899999999999999E-2</v>
      </c>
    </row>
    <row r="40" spans="1:4" ht="14.25" x14ac:dyDescent="0.2">
      <c r="A40" s="10" t="s">
        <v>78</v>
      </c>
      <c r="B40" s="10">
        <v>100</v>
      </c>
      <c r="C40" s="15">
        <v>0.1045</v>
      </c>
    </row>
    <row r="41" spans="1:4" ht="14.25" x14ac:dyDescent="0.2">
      <c r="A41" s="10" t="s">
        <v>76</v>
      </c>
      <c r="B41" s="10">
        <v>161</v>
      </c>
      <c r="C41" s="15">
        <v>0.16819999999999999</v>
      </c>
    </row>
    <row r="42" spans="1:4" ht="14.25" x14ac:dyDescent="0.2">
      <c r="A42" s="10" t="s">
        <v>74</v>
      </c>
      <c r="B42" s="10">
        <v>243</v>
      </c>
      <c r="C42" s="15">
        <v>0.25390000000000001</v>
      </c>
    </row>
    <row r="43" spans="1:4" ht="14.25" x14ac:dyDescent="0.2">
      <c r="A43" s="10" t="s">
        <v>72</v>
      </c>
      <c r="B43" s="10">
        <v>397</v>
      </c>
      <c r="C43" s="15">
        <v>0.4148</v>
      </c>
    </row>
    <row r="44" spans="1:4" ht="14.25" x14ac:dyDescent="0.2">
      <c r="A44" s="1"/>
      <c r="B44" s="1"/>
      <c r="C44" s="1"/>
      <c r="D44" s="1"/>
    </row>
    <row r="45" spans="1:4" ht="14.25" x14ac:dyDescent="0.2">
      <c r="A45" s="1"/>
      <c r="B45" s="1"/>
      <c r="C45" s="1"/>
    </row>
    <row r="46" spans="1:4" ht="14.25" x14ac:dyDescent="0.2">
      <c r="A46" s="1"/>
      <c r="B46" s="1"/>
      <c r="C46" s="1"/>
    </row>
    <row r="47" spans="1:4" ht="14.25" x14ac:dyDescent="0.2">
      <c r="A47" s="1"/>
      <c r="B47" s="1"/>
      <c r="C47" s="1"/>
    </row>
    <row r="48" spans="1:4" ht="14.25" x14ac:dyDescent="0.2">
      <c r="A48" s="1"/>
      <c r="B48" s="1"/>
      <c r="C48" s="1"/>
    </row>
    <row r="49" spans="1:3" ht="14.25" x14ac:dyDescent="0.2">
      <c r="A49" s="1"/>
      <c r="B49" s="1"/>
      <c r="C49" s="1"/>
    </row>
    <row r="50" spans="1:3" ht="14.25" x14ac:dyDescent="0.2">
      <c r="A50" s="1"/>
      <c r="B50" s="1"/>
      <c r="C50" s="1"/>
    </row>
    <row r="51" spans="1:3" ht="14.25" x14ac:dyDescent="0.2">
      <c r="A51" s="1"/>
      <c r="B51" s="1"/>
      <c r="C51" s="1"/>
    </row>
    <row r="52" spans="1:3" ht="14.25" x14ac:dyDescent="0.2">
      <c r="A52" s="1"/>
      <c r="B52" s="1"/>
      <c r="C52" s="1"/>
    </row>
    <row r="53" spans="1:3" ht="14.25" x14ac:dyDescent="0.2">
      <c r="A53" s="1"/>
      <c r="B53" s="1"/>
      <c r="C53" s="1"/>
    </row>
    <row r="54" spans="1:3" ht="14.25" x14ac:dyDescent="0.2">
      <c r="A54" s="1"/>
      <c r="B54" s="1"/>
      <c r="C54" s="1"/>
    </row>
    <row r="55" spans="1:3" ht="14.25" x14ac:dyDescent="0.2">
      <c r="A55" s="1"/>
      <c r="B55" s="1"/>
      <c r="C55" s="1"/>
    </row>
    <row r="56" spans="1:3" ht="14.25" x14ac:dyDescent="0.2">
      <c r="A56" s="1"/>
      <c r="B56" s="1"/>
      <c r="C56" s="1"/>
    </row>
    <row r="57" spans="1:3" ht="14.25" x14ac:dyDescent="0.2">
      <c r="A57" s="1"/>
      <c r="B57" s="1"/>
      <c r="C57" s="1"/>
    </row>
    <row r="58" spans="1:3" ht="14.25" x14ac:dyDescent="0.2">
      <c r="A58" s="1"/>
      <c r="B58" s="1"/>
      <c r="C58" s="1"/>
    </row>
    <row r="59" spans="1:3" ht="14.25" x14ac:dyDescent="0.2">
      <c r="A59" s="1"/>
      <c r="B59" s="1"/>
      <c r="C59" s="1"/>
    </row>
    <row r="60" spans="1:3" ht="14.25" x14ac:dyDescent="0.2">
      <c r="A60" s="1"/>
      <c r="B60" s="1"/>
      <c r="C60" s="1"/>
    </row>
    <row r="61" spans="1:3" ht="14.25" x14ac:dyDescent="0.2">
      <c r="A61" s="1"/>
      <c r="B61" s="1"/>
      <c r="C61" s="1"/>
    </row>
    <row r="62" spans="1:3" ht="14.25" x14ac:dyDescent="0.2">
      <c r="A62" s="1"/>
      <c r="B62" s="1"/>
      <c r="C62" s="1"/>
    </row>
    <row r="63" spans="1:3" ht="14.25" x14ac:dyDescent="0.2">
      <c r="A63" s="1"/>
      <c r="B63" s="1"/>
      <c r="C63" s="1"/>
    </row>
    <row r="64" spans="1:3" ht="14.25" x14ac:dyDescent="0.2">
      <c r="A64" s="1"/>
      <c r="B64" s="1"/>
      <c r="C64" s="1"/>
    </row>
    <row r="65" spans="1:3" ht="14.25" x14ac:dyDescent="0.2">
      <c r="A65" s="1"/>
      <c r="B65" s="1"/>
      <c r="C65" s="1"/>
    </row>
    <row r="66" spans="1:3" ht="14.25" x14ac:dyDescent="0.2">
      <c r="A66" s="1"/>
      <c r="B66" s="1"/>
      <c r="C66" s="1"/>
    </row>
    <row r="67" spans="1:3" ht="14.25" x14ac:dyDescent="0.2">
      <c r="A67" s="1"/>
      <c r="B67" s="1"/>
      <c r="C67" s="1"/>
    </row>
    <row r="68" spans="1:3" ht="14.25" x14ac:dyDescent="0.2">
      <c r="A68" s="1"/>
      <c r="B68" s="1"/>
      <c r="C68" s="1"/>
    </row>
    <row r="69" spans="1:3" ht="14.25" x14ac:dyDescent="0.2">
      <c r="A69" s="1"/>
      <c r="B69" s="1"/>
      <c r="C69" s="1"/>
    </row>
    <row r="70" spans="1:3" ht="14.25" x14ac:dyDescent="0.2">
      <c r="A70" s="1"/>
      <c r="B70" s="1"/>
      <c r="C70" s="1"/>
    </row>
    <row r="71" spans="1:3" ht="14.25" x14ac:dyDescent="0.2">
      <c r="A71" s="1"/>
      <c r="B71" s="1"/>
      <c r="C71" s="1"/>
    </row>
    <row r="72" spans="1:3" ht="14.25" x14ac:dyDescent="0.2">
      <c r="A72" s="1"/>
      <c r="B72" s="1"/>
      <c r="C72" s="1"/>
    </row>
    <row r="73" spans="1:3" ht="14.25" x14ac:dyDescent="0.2">
      <c r="A73" s="1"/>
      <c r="B73" s="1"/>
      <c r="C73" s="1"/>
    </row>
    <row r="74" spans="1:3" ht="14.25" x14ac:dyDescent="0.2">
      <c r="A74" s="1"/>
      <c r="B74" s="1"/>
      <c r="C74" s="1"/>
    </row>
    <row r="75" spans="1:3" ht="14.25" x14ac:dyDescent="0.2">
      <c r="A75" s="1"/>
      <c r="B75" s="1"/>
      <c r="C75" s="1"/>
    </row>
    <row r="76" spans="1:3" ht="14.25" x14ac:dyDescent="0.2">
      <c r="A76" s="1"/>
      <c r="B76" s="1"/>
      <c r="C76" s="1"/>
    </row>
    <row r="77" spans="1:3" ht="14.25" x14ac:dyDescent="0.2">
      <c r="A77" s="1"/>
      <c r="B77" s="1"/>
      <c r="C77" s="1"/>
    </row>
    <row r="78" spans="1:3" ht="14.25" x14ac:dyDescent="0.2">
      <c r="A78" s="1"/>
      <c r="B78" s="1"/>
      <c r="C78" s="1"/>
    </row>
    <row r="79" spans="1:3" ht="14.25" x14ac:dyDescent="0.2">
      <c r="A79" s="1"/>
      <c r="B79" s="1"/>
      <c r="C79" s="1"/>
    </row>
    <row r="80" spans="1:3" ht="14.25" x14ac:dyDescent="0.2">
      <c r="A80" s="1"/>
      <c r="B80" s="1"/>
      <c r="C80" s="1"/>
    </row>
    <row r="81" spans="1:3" ht="14.25" x14ac:dyDescent="0.2">
      <c r="A81" s="1"/>
      <c r="B81" s="1"/>
      <c r="C81" s="1"/>
    </row>
    <row r="82" spans="1:3" ht="14.25" x14ac:dyDescent="0.2">
      <c r="A82" s="1"/>
      <c r="B82" s="1"/>
      <c r="C82" s="1"/>
    </row>
    <row r="83" spans="1:3" ht="14.25" x14ac:dyDescent="0.2">
      <c r="A83" s="1"/>
      <c r="B83" s="1"/>
      <c r="C83" s="1"/>
    </row>
    <row r="84" spans="1:3" ht="14.25" x14ac:dyDescent="0.2">
      <c r="A84" s="1"/>
      <c r="B84" s="1"/>
      <c r="C84" s="1"/>
    </row>
    <row r="85" spans="1:3" ht="14.25" x14ac:dyDescent="0.2">
      <c r="A85" s="1"/>
      <c r="B85" s="1"/>
      <c r="C85" s="1"/>
    </row>
    <row r="86" spans="1:3" ht="14.25" x14ac:dyDescent="0.2">
      <c r="A86" s="1"/>
      <c r="B86" s="1"/>
      <c r="C86" s="1"/>
    </row>
    <row r="87" spans="1:3" ht="14.25" x14ac:dyDescent="0.2">
      <c r="A87" s="1"/>
      <c r="B87" s="1"/>
      <c r="C87" s="1"/>
    </row>
    <row r="88" spans="1:3" ht="14.25" x14ac:dyDescent="0.2">
      <c r="A88" s="1"/>
      <c r="B88" s="1"/>
      <c r="C88" s="1"/>
    </row>
    <row r="89" spans="1:3" ht="14.25" x14ac:dyDescent="0.2">
      <c r="A89" s="1"/>
      <c r="B89" s="1"/>
      <c r="C89" s="1"/>
    </row>
    <row r="90" spans="1:3" ht="14.25" x14ac:dyDescent="0.2">
      <c r="A90" s="1"/>
      <c r="B90" s="1"/>
      <c r="C90" s="1"/>
    </row>
    <row r="91" spans="1:3" ht="14.25" x14ac:dyDescent="0.2">
      <c r="A91" s="1"/>
      <c r="B91" s="1"/>
      <c r="C91" s="1"/>
    </row>
    <row r="92" spans="1:3" ht="14.25" x14ac:dyDescent="0.2">
      <c r="A92" s="1"/>
      <c r="B92" s="1"/>
      <c r="C92" s="1"/>
    </row>
    <row r="93" spans="1:3" ht="14.25" x14ac:dyDescent="0.2">
      <c r="A93" s="1"/>
      <c r="B93" s="1"/>
      <c r="C93" s="1"/>
    </row>
    <row r="94" spans="1:3" ht="14.25" x14ac:dyDescent="0.2">
      <c r="A94" s="1"/>
      <c r="B94" s="1"/>
      <c r="C94" s="1"/>
    </row>
    <row r="95" spans="1:3" ht="14.25" x14ac:dyDescent="0.2">
      <c r="A95" s="1"/>
      <c r="B95" s="1"/>
      <c r="C95" s="1"/>
    </row>
    <row r="96" spans="1:3" ht="14.25" x14ac:dyDescent="0.2">
      <c r="A96" s="1"/>
      <c r="B96" s="1"/>
      <c r="C96" s="1"/>
    </row>
    <row r="97" spans="1:3" ht="14.25" x14ac:dyDescent="0.2">
      <c r="A97" s="1"/>
      <c r="B97" s="1"/>
      <c r="C97" s="1"/>
    </row>
    <row r="98" spans="1:3" ht="14.25" x14ac:dyDescent="0.2">
      <c r="A98" s="1"/>
      <c r="B98" s="1"/>
      <c r="C98" s="1"/>
    </row>
    <row r="99" spans="1:3" ht="14.25" x14ac:dyDescent="0.2">
      <c r="A99" s="1"/>
      <c r="B99" s="1"/>
      <c r="C99" s="1"/>
    </row>
    <row r="100" spans="1:3" ht="14.25" x14ac:dyDescent="0.2">
      <c r="A100" s="1"/>
      <c r="B100" s="1"/>
      <c r="C100" s="1"/>
    </row>
    <row r="101" spans="1:3" ht="14.25" x14ac:dyDescent="0.2">
      <c r="A101" s="1"/>
      <c r="B101" s="1"/>
      <c r="C101" s="1"/>
    </row>
    <row r="102" spans="1:3" ht="14.25" x14ac:dyDescent="0.2">
      <c r="A102" s="1"/>
      <c r="B102" s="1"/>
      <c r="C102" s="1"/>
    </row>
    <row r="103" spans="1:3" ht="14.25" x14ac:dyDescent="0.2">
      <c r="A103" s="1"/>
      <c r="B103" s="1"/>
      <c r="C103" s="1"/>
    </row>
    <row r="104" spans="1:3" ht="14.25" x14ac:dyDescent="0.2">
      <c r="A104" s="1"/>
      <c r="B104" s="1"/>
      <c r="C104" s="1"/>
    </row>
    <row r="105" spans="1:3" ht="14.25" x14ac:dyDescent="0.2">
      <c r="A105" s="1"/>
      <c r="B105" s="1"/>
      <c r="C105" s="1"/>
    </row>
    <row r="106" spans="1:3" ht="14.25" x14ac:dyDescent="0.2">
      <c r="A106" s="1"/>
      <c r="B106" s="1"/>
      <c r="C106" s="1"/>
    </row>
    <row r="107" spans="1:3" ht="14.25" x14ac:dyDescent="0.2">
      <c r="A107" s="1"/>
      <c r="B107" s="1"/>
      <c r="C107" s="1"/>
    </row>
    <row r="108" spans="1:3" ht="14.25" x14ac:dyDescent="0.2">
      <c r="A108" s="1"/>
      <c r="B108" s="1"/>
      <c r="C108" s="1"/>
    </row>
    <row r="109" spans="1:3" ht="14.25" x14ac:dyDescent="0.2">
      <c r="A109" s="1"/>
      <c r="B109" s="1"/>
      <c r="C109" s="1"/>
    </row>
    <row r="110" spans="1:3" ht="14.25" x14ac:dyDescent="0.2">
      <c r="A110" s="1"/>
      <c r="B110" s="1"/>
      <c r="C110" s="1"/>
    </row>
    <row r="111" spans="1:3" ht="14.25" x14ac:dyDescent="0.2">
      <c r="A111" s="1"/>
      <c r="B111" s="1"/>
      <c r="C111" s="1"/>
    </row>
    <row r="112" spans="1:3" ht="14.25" x14ac:dyDescent="0.2">
      <c r="A112" s="1"/>
      <c r="B112" s="1"/>
      <c r="C112" s="1"/>
    </row>
    <row r="113" spans="1:3" ht="14.25" x14ac:dyDescent="0.2">
      <c r="A113" s="1"/>
      <c r="B113" s="1"/>
      <c r="C113" s="1"/>
    </row>
    <row r="114" spans="1:3" ht="14.25" x14ac:dyDescent="0.2">
      <c r="A114" s="1"/>
      <c r="B114" s="1"/>
      <c r="C114" s="1"/>
    </row>
    <row r="115" spans="1:3" ht="14.25" x14ac:dyDescent="0.2">
      <c r="A115" s="1"/>
      <c r="B115" s="1"/>
      <c r="C115" s="1"/>
    </row>
    <row r="116" spans="1:3" ht="14.25" x14ac:dyDescent="0.2">
      <c r="A116" s="1"/>
      <c r="B116" s="1"/>
      <c r="C116" s="1"/>
    </row>
    <row r="117" spans="1:3" ht="14.25" x14ac:dyDescent="0.2">
      <c r="A117" s="1"/>
      <c r="B117" s="1"/>
      <c r="C117" s="1"/>
    </row>
    <row r="118" spans="1:3" ht="14.25" x14ac:dyDescent="0.2">
      <c r="A118" s="1"/>
      <c r="B118" s="1"/>
      <c r="C118" s="1"/>
    </row>
    <row r="119" spans="1:3" ht="14.25" x14ac:dyDescent="0.2">
      <c r="A119" s="1"/>
      <c r="B119" s="1"/>
      <c r="C119" s="1"/>
    </row>
    <row r="120" spans="1:3" ht="14.25" x14ac:dyDescent="0.2">
      <c r="A120" s="1"/>
      <c r="B120" s="1"/>
      <c r="C120" s="1"/>
    </row>
    <row r="121" spans="1:3" ht="14.25" x14ac:dyDescent="0.2">
      <c r="A121" s="1"/>
      <c r="B121" s="1"/>
      <c r="C121" s="1"/>
    </row>
    <row r="122" spans="1:3" ht="14.25" x14ac:dyDescent="0.2">
      <c r="A122" s="1"/>
      <c r="B122" s="1"/>
      <c r="C122" s="1"/>
    </row>
    <row r="123" spans="1:3" ht="14.25" x14ac:dyDescent="0.2">
      <c r="A123" s="1"/>
      <c r="B123" s="1"/>
      <c r="C123" s="1"/>
    </row>
    <row r="124" spans="1:3" ht="14.25" x14ac:dyDescent="0.2">
      <c r="A124" s="1"/>
      <c r="B124" s="1"/>
      <c r="C124" s="1"/>
    </row>
    <row r="125" spans="1:3" ht="14.25" x14ac:dyDescent="0.2">
      <c r="A125" s="1"/>
      <c r="B125" s="1"/>
      <c r="C125" s="1"/>
    </row>
    <row r="126" spans="1:3" ht="14.25" x14ac:dyDescent="0.2">
      <c r="A126" s="1"/>
      <c r="B126" s="1"/>
      <c r="C126" s="1"/>
    </row>
    <row r="127" spans="1:3" ht="14.25" x14ac:dyDescent="0.2">
      <c r="A127" s="1"/>
      <c r="B127" s="1"/>
      <c r="C127" s="1"/>
    </row>
    <row r="128" spans="1:3" ht="14.25" x14ac:dyDescent="0.2">
      <c r="A128" s="1"/>
      <c r="B128" s="1"/>
      <c r="C128" s="1"/>
    </row>
    <row r="129" spans="1:3" ht="14.25" x14ac:dyDescent="0.2">
      <c r="A129" s="1"/>
      <c r="B129" s="1"/>
      <c r="C129" s="1"/>
    </row>
    <row r="130" spans="1:3" ht="14.25" x14ac:dyDescent="0.2">
      <c r="A130" s="1"/>
      <c r="B130" s="1"/>
      <c r="C130" s="1"/>
    </row>
    <row r="131" spans="1:3" ht="14.25" x14ac:dyDescent="0.2">
      <c r="A131" s="1"/>
      <c r="B131" s="1"/>
      <c r="C131" s="1"/>
    </row>
    <row r="132" spans="1:3" ht="14.25" x14ac:dyDescent="0.2">
      <c r="A132" s="1"/>
      <c r="B132" s="1"/>
      <c r="C132" s="1"/>
    </row>
    <row r="133" spans="1:3" ht="14.25" x14ac:dyDescent="0.2">
      <c r="A133" s="1"/>
      <c r="B133" s="1"/>
      <c r="C133" s="1"/>
    </row>
    <row r="134" spans="1:3" ht="14.25" x14ac:dyDescent="0.2">
      <c r="A134" s="1"/>
      <c r="B134" s="1"/>
      <c r="C134" s="1"/>
    </row>
    <row r="135" spans="1:3" ht="14.25" x14ac:dyDescent="0.2">
      <c r="A135" s="1"/>
      <c r="B135" s="1"/>
      <c r="C135" s="1"/>
    </row>
    <row r="136" spans="1:3" ht="14.25" x14ac:dyDescent="0.2">
      <c r="A136" s="1"/>
      <c r="B136" s="1"/>
      <c r="C136" s="1"/>
    </row>
    <row r="137" spans="1:3" ht="14.25" x14ac:dyDescent="0.2">
      <c r="A137" s="1"/>
      <c r="B137" s="1"/>
      <c r="C137" s="1"/>
    </row>
    <row r="138" spans="1:3" ht="14.25" x14ac:dyDescent="0.2">
      <c r="A138" s="1"/>
      <c r="B138" s="1"/>
      <c r="C138" s="1"/>
    </row>
    <row r="139" spans="1:3" ht="14.25" x14ac:dyDescent="0.2">
      <c r="A139" s="1"/>
      <c r="B139" s="1"/>
      <c r="C139" s="1"/>
    </row>
    <row r="140" spans="1:3" ht="14.25" x14ac:dyDescent="0.2">
      <c r="A140" s="1"/>
      <c r="B140" s="1"/>
      <c r="C140" s="1"/>
    </row>
    <row r="141" spans="1:3" ht="14.25" x14ac:dyDescent="0.2">
      <c r="A141" s="1"/>
      <c r="B141" s="1"/>
      <c r="C141" s="1"/>
    </row>
    <row r="142" spans="1:3" ht="14.25" x14ac:dyDescent="0.2">
      <c r="A142" s="1"/>
      <c r="B142" s="1"/>
      <c r="C142" s="1"/>
    </row>
    <row r="143" spans="1:3" ht="14.25" x14ac:dyDescent="0.2">
      <c r="A143" s="1"/>
      <c r="B143" s="1"/>
      <c r="C143" s="1"/>
    </row>
    <row r="144" spans="1:3" ht="14.25" x14ac:dyDescent="0.2">
      <c r="A144" s="1"/>
      <c r="B144" s="1"/>
      <c r="C144" s="1"/>
    </row>
    <row r="145" spans="1:3" ht="14.25" x14ac:dyDescent="0.2">
      <c r="A145" s="1"/>
      <c r="B145" s="1"/>
      <c r="C145" s="1"/>
    </row>
    <row r="146" spans="1:3" ht="14.25" x14ac:dyDescent="0.2">
      <c r="A146" s="1"/>
      <c r="B146" s="1"/>
      <c r="C146" s="1"/>
    </row>
    <row r="147" spans="1:3" ht="14.25" x14ac:dyDescent="0.2">
      <c r="A147" s="1"/>
      <c r="B147" s="1"/>
      <c r="C147" s="1"/>
    </row>
    <row r="148" spans="1:3" ht="14.25" x14ac:dyDescent="0.2">
      <c r="A148" s="1"/>
      <c r="B148" s="1"/>
      <c r="C148" s="1"/>
    </row>
    <row r="149" spans="1:3" ht="14.25" x14ac:dyDescent="0.2">
      <c r="A149" s="1"/>
      <c r="B149" s="1"/>
      <c r="C149" s="1"/>
    </row>
    <row r="150" spans="1:3" ht="14.25" x14ac:dyDescent="0.2">
      <c r="A150" s="1"/>
      <c r="B150" s="1"/>
      <c r="C150" s="1"/>
    </row>
    <row r="151" spans="1:3" ht="14.25" x14ac:dyDescent="0.2">
      <c r="A151" s="1"/>
      <c r="B151" s="1"/>
      <c r="C151" s="1"/>
    </row>
    <row r="152" spans="1:3" ht="14.25" x14ac:dyDescent="0.2">
      <c r="A152" s="1"/>
      <c r="B152" s="1"/>
      <c r="C152" s="1"/>
    </row>
    <row r="153" spans="1:3" ht="14.25" x14ac:dyDescent="0.2">
      <c r="A153" s="1"/>
      <c r="B153" s="1"/>
      <c r="C153" s="1"/>
    </row>
    <row r="154" spans="1:3" ht="14.25" x14ac:dyDescent="0.2">
      <c r="A154" s="1"/>
      <c r="B154" s="1"/>
      <c r="C154" s="1"/>
    </row>
    <row r="155" spans="1:3" ht="14.25" x14ac:dyDescent="0.2">
      <c r="A155" s="1"/>
      <c r="B155" s="1"/>
      <c r="C155" s="1"/>
    </row>
    <row r="156" spans="1:3" ht="14.25" x14ac:dyDescent="0.2">
      <c r="A156" s="1"/>
      <c r="B156" s="1"/>
      <c r="C156" s="1"/>
    </row>
    <row r="157" spans="1:3" ht="14.25" x14ac:dyDescent="0.2">
      <c r="A157" s="1"/>
      <c r="B157" s="1"/>
      <c r="C157" s="1"/>
    </row>
    <row r="158" spans="1:3" ht="14.25" x14ac:dyDescent="0.2">
      <c r="A158" s="1"/>
      <c r="B158" s="1"/>
      <c r="C158" s="1"/>
    </row>
    <row r="159" spans="1:3" ht="14.25" x14ac:dyDescent="0.2">
      <c r="A159" s="1"/>
      <c r="B159" s="1"/>
      <c r="C159" s="1"/>
    </row>
    <row r="160" spans="1:3" ht="14.25" x14ac:dyDescent="0.2">
      <c r="A160" s="1"/>
      <c r="B160" s="1"/>
      <c r="C160" s="1"/>
    </row>
    <row r="161" spans="1:3" ht="14.25" x14ac:dyDescent="0.2">
      <c r="A161" s="1"/>
      <c r="B161" s="1"/>
      <c r="C161" s="1"/>
    </row>
    <row r="162" spans="1:3" ht="14.25" x14ac:dyDescent="0.2">
      <c r="A162" s="1"/>
      <c r="B162" s="1"/>
      <c r="C162" s="1"/>
    </row>
    <row r="163" spans="1:3" ht="14.25" x14ac:dyDescent="0.2">
      <c r="A163" s="1"/>
      <c r="B163" s="1"/>
      <c r="C163" s="1"/>
    </row>
    <row r="164" spans="1:3" ht="14.25" x14ac:dyDescent="0.2">
      <c r="A164" s="1"/>
      <c r="B164" s="1"/>
      <c r="C164" s="1"/>
    </row>
    <row r="165" spans="1:3" ht="14.25" x14ac:dyDescent="0.2">
      <c r="A165" s="1"/>
      <c r="B165" s="1"/>
      <c r="C165" s="1"/>
    </row>
    <row r="166" spans="1:3" ht="14.25" x14ac:dyDescent="0.2">
      <c r="A166" s="1"/>
      <c r="B166" s="1"/>
      <c r="C166" s="1"/>
    </row>
    <row r="167" spans="1:3" ht="14.25" x14ac:dyDescent="0.2">
      <c r="A167" s="1"/>
      <c r="B167" s="1"/>
      <c r="C167" s="1"/>
    </row>
    <row r="168" spans="1:3" ht="14.25" x14ac:dyDescent="0.2">
      <c r="A168" s="1"/>
      <c r="B168" s="1"/>
      <c r="C168" s="1"/>
    </row>
    <row r="169" spans="1:3" ht="14.25" x14ac:dyDescent="0.2">
      <c r="A169" s="1"/>
      <c r="B169" s="1"/>
      <c r="C169" s="1"/>
    </row>
    <row r="170" spans="1:3" ht="14.25" x14ac:dyDescent="0.2">
      <c r="A170" s="1"/>
      <c r="B170" s="1"/>
      <c r="C170" s="1"/>
    </row>
    <row r="171" spans="1:3" ht="14.25" x14ac:dyDescent="0.2">
      <c r="A171" s="1"/>
      <c r="B171" s="1"/>
      <c r="C171" s="1"/>
    </row>
    <row r="172" spans="1:3" ht="14.25" x14ac:dyDescent="0.2">
      <c r="A172" s="1"/>
      <c r="B172" s="1"/>
      <c r="C172" s="1"/>
    </row>
    <row r="173" spans="1:3" ht="14.25" x14ac:dyDescent="0.2">
      <c r="A173" s="1"/>
      <c r="B173" s="1"/>
      <c r="C173" s="1"/>
    </row>
    <row r="174" spans="1:3" ht="14.25" x14ac:dyDescent="0.2">
      <c r="A174" s="1"/>
      <c r="B174" s="1"/>
      <c r="C174" s="1"/>
    </row>
    <row r="175" spans="1:3" ht="14.25" x14ac:dyDescent="0.2">
      <c r="A175" s="1"/>
      <c r="B175" s="1"/>
      <c r="C175" s="1"/>
    </row>
    <row r="176" spans="1:3" ht="14.25" x14ac:dyDescent="0.2">
      <c r="A176" s="1"/>
      <c r="B176" s="1"/>
      <c r="C176" s="1"/>
    </row>
    <row r="177" spans="1:3" ht="14.25" x14ac:dyDescent="0.2">
      <c r="A177" s="1"/>
      <c r="B177" s="1"/>
      <c r="C177" s="1"/>
    </row>
    <row r="178" spans="1:3" ht="14.25" x14ac:dyDescent="0.2">
      <c r="A178" s="1"/>
      <c r="B178" s="1"/>
      <c r="C178" s="1"/>
    </row>
    <row r="179" spans="1:3" ht="14.25" x14ac:dyDescent="0.2">
      <c r="A179" s="1"/>
      <c r="B179" s="1"/>
      <c r="C179" s="1"/>
    </row>
    <row r="180" spans="1:3" ht="14.25" x14ac:dyDescent="0.2">
      <c r="A180" s="1"/>
      <c r="B180" s="1"/>
      <c r="C180" s="1"/>
    </row>
    <row r="181" spans="1:3" ht="14.25" x14ac:dyDescent="0.2">
      <c r="A181" s="1"/>
      <c r="B181" s="1"/>
      <c r="C181" s="1"/>
    </row>
    <row r="182" spans="1:3" ht="14.25" x14ac:dyDescent="0.2">
      <c r="A182" s="1"/>
      <c r="B182" s="1"/>
      <c r="C182" s="1"/>
    </row>
    <row r="183" spans="1:3" ht="14.25" x14ac:dyDescent="0.2">
      <c r="A183" s="1"/>
      <c r="B183" s="1"/>
      <c r="C183" s="1"/>
    </row>
    <row r="184" spans="1:3" ht="14.25" x14ac:dyDescent="0.2">
      <c r="A184" s="1"/>
      <c r="B184" s="1"/>
      <c r="C184" s="1"/>
    </row>
    <row r="185" spans="1:3" ht="14.25" x14ac:dyDescent="0.2">
      <c r="A185" s="1"/>
      <c r="B185" s="1"/>
      <c r="C185" s="1"/>
    </row>
    <row r="186" spans="1:3" ht="14.25" x14ac:dyDescent="0.2">
      <c r="A186" s="1"/>
      <c r="B186" s="1"/>
      <c r="C186" s="1"/>
    </row>
    <row r="187" spans="1:3" ht="14.25" x14ac:dyDescent="0.2">
      <c r="A187" s="1"/>
      <c r="B187" s="1"/>
      <c r="C187" s="1"/>
    </row>
    <row r="188" spans="1:3" ht="14.25" x14ac:dyDescent="0.2">
      <c r="A188" s="1"/>
      <c r="B188" s="1"/>
      <c r="C188" s="1"/>
    </row>
    <row r="189" spans="1:3" ht="14.25" x14ac:dyDescent="0.2">
      <c r="A189" s="1"/>
      <c r="B189" s="1"/>
      <c r="C189" s="1"/>
    </row>
    <row r="190" spans="1:3" ht="14.25" x14ac:dyDescent="0.2">
      <c r="A190" s="1"/>
      <c r="B190" s="1"/>
      <c r="C190" s="1"/>
    </row>
    <row r="191" spans="1:3" ht="14.25" x14ac:dyDescent="0.2">
      <c r="A191" s="1"/>
      <c r="B191" s="1"/>
      <c r="C191" s="1"/>
    </row>
    <row r="192" spans="1:3" ht="14.25" x14ac:dyDescent="0.2">
      <c r="A192" s="1"/>
      <c r="B192" s="1"/>
      <c r="C192" s="1"/>
    </row>
    <row r="193" spans="1:3" ht="14.25" x14ac:dyDescent="0.2">
      <c r="A193" s="1"/>
      <c r="B193" s="1"/>
      <c r="C193" s="1"/>
    </row>
    <row r="194" spans="1:3" ht="14.25" x14ac:dyDescent="0.2">
      <c r="A194" s="1"/>
      <c r="B194" s="1"/>
      <c r="C194" s="1"/>
    </row>
    <row r="195" spans="1:3" ht="14.25" x14ac:dyDescent="0.2">
      <c r="A195" s="1"/>
      <c r="B195" s="1"/>
      <c r="C195" s="1"/>
    </row>
    <row r="196" spans="1:3" ht="14.25" x14ac:dyDescent="0.2">
      <c r="A196" s="1"/>
      <c r="B196" s="1"/>
      <c r="C196" s="1"/>
    </row>
    <row r="197" spans="1:3" ht="14.25" x14ac:dyDescent="0.2">
      <c r="A197" s="1"/>
      <c r="B197" s="1"/>
      <c r="C197" s="1"/>
    </row>
    <row r="198" spans="1:3" ht="14.25" x14ac:dyDescent="0.2">
      <c r="A198" s="1"/>
      <c r="B198" s="1"/>
      <c r="C198" s="1"/>
    </row>
    <row r="199" spans="1:3" ht="14.25" x14ac:dyDescent="0.2">
      <c r="A199" s="1"/>
      <c r="B199" s="1"/>
      <c r="C199" s="1"/>
    </row>
    <row r="200" spans="1:3" ht="14.25" x14ac:dyDescent="0.2">
      <c r="A200" s="1"/>
      <c r="B200" s="1"/>
      <c r="C200" s="1"/>
    </row>
    <row r="201" spans="1:3" ht="14.25" x14ac:dyDescent="0.2">
      <c r="A201" s="1"/>
      <c r="B201" s="1"/>
      <c r="C201" s="1"/>
    </row>
    <row r="202" spans="1:3" ht="14.25" x14ac:dyDescent="0.2">
      <c r="A202" s="1"/>
      <c r="B202" s="1"/>
      <c r="C202" s="1"/>
    </row>
    <row r="203" spans="1:3" ht="14.25" x14ac:dyDescent="0.2">
      <c r="A203" s="1"/>
      <c r="B203" s="1"/>
      <c r="C203" s="1"/>
    </row>
    <row r="204" spans="1:3" ht="14.25" x14ac:dyDescent="0.2">
      <c r="A204" s="1"/>
      <c r="B204" s="1"/>
      <c r="C204" s="1"/>
    </row>
    <row r="205" spans="1:3" ht="14.25" x14ac:dyDescent="0.2">
      <c r="A205" s="1"/>
      <c r="B205" s="1"/>
      <c r="C205" s="1"/>
    </row>
    <row r="206" spans="1:3" ht="14.25" x14ac:dyDescent="0.2">
      <c r="A206" s="1"/>
      <c r="B206" s="1"/>
      <c r="C206" s="1"/>
    </row>
    <row r="207" spans="1:3" ht="14.25" x14ac:dyDescent="0.2">
      <c r="A207" s="1"/>
      <c r="B207" s="1"/>
      <c r="C207" s="1"/>
    </row>
    <row r="208" spans="1:3" ht="14.25" x14ac:dyDescent="0.2">
      <c r="A208" s="1"/>
      <c r="B208" s="1"/>
      <c r="C208" s="1"/>
    </row>
    <row r="209" spans="1:3" ht="14.25" x14ac:dyDescent="0.2">
      <c r="A209" s="1"/>
      <c r="B209" s="1"/>
      <c r="C209" s="1"/>
    </row>
    <row r="210" spans="1:3" ht="14.25" x14ac:dyDescent="0.2">
      <c r="A210" s="1"/>
      <c r="B210" s="1"/>
      <c r="C210" s="1"/>
    </row>
    <row r="211" spans="1:3" ht="14.25" x14ac:dyDescent="0.2">
      <c r="A211" s="1"/>
      <c r="B211" s="1"/>
      <c r="C211" s="1"/>
    </row>
    <row r="212" spans="1:3" ht="14.25" x14ac:dyDescent="0.2">
      <c r="A212" s="1"/>
      <c r="B212" s="1"/>
      <c r="C212" s="1"/>
    </row>
    <row r="213" spans="1:3" ht="14.25" x14ac:dyDescent="0.2">
      <c r="A213" s="1"/>
      <c r="B213" s="1"/>
      <c r="C213" s="1"/>
    </row>
    <row r="214" spans="1:3" ht="14.25" x14ac:dyDescent="0.2">
      <c r="A214" s="1"/>
      <c r="B214" s="1"/>
      <c r="C214" s="1"/>
    </row>
    <row r="215" spans="1:3" ht="14.25" x14ac:dyDescent="0.2">
      <c r="A215" s="1"/>
      <c r="B215" s="1"/>
      <c r="C215" s="1"/>
    </row>
    <row r="216" spans="1:3" ht="14.25" x14ac:dyDescent="0.2">
      <c r="A216" s="1"/>
      <c r="B216" s="1"/>
      <c r="C216" s="1"/>
    </row>
    <row r="217" spans="1:3" ht="14.25" x14ac:dyDescent="0.2">
      <c r="A217" s="1"/>
      <c r="B217" s="1"/>
      <c r="C217" s="1"/>
    </row>
    <row r="218" spans="1:3" ht="14.25" x14ac:dyDescent="0.2">
      <c r="A218" s="1"/>
      <c r="B218" s="1"/>
      <c r="C218" s="1"/>
    </row>
    <row r="219" spans="1:3" ht="14.25" x14ac:dyDescent="0.2">
      <c r="A219" s="1"/>
      <c r="B219" s="1"/>
      <c r="C219" s="1"/>
    </row>
    <row r="220" spans="1:3" ht="14.25" x14ac:dyDescent="0.2">
      <c r="A220" s="1"/>
      <c r="B220" s="1"/>
      <c r="C220" s="1"/>
    </row>
    <row r="221" spans="1:3" ht="14.25" x14ac:dyDescent="0.2">
      <c r="A221" s="1"/>
      <c r="B221" s="1"/>
      <c r="C221" s="1"/>
    </row>
    <row r="222" spans="1:3" ht="14.25" x14ac:dyDescent="0.2">
      <c r="A222" s="1"/>
      <c r="B222" s="1"/>
      <c r="C222" s="1"/>
    </row>
    <row r="223" spans="1:3" ht="14.25" x14ac:dyDescent="0.2">
      <c r="A223" s="1"/>
      <c r="B223" s="1"/>
      <c r="C223" s="1"/>
    </row>
    <row r="224" spans="1:3" ht="14.25" x14ac:dyDescent="0.2">
      <c r="A224" s="1"/>
      <c r="B224" s="1"/>
      <c r="C224" s="1"/>
    </row>
    <row r="225" spans="1:3" ht="14.25" x14ac:dyDescent="0.2">
      <c r="A225" s="1"/>
      <c r="B225" s="1"/>
      <c r="C225" s="1"/>
    </row>
    <row r="226" spans="1:3" ht="14.25" x14ac:dyDescent="0.2">
      <c r="A226" s="1"/>
      <c r="B226" s="1"/>
      <c r="C226" s="1"/>
    </row>
    <row r="227" spans="1:3" ht="14.25" x14ac:dyDescent="0.2">
      <c r="A227" s="1"/>
      <c r="B227" s="1"/>
      <c r="C227" s="1"/>
    </row>
    <row r="228" spans="1:3" ht="14.25" x14ac:dyDescent="0.2">
      <c r="A228" s="1"/>
      <c r="B228" s="1"/>
      <c r="C228" s="1"/>
    </row>
    <row r="229" spans="1:3" ht="14.25" x14ac:dyDescent="0.2">
      <c r="A229" s="1"/>
      <c r="B229" s="1"/>
      <c r="C229" s="1"/>
    </row>
    <row r="230" spans="1:3" ht="14.25" x14ac:dyDescent="0.2">
      <c r="A230" s="1"/>
      <c r="B230" s="1"/>
      <c r="C230" s="1"/>
    </row>
    <row r="231" spans="1:3" ht="14.25" x14ac:dyDescent="0.2">
      <c r="A231" s="1"/>
      <c r="B231" s="1"/>
      <c r="C231" s="1"/>
    </row>
    <row r="232" spans="1:3" ht="14.25" x14ac:dyDescent="0.2">
      <c r="A232" s="1"/>
      <c r="B232" s="1"/>
      <c r="C232" s="1"/>
    </row>
    <row r="233" spans="1:3" ht="14.25" x14ac:dyDescent="0.2">
      <c r="A233" s="1"/>
      <c r="B233" s="1"/>
      <c r="C233" s="1"/>
    </row>
    <row r="234" spans="1:3" ht="14.25" x14ac:dyDescent="0.2">
      <c r="A234" s="1"/>
      <c r="B234" s="1"/>
      <c r="C234" s="1"/>
    </row>
    <row r="235" spans="1:3" ht="14.25" x14ac:dyDescent="0.2">
      <c r="A235" s="1"/>
      <c r="B235" s="1"/>
      <c r="C235" s="1"/>
    </row>
    <row r="236" spans="1:3" ht="14.25" x14ac:dyDescent="0.2">
      <c r="A236" s="1"/>
      <c r="B236" s="1"/>
      <c r="C236" s="1"/>
    </row>
    <row r="237" spans="1:3" ht="14.25" x14ac:dyDescent="0.2">
      <c r="A237" s="1"/>
      <c r="B237" s="1"/>
      <c r="C237" s="1"/>
    </row>
    <row r="238" spans="1:3" ht="14.25" x14ac:dyDescent="0.2">
      <c r="A238" s="1"/>
      <c r="B238" s="1"/>
      <c r="C238" s="1"/>
    </row>
    <row r="239" spans="1:3" ht="14.25" x14ac:dyDescent="0.2">
      <c r="A239" s="1"/>
      <c r="B239" s="1"/>
      <c r="C239" s="1"/>
    </row>
    <row r="240" spans="1:3" ht="14.25" x14ac:dyDescent="0.2">
      <c r="A240" s="1"/>
      <c r="B240" s="1"/>
      <c r="C240" s="1"/>
    </row>
    <row r="241" spans="1:3" ht="14.25" x14ac:dyDescent="0.2">
      <c r="A241" s="1"/>
      <c r="B241" s="1"/>
      <c r="C241" s="1"/>
    </row>
    <row r="242" spans="1:3" ht="14.25" x14ac:dyDescent="0.2">
      <c r="A242" s="1"/>
      <c r="B242" s="1"/>
      <c r="C242" s="1"/>
    </row>
    <row r="243" spans="1:3" ht="14.25" x14ac:dyDescent="0.2">
      <c r="A243" s="1"/>
      <c r="B243" s="1"/>
      <c r="C243" s="1"/>
    </row>
    <row r="244" spans="1:3" ht="14.25" x14ac:dyDescent="0.2">
      <c r="A244" s="1"/>
      <c r="B244" s="1"/>
      <c r="C244" s="1"/>
    </row>
    <row r="245" spans="1:3" ht="14.25" x14ac:dyDescent="0.2">
      <c r="A245" s="1"/>
      <c r="B245" s="1"/>
      <c r="C245" s="1"/>
    </row>
    <row r="246" spans="1:3" ht="14.25" x14ac:dyDescent="0.2">
      <c r="A246" s="1"/>
      <c r="B246" s="1"/>
      <c r="C246" s="1"/>
    </row>
    <row r="247" spans="1:3" ht="14.25" x14ac:dyDescent="0.2">
      <c r="A247" s="1"/>
      <c r="B247" s="1"/>
      <c r="C247" s="1"/>
    </row>
    <row r="248" spans="1:3" ht="14.25" x14ac:dyDescent="0.2">
      <c r="A248" s="1"/>
      <c r="B248" s="1"/>
      <c r="C248" s="1"/>
    </row>
    <row r="249" spans="1:3" ht="14.25" x14ac:dyDescent="0.2">
      <c r="A249" s="1"/>
      <c r="B249" s="1"/>
      <c r="C249" s="1"/>
    </row>
    <row r="250" spans="1:3" ht="14.25" x14ac:dyDescent="0.2">
      <c r="A250" s="1"/>
      <c r="B250" s="1"/>
      <c r="C250" s="1"/>
    </row>
    <row r="251" spans="1:3" ht="14.25" x14ac:dyDescent="0.2">
      <c r="A251" s="1"/>
      <c r="B251" s="1"/>
      <c r="C251" s="1"/>
    </row>
    <row r="252" spans="1:3" ht="14.25" x14ac:dyDescent="0.2">
      <c r="A252" s="1"/>
      <c r="B252" s="1"/>
      <c r="C252" s="1"/>
    </row>
    <row r="253" spans="1:3" ht="14.25" x14ac:dyDescent="0.2">
      <c r="A253" s="1"/>
      <c r="B253" s="1"/>
      <c r="C253" s="1"/>
    </row>
    <row r="254" spans="1:3" ht="14.25" x14ac:dyDescent="0.2">
      <c r="A254" s="1"/>
      <c r="B254" s="1"/>
      <c r="C254" s="1"/>
    </row>
    <row r="255" spans="1:3" ht="14.25" x14ac:dyDescent="0.2">
      <c r="A255" s="1"/>
      <c r="B255" s="1"/>
      <c r="C255" s="1"/>
    </row>
    <row r="256" spans="1:3" ht="14.25" x14ac:dyDescent="0.2">
      <c r="A256" s="1"/>
      <c r="B256" s="1"/>
      <c r="C256" s="1"/>
    </row>
    <row r="257" spans="1:3" ht="14.25" x14ac:dyDescent="0.2">
      <c r="A257" s="1"/>
      <c r="B257" s="1"/>
      <c r="C257" s="1"/>
    </row>
    <row r="258" spans="1:3" ht="14.25" x14ac:dyDescent="0.2">
      <c r="A258" s="1"/>
      <c r="B258" s="1"/>
      <c r="C258" s="1"/>
    </row>
    <row r="259" spans="1:3" ht="14.25" x14ac:dyDescent="0.2">
      <c r="A259" s="1"/>
      <c r="B259" s="1"/>
      <c r="C259" s="1"/>
    </row>
    <row r="260" spans="1:3" ht="14.25" x14ac:dyDescent="0.2">
      <c r="A260" s="1"/>
      <c r="B260" s="1"/>
      <c r="C260" s="1"/>
    </row>
    <row r="261" spans="1:3" ht="14.25" x14ac:dyDescent="0.2">
      <c r="A261" s="1"/>
      <c r="B261" s="1"/>
      <c r="C261" s="1"/>
    </row>
    <row r="262" spans="1:3" ht="14.25" x14ac:dyDescent="0.2">
      <c r="A262" s="1"/>
      <c r="B262" s="1"/>
      <c r="C262" s="1"/>
    </row>
    <row r="263" spans="1:3" ht="14.25" x14ac:dyDescent="0.2">
      <c r="A263" s="1"/>
      <c r="B263" s="1"/>
      <c r="C263" s="1"/>
    </row>
    <row r="264" spans="1:3" ht="14.25" x14ac:dyDescent="0.2">
      <c r="A264" s="1"/>
      <c r="B264" s="1"/>
      <c r="C264" s="1"/>
    </row>
    <row r="265" spans="1:3" ht="14.25" x14ac:dyDescent="0.2">
      <c r="A265" s="1"/>
      <c r="B265" s="1"/>
      <c r="C265" s="1"/>
    </row>
    <row r="266" spans="1:3" ht="14.25" x14ac:dyDescent="0.2">
      <c r="A266" s="1"/>
      <c r="B266" s="1"/>
      <c r="C266" s="1"/>
    </row>
    <row r="267" spans="1:3" ht="14.25" x14ac:dyDescent="0.2">
      <c r="A267" s="1"/>
      <c r="B267" s="1"/>
      <c r="C267" s="1"/>
    </row>
    <row r="268" spans="1:3" ht="14.25" x14ac:dyDescent="0.2">
      <c r="A268" s="1"/>
      <c r="B268" s="1"/>
      <c r="C268" s="1"/>
    </row>
    <row r="269" spans="1:3" ht="14.25" x14ac:dyDescent="0.2">
      <c r="A269" s="1"/>
      <c r="B269" s="1"/>
      <c r="C269" s="1"/>
    </row>
    <row r="270" spans="1:3" ht="14.25" x14ac:dyDescent="0.2">
      <c r="A270" s="1"/>
      <c r="B270" s="1"/>
      <c r="C270" s="1"/>
    </row>
    <row r="271" spans="1:3" ht="14.25" x14ac:dyDescent="0.2">
      <c r="A271" s="1"/>
      <c r="B271" s="1"/>
      <c r="C271" s="1"/>
    </row>
    <row r="272" spans="1:3" ht="14.25" x14ac:dyDescent="0.2">
      <c r="A272" s="1"/>
      <c r="B272" s="1"/>
      <c r="C272" s="1"/>
    </row>
    <row r="273" spans="1:3" ht="14.25" x14ac:dyDescent="0.2">
      <c r="A273" s="1"/>
      <c r="B273" s="1"/>
      <c r="C273" s="1"/>
    </row>
    <row r="274" spans="1:3" ht="14.25" x14ac:dyDescent="0.2">
      <c r="A274" s="1"/>
      <c r="B274" s="1"/>
      <c r="C274" s="1"/>
    </row>
    <row r="275" spans="1:3" ht="14.25" x14ac:dyDescent="0.2">
      <c r="A275" s="1"/>
      <c r="B275" s="1"/>
      <c r="C275" s="1"/>
    </row>
    <row r="276" spans="1:3" ht="14.25" x14ac:dyDescent="0.2">
      <c r="A276" s="1"/>
      <c r="B276" s="1"/>
      <c r="C276" s="1"/>
    </row>
    <row r="277" spans="1:3" ht="14.25" x14ac:dyDescent="0.2">
      <c r="A277" s="1"/>
      <c r="B277" s="1"/>
      <c r="C277" s="1"/>
    </row>
    <row r="278" spans="1:3" ht="14.25" x14ac:dyDescent="0.2">
      <c r="A278" s="1"/>
      <c r="B278" s="1"/>
      <c r="C278" s="1"/>
    </row>
    <row r="279" spans="1:3" ht="14.25" x14ac:dyDescent="0.2">
      <c r="A279" s="1"/>
      <c r="B279" s="1"/>
      <c r="C279" s="1"/>
    </row>
    <row r="280" spans="1:3" ht="14.25" x14ac:dyDescent="0.2">
      <c r="A280" s="1"/>
      <c r="B280" s="1"/>
      <c r="C280" s="1"/>
    </row>
    <row r="281" spans="1:3" ht="14.25" x14ac:dyDescent="0.2">
      <c r="A281" s="1"/>
      <c r="B281" s="1"/>
      <c r="C281" s="1"/>
    </row>
    <row r="282" spans="1:3" ht="14.25" x14ac:dyDescent="0.2">
      <c r="A282" s="1"/>
      <c r="B282" s="1"/>
      <c r="C282" s="1"/>
    </row>
    <row r="283" spans="1:3" ht="14.25" x14ac:dyDescent="0.2">
      <c r="A283" s="1"/>
      <c r="B283" s="1"/>
      <c r="C283" s="1"/>
    </row>
    <row r="284" spans="1:3" ht="14.25" x14ac:dyDescent="0.2">
      <c r="A284" s="1"/>
      <c r="B284" s="1"/>
      <c r="C284" s="1"/>
    </row>
    <row r="285" spans="1:3" ht="14.25" x14ac:dyDescent="0.2">
      <c r="A285" s="1"/>
      <c r="B285" s="1"/>
      <c r="C285" s="1"/>
    </row>
    <row r="286" spans="1:3" ht="14.25" x14ac:dyDescent="0.2">
      <c r="A286" s="1"/>
      <c r="B286" s="1"/>
      <c r="C286" s="1"/>
    </row>
    <row r="287" spans="1:3" ht="14.25" x14ac:dyDescent="0.2">
      <c r="A287" s="1"/>
      <c r="B287" s="1"/>
      <c r="C287" s="1"/>
    </row>
    <row r="288" spans="1:3" ht="14.25" x14ac:dyDescent="0.2">
      <c r="A288" s="1"/>
      <c r="B288" s="1"/>
      <c r="C288" s="1"/>
    </row>
    <row r="289" spans="1:3" ht="14.25" x14ac:dyDescent="0.2">
      <c r="A289" s="1"/>
      <c r="B289" s="1"/>
      <c r="C289" s="1"/>
    </row>
    <row r="290" spans="1:3" ht="14.25" x14ac:dyDescent="0.2">
      <c r="A290" s="1"/>
      <c r="B290" s="1"/>
      <c r="C290" s="1"/>
    </row>
    <row r="291" spans="1:3" ht="14.25" x14ac:dyDescent="0.2">
      <c r="A291" s="1"/>
      <c r="B291" s="1"/>
      <c r="C291" s="1"/>
    </row>
    <row r="292" spans="1:3" ht="14.25" x14ac:dyDescent="0.2">
      <c r="A292" s="1"/>
      <c r="B292" s="1"/>
      <c r="C292" s="1"/>
    </row>
    <row r="293" spans="1:3" ht="14.25" x14ac:dyDescent="0.2">
      <c r="A293" s="1"/>
      <c r="B293" s="1"/>
      <c r="C293" s="1"/>
    </row>
    <row r="294" spans="1:3" ht="14.25" x14ac:dyDescent="0.2">
      <c r="A294" s="1"/>
      <c r="B294" s="1"/>
      <c r="C294" s="1"/>
    </row>
    <row r="295" spans="1:3" ht="14.25" x14ac:dyDescent="0.2">
      <c r="A295" s="1"/>
      <c r="B295" s="1"/>
      <c r="C295" s="1"/>
    </row>
    <row r="296" spans="1:3" ht="14.25" x14ac:dyDescent="0.2">
      <c r="A296" s="1"/>
      <c r="B296" s="1"/>
      <c r="C296" s="1"/>
    </row>
    <row r="297" spans="1:3" ht="14.25" x14ac:dyDescent="0.2">
      <c r="A297" s="1"/>
      <c r="B297" s="1"/>
      <c r="C297" s="1"/>
    </row>
  </sheetData>
  <mergeCells count="1">
    <mergeCell ref="A1:G2"/>
  </mergeCells>
  <phoneticPr fontId="19" type="noConversion"/>
  <pageMargins left="0.7" right="0.7" top="0.75" bottom="0.75" header="0.3" footer="0.3"/>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0"/>
  <sheetViews>
    <sheetView topLeftCell="A13" workbookViewId="0">
      <selection activeCell="L18" sqref="L18"/>
    </sheetView>
  </sheetViews>
  <sheetFormatPr defaultColWidth="9" defaultRowHeight="15" x14ac:dyDescent="0.2"/>
  <cols>
    <col min="1" max="1" width="9" style="8"/>
    <col min="2" max="2" width="7.875" style="7" customWidth="1"/>
    <col min="3" max="3" width="13.125" style="7" customWidth="1"/>
    <col min="4" max="4" width="10.75" style="7" customWidth="1"/>
    <col min="5" max="16384" width="9" style="8"/>
  </cols>
  <sheetData>
    <row r="1" spans="1:8" ht="14.25" x14ac:dyDescent="0.2">
      <c r="A1" s="74" t="s">
        <v>157</v>
      </c>
      <c r="B1" s="74"/>
      <c r="C1" s="74"/>
      <c r="D1" s="74"/>
      <c r="E1" s="74"/>
      <c r="F1" s="74"/>
      <c r="G1" s="74"/>
      <c r="H1" s="74"/>
    </row>
    <row r="2" spans="1:8" ht="42" customHeight="1" x14ac:dyDescent="0.2">
      <c r="A2" s="74"/>
      <c r="B2" s="74"/>
      <c r="C2" s="74"/>
      <c r="D2" s="74"/>
      <c r="E2" s="74"/>
      <c r="F2" s="74"/>
      <c r="G2" s="74"/>
      <c r="H2" s="74"/>
    </row>
    <row r="3" spans="1:8" x14ac:dyDescent="0.2">
      <c r="A3" s="1"/>
    </row>
    <row r="4" spans="1:8" x14ac:dyDescent="0.2">
      <c r="A4" s="1"/>
    </row>
    <row r="5" spans="1:8" x14ac:dyDescent="0.2">
      <c r="A5" s="1"/>
      <c r="B5" s="9">
        <v>2016</v>
      </c>
      <c r="C5" s="12"/>
      <c r="D5" s="12"/>
    </row>
    <row r="6" spans="1:8" x14ac:dyDescent="0.2">
      <c r="A6" s="1"/>
      <c r="B6" s="4" t="s">
        <v>70</v>
      </c>
      <c r="C6" s="4" t="s">
        <v>152</v>
      </c>
      <c r="D6" s="4" t="s">
        <v>51</v>
      </c>
    </row>
    <row r="7" spans="1:8" ht="14.25" x14ac:dyDescent="0.2">
      <c r="A7" s="1"/>
      <c r="B7" s="10" t="s">
        <v>81</v>
      </c>
      <c r="C7" s="10">
        <v>1</v>
      </c>
      <c r="D7" s="15">
        <v>3.5700000000000003E-2</v>
      </c>
    </row>
    <row r="8" spans="1:8" ht="14.25" x14ac:dyDescent="0.2">
      <c r="A8" s="1"/>
      <c r="B8" s="10" t="s">
        <v>77</v>
      </c>
      <c r="C8" s="10">
        <v>5</v>
      </c>
      <c r="D8" s="15">
        <v>0.17860000000000001</v>
      </c>
    </row>
    <row r="9" spans="1:8" ht="14.25" x14ac:dyDescent="0.2">
      <c r="A9" s="1"/>
      <c r="B9" s="10" t="s">
        <v>79</v>
      </c>
      <c r="C9" s="10">
        <v>5</v>
      </c>
      <c r="D9" s="15">
        <v>0.17860000000000001</v>
      </c>
    </row>
    <row r="10" spans="1:8" ht="14.25" x14ac:dyDescent="0.2">
      <c r="A10" s="1"/>
      <c r="B10" s="10" t="s">
        <v>75</v>
      </c>
      <c r="C10" s="10">
        <v>6</v>
      </c>
      <c r="D10" s="15">
        <v>0.21429999999999999</v>
      </c>
    </row>
    <row r="11" spans="1:8" ht="14.25" x14ac:dyDescent="0.2">
      <c r="A11" s="1"/>
      <c r="B11" s="10" t="s">
        <v>73</v>
      </c>
      <c r="C11" s="10">
        <v>11</v>
      </c>
      <c r="D11" s="17">
        <v>0.39290000000000003</v>
      </c>
    </row>
    <row r="12" spans="1:8" ht="14.25" x14ac:dyDescent="0.2">
      <c r="A12" s="1"/>
      <c r="B12" s="12"/>
      <c r="C12" s="12"/>
      <c r="D12" s="12"/>
    </row>
    <row r="13" spans="1:8" ht="14.25" x14ac:dyDescent="0.2">
      <c r="A13" s="1"/>
      <c r="B13" s="12"/>
      <c r="C13" s="12"/>
      <c r="D13" s="12"/>
    </row>
    <row r="14" spans="1:8" ht="14.25" x14ac:dyDescent="0.2">
      <c r="A14" s="1"/>
      <c r="B14" s="12"/>
      <c r="C14" s="12"/>
      <c r="D14" s="12"/>
    </row>
    <row r="15" spans="1:8" ht="14.25" x14ac:dyDescent="0.2">
      <c r="A15" s="1"/>
      <c r="B15" s="12"/>
      <c r="C15" s="12"/>
      <c r="D15" s="12"/>
    </row>
    <row r="16" spans="1:8" ht="14.25" x14ac:dyDescent="0.2">
      <c r="A16" s="1"/>
      <c r="B16" s="12"/>
      <c r="C16" s="12"/>
      <c r="D16" s="12"/>
    </row>
    <row r="17" spans="1:4" ht="14.25" x14ac:dyDescent="0.2">
      <c r="A17" s="1"/>
      <c r="B17" s="12"/>
      <c r="C17" s="12"/>
      <c r="D17" s="12"/>
    </row>
    <row r="18" spans="1:4" ht="14.25" x14ac:dyDescent="0.2">
      <c r="A18" s="1"/>
      <c r="B18" s="12"/>
      <c r="C18" s="12"/>
      <c r="D18" s="12"/>
    </row>
    <row r="19" spans="1:4" ht="14.25" x14ac:dyDescent="0.2">
      <c r="A19" s="1"/>
      <c r="B19" s="12"/>
      <c r="C19" s="12"/>
      <c r="D19" s="12"/>
    </row>
    <row r="20" spans="1:4" ht="14.25" x14ac:dyDescent="0.2">
      <c r="A20" s="1"/>
      <c r="B20" s="12"/>
      <c r="C20" s="12"/>
      <c r="D20" s="12"/>
    </row>
    <row r="21" spans="1:4" ht="14.25" x14ac:dyDescent="0.2">
      <c r="A21" s="1"/>
      <c r="B21" s="12"/>
      <c r="C21" s="12"/>
      <c r="D21" s="12"/>
    </row>
    <row r="22" spans="1:4" x14ac:dyDescent="0.2">
      <c r="A22" s="1"/>
      <c r="B22" s="9">
        <v>2017</v>
      </c>
      <c r="C22" s="12"/>
      <c r="D22" s="12"/>
    </row>
    <row r="23" spans="1:4" x14ac:dyDescent="0.2">
      <c r="A23" s="1"/>
      <c r="B23" s="4" t="s">
        <v>70</v>
      </c>
      <c r="C23" s="4" t="s">
        <v>152</v>
      </c>
      <c r="D23" s="4" t="s">
        <v>51</v>
      </c>
    </row>
    <row r="24" spans="1:4" ht="14.25" x14ac:dyDescent="0.2">
      <c r="A24" s="1"/>
      <c r="B24" s="10" t="s">
        <v>83</v>
      </c>
      <c r="C24" s="10">
        <v>1</v>
      </c>
      <c r="D24" s="23">
        <v>3.9370078740157497E-3</v>
      </c>
    </row>
    <row r="25" spans="1:4" ht="14.25" x14ac:dyDescent="0.2">
      <c r="A25" s="1"/>
      <c r="B25" s="10" t="s">
        <v>82</v>
      </c>
      <c r="C25" s="10">
        <v>2</v>
      </c>
      <c r="D25" s="23">
        <v>7.8740157480314994E-3</v>
      </c>
    </row>
    <row r="26" spans="1:4" ht="14.25" x14ac:dyDescent="0.2">
      <c r="A26" s="1"/>
      <c r="B26" s="10" t="s">
        <v>81</v>
      </c>
      <c r="C26" s="10">
        <v>4</v>
      </c>
      <c r="D26" s="23">
        <v>1.5748031496062999E-2</v>
      </c>
    </row>
    <row r="27" spans="1:4" ht="14.25" x14ac:dyDescent="0.2">
      <c r="A27" s="1"/>
      <c r="B27" s="10" t="s">
        <v>77</v>
      </c>
      <c r="C27" s="10">
        <v>24</v>
      </c>
      <c r="D27" s="23">
        <v>9.4488188976377993E-2</v>
      </c>
    </row>
    <row r="28" spans="1:4" ht="14.25" x14ac:dyDescent="0.2">
      <c r="A28" s="1"/>
      <c r="B28" s="10" t="s">
        <v>79</v>
      </c>
      <c r="C28" s="10">
        <v>50</v>
      </c>
      <c r="D28" s="23">
        <v>0.196850393700787</v>
      </c>
    </row>
    <row r="29" spans="1:4" ht="14.25" x14ac:dyDescent="0.2">
      <c r="A29" s="1"/>
      <c r="B29" s="10" t="s">
        <v>75</v>
      </c>
      <c r="C29" s="10">
        <v>70</v>
      </c>
      <c r="D29" s="23">
        <v>0.27559055118110198</v>
      </c>
    </row>
    <row r="30" spans="1:4" ht="14.25" x14ac:dyDescent="0.2">
      <c r="A30" s="1"/>
      <c r="B30" s="10" t="s">
        <v>73</v>
      </c>
      <c r="C30" s="10">
        <v>103</v>
      </c>
      <c r="D30" s="23">
        <v>0.40551181102362199</v>
      </c>
    </row>
    <row r="31" spans="1:4" ht="14.25" x14ac:dyDescent="0.2">
      <c r="A31" s="1"/>
      <c r="B31" s="12"/>
      <c r="C31" s="12"/>
      <c r="D31" s="12"/>
    </row>
    <row r="32" spans="1:4" ht="14.25" x14ac:dyDescent="0.2">
      <c r="A32" s="1"/>
      <c r="B32" s="12"/>
      <c r="C32" s="12"/>
      <c r="D32" s="12"/>
    </row>
    <row r="33" spans="1:4" ht="14.25" x14ac:dyDescent="0.2">
      <c r="A33" s="1"/>
      <c r="B33" s="12"/>
      <c r="C33" s="12"/>
      <c r="D33" s="12"/>
    </row>
    <row r="34" spans="1:4" ht="14.25" x14ac:dyDescent="0.2">
      <c r="A34" s="1"/>
      <c r="B34" s="12"/>
      <c r="C34" s="12"/>
      <c r="D34" s="12"/>
    </row>
    <row r="35" spans="1:4" ht="14.25" x14ac:dyDescent="0.2">
      <c r="A35" s="1"/>
      <c r="B35" s="12"/>
      <c r="C35" s="12"/>
      <c r="D35" s="12"/>
    </row>
    <row r="36" spans="1:4" ht="14.25" x14ac:dyDescent="0.2">
      <c r="A36" s="1"/>
      <c r="B36" s="12"/>
      <c r="C36" s="12"/>
      <c r="D36" s="12"/>
    </row>
    <row r="37" spans="1:4" ht="14.25" x14ac:dyDescent="0.2">
      <c r="A37" s="1"/>
      <c r="B37" s="12"/>
      <c r="C37" s="12"/>
      <c r="D37" s="12"/>
    </row>
    <row r="38" spans="1:4" ht="14.25" x14ac:dyDescent="0.2">
      <c r="A38" s="1"/>
      <c r="B38" s="12"/>
      <c r="C38" s="12"/>
      <c r="D38" s="12"/>
    </row>
    <row r="39" spans="1:4" ht="14.25" x14ac:dyDescent="0.2">
      <c r="A39" s="1"/>
      <c r="B39" s="12"/>
      <c r="C39" s="12"/>
      <c r="D39" s="12"/>
    </row>
    <row r="40" spans="1:4" x14ac:dyDescent="0.2">
      <c r="A40" s="1"/>
      <c r="B40" s="9">
        <v>2018</v>
      </c>
      <c r="C40" s="12"/>
      <c r="D40" s="12"/>
    </row>
    <row r="41" spans="1:4" x14ac:dyDescent="0.2">
      <c r="A41" s="1"/>
      <c r="B41" s="4" t="s">
        <v>70</v>
      </c>
      <c r="C41" s="4" t="s">
        <v>152</v>
      </c>
      <c r="D41" s="4" t="s">
        <v>51</v>
      </c>
    </row>
    <row r="42" spans="1:4" ht="14.25" x14ac:dyDescent="0.2">
      <c r="A42" s="1"/>
      <c r="B42" s="10" t="s">
        <v>79</v>
      </c>
      <c r="C42" s="10">
        <v>1</v>
      </c>
      <c r="D42" s="15">
        <v>1.2999999999999999E-3</v>
      </c>
    </row>
    <row r="43" spans="1:4" ht="14.25" x14ac:dyDescent="0.2">
      <c r="A43" s="1"/>
      <c r="B43" s="10" t="s">
        <v>82</v>
      </c>
      <c r="C43" s="10">
        <v>18</v>
      </c>
      <c r="D43" s="15">
        <v>2.3400000000000001E-2</v>
      </c>
    </row>
    <row r="44" spans="1:4" ht="14.25" x14ac:dyDescent="0.2">
      <c r="A44" s="1"/>
      <c r="B44" s="10" t="s">
        <v>81</v>
      </c>
      <c r="C44" s="10">
        <v>23</v>
      </c>
      <c r="D44" s="17">
        <v>2.9899999999999999E-2</v>
      </c>
    </row>
    <row r="45" spans="1:4" ht="14.25" x14ac:dyDescent="0.2">
      <c r="A45" s="1"/>
      <c r="B45" s="10" t="s">
        <v>77</v>
      </c>
      <c r="C45" s="10">
        <v>43</v>
      </c>
      <c r="D45" s="15">
        <v>5.6000000000000001E-2</v>
      </c>
    </row>
    <row r="46" spans="1:4" ht="14.25" x14ac:dyDescent="0.2">
      <c r="A46" s="1"/>
      <c r="B46" s="10" t="s">
        <v>75</v>
      </c>
      <c r="C46" s="10">
        <v>328</v>
      </c>
      <c r="D46" s="15">
        <v>0.42709999999999998</v>
      </c>
    </row>
    <row r="47" spans="1:4" ht="14.25" x14ac:dyDescent="0.2">
      <c r="A47" s="1"/>
      <c r="B47" s="10" t="s">
        <v>73</v>
      </c>
      <c r="C47" s="10">
        <v>355</v>
      </c>
      <c r="D47" s="15">
        <v>0.4622</v>
      </c>
    </row>
    <row r="48" spans="1:4" ht="14.25" x14ac:dyDescent="0.2">
      <c r="A48" s="1"/>
      <c r="B48" s="12"/>
      <c r="C48" s="12"/>
      <c r="D48" s="12"/>
    </row>
    <row r="49" spans="1:4" ht="14.25" x14ac:dyDescent="0.2">
      <c r="A49" s="1"/>
      <c r="B49" s="12"/>
      <c r="C49" s="12"/>
      <c r="D49" s="12"/>
    </row>
    <row r="50" spans="1:4" ht="14.25" x14ac:dyDescent="0.2">
      <c r="A50" s="1"/>
      <c r="B50" s="12"/>
      <c r="C50" s="12"/>
      <c r="D50" s="12"/>
    </row>
    <row r="51" spans="1:4" ht="14.25" x14ac:dyDescent="0.2">
      <c r="A51" s="1"/>
      <c r="B51" s="12"/>
      <c r="C51" s="12"/>
      <c r="D51" s="12"/>
    </row>
    <row r="52" spans="1:4" ht="14.25" x14ac:dyDescent="0.2">
      <c r="A52" s="1"/>
      <c r="B52" s="12"/>
      <c r="C52" s="12"/>
      <c r="D52" s="12"/>
    </row>
    <row r="53" spans="1:4" ht="14.25" x14ac:dyDescent="0.2">
      <c r="A53" s="1"/>
      <c r="B53" s="12"/>
      <c r="C53" s="12"/>
      <c r="D53" s="12"/>
    </row>
    <row r="54" spans="1:4" ht="14.25" x14ac:dyDescent="0.2">
      <c r="A54" s="1"/>
      <c r="B54" s="12"/>
      <c r="C54" s="12"/>
      <c r="D54" s="12"/>
    </row>
    <row r="55" spans="1:4" ht="14.25" x14ac:dyDescent="0.2">
      <c r="A55" s="1"/>
      <c r="B55" s="12"/>
      <c r="C55" s="12"/>
      <c r="D55" s="12"/>
    </row>
    <row r="56" spans="1:4" ht="14.25" x14ac:dyDescent="0.2">
      <c r="A56" s="1"/>
      <c r="B56" s="12"/>
      <c r="C56" s="12"/>
      <c r="D56" s="12"/>
    </row>
    <row r="57" spans="1:4" ht="14.25" x14ac:dyDescent="0.2">
      <c r="A57" s="1"/>
      <c r="B57" s="12"/>
      <c r="C57" s="12"/>
      <c r="D57" s="12"/>
    </row>
    <row r="58" spans="1:4" ht="14.25" x14ac:dyDescent="0.2">
      <c r="A58" s="1"/>
      <c r="B58" s="12"/>
      <c r="C58" s="12"/>
      <c r="D58" s="12"/>
    </row>
    <row r="59" spans="1:4" ht="14.25" x14ac:dyDescent="0.2">
      <c r="A59" s="1"/>
      <c r="B59" s="12"/>
      <c r="C59" s="12"/>
      <c r="D59" s="12"/>
    </row>
    <row r="60" spans="1:4" ht="14.25" x14ac:dyDescent="0.2">
      <c r="A60" s="1"/>
      <c r="B60" s="12"/>
      <c r="C60" s="12"/>
      <c r="D60" s="12"/>
    </row>
    <row r="61" spans="1:4" ht="14.25" x14ac:dyDescent="0.2">
      <c r="A61" s="1"/>
      <c r="B61" s="12"/>
      <c r="C61" s="12"/>
      <c r="D61" s="12"/>
    </row>
    <row r="62" spans="1:4" ht="14.25" x14ac:dyDescent="0.2">
      <c r="A62" s="1"/>
      <c r="B62" s="12"/>
      <c r="C62" s="12"/>
      <c r="D62" s="12"/>
    </row>
    <row r="63" spans="1:4" ht="14.25" x14ac:dyDescent="0.2">
      <c r="A63" s="1"/>
      <c r="B63" s="12"/>
      <c r="C63" s="12"/>
      <c r="D63" s="12"/>
    </row>
    <row r="64" spans="1:4" ht="14.25" x14ac:dyDescent="0.2">
      <c r="A64" s="1"/>
      <c r="B64" s="12"/>
      <c r="C64" s="12"/>
      <c r="D64" s="12"/>
    </row>
    <row r="65" spans="1:4" ht="14.25" x14ac:dyDescent="0.2">
      <c r="A65" s="1"/>
      <c r="B65" s="12"/>
      <c r="C65" s="12"/>
      <c r="D65" s="12"/>
    </row>
    <row r="66" spans="1:4" ht="14.25" x14ac:dyDescent="0.2">
      <c r="A66" s="1"/>
      <c r="B66" s="12"/>
      <c r="C66" s="12"/>
      <c r="D66" s="12"/>
    </row>
    <row r="67" spans="1:4" ht="14.25" x14ac:dyDescent="0.2">
      <c r="A67" s="1"/>
      <c r="B67" s="12"/>
      <c r="C67" s="12"/>
      <c r="D67" s="12"/>
    </row>
    <row r="68" spans="1:4" ht="14.25" x14ac:dyDescent="0.2">
      <c r="A68" s="1"/>
      <c r="B68" s="12"/>
      <c r="C68" s="12"/>
      <c r="D68" s="12"/>
    </row>
    <row r="69" spans="1:4" ht="14.25" x14ac:dyDescent="0.2">
      <c r="A69" s="1"/>
      <c r="B69" s="12"/>
      <c r="C69" s="12"/>
      <c r="D69" s="12"/>
    </row>
    <row r="70" spans="1:4" ht="14.25" x14ac:dyDescent="0.2">
      <c r="A70" s="1"/>
      <c r="B70" s="12"/>
      <c r="C70" s="12"/>
      <c r="D70" s="12"/>
    </row>
    <row r="71" spans="1:4" ht="14.25" x14ac:dyDescent="0.2">
      <c r="A71" s="1"/>
      <c r="B71" s="12"/>
      <c r="C71" s="12"/>
      <c r="D71" s="12"/>
    </row>
    <row r="72" spans="1:4" ht="14.25" x14ac:dyDescent="0.2">
      <c r="A72" s="1"/>
      <c r="B72" s="12"/>
      <c r="C72" s="12"/>
      <c r="D72" s="12"/>
    </row>
    <row r="73" spans="1:4" ht="14.25" x14ac:dyDescent="0.2">
      <c r="A73" s="1"/>
      <c r="B73" s="12"/>
      <c r="C73" s="12"/>
      <c r="D73" s="12"/>
    </row>
    <row r="74" spans="1:4" ht="14.25" x14ac:dyDescent="0.2">
      <c r="A74" s="1"/>
      <c r="B74" s="12"/>
      <c r="C74" s="12"/>
      <c r="D74" s="12"/>
    </row>
    <row r="75" spans="1:4" ht="14.25" x14ac:dyDescent="0.2">
      <c r="A75" s="1"/>
      <c r="B75" s="12"/>
      <c r="C75" s="12"/>
      <c r="D75" s="12"/>
    </row>
    <row r="76" spans="1:4" ht="14.25" x14ac:dyDescent="0.2">
      <c r="A76" s="1"/>
      <c r="B76" s="12"/>
      <c r="C76" s="12"/>
      <c r="D76" s="12"/>
    </row>
    <row r="77" spans="1:4" ht="14.25" x14ac:dyDescent="0.2">
      <c r="A77" s="1"/>
      <c r="B77" s="12"/>
      <c r="C77" s="12"/>
      <c r="D77" s="12"/>
    </row>
    <row r="78" spans="1:4" ht="14.25" x14ac:dyDescent="0.2">
      <c r="A78" s="1"/>
      <c r="B78" s="12"/>
      <c r="C78" s="12"/>
      <c r="D78" s="12"/>
    </row>
    <row r="79" spans="1:4" ht="14.25" x14ac:dyDescent="0.2">
      <c r="A79" s="1"/>
      <c r="B79" s="12"/>
      <c r="C79" s="12"/>
      <c r="D79" s="12"/>
    </row>
    <row r="80" spans="1:4" ht="14.25" x14ac:dyDescent="0.2">
      <c r="A80" s="1"/>
      <c r="B80" s="12"/>
      <c r="C80" s="12"/>
      <c r="D80" s="12"/>
    </row>
    <row r="81" spans="1:4" ht="14.25" x14ac:dyDescent="0.2">
      <c r="A81" s="1"/>
      <c r="B81" s="12"/>
      <c r="C81" s="12"/>
      <c r="D81" s="12"/>
    </row>
    <row r="82" spans="1:4" ht="14.25" x14ac:dyDescent="0.2">
      <c r="A82" s="1"/>
      <c r="B82" s="12"/>
      <c r="C82" s="12"/>
      <c r="D82" s="12"/>
    </row>
    <row r="83" spans="1:4" ht="14.25" x14ac:dyDescent="0.2">
      <c r="A83" s="1"/>
      <c r="B83" s="12"/>
      <c r="C83" s="12"/>
      <c r="D83" s="12"/>
    </row>
    <row r="84" spans="1:4" ht="14.25" x14ac:dyDescent="0.2">
      <c r="A84" s="1"/>
      <c r="B84" s="12"/>
      <c r="C84" s="12"/>
      <c r="D84" s="12"/>
    </row>
    <row r="85" spans="1:4" ht="14.25" x14ac:dyDescent="0.2">
      <c r="A85" s="1"/>
      <c r="B85" s="12"/>
      <c r="C85" s="12"/>
      <c r="D85" s="12"/>
    </row>
    <row r="86" spans="1:4" ht="14.25" x14ac:dyDescent="0.2">
      <c r="A86" s="1"/>
      <c r="B86" s="12"/>
      <c r="C86" s="12"/>
      <c r="D86" s="12"/>
    </row>
    <row r="87" spans="1:4" ht="14.25" x14ac:dyDescent="0.2">
      <c r="A87" s="1"/>
      <c r="B87" s="12"/>
      <c r="C87" s="12"/>
      <c r="D87" s="12"/>
    </row>
    <row r="88" spans="1:4" ht="14.25" x14ac:dyDescent="0.2">
      <c r="A88" s="1"/>
      <c r="B88" s="12"/>
      <c r="C88" s="12"/>
      <c r="D88" s="12"/>
    </row>
    <row r="89" spans="1:4" ht="14.25" x14ac:dyDescent="0.2">
      <c r="A89" s="1"/>
      <c r="B89" s="12"/>
      <c r="C89" s="12"/>
      <c r="D89" s="12"/>
    </row>
    <row r="90" spans="1:4" ht="14.25" x14ac:dyDescent="0.2">
      <c r="A90" s="1"/>
      <c r="B90" s="12"/>
      <c r="C90" s="12"/>
      <c r="D90" s="12"/>
    </row>
    <row r="91" spans="1:4" ht="14.25" x14ac:dyDescent="0.2">
      <c r="A91" s="1"/>
      <c r="B91" s="12"/>
      <c r="C91" s="12"/>
      <c r="D91" s="12"/>
    </row>
    <row r="92" spans="1:4" ht="14.25" x14ac:dyDescent="0.2">
      <c r="A92" s="1"/>
      <c r="B92" s="12"/>
      <c r="C92" s="12"/>
      <c r="D92" s="12"/>
    </row>
    <row r="93" spans="1:4" ht="14.25" x14ac:dyDescent="0.2">
      <c r="A93" s="1"/>
      <c r="B93" s="12"/>
      <c r="C93" s="12"/>
      <c r="D93" s="12"/>
    </row>
    <row r="94" spans="1:4" ht="14.25" x14ac:dyDescent="0.2">
      <c r="A94" s="1"/>
      <c r="B94" s="12"/>
      <c r="C94" s="12"/>
      <c r="D94" s="12"/>
    </row>
    <row r="95" spans="1:4" ht="14.25" x14ac:dyDescent="0.2">
      <c r="A95" s="1"/>
      <c r="B95" s="12"/>
      <c r="C95" s="12"/>
      <c r="D95" s="12"/>
    </row>
    <row r="96" spans="1:4" ht="14.25" x14ac:dyDescent="0.2">
      <c r="A96" s="1"/>
      <c r="B96" s="12"/>
      <c r="C96" s="12"/>
      <c r="D96" s="12"/>
    </row>
    <row r="97" spans="1:4" ht="14.25" x14ac:dyDescent="0.2">
      <c r="A97" s="1"/>
      <c r="B97" s="12"/>
      <c r="C97" s="12"/>
      <c r="D97" s="12"/>
    </row>
    <row r="98" spans="1:4" ht="14.25" x14ac:dyDescent="0.2">
      <c r="A98" s="1"/>
      <c r="B98" s="12"/>
      <c r="C98" s="12"/>
      <c r="D98" s="12"/>
    </row>
    <row r="99" spans="1:4" ht="14.25" x14ac:dyDescent="0.2">
      <c r="A99" s="1"/>
      <c r="B99" s="12"/>
      <c r="C99" s="12"/>
      <c r="D99" s="12"/>
    </row>
    <row r="100" spans="1:4" ht="14.25" x14ac:dyDescent="0.2">
      <c r="A100" s="1"/>
      <c r="B100" s="12"/>
      <c r="C100" s="12"/>
      <c r="D100" s="12"/>
    </row>
    <row r="101" spans="1:4" ht="14.25" x14ac:dyDescent="0.2">
      <c r="A101" s="1"/>
      <c r="B101" s="12"/>
      <c r="C101" s="12"/>
      <c r="D101" s="12"/>
    </row>
    <row r="102" spans="1:4" ht="14.25" x14ac:dyDescent="0.2">
      <c r="A102" s="1"/>
      <c r="B102" s="12"/>
      <c r="C102" s="12"/>
      <c r="D102" s="12"/>
    </row>
    <row r="103" spans="1:4" ht="14.25" x14ac:dyDescent="0.2">
      <c r="A103" s="1"/>
      <c r="B103" s="12"/>
      <c r="C103" s="12"/>
      <c r="D103" s="12"/>
    </row>
    <row r="104" spans="1:4" ht="14.25" x14ac:dyDescent="0.2">
      <c r="A104" s="1"/>
      <c r="B104" s="12"/>
      <c r="C104" s="12"/>
      <c r="D104" s="12"/>
    </row>
    <row r="105" spans="1:4" ht="14.25" x14ac:dyDescent="0.2">
      <c r="A105" s="1"/>
      <c r="B105" s="12"/>
      <c r="C105" s="12"/>
      <c r="D105" s="12"/>
    </row>
    <row r="106" spans="1:4" ht="14.25" x14ac:dyDescent="0.2">
      <c r="A106" s="1"/>
      <c r="B106" s="12"/>
      <c r="C106" s="12"/>
      <c r="D106" s="12"/>
    </row>
    <row r="107" spans="1:4" ht="14.25" x14ac:dyDescent="0.2">
      <c r="A107" s="1"/>
      <c r="B107" s="12"/>
      <c r="C107" s="12"/>
      <c r="D107" s="12"/>
    </row>
    <row r="108" spans="1:4" ht="14.25" x14ac:dyDescent="0.2">
      <c r="A108" s="1"/>
      <c r="B108" s="12"/>
      <c r="C108" s="12"/>
      <c r="D108" s="12"/>
    </row>
    <row r="109" spans="1:4" ht="14.25" x14ac:dyDescent="0.2">
      <c r="A109" s="1"/>
      <c r="B109" s="12"/>
      <c r="C109" s="12"/>
      <c r="D109" s="12"/>
    </row>
    <row r="110" spans="1:4" ht="14.25" x14ac:dyDescent="0.2">
      <c r="A110" s="1"/>
      <c r="B110" s="12"/>
      <c r="C110" s="12"/>
      <c r="D110" s="12"/>
    </row>
    <row r="111" spans="1:4" ht="14.25" x14ac:dyDescent="0.2">
      <c r="A111" s="1"/>
      <c r="B111" s="12"/>
      <c r="C111" s="12"/>
      <c r="D111" s="12"/>
    </row>
    <row r="112" spans="1:4" ht="14.25" x14ac:dyDescent="0.2">
      <c r="A112" s="1"/>
      <c r="B112" s="12"/>
      <c r="C112" s="12"/>
      <c r="D112" s="12"/>
    </row>
    <row r="113" spans="1:4" ht="14.25" x14ac:dyDescent="0.2">
      <c r="A113" s="1"/>
      <c r="B113" s="12"/>
      <c r="C113" s="12"/>
      <c r="D113" s="12"/>
    </row>
    <row r="114" spans="1:4" ht="14.25" x14ac:dyDescent="0.2">
      <c r="A114" s="1"/>
      <c r="B114" s="12"/>
      <c r="C114" s="12"/>
      <c r="D114" s="12"/>
    </row>
    <row r="115" spans="1:4" ht="14.25" x14ac:dyDescent="0.2">
      <c r="A115" s="1"/>
      <c r="B115" s="12"/>
      <c r="C115" s="12"/>
      <c r="D115" s="12"/>
    </row>
    <row r="116" spans="1:4" ht="14.25" x14ac:dyDescent="0.2">
      <c r="A116" s="1"/>
      <c r="B116" s="12"/>
      <c r="C116" s="12"/>
      <c r="D116" s="12"/>
    </row>
    <row r="117" spans="1:4" ht="14.25" x14ac:dyDescent="0.2">
      <c r="A117" s="1"/>
      <c r="B117" s="12"/>
      <c r="C117" s="12"/>
      <c r="D117" s="12"/>
    </row>
    <row r="118" spans="1:4" ht="14.25" x14ac:dyDescent="0.2">
      <c r="A118" s="1"/>
      <c r="B118" s="12"/>
      <c r="C118" s="12"/>
      <c r="D118" s="12"/>
    </row>
    <row r="119" spans="1:4" ht="14.25" x14ac:dyDescent="0.2">
      <c r="A119" s="1"/>
      <c r="B119" s="12"/>
      <c r="C119" s="12"/>
      <c r="D119" s="12"/>
    </row>
    <row r="120" spans="1:4" ht="14.25" x14ac:dyDescent="0.2">
      <c r="A120" s="1"/>
      <c r="B120" s="12"/>
      <c r="C120" s="12"/>
      <c r="D120" s="12"/>
    </row>
    <row r="121" spans="1:4" ht="14.25" x14ac:dyDescent="0.2">
      <c r="A121" s="1"/>
      <c r="B121" s="12"/>
      <c r="C121" s="12"/>
      <c r="D121" s="12"/>
    </row>
    <row r="122" spans="1:4" ht="14.25" x14ac:dyDescent="0.2">
      <c r="A122" s="1"/>
      <c r="B122" s="12"/>
      <c r="C122" s="12"/>
      <c r="D122" s="12"/>
    </row>
    <row r="123" spans="1:4" ht="14.25" x14ac:dyDescent="0.2">
      <c r="A123" s="1"/>
      <c r="B123" s="12"/>
      <c r="C123" s="12"/>
      <c r="D123" s="12"/>
    </row>
    <row r="124" spans="1:4" ht="14.25" x14ac:dyDescent="0.2">
      <c r="A124" s="1"/>
      <c r="B124" s="12"/>
      <c r="C124" s="12"/>
      <c r="D124" s="12"/>
    </row>
    <row r="125" spans="1:4" ht="14.25" x14ac:dyDescent="0.2">
      <c r="A125" s="1"/>
      <c r="B125" s="12"/>
      <c r="C125" s="12"/>
      <c r="D125" s="12"/>
    </row>
    <row r="126" spans="1:4" ht="14.25" x14ac:dyDescent="0.2">
      <c r="A126" s="1"/>
      <c r="B126" s="12"/>
      <c r="C126" s="12"/>
      <c r="D126" s="12"/>
    </row>
    <row r="127" spans="1:4" ht="14.25" x14ac:dyDescent="0.2">
      <c r="A127" s="1"/>
      <c r="B127" s="12"/>
      <c r="C127" s="12"/>
      <c r="D127" s="12"/>
    </row>
    <row r="128" spans="1:4" ht="14.25" x14ac:dyDescent="0.2">
      <c r="A128" s="1"/>
      <c r="B128" s="12"/>
      <c r="C128" s="12"/>
      <c r="D128" s="12"/>
    </row>
    <row r="129" spans="1:4" ht="14.25" x14ac:dyDescent="0.2">
      <c r="A129" s="1"/>
      <c r="B129" s="12"/>
      <c r="C129" s="12"/>
      <c r="D129" s="12"/>
    </row>
    <row r="130" spans="1:4" ht="14.25" x14ac:dyDescent="0.2">
      <c r="A130" s="1"/>
      <c r="B130" s="12"/>
      <c r="C130" s="12"/>
      <c r="D130" s="12"/>
    </row>
    <row r="131" spans="1:4" ht="14.25" x14ac:dyDescent="0.2">
      <c r="A131" s="1"/>
      <c r="B131" s="12"/>
      <c r="C131" s="12"/>
      <c r="D131" s="12"/>
    </row>
    <row r="132" spans="1:4" ht="14.25" x14ac:dyDescent="0.2">
      <c r="A132" s="1"/>
      <c r="B132" s="12"/>
      <c r="C132" s="12"/>
      <c r="D132" s="12"/>
    </row>
    <row r="133" spans="1:4" ht="14.25" x14ac:dyDescent="0.2">
      <c r="A133" s="1"/>
      <c r="B133" s="12"/>
      <c r="C133" s="12"/>
      <c r="D133" s="12"/>
    </row>
    <row r="134" spans="1:4" ht="14.25" x14ac:dyDescent="0.2">
      <c r="A134" s="1"/>
      <c r="B134" s="12"/>
      <c r="C134" s="12"/>
      <c r="D134" s="12"/>
    </row>
    <row r="135" spans="1:4" ht="14.25" x14ac:dyDescent="0.2">
      <c r="A135" s="1"/>
      <c r="B135" s="12"/>
      <c r="C135" s="12"/>
      <c r="D135" s="12"/>
    </row>
    <row r="136" spans="1:4" ht="14.25" x14ac:dyDescent="0.2">
      <c r="A136" s="1"/>
      <c r="B136" s="12"/>
      <c r="C136" s="12"/>
      <c r="D136" s="12"/>
    </row>
    <row r="137" spans="1:4" ht="14.25" x14ac:dyDescent="0.2">
      <c r="A137" s="1"/>
      <c r="B137" s="12"/>
      <c r="C137" s="12"/>
      <c r="D137" s="12"/>
    </row>
    <row r="138" spans="1:4" ht="14.25" x14ac:dyDescent="0.2">
      <c r="A138" s="1"/>
      <c r="B138" s="12"/>
      <c r="C138" s="12"/>
      <c r="D138" s="12"/>
    </row>
    <row r="139" spans="1:4" ht="14.25" x14ac:dyDescent="0.2">
      <c r="A139" s="1"/>
      <c r="B139" s="12"/>
      <c r="C139" s="12"/>
      <c r="D139" s="12"/>
    </row>
    <row r="140" spans="1:4" ht="14.25" x14ac:dyDescent="0.2">
      <c r="A140" s="1"/>
      <c r="B140" s="12"/>
      <c r="C140" s="12"/>
      <c r="D140" s="12"/>
    </row>
  </sheetData>
  <mergeCells count="1">
    <mergeCell ref="A1:H2"/>
  </mergeCells>
  <phoneticPr fontId="19" type="noConversion"/>
  <pageMargins left="0.7" right="0.7" top="0.75" bottom="0.75" header="0.3" footer="0.3"/>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6"/>
  <sheetViews>
    <sheetView topLeftCell="A37" workbookViewId="0">
      <selection sqref="A1:I2"/>
    </sheetView>
  </sheetViews>
  <sheetFormatPr defaultColWidth="9" defaultRowHeight="15" x14ac:dyDescent="0.2"/>
  <cols>
    <col min="1" max="1" width="13.5" style="7" customWidth="1"/>
    <col min="2" max="2" width="13.125" style="7" customWidth="1"/>
    <col min="3" max="3" width="9.75" style="7" customWidth="1"/>
    <col min="4" max="16384" width="9" style="8"/>
  </cols>
  <sheetData>
    <row r="1" spans="1:9" ht="14.25" x14ac:dyDescent="0.2">
      <c r="A1" s="74" t="s">
        <v>158</v>
      </c>
      <c r="B1" s="74"/>
      <c r="C1" s="74"/>
      <c r="D1" s="74"/>
      <c r="E1" s="74"/>
      <c r="F1" s="74"/>
      <c r="G1" s="74"/>
      <c r="H1" s="74"/>
      <c r="I1" s="74"/>
    </row>
    <row r="2" spans="1:9" ht="44.1" customHeight="1" x14ac:dyDescent="0.2">
      <c r="A2" s="74"/>
      <c r="B2" s="74"/>
      <c r="C2" s="74"/>
      <c r="D2" s="74"/>
      <c r="E2" s="74"/>
      <c r="F2" s="74"/>
      <c r="G2" s="74"/>
      <c r="H2" s="74"/>
      <c r="I2" s="74"/>
    </row>
    <row r="3" spans="1:9" x14ac:dyDescent="0.2">
      <c r="A3" s="9">
        <v>2016</v>
      </c>
      <c r="B3" s="12"/>
      <c r="C3" s="12"/>
    </row>
    <row r="4" spans="1:9" x14ac:dyDescent="0.2">
      <c r="A4" s="4" t="s">
        <v>70</v>
      </c>
      <c r="B4" s="4" t="s">
        <v>152</v>
      </c>
      <c r="C4" s="4" t="s">
        <v>51</v>
      </c>
    </row>
    <row r="5" spans="1:9" ht="14.25" x14ac:dyDescent="0.2">
      <c r="A5" s="10" t="s">
        <v>52</v>
      </c>
      <c r="B5" s="10">
        <v>3</v>
      </c>
      <c r="C5" s="15">
        <v>1.6199999999999999E-2</v>
      </c>
    </row>
    <row r="6" spans="1:9" ht="14.25" x14ac:dyDescent="0.2">
      <c r="A6" s="10" t="s">
        <v>159</v>
      </c>
      <c r="B6" s="10">
        <v>6</v>
      </c>
      <c r="C6" s="15">
        <v>3.2399999999999998E-2</v>
      </c>
    </row>
    <row r="7" spans="1:9" ht="14.25" x14ac:dyDescent="0.2">
      <c r="A7" s="10" t="s">
        <v>58</v>
      </c>
      <c r="B7" s="10">
        <v>10</v>
      </c>
      <c r="C7" s="15">
        <v>5.4100000000000002E-2</v>
      </c>
    </row>
    <row r="8" spans="1:9" ht="14.25" x14ac:dyDescent="0.2">
      <c r="A8" s="10" t="s">
        <v>59</v>
      </c>
      <c r="B8" s="10">
        <v>4</v>
      </c>
      <c r="C8" s="15">
        <v>2.1600000000000001E-2</v>
      </c>
    </row>
    <row r="9" spans="1:9" ht="14.25" x14ac:dyDescent="0.2">
      <c r="A9" s="10" t="s">
        <v>56</v>
      </c>
      <c r="B9" s="10">
        <v>19</v>
      </c>
      <c r="C9" s="15">
        <v>0.1027</v>
      </c>
    </row>
    <row r="10" spans="1:9" ht="14.25" x14ac:dyDescent="0.2">
      <c r="A10" s="10" t="s">
        <v>48</v>
      </c>
      <c r="B10" s="10">
        <v>8</v>
      </c>
      <c r="C10" s="15">
        <v>4.3200000000000002E-2</v>
      </c>
    </row>
    <row r="11" spans="1:9" ht="14.25" x14ac:dyDescent="0.2">
      <c r="A11" s="10" t="s">
        <v>53</v>
      </c>
      <c r="B11" s="10">
        <v>35</v>
      </c>
      <c r="C11" s="15">
        <v>0.18920000000000001</v>
      </c>
    </row>
    <row r="12" spans="1:9" ht="14.25" x14ac:dyDescent="0.2">
      <c r="A12" s="10" t="s">
        <v>49</v>
      </c>
      <c r="B12" s="10">
        <v>100</v>
      </c>
      <c r="C12" s="15">
        <f>B12/185</f>
        <v>0.54054054054054057</v>
      </c>
    </row>
    <row r="13" spans="1:9" ht="14.25" x14ac:dyDescent="0.2">
      <c r="A13" s="12"/>
      <c r="B13" s="12"/>
      <c r="C13" s="12"/>
    </row>
    <row r="14" spans="1:9" ht="14.25" x14ac:dyDescent="0.2">
      <c r="A14" s="12"/>
      <c r="B14" s="12"/>
      <c r="C14" s="12"/>
    </row>
    <row r="15" spans="1:9" ht="14.25" x14ac:dyDescent="0.2">
      <c r="A15" s="12"/>
      <c r="B15" s="12"/>
      <c r="C15" s="12"/>
    </row>
    <row r="16" spans="1:9" ht="14.25" x14ac:dyDescent="0.2">
      <c r="A16" s="12"/>
      <c r="B16" s="12"/>
      <c r="C16" s="12"/>
    </row>
    <row r="17" spans="1:3" ht="14.25" x14ac:dyDescent="0.2">
      <c r="A17" s="12"/>
      <c r="B17" s="12"/>
      <c r="C17" s="12"/>
    </row>
    <row r="18" spans="1:3" ht="14.25" x14ac:dyDescent="0.2">
      <c r="A18" s="12"/>
      <c r="B18" s="12"/>
      <c r="C18" s="12"/>
    </row>
    <row r="19" spans="1:3" ht="14.25" x14ac:dyDescent="0.2">
      <c r="A19" s="12"/>
      <c r="B19" s="12"/>
      <c r="C19" s="12"/>
    </row>
    <row r="20" spans="1:3" ht="14.25" x14ac:dyDescent="0.2">
      <c r="A20" s="12"/>
      <c r="B20" s="12"/>
      <c r="C20" s="12"/>
    </row>
    <row r="21" spans="1:3" ht="14.25" x14ac:dyDescent="0.2">
      <c r="A21" s="12"/>
      <c r="B21" s="12"/>
      <c r="C21" s="12"/>
    </row>
    <row r="22" spans="1:3" ht="23.1" customHeight="1" x14ac:dyDescent="0.2">
      <c r="A22" s="12"/>
      <c r="B22" s="12"/>
      <c r="C22" s="12"/>
    </row>
    <row r="23" spans="1:3" x14ac:dyDescent="0.2">
      <c r="A23" s="9">
        <v>2017</v>
      </c>
      <c r="B23" s="12"/>
      <c r="C23" s="12"/>
    </row>
    <row r="24" spans="1:3" x14ac:dyDescent="0.2">
      <c r="A24" s="4" t="s">
        <v>70</v>
      </c>
      <c r="B24" s="4" t="s">
        <v>152</v>
      </c>
      <c r="C24" s="4" t="s">
        <v>51</v>
      </c>
    </row>
    <row r="25" spans="1:3" ht="14.25" x14ac:dyDescent="0.2">
      <c r="A25" s="10" t="s">
        <v>108</v>
      </c>
      <c r="B25" s="21">
        <v>1</v>
      </c>
      <c r="C25" s="15">
        <v>1.6000000000000001E-3</v>
      </c>
    </row>
    <row r="26" spans="1:3" ht="14.25" x14ac:dyDescent="0.2">
      <c r="A26" s="10" t="s">
        <v>160</v>
      </c>
      <c r="B26" s="21">
        <v>3</v>
      </c>
      <c r="C26" s="15">
        <v>4.7000000000000002E-3</v>
      </c>
    </row>
    <row r="27" spans="1:3" ht="14.25" x14ac:dyDescent="0.2">
      <c r="A27" s="10" t="s">
        <v>161</v>
      </c>
      <c r="B27" s="21">
        <v>5</v>
      </c>
      <c r="C27" s="15">
        <v>7.7999999999999996E-3</v>
      </c>
    </row>
    <row r="28" spans="1:3" ht="14.25" x14ac:dyDescent="0.2">
      <c r="A28" s="10" t="s">
        <v>162</v>
      </c>
      <c r="B28" s="21">
        <v>9</v>
      </c>
      <c r="C28" s="15">
        <v>1.41E-2</v>
      </c>
    </row>
    <row r="29" spans="1:3" ht="14.25" x14ac:dyDescent="0.2">
      <c r="A29" s="10" t="s">
        <v>163</v>
      </c>
      <c r="B29" s="21">
        <v>10</v>
      </c>
      <c r="C29" s="15">
        <v>1.5599999999999999E-2</v>
      </c>
    </row>
    <row r="30" spans="1:3" ht="14.25" x14ac:dyDescent="0.2">
      <c r="A30" s="10" t="s">
        <v>65</v>
      </c>
      <c r="B30" s="21">
        <v>4</v>
      </c>
      <c r="C30" s="17">
        <v>6.3E-3</v>
      </c>
    </row>
    <row r="31" spans="1:3" ht="14.25" x14ac:dyDescent="0.2">
      <c r="A31" s="10" t="s">
        <v>56</v>
      </c>
      <c r="B31" s="21">
        <v>38</v>
      </c>
      <c r="C31" s="15">
        <v>5.9400000000000001E-2</v>
      </c>
    </row>
    <row r="32" spans="1:3" ht="14.25" x14ac:dyDescent="0.2">
      <c r="A32" s="10" t="s">
        <v>48</v>
      </c>
      <c r="B32" s="21">
        <v>4</v>
      </c>
      <c r="C32" s="17">
        <v>6.3E-3</v>
      </c>
    </row>
    <row r="33" spans="1:3" ht="14.25" x14ac:dyDescent="0.2">
      <c r="A33" s="10" t="s">
        <v>53</v>
      </c>
      <c r="B33" s="21">
        <v>48</v>
      </c>
      <c r="C33" s="15">
        <v>7.4999999999999997E-2</v>
      </c>
    </row>
    <row r="34" spans="1:3" ht="14.25" x14ac:dyDescent="0.2">
      <c r="A34" s="10" t="s">
        <v>164</v>
      </c>
      <c r="B34" s="21">
        <v>2</v>
      </c>
      <c r="C34" s="15">
        <v>3.0999999999999999E-3</v>
      </c>
    </row>
    <row r="35" spans="1:3" ht="14.25" x14ac:dyDescent="0.2">
      <c r="A35" s="10" t="s">
        <v>58</v>
      </c>
      <c r="B35" s="21">
        <v>75</v>
      </c>
      <c r="C35" s="15">
        <v>0.1172</v>
      </c>
    </row>
    <row r="36" spans="1:3" ht="14.25" x14ac:dyDescent="0.2">
      <c r="A36" s="10" t="s">
        <v>64</v>
      </c>
      <c r="B36" s="21">
        <v>21</v>
      </c>
      <c r="C36" s="15">
        <v>3.2800000000000003E-2</v>
      </c>
    </row>
    <row r="37" spans="1:3" ht="14.25" x14ac:dyDescent="0.2">
      <c r="A37" s="10" t="s">
        <v>49</v>
      </c>
      <c r="B37" s="21">
        <v>420</v>
      </c>
      <c r="C37" s="15">
        <v>0.65629999999999999</v>
      </c>
    </row>
    <row r="38" spans="1:3" ht="14.25" x14ac:dyDescent="0.2">
      <c r="A38" s="12"/>
      <c r="B38" s="12"/>
      <c r="C38" s="12"/>
    </row>
    <row r="39" spans="1:3" ht="14.25" x14ac:dyDescent="0.2">
      <c r="A39" s="12"/>
      <c r="B39" s="22"/>
      <c r="C39" s="12"/>
    </row>
    <row r="40" spans="1:3" ht="14.25" x14ac:dyDescent="0.2">
      <c r="A40" s="12"/>
      <c r="B40" s="12"/>
      <c r="C40" s="12"/>
    </row>
    <row r="41" spans="1:3" ht="14.25" x14ac:dyDescent="0.2">
      <c r="A41" s="12"/>
      <c r="B41" s="12"/>
      <c r="C41" s="12"/>
    </row>
    <row r="42" spans="1:3" ht="14.25" x14ac:dyDescent="0.2">
      <c r="A42" s="12"/>
      <c r="B42" s="12"/>
      <c r="C42" s="12"/>
    </row>
    <row r="43" spans="1:3" ht="14.25" x14ac:dyDescent="0.2">
      <c r="A43" s="12"/>
      <c r="B43" s="12"/>
      <c r="C43" s="12"/>
    </row>
    <row r="44" spans="1:3" ht="14.25" x14ac:dyDescent="0.2">
      <c r="A44" s="12"/>
      <c r="B44" s="12"/>
      <c r="C44" s="12"/>
    </row>
    <row r="45" spans="1:3" ht="14.25" x14ac:dyDescent="0.2">
      <c r="A45" s="12"/>
      <c r="B45" s="12"/>
      <c r="C45" s="12"/>
    </row>
    <row r="46" spans="1:3" ht="14.25" x14ac:dyDescent="0.2">
      <c r="A46" s="12"/>
      <c r="B46" s="12"/>
      <c r="C46" s="12"/>
    </row>
    <row r="47" spans="1:3" ht="14.25" x14ac:dyDescent="0.2">
      <c r="A47" s="12"/>
      <c r="B47" s="12"/>
      <c r="C47" s="12"/>
    </row>
    <row r="48" spans="1:3" ht="14.25" x14ac:dyDescent="0.2">
      <c r="A48" s="12"/>
      <c r="B48" s="12"/>
      <c r="C48" s="12"/>
    </row>
    <row r="49" spans="1:3" ht="14.25" x14ac:dyDescent="0.2">
      <c r="A49" s="12"/>
      <c r="B49" s="12"/>
      <c r="C49" s="12"/>
    </row>
    <row r="50" spans="1:3" ht="14.25" x14ac:dyDescent="0.2">
      <c r="A50" s="12"/>
      <c r="B50" s="12"/>
      <c r="C50" s="12"/>
    </row>
    <row r="51" spans="1:3" ht="18.95" customHeight="1" x14ac:dyDescent="0.2">
      <c r="A51" s="12"/>
      <c r="B51" s="12"/>
      <c r="C51" s="12"/>
    </row>
    <row r="52" spans="1:3" x14ac:dyDescent="0.2">
      <c r="A52" s="9">
        <v>2018</v>
      </c>
      <c r="B52" s="12"/>
      <c r="C52" s="12"/>
    </row>
    <row r="53" spans="1:3" x14ac:dyDescent="0.2">
      <c r="A53" s="4" t="s">
        <v>70</v>
      </c>
      <c r="B53" s="4" t="s">
        <v>152</v>
      </c>
      <c r="C53" s="4" t="s">
        <v>51</v>
      </c>
    </row>
    <row r="54" spans="1:3" ht="14.25" x14ac:dyDescent="0.2">
      <c r="A54" s="10" t="s">
        <v>106</v>
      </c>
      <c r="B54" s="10">
        <v>1</v>
      </c>
      <c r="C54" s="23">
        <v>1.7182130584192401E-3</v>
      </c>
    </row>
    <row r="55" spans="1:3" ht="14.25" x14ac:dyDescent="0.2">
      <c r="A55" s="10" t="s">
        <v>114</v>
      </c>
      <c r="B55" s="10">
        <v>1</v>
      </c>
      <c r="C55" s="23">
        <v>1.7182130584192401E-3</v>
      </c>
    </row>
    <row r="56" spans="1:3" ht="14.25" x14ac:dyDescent="0.2">
      <c r="A56" s="10" t="s">
        <v>110</v>
      </c>
      <c r="B56" s="10">
        <v>4</v>
      </c>
      <c r="C56" s="23">
        <v>6.8728522336769802E-3</v>
      </c>
    </row>
    <row r="57" spans="1:3" ht="14.25" x14ac:dyDescent="0.2">
      <c r="A57" s="10" t="s">
        <v>56</v>
      </c>
      <c r="B57" s="10">
        <v>18</v>
      </c>
      <c r="C57" s="23">
        <v>3.09278350515464E-2</v>
      </c>
    </row>
    <row r="58" spans="1:3" ht="14.25" x14ac:dyDescent="0.2">
      <c r="A58" s="10" t="s">
        <v>53</v>
      </c>
      <c r="B58" s="10">
        <v>30</v>
      </c>
      <c r="C58" s="23">
        <v>5.1546391752577303E-2</v>
      </c>
    </row>
    <row r="59" spans="1:3" ht="14.25" x14ac:dyDescent="0.2">
      <c r="A59" s="10" t="s">
        <v>57</v>
      </c>
      <c r="B59" s="10">
        <v>31</v>
      </c>
      <c r="C59" s="23">
        <v>5.3264604810996603E-2</v>
      </c>
    </row>
    <row r="60" spans="1:3" ht="14.25" x14ac:dyDescent="0.2">
      <c r="A60" s="10" t="s">
        <v>119</v>
      </c>
      <c r="B60" s="10">
        <v>3</v>
      </c>
      <c r="C60" s="23">
        <v>5.1546391752577301E-3</v>
      </c>
    </row>
    <row r="61" spans="1:3" ht="14.25" x14ac:dyDescent="0.2">
      <c r="A61" s="10" t="s">
        <v>49</v>
      </c>
      <c r="B61" s="10">
        <v>494</v>
      </c>
      <c r="C61" s="23">
        <v>0.84879725085910696</v>
      </c>
    </row>
    <row r="62" spans="1:3" ht="14.25" x14ac:dyDescent="0.2">
      <c r="A62" s="12"/>
      <c r="B62" s="12"/>
      <c r="C62" s="12"/>
    </row>
    <row r="63" spans="1:3" ht="14.25" x14ac:dyDescent="0.2">
      <c r="A63" s="12"/>
      <c r="B63" s="12"/>
      <c r="C63" s="12"/>
    </row>
    <row r="64" spans="1:3" ht="14.25" x14ac:dyDescent="0.2">
      <c r="A64" s="12"/>
      <c r="B64" s="12"/>
      <c r="C64" s="12"/>
    </row>
    <row r="65" spans="1:3" ht="14.25" x14ac:dyDescent="0.2">
      <c r="A65" s="12"/>
      <c r="B65" s="12"/>
      <c r="C65" s="12"/>
    </row>
    <row r="66" spans="1:3" ht="14.25" x14ac:dyDescent="0.2">
      <c r="A66" s="12"/>
      <c r="B66" s="12"/>
      <c r="C66" s="12"/>
    </row>
    <row r="67" spans="1:3" ht="14.25" x14ac:dyDescent="0.2">
      <c r="A67" s="12"/>
      <c r="B67" s="12"/>
      <c r="C67" s="12"/>
    </row>
    <row r="68" spans="1:3" ht="14.25" x14ac:dyDescent="0.2">
      <c r="A68" s="12"/>
      <c r="B68" s="12"/>
      <c r="C68" s="12"/>
    </row>
    <row r="69" spans="1:3" ht="14.25" x14ac:dyDescent="0.2">
      <c r="A69" s="12"/>
      <c r="B69" s="12"/>
      <c r="C69" s="12"/>
    </row>
    <row r="70" spans="1:3" ht="14.25" x14ac:dyDescent="0.2">
      <c r="A70" s="12"/>
      <c r="B70" s="12"/>
      <c r="C70" s="12"/>
    </row>
    <row r="71" spans="1:3" ht="14.25" x14ac:dyDescent="0.2">
      <c r="A71" s="12"/>
      <c r="B71" s="12"/>
      <c r="C71" s="12"/>
    </row>
    <row r="72" spans="1:3" ht="14.25" x14ac:dyDescent="0.2">
      <c r="A72" s="12"/>
      <c r="B72" s="12"/>
      <c r="C72" s="12"/>
    </row>
    <row r="73" spans="1:3" ht="14.25" x14ac:dyDescent="0.2">
      <c r="A73" s="12"/>
      <c r="B73" s="12"/>
      <c r="C73" s="12"/>
    </row>
    <row r="74" spans="1:3" ht="14.25" x14ac:dyDescent="0.2">
      <c r="A74" s="12"/>
      <c r="B74" s="12"/>
      <c r="C74" s="12"/>
    </row>
    <row r="75" spans="1:3" ht="14.25" x14ac:dyDescent="0.2">
      <c r="A75" s="12"/>
      <c r="B75" s="12"/>
      <c r="C75" s="12"/>
    </row>
    <row r="76" spans="1:3" ht="14.25" x14ac:dyDescent="0.2">
      <c r="A76" s="12"/>
      <c r="B76" s="12"/>
      <c r="C76" s="12"/>
    </row>
    <row r="77" spans="1:3" ht="14.25" x14ac:dyDescent="0.2">
      <c r="A77" s="12"/>
      <c r="B77" s="12"/>
      <c r="C77" s="12"/>
    </row>
    <row r="78" spans="1:3" ht="14.25" x14ac:dyDescent="0.2">
      <c r="A78" s="12"/>
      <c r="B78" s="12"/>
      <c r="C78" s="12"/>
    </row>
    <row r="79" spans="1:3" ht="14.25" x14ac:dyDescent="0.2">
      <c r="A79" s="12"/>
      <c r="B79" s="12"/>
      <c r="C79" s="12"/>
    </row>
    <row r="80" spans="1:3" ht="14.25" x14ac:dyDescent="0.2">
      <c r="A80" s="12"/>
      <c r="B80" s="12"/>
      <c r="C80" s="12"/>
    </row>
    <row r="81" spans="1:3" ht="14.25" x14ac:dyDescent="0.2">
      <c r="A81" s="12"/>
      <c r="B81" s="12"/>
      <c r="C81" s="12"/>
    </row>
    <row r="82" spans="1:3" ht="14.25" x14ac:dyDescent="0.2">
      <c r="A82" s="12"/>
      <c r="B82" s="12"/>
      <c r="C82" s="12"/>
    </row>
    <row r="83" spans="1:3" ht="14.25" x14ac:dyDescent="0.2">
      <c r="A83" s="12"/>
      <c r="B83" s="12"/>
      <c r="C83" s="12"/>
    </row>
    <row r="84" spans="1:3" ht="14.25" x14ac:dyDescent="0.2">
      <c r="A84" s="12"/>
      <c r="B84" s="12"/>
      <c r="C84" s="12"/>
    </row>
    <row r="85" spans="1:3" ht="14.25" x14ac:dyDescent="0.2">
      <c r="A85" s="12"/>
      <c r="B85" s="12"/>
      <c r="C85" s="12"/>
    </row>
    <row r="86" spans="1:3" ht="14.25" x14ac:dyDescent="0.2">
      <c r="A86" s="12"/>
      <c r="B86" s="12"/>
      <c r="C86" s="12"/>
    </row>
    <row r="87" spans="1:3" ht="14.25" x14ac:dyDescent="0.2">
      <c r="A87" s="12"/>
      <c r="B87" s="12"/>
      <c r="C87" s="12"/>
    </row>
    <row r="88" spans="1:3" ht="14.25" x14ac:dyDescent="0.2">
      <c r="A88" s="12"/>
      <c r="B88" s="12"/>
      <c r="C88" s="12"/>
    </row>
    <row r="89" spans="1:3" ht="14.25" x14ac:dyDescent="0.2">
      <c r="A89" s="12"/>
      <c r="B89" s="12"/>
      <c r="C89" s="12"/>
    </row>
    <row r="90" spans="1:3" ht="14.25" x14ac:dyDescent="0.2">
      <c r="A90" s="12"/>
      <c r="B90" s="12"/>
      <c r="C90" s="12"/>
    </row>
    <row r="91" spans="1:3" ht="14.25" x14ac:dyDescent="0.2">
      <c r="A91" s="12"/>
      <c r="B91" s="12"/>
      <c r="C91" s="12"/>
    </row>
    <row r="92" spans="1:3" ht="14.25" x14ac:dyDescent="0.2">
      <c r="A92" s="12"/>
      <c r="B92" s="12"/>
      <c r="C92" s="12"/>
    </row>
    <row r="93" spans="1:3" ht="14.25" x14ac:dyDescent="0.2">
      <c r="A93" s="12"/>
      <c r="B93" s="12"/>
      <c r="C93" s="12"/>
    </row>
    <row r="94" spans="1:3" ht="14.25" x14ac:dyDescent="0.2">
      <c r="A94" s="12"/>
      <c r="B94" s="12"/>
      <c r="C94" s="12"/>
    </row>
    <row r="95" spans="1:3" ht="14.25" x14ac:dyDescent="0.2">
      <c r="A95" s="12"/>
      <c r="B95" s="12"/>
      <c r="C95" s="12"/>
    </row>
    <row r="96" spans="1:3" ht="14.25" x14ac:dyDescent="0.2">
      <c r="A96" s="12"/>
      <c r="B96" s="12"/>
      <c r="C96" s="12"/>
    </row>
    <row r="97" spans="1:3" ht="14.25" x14ac:dyDescent="0.2">
      <c r="A97" s="12"/>
      <c r="B97" s="12"/>
      <c r="C97" s="12"/>
    </row>
    <row r="98" spans="1:3" ht="14.25" x14ac:dyDescent="0.2">
      <c r="A98" s="12"/>
      <c r="B98" s="12"/>
      <c r="C98" s="12"/>
    </row>
    <row r="99" spans="1:3" ht="14.25" x14ac:dyDescent="0.2">
      <c r="A99" s="12"/>
      <c r="B99" s="12"/>
      <c r="C99" s="12"/>
    </row>
    <row r="100" spans="1:3" ht="14.25" x14ac:dyDescent="0.2">
      <c r="A100" s="12"/>
      <c r="B100" s="12"/>
      <c r="C100" s="12"/>
    </row>
    <row r="101" spans="1:3" ht="14.25" x14ac:dyDescent="0.2">
      <c r="A101" s="12"/>
      <c r="B101" s="12"/>
      <c r="C101" s="12"/>
    </row>
    <row r="102" spans="1:3" ht="14.25" x14ac:dyDescent="0.2">
      <c r="A102" s="12"/>
      <c r="B102" s="12"/>
      <c r="C102" s="12"/>
    </row>
    <row r="103" spans="1:3" ht="14.25" x14ac:dyDescent="0.2">
      <c r="A103" s="12"/>
      <c r="B103" s="12"/>
      <c r="C103" s="12"/>
    </row>
    <row r="104" spans="1:3" ht="14.25" x14ac:dyDescent="0.2">
      <c r="A104" s="12"/>
      <c r="B104" s="12"/>
      <c r="C104" s="12"/>
    </row>
    <row r="105" spans="1:3" ht="14.25" x14ac:dyDescent="0.2">
      <c r="A105" s="12"/>
      <c r="B105" s="12"/>
      <c r="C105" s="12"/>
    </row>
    <row r="106" spans="1:3" ht="14.25" x14ac:dyDescent="0.2">
      <c r="A106" s="12"/>
      <c r="B106" s="12"/>
      <c r="C106" s="12"/>
    </row>
    <row r="107" spans="1:3" ht="14.25" x14ac:dyDescent="0.2">
      <c r="A107" s="12"/>
      <c r="B107" s="12"/>
      <c r="C107" s="12"/>
    </row>
    <row r="108" spans="1:3" ht="14.25" x14ac:dyDescent="0.2">
      <c r="A108" s="12"/>
      <c r="B108" s="12"/>
      <c r="C108" s="12"/>
    </row>
    <row r="109" spans="1:3" ht="14.25" x14ac:dyDescent="0.2">
      <c r="A109" s="12"/>
      <c r="B109" s="12"/>
      <c r="C109" s="12"/>
    </row>
    <row r="110" spans="1:3" ht="14.25" x14ac:dyDescent="0.2">
      <c r="A110" s="12"/>
      <c r="B110" s="12"/>
      <c r="C110" s="12"/>
    </row>
    <row r="111" spans="1:3" ht="14.25" x14ac:dyDescent="0.2">
      <c r="A111" s="12"/>
      <c r="B111" s="12"/>
      <c r="C111" s="12"/>
    </row>
    <row r="112" spans="1:3" ht="14.25" x14ac:dyDescent="0.2">
      <c r="A112" s="12"/>
      <c r="B112" s="12"/>
      <c r="C112" s="12"/>
    </row>
    <row r="113" spans="1:3" ht="14.25" x14ac:dyDescent="0.2">
      <c r="A113" s="12"/>
      <c r="B113" s="12"/>
      <c r="C113" s="12"/>
    </row>
    <row r="114" spans="1:3" ht="14.25" x14ac:dyDescent="0.2">
      <c r="A114" s="12"/>
      <c r="B114" s="12"/>
      <c r="C114" s="12"/>
    </row>
    <row r="115" spans="1:3" ht="14.25" x14ac:dyDescent="0.2">
      <c r="A115" s="12"/>
      <c r="B115" s="12"/>
      <c r="C115" s="12"/>
    </row>
    <row r="116" spans="1:3" ht="14.25" x14ac:dyDescent="0.2">
      <c r="A116" s="12"/>
      <c r="B116" s="12"/>
      <c r="C116" s="12"/>
    </row>
    <row r="117" spans="1:3" ht="14.25" x14ac:dyDescent="0.2">
      <c r="A117" s="12"/>
      <c r="B117" s="12"/>
      <c r="C117" s="12"/>
    </row>
    <row r="118" spans="1:3" ht="14.25" x14ac:dyDescent="0.2">
      <c r="A118" s="12"/>
      <c r="B118" s="12"/>
      <c r="C118" s="12"/>
    </row>
    <row r="119" spans="1:3" ht="14.25" x14ac:dyDescent="0.2">
      <c r="A119" s="12"/>
      <c r="B119" s="12"/>
      <c r="C119" s="12"/>
    </row>
    <row r="120" spans="1:3" ht="14.25" x14ac:dyDescent="0.2">
      <c r="A120" s="12"/>
      <c r="B120" s="12"/>
      <c r="C120" s="12"/>
    </row>
    <row r="121" spans="1:3" ht="14.25" x14ac:dyDescent="0.2">
      <c r="A121" s="12"/>
      <c r="B121" s="12"/>
      <c r="C121" s="12"/>
    </row>
    <row r="122" spans="1:3" ht="14.25" x14ac:dyDescent="0.2">
      <c r="A122" s="12"/>
      <c r="B122" s="12"/>
      <c r="C122" s="12"/>
    </row>
    <row r="123" spans="1:3" ht="14.25" x14ac:dyDescent="0.2">
      <c r="A123" s="12"/>
      <c r="B123" s="12"/>
      <c r="C123" s="12"/>
    </row>
    <row r="124" spans="1:3" ht="14.25" x14ac:dyDescent="0.2">
      <c r="A124" s="12"/>
      <c r="B124" s="12"/>
      <c r="C124" s="12"/>
    </row>
    <row r="125" spans="1:3" ht="14.25" x14ac:dyDescent="0.2">
      <c r="A125" s="12"/>
      <c r="B125" s="12"/>
      <c r="C125" s="12"/>
    </row>
    <row r="126" spans="1:3" ht="14.25" x14ac:dyDescent="0.2">
      <c r="A126" s="12"/>
      <c r="B126" s="12"/>
      <c r="C126" s="12"/>
    </row>
    <row r="127" spans="1:3" ht="14.25" x14ac:dyDescent="0.2">
      <c r="A127" s="12"/>
      <c r="B127" s="12"/>
      <c r="C127" s="12"/>
    </row>
    <row r="128" spans="1:3" ht="14.25" x14ac:dyDescent="0.2">
      <c r="A128" s="12"/>
      <c r="B128" s="12"/>
      <c r="C128" s="12"/>
    </row>
    <row r="129" spans="1:3" ht="14.25" x14ac:dyDescent="0.2">
      <c r="A129" s="12"/>
      <c r="B129" s="12"/>
      <c r="C129" s="12"/>
    </row>
    <row r="130" spans="1:3" ht="14.25" x14ac:dyDescent="0.2">
      <c r="A130" s="12"/>
      <c r="B130" s="12"/>
      <c r="C130" s="12"/>
    </row>
    <row r="131" spans="1:3" ht="14.25" x14ac:dyDescent="0.2">
      <c r="A131" s="12"/>
      <c r="B131" s="12"/>
      <c r="C131" s="12"/>
    </row>
    <row r="132" spans="1:3" ht="14.25" x14ac:dyDescent="0.2">
      <c r="A132" s="12"/>
      <c r="B132" s="12"/>
      <c r="C132" s="12"/>
    </row>
    <row r="133" spans="1:3" ht="14.25" x14ac:dyDescent="0.2">
      <c r="A133" s="12"/>
      <c r="B133" s="12"/>
      <c r="C133" s="12"/>
    </row>
    <row r="134" spans="1:3" ht="14.25" x14ac:dyDescent="0.2">
      <c r="A134" s="12"/>
      <c r="B134" s="12"/>
      <c r="C134" s="12"/>
    </row>
    <row r="135" spans="1:3" ht="14.25" x14ac:dyDescent="0.2">
      <c r="A135" s="12"/>
      <c r="B135" s="12"/>
      <c r="C135" s="12"/>
    </row>
    <row r="136" spans="1:3" ht="14.25" x14ac:dyDescent="0.2">
      <c r="A136" s="12"/>
      <c r="B136" s="12"/>
      <c r="C136" s="12"/>
    </row>
    <row r="137" spans="1:3" ht="14.25" x14ac:dyDescent="0.2">
      <c r="A137" s="12"/>
      <c r="B137" s="12"/>
      <c r="C137" s="12"/>
    </row>
    <row r="138" spans="1:3" ht="14.25" x14ac:dyDescent="0.2">
      <c r="A138" s="12"/>
      <c r="B138" s="12"/>
      <c r="C138" s="12"/>
    </row>
    <row r="139" spans="1:3" ht="14.25" x14ac:dyDescent="0.2">
      <c r="A139" s="12"/>
      <c r="B139" s="12"/>
      <c r="C139" s="12"/>
    </row>
    <row r="140" spans="1:3" ht="14.25" x14ac:dyDescent="0.2">
      <c r="A140" s="12"/>
      <c r="B140" s="12"/>
      <c r="C140" s="12"/>
    </row>
    <row r="141" spans="1:3" ht="14.25" x14ac:dyDescent="0.2">
      <c r="A141" s="12"/>
      <c r="B141" s="12"/>
      <c r="C141" s="12"/>
    </row>
    <row r="142" spans="1:3" ht="14.25" x14ac:dyDescent="0.2">
      <c r="A142" s="12"/>
      <c r="B142" s="12"/>
      <c r="C142" s="12"/>
    </row>
    <row r="143" spans="1:3" ht="14.25" x14ac:dyDescent="0.2">
      <c r="A143" s="12"/>
      <c r="B143" s="12"/>
      <c r="C143" s="12"/>
    </row>
    <row r="144" spans="1:3" ht="14.25" x14ac:dyDescent="0.2">
      <c r="A144" s="12"/>
      <c r="B144" s="12"/>
      <c r="C144" s="12"/>
    </row>
    <row r="145" spans="1:3" ht="14.25" x14ac:dyDescent="0.2">
      <c r="A145" s="12"/>
      <c r="B145" s="12"/>
      <c r="C145" s="12"/>
    </row>
    <row r="146" spans="1:3" ht="14.25" x14ac:dyDescent="0.2">
      <c r="A146" s="12"/>
      <c r="B146" s="12"/>
      <c r="C146" s="12"/>
    </row>
    <row r="147" spans="1:3" ht="14.25" x14ac:dyDescent="0.2">
      <c r="A147" s="12"/>
      <c r="B147" s="12"/>
      <c r="C147" s="12"/>
    </row>
    <row r="148" spans="1:3" ht="14.25" x14ac:dyDescent="0.2">
      <c r="A148" s="12"/>
      <c r="B148" s="12"/>
      <c r="C148" s="12"/>
    </row>
    <row r="149" spans="1:3" ht="14.25" x14ac:dyDescent="0.2">
      <c r="A149" s="12"/>
      <c r="B149" s="12"/>
      <c r="C149" s="12"/>
    </row>
    <row r="150" spans="1:3" ht="14.25" x14ac:dyDescent="0.2">
      <c r="A150" s="12"/>
      <c r="B150" s="12"/>
      <c r="C150" s="12"/>
    </row>
    <row r="151" spans="1:3" ht="14.25" x14ac:dyDescent="0.2">
      <c r="A151" s="12"/>
      <c r="B151" s="12"/>
      <c r="C151" s="12"/>
    </row>
    <row r="152" spans="1:3" ht="14.25" x14ac:dyDescent="0.2">
      <c r="A152" s="12"/>
      <c r="B152" s="12"/>
      <c r="C152" s="12"/>
    </row>
    <row r="153" spans="1:3" ht="14.25" x14ac:dyDescent="0.2">
      <c r="A153" s="12"/>
      <c r="B153" s="12"/>
      <c r="C153" s="12"/>
    </row>
    <row r="154" spans="1:3" ht="14.25" x14ac:dyDescent="0.2">
      <c r="A154" s="12"/>
      <c r="B154" s="12"/>
      <c r="C154" s="12"/>
    </row>
    <row r="155" spans="1:3" ht="14.25" x14ac:dyDescent="0.2">
      <c r="A155" s="12"/>
      <c r="B155" s="12"/>
      <c r="C155" s="12"/>
    </row>
    <row r="156" spans="1:3" ht="14.25" x14ac:dyDescent="0.2">
      <c r="A156" s="12"/>
      <c r="B156" s="12"/>
      <c r="C156" s="12"/>
    </row>
    <row r="157" spans="1:3" ht="14.25" x14ac:dyDescent="0.2">
      <c r="A157" s="12"/>
      <c r="B157" s="12"/>
      <c r="C157" s="12"/>
    </row>
    <row r="158" spans="1:3" ht="14.25" x14ac:dyDescent="0.2">
      <c r="A158" s="12"/>
      <c r="B158" s="12"/>
      <c r="C158" s="12"/>
    </row>
    <row r="159" spans="1:3" ht="14.25" x14ac:dyDescent="0.2">
      <c r="A159" s="12"/>
      <c r="B159" s="12"/>
      <c r="C159" s="12"/>
    </row>
    <row r="160" spans="1:3" ht="14.25" x14ac:dyDescent="0.2">
      <c r="A160" s="12"/>
      <c r="B160" s="12"/>
      <c r="C160" s="12"/>
    </row>
    <row r="161" spans="1:3" ht="14.25" x14ac:dyDescent="0.2">
      <c r="A161" s="12"/>
      <c r="B161" s="12"/>
      <c r="C161" s="12"/>
    </row>
    <row r="162" spans="1:3" ht="14.25" x14ac:dyDescent="0.2">
      <c r="A162" s="12"/>
      <c r="B162" s="12"/>
      <c r="C162" s="12"/>
    </row>
    <row r="163" spans="1:3" ht="14.25" x14ac:dyDescent="0.2">
      <c r="A163" s="12"/>
      <c r="B163" s="12"/>
      <c r="C163" s="12"/>
    </row>
    <row r="164" spans="1:3" ht="14.25" x14ac:dyDescent="0.2">
      <c r="A164" s="12"/>
      <c r="B164" s="12"/>
      <c r="C164" s="12"/>
    </row>
    <row r="165" spans="1:3" ht="14.25" x14ac:dyDescent="0.2">
      <c r="A165" s="12"/>
      <c r="B165" s="12"/>
      <c r="C165" s="12"/>
    </row>
    <row r="166" spans="1:3" ht="14.25" x14ac:dyDescent="0.2">
      <c r="A166" s="12"/>
      <c r="B166" s="12"/>
      <c r="C166" s="12"/>
    </row>
    <row r="167" spans="1:3" ht="14.25" x14ac:dyDescent="0.2">
      <c r="A167" s="12"/>
      <c r="B167" s="12"/>
      <c r="C167" s="12"/>
    </row>
    <row r="168" spans="1:3" ht="14.25" x14ac:dyDescent="0.2">
      <c r="A168" s="12"/>
      <c r="B168" s="12"/>
      <c r="C168" s="12"/>
    </row>
    <row r="169" spans="1:3" ht="14.25" x14ac:dyDescent="0.2">
      <c r="A169" s="12"/>
      <c r="B169" s="12"/>
      <c r="C169" s="12"/>
    </row>
    <row r="170" spans="1:3" ht="14.25" x14ac:dyDescent="0.2">
      <c r="A170" s="12"/>
      <c r="B170" s="12"/>
      <c r="C170" s="12"/>
    </row>
    <row r="171" spans="1:3" ht="14.25" x14ac:dyDescent="0.2">
      <c r="A171" s="12"/>
      <c r="B171" s="12"/>
      <c r="C171" s="12"/>
    </row>
    <row r="172" spans="1:3" ht="14.25" x14ac:dyDescent="0.2">
      <c r="A172" s="12"/>
      <c r="B172" s="12"/>
      <c r="C172" s="12"/>
    </row>
    <row r="173" spans="1:3" ht="14.25" x14ac:dyDescent="0.2">
      <c r="A173" s="12"/>
      <c r="B173" s="12"/>
      <c r="C173" s="12"/>
    </row>
    <row r="174" spans="1:3" ht="14.25" x14ac:dyDescent="0.2">
      <c r="A174" s="12"/>
      <c r="B174" s="12"/>
      <c r="C174" s="12"/>
    </row>
    <row r="175" spans="1:3" ht="14.25" x14ac:dyDescent="0.2">
      <c r="A175" s="12"/>
      <c r="B175" s="12"/>
      <c r="C175" s="12"/>
    </row>
    <row r="176" spans="1:3" ht="14.25" x14ac:dyDescent="0.2">
      <c r="A176" s="12"/>
      <c r="B176" s="12"/>
      <c r="C176" s="12"/>
    </row>
    <row r="177" spans="1:3" ht="14.25" x14ac:dyDescent="0.2">
      <c r="A177" s="12"/>
      <c r="B177" s="12"/>
      <c r="C177" s="12"/>
    </row>
    <row r="178" spans="1:3" ht="14.25" x14ac:dyDescent="0.2">
      <c r="A178" s="12"/>
      <c r="B178" s="12"/>
      <c r="C178" s="12"/>
    </row>
    <row r="179" spans="1:3" ht="14.25" x14ac:dyDescent="0.2">
      <c r="A179" s="12"/>
      <c r="B179" s="12"/>
      <c r="C179" s="12"/>
    </row>
    <row r="180" spans="1:3" ht="14.25" x14ac:dyDescent="0.2">
      <c r="A180" s="12"/>
      <c r="B180" s="12"/>
      <c r="C180" s="12"/>
    </row>
    <row r="181" spans="1:3" ht="14.25" x14ac:dyDescent="0.2">
      <c r="A181" s="12"/>
      <c r="B181" s="12"/>
      <c r="C181" s="12"/>
    </row>
    <row r="182" spans="1:3" ht="14.25" x14ac:dyDescent="0.2">
      <c r="A182" s="12"/>
      <c r="B182" s="12"/>
      <c r="C182" s="12"/>
    </row>
    <row r="183" spans="1:3" ht="14.25" x14ac:dyDescent="0.2">
      <c r="A183" s="12"/>
      <c r="B183" s="12"/>
      <c r="C183" s="12"/>
    </row>
    <row r="184" spans="1:3" ht="14.25" x14ac:dyDescent="0.2">
      <c r="A184" s="12"/>
      <c r="B184" s="12"/>
      <c r="C184" s="12"/>
    </row>
    <row r="185" spans="1:3" ht="14.25" x14ac:dyDescent="0.2">
      <c r="A185" s="12"/>
      <c r="B185" s="12"/>
      <c r="C185" s="12"/>
    </row>
    <row r="186" spans="1:3" ht="14.25" x14ac:dyDescent="0.2">
      <c r="A186" s="12"/>
      <c r="B186" s="12"/>
      <c r="C186" s="12"/>
    </row>
    <row r="187" spans="1:3" ht="14.25" x14ac:dyDescent="0.2">
      <c r="A187" s="12"/>
      <c r="B187" s="12"/>
      <c r="C187" s="12"/>
    </row>
    <row r="188" spans="1:3" ht="14.25" x14ac:dyDescent="0.2">
      <c r="A188" s="12"/>
      <c r="B188" s="12"/>
      <c r="C188" s="12"/>
    </row>
    <row r="189" spans="1:3" ht="14.25" x14ac:dyDescent="0.2">
      <c r="A189" s="12"/>
      <c r="B189" s="12"/>
      <c r="C189" s="12"/>
    </row>
    <row r="190" spans="1:3" ht="14.25" x14ac:dyDescent="0.2">
      <c r="A190" s="12"/>
      <c r="B190" s="12"/>
      <c r="C190" s="12"/>
    </row>
    <row r="191" spans="1:3" ht="14.25" x14ac:dyDescent="0.2">
      <c r="A191" s="12"/>
      <c r="B191" s="12"/>
      <c r="C191" s="12"/>
    </row>
    <row r="192" spans="1:3" ht="14.25" x14ac:dyDescent="0.2">
      <c r="A192" s="12"/>
      <c r="B192" s="12"/>
      <c r="C192" s="12"/>
    </row>
    <row r="193" spans="1:3" ht="14.25" x14ac:dyDescent="0.2">
      <c r="A193" s="12"/>
      <c r="B193" s="12"/>
      <c r="C193" s="12"/>
    </row>
    <row r="194" spans="1:3" ht="14.25" x14ac:dyDescent="0.2">
      <c r="A194" s="12"/>
      <c r="B194" s="12"/>
      <c r="C194" s="12"/>
    </row>
    <row r="195" spans="1:3" ht="14.25" x14ac:dyDescent="0.2">
      <c r="A195" s="12"/>
      <c r="B195" s="12"/>
      <c r="C195" s="12"/>
    </row>
    <row r="196" spans="1:3" ht="14.25" x14ac:dyDescent="0.2">
      <c r="A196" s="12"/>
      <c r="B196" s="12"/>
      <c r="C196" s="12"/>
    </row>
    <row r="197" spans="1:3" ht="14.25" x14ac:dyDescent="0.2">
      <c r="A197" s="12"/>
      <c r="B197" s="12"/>
      <c r="C197" s="12"/>
    </row>
    <row r="198" spans="1:3" ht="14.25" x14ac:dyDescent="0.2">
      <c r="A198" s="12"/>
      <c r="B198" s="12"/>
      <c r="C198" s="12"/>
    </row>
    <row r="199" spans="1:3" ht="14.25" x14ac:dyDescent="0.2">
      <c r="A199" s="12"/>
      <c r="B199" s="12"/>
      <c r="C199" s="12"/>
    </row>
    <row r="200" spans="1:3" ht="14.25" x14ac:dyDescent="0.2">
      <c r="A200" s="12"/>
      <c r="B200" s="12"/>
      <c r="C200" s="12"/>
    </row>
    <row r="201" spans="1:3" ht="14.25" x14ac:dyDescent="0.2">
      <c r="A201" s="12"/>
      <c r="B201" s="12"/>
      <c r="C201" s="12"/>
    </row>
    <row r="202" spans="1:3" ht="14.25" x14ac:dyDescent="0.2">
      <c r="A202" s="12"/>
      <c r="B202" s="12"/>
      <c r="C202" s="12"/>
    </row>
    <row r="203" spans="1:3" ht="14.25" x14ac:dyDescent="0.2">
      <c r="A203" s="12"/>
      <c r="B203" s="12"/>
      <c r="C203" s="12"/>
    </row>
    <row r="204" spans="1:3" ht="14.25" x14ac:dyDescent="0.2">
      <c r="A204" s="12"/>
      <c r="B204" s="12"/>
      <c r="C204" s="12"/>
    </row>
    <row r="205" spans="1:3" ht="14.25" x14ac:dyDescent="0.2">
      <c r="A205" s="12"/>
      <c r="B205" s="12"/>
      <c r="C205" s="12"/>
    </row>
    <row r="206" spans="1:3" ht="14.25" x14ac:dyDescent="0.2">
      <c r="A206" s="12"/>
      <c r="B206" s="12"/>
      <c r="C206" s="12"/>
    </row>
    <row r="207" spans="1:3" ht="14.25" x14ac:dyDescent="0.2">
      <c r="A207" s="12"/>
      <c r="B207" s="12"/>
      <c r="C207" s="12"/>
    </row>
    <row r="208" spans="1:3" ht="14.25" x14ac:dyDescent="0.2">
      <c r="A208" s="12"/>
      <c r="B208" s="12"/>
      <c r="C208" s="12"/>
    </row>
    <row r="209" spans="1:3" ht="14.25" x14ac:dyDescent="0.2">
      <c r="A209" s="12"/>
      <c r="B209" s="12"/>
      <c r="C209" s="12"/>
    </row>
    <row r="210" spans="1:3" ht="14.25" x14ac:dyDescent="0.2">
      <c r="A210" s="12"/>
      <c r="B210" s="12"/>
      <c r="C210" s="12"/>
    </row>
    <row r="211" spans="1:3" ht="14.25" x14ac:dyDescent="0.2">
      <c r="A211" s="12"/>
      <c r="B211" s="12"/>
      <c r="C211" s="12"/>
    </row>
    <row r="212" spans="1:3" ht="14.25" x14ac:dyDescent="0.2">
      <c r="A212" s="12"/>
      <c r="B212" s="12"/>
      <c r="C212" s="12"/>
    </row>
    <row r="213" spans="1:3" ht="14.25" x14ac:dyDescent="0.2">
      <c r="A213" s="12"/>
      <c r="B213" s="12"/>
      <c r="C213" s="12"/>
    </row>
    <row r="214" spans="1:3" ht="14.25" x14ac:dyDescent="0.2">
      <c r="A214" s="12"/>
      <c r="B214" s="12"/>
      <c r="C214" s="12"/>
    </row>
    <row r="215" spans="1:3" ht="14.25" x14ac:dyDescent="0.2">
      <c r="A215" s="12"/>
      <c r="B215" s="12"/>
      <c r="C215" s="12"/>
    </row>
    <row r="216" spans="1:3" ht="14.25" x14ac:dyDescent="0.2">
      <c r="A216" s="12"/>
      <c r="B216" s="12"/>
      <c r="C216" s="12"/>
    </row>
    <row r="217" spans="1:3" ht="14.25" x14ac:dyDescent="0.2">
      <c r="A217" s="12"/>
      <c r="B217" s="12"/>
      <c r="C217" s="12"/>
    </row>
    <row r="218" spans="1:3" ht="14.25" x14ac:dyDescent="0.2">
      <c r="A218" s="12"/>
      <c r="B218" s="12"/>
      <c r="C218" s="12"/>
    </row>
    <row r="219" spans="1:3" ht="14.25" x14ac:dyDescent="0.2">
      <c r="A219" s="12"/>
      <c r="B219" s="12"/>
      <c r="C219" s="12"/>
    </row>
    <row r="220" spans="1:3" ht="14.25" x14ac:dyDescent="0.2">
      <c r="A220" s="12"/>
      <c r="B220" s="12"/>
      <c r="C220" s="12"/>
    </row>
    <row r="221" spans="1:3" ht="14.25" x14ac:dyDescent="0.2">
      <c r="A221" s="12"/>
      <c r="B221" s="12"/>
      <c r="C221" s="12"/>
    </row>
    <row r="222" spans="1:3" ht="14.25" x14ac:dyDescent="0.2">
      <c r="A222" s="12"/>
      <c r="B222" s="12"/>
      <c r="C222" s="12"/>
    </row>
    <row r="223" spans="1:3" ht="14.25" x14ac:dyDescent="0.2">
      <c r="A223" s="12"/>
      <c r="B223" s="12"/>
      <c r="C223" s="12"/>
    </row>
    <row r="224" spans="1:3" ht="14.25" x14ac:dyDescent="0.2">
      <c r="A224" s="12"/>
      <c r="B224" s="12"/>
      <c r="C224" s="12"/>
    </row>
    <row r="225" spans="1:3" ht="14.25" x14ac:dyDescent="0.2">
      <c r="A225" s="12"/>
      <c r="B225" s="12"/>
      <c r="C225" s="12"/>
    </row>
    <row r="226" spans="1:3" ht="14.25" x14ac:dyDescent="0.2">
      <c r="A226" s="12"/>
      <c r="B226" s="12"/>
      <c r="C226" s="12"/>
    </row>
    <row r="227" spans="1:3" ht="14.25" x14ac:dyDescent="0.2">
      <c r="A227" s="12"/>
      <c r="B227" s="12"/>
      <c r="C227" s="12"/>
    </row>
    <row r="228" spans="1:3" ht="14.25" x14ac:dyDescent="0.2">
      <c r="A228" s="12"/>
      <c r="B228" s="12"/>
      <c r="C228" s="12"/>
    </row>
    <row r="229" spans="1:3" ht="14.25" x14ac:dyDescent="0.2">
      <c r="A229" s="12"/>
      <c r="B229" s="12"/>
      <c r="C229" s="12"/>
    </row>
    <row r="230" spans="1:3" ht="14.25" x14ac:dyDescent="0.2">
      <c r="A230" s="12"/>
      <c r="B230" s="12"/>
      <c r="C230" s="12"/>
    </row>
    <row r="231" spans="1:3" ht="14.25" x14ac:dyDescent="0.2">
      <c r="A231" s="12"/>
      <c r="B231" s="12"/>
      <c r="C231" s="12"/>
    </row>
    <row r="232" spans="1:3" ht="14.25" x14ac:dyDescent="0.2">
      <c r="A232" s="12"/>
      <c r="B232" s="12"/>
      <c r="C232" s="12"/>
    </row>
    <row r="233" spans="1:3" ht="14.25" x14ac:dyDescent="0.2">
      <c r="A233" s="12"/>
      <c r="B233" s="12"/>
      <c r="C233" s="12"/>
    </row>
    <row r="234" spans="1:3" ht="14.25" x14ac:dyDescent="0.2">
      <c r="A234" s="12"/>
      <c r="B234" s="12"/>
      <c r="C234" s="12"/>
    </row>
    <row r="235" spans="1:3" ht="14.25" x14ac:dyDescent="0.2">
      <c r="A235" s="12"/>
      <c r="B235" s="12"/>
      <c r="C235" s="12"/>
    </row>
    <row r="236" spans="1:3" ht="14.25" x14ac:dyDescent="0.2">
      <c r="A236" s="12"/>
      <c r="B236" s="12"/>
      <c r="C236" s="12"/>
    </row>
    <row r="237" spans="1:3" ht="14.25" x14ac:dyDescent="0.2">
      <c r="A237" s="12"/>
      <c r="B237" s="12"/>
      <c r="C237" s="12"/>
    </row>
    <row r="238" spans="1:3" ht="14.25" x14ac:dyDescent="0.2">
      <c r="A238" s="12"/>
      <c r="B238" s="12"/>
      <c r="C238" s="12"/>
    </row>
    <row r="239" spans="1:3" ht="14.25" x14ac:dyDescent="0.2">
      <c r="A239" s="12"/>
      <c r="B239" s="12"/>
      <c r="C239" s="12"/>
    </row>
    <row r="240" spans="1:3" ht="14.25" x14ac:dyDescent="0.2">
      <c r="A240" s="12"/>
      <c r="B240" s="12"/>
      <c r="C240" s="12"/>
    </row>
    <row r="241" spans="1:3" ht="14.25" x14ac:dyDescent="0.2">
      <c r="A241" s="12"/>
      <c r="B241" s="12"/>
      <c r="C241" s="12"/>
    </row>
    <row r="242" spans="1:3" ht="14.25" x14ac:dyDescent="0.2">
      <c r="A242" s="12"/>
      <c r="B242" s="12"/>
      <c r="C242" s="12"/>
    </row>
    <row r="243" spans="1:3" ht="14.25" x14ac:dyDescent="0.2">
      <c r="A243" s="12"/>
      <c r="B243" s="12"/>
      <c r="C243" s="12"/>
    </row>
    <row r="244" spans="1:3" ht="14.25" x14ac:dyDescent="0.2">
      <c r="A244" s="12"/>
      <c r="B244" s="12"/>
      <c r="C244" s="12"/>
    </row>
    <row r="245" spans="1:3" ht="14.25" x14ac:dyDescent="0.2">
      <c r="A245" s="12"/>
      <c r="B245" s="12"/>
      <c r="C245" s="12"/>
    </row>
    <row r="246" spans="1:3" ht="14.25" x14ac:dyDescent="0.2">
      <c r="A246" s="12"/>
      <c r="B246" s="12"/>
      <c r="C246" s="12"/>
    </row>
    <row r="247" spans="1:3" ht="14.25" x14ac:dyDescent="0.2">
      <c r="A247" s="12"/>
      <c r="B247" s="12"/>
      <c r="C247" s="12"/>
    </row>
    <row r="248" spans="1:3" ht="14.25" x14ac:dyDescent="0.2">
      <c r="A248" s="12"/>
      <c r="B248" s="12"/>
      <c r="C248" s="12"/>
    </row>
    <row r="249" spans="1:3" ht="14.25" x14ac:dyDescent="0.2">
      <c r="A249" s="12"/>
      <c r="B249" s="12"/>
      <c r="C249" s="12"/>
    </row>
    <row r="250" spans="1:3" ht="14.25" x14ac:dyDescent="0.2">
      <c r="A250" s="12"/>
      <c r="B250" s="12"/>
      <c r="C250" s="12"/>
    </row>
    <row r="251" spans="1:3" ht="14.25" x14ac:dyDescent="0.2">
      <c r="A251" s="12"/>
      <c r="B251" s="12"/>
      <c r="C251" s="12"/>
    </row>
    <row r="252" spans="1:3" ht="14.25" x14ac:dyDescent="0.2">
      <c r="A252" s="12"/>
      <c r="B252" s="12"/>
      <c r="C252" s="12"/>
    </row>
    <row r="253" spans="1:3" ht="14.25" x14ac:dyDescent="0.2">
      <c r="A253" s="12"/>
      <c r="B253" s="12"/>
      <c r="C253" s="12"/>
    </row>
    <row r="254" spans="1:3" ht="14.25" x14ac:dyDescent="0.2">
      <c r="A254" s="12"/>
      <c r="B254" s="12"/>
      <c r="C254" s="12"/>
    </row>
    <row r="255" spans="1:3" ht="14.25" x14ac:dyDescent="0.2">
      <c r="A255" s="12"/>
      <c r="B255" s="12"/>
      <c r="C255" s="12"/>
    </row>
    <row r="256" spans="1:3" ht="14.25" x14ac:dyDescent="0.2">
      <c r="A256" s="12"/>
      <c r="B256" s="12"/>
      <c r="C256" s="12"/>
    </row>
    <row r="257" spans="1:3" ht="14.25" x14ac:dyDescent="0.2">
      <c r="A257" s="12"/>
      <c r="B257" s="12"/>
      <c r="C257" s="12"/>
    </row>
    <row r="258" spans="1:3" ht="14.25" x14ac:dyDescent="0.2">
      <c r="A258" s="12"/>
      <c r="B258" s="12"/>
      <c r="C258" s="12"/>
    </row>
    <row r="259" spans="1:3" ht="14.25" x14ac:dyDescent="0.2">
      <c r="A259" s="12"/>
      <c r="B259" s="12"/>
      <c r="C259" s="12"/>
    </row>
    <row r="260" spans="1:3" ht="14.25" x14ac:dyDescent="0.2">
      <c r="A260" s="12"/>
      <c r="B260" s="12"/>
      <c r="C260" s="12"/>
    </row>
    <row r="261" spans="1:3" ht="14.25" x14ac:dyDescent="0.2">
      <c r="A261" s="12"/>
      <c r="B261" s="12"/>
      <c r="C261" s="12"/>
    </row>
    <row r="262" spans="1:3" ht="14.25" x14ac:dyDescent="0.2">
      <c r="A262" s="12"/>
      <c r="B262" s="12"/>
      <c r="C262" s="12"/>
    </row>
    <row r="263" spans="1:3" ht="14.25" x14ac:dyDescent="0.2">
      <c r="A263" s="12"/>
      <c r="B263" s="12"/>
      <c r="C263" s="12"/>
    </row>
    <row r="264" spans="1:3" ht="14.25" x14ac:dyDescent="0.2">
      <c r="A264" s="12"/>
      <c r="B264" s="12"/>
      <c r="C264" s="12"/>
    </row>
    <row r="265" spans="1:3" ht="14.25" x14ac:dyDescent="0.2">
      <c r="A265" s="12"/>
      <c r="B265" s="12"/>
      <c r="C265" s="12"/>
    </row>
    <row r="266" spans="1:3" ht="14.25" x14ac:dyDescent="0.2">
      <c r="A266" s="12"/>
      <c r="B266" s="12"/>
      <c r="C266" s="12"/>
    </row>
  </sheetData>
  <mergeCells count="1">
    <mergeCell ref="A1:I2"/>
  </mergeCells>
  <phoneticPr fontId="19" type="noConversion"/>
  <pageMargins left="0.7" right="0.7" top="0.75" bottom="0.75" header="0.3" footer="0.3"/>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topLeftCell="A46" workbookViewId="0">
      <selection sqref="A1:J2"/>
    </sheetView>
  </sheetViews>
  <sheetFormatPr defaultColWidth="8.875" defaultRowHeight="15" x14ac:dyDescent="0.2"/>
  <cols>
    <col min="1" max="1" width="9.125" style="7" customWidth="1"/>
    <col min="2" max="2" width="13.125" style="7" customWidth="1"/>
    <col min="3" max="3" width="10.75" style="7" customWidth="1"/>
    <col min="4" max="4" width="8.875" style="14"/>
    <col min="5" max="16384" width="8.875" style="8"/>
  </cols>
  <sheetData>
    <row r="1" spans="1:10" ht="14.25" x14ac:dyDescent="0.2">
      <c r="A1" s="74" t="s">
        <v>165</v>
      </c>
      <c r="B1" s="74"/>
      <c r="C1" s="74"/>
      <c r="D1" s="74"/>
      <c r="E1" s="74"/>
      <c r="F1" s="74"/>
      <c r="G1" s="74"/>
      <c r="H1" s="74"/>
      <c r="I1" s="74"/>
      <c r="J1" s="74"/>
    </row>
    <row r="2" spans="1:10" ht="63.75" customHeight="1" x14ac:dyDescent="0.2">
      <c r="A2" s="74"/>
      <c r="B2" s="74"/>
      <c r="C2" s="74"/>
      <c r="D2" s="74"/>
      <c r="E2" s="74"/>
      <c r="F2" s="74"/>
      <c r="G2" s="74"/>
      <c r="H2" s="74"/>
      <c r="I2" s="74"/>
      <c r="J2" s="74"/>
    </row>
    <row r="3" spans="1:10" x14ac:dyDescent="0.2">
      <c r="A3" s="18" t="s">
        <v>53</v>
      </c>
      <c r="B3" s="12"/>
      <c r="C3" s="12"/>
    </row>
    <row r="4" spans="1:10" x14ac:dyDescent="0.2">
      <c r="A4" s="4" t="s">
        <v>70</v>
      </c>
      <c r="B4" s="4" t="s">
        <v>152</v>
      </c>
      <c r="C4" s="4" t="s">
        <v>51</v>
      </c>
      <c r="E4" s="19"/>
    </row>
    <row r="5" spans="1:10" ht="14.25" x14ac:dyDescent="0.2">
      <c r="A5" s="10" t="s">
        <v>166</v>
      </c>
      <c r="B5" s="10">
        <v>3</v>
      </c>
      <c r="C5" s="15">
        <v>2.6499999999999999E-2</v>
      </c>
      <c r="D5" s="8"/>
      <c r="E5" s="19"/>
    </row>
    <row r="6" spans="1:10" ht="14.25" x14ac:dyDescent="0.2">
      <c r="A6" s="10" t="s">
        <v>167</v>
      </c>
      <c r="B6" s="10">
        <v>1</v>
      </c>
      <c r="C6" s="17">
        <v>8.8000000000000005E-3</v>
      </c>
      <c r="D6" s="8"/>
      <c r="E6" s="19"/>
    </row>
    <row r="7" spans="1:10" ht="14.25" x14ac:dyDescent="0.2">
      <c r="A7" s="10" t="s">
        <v>168</v>
      </c>
      <c r="B7" s="10">
        <v>1</v>
      </c>
      <c r="C7" s="15">
        <v>8.8999999999999999E-3</v>
      </c>
      <c r="D7" s="8"/>
      <c r="E7" s="19"/>
    </row>
    <row r="8" spans="1:10" ht="14.25" x14ac:dyDescent="0.2">
      <c r="A8" s="10" t="s">
        <v>169</v>
      </c>
      <c r="B8" s="10">
        <v>11</v>
      </c>
      <c r="C8" s="15">
        <v>9.7299999999999998E-2</v>
      </c>
      <c r="D8" s="8"/>
      <c r="E8" s="19"/>
    </row>
    <row r="9" spans="1:10" ht="14.25" x14ac:dyDescent="0.2">
      <c r="A9" s="10" t="s">
        <v>170</v>
      </c>
      <c r="B9" s="10">
        <v>16</v>
      </c>
      <c r="C9" s="15">
        <v>0.1416</v>
      </c>
      <c r="D9" s="8"/>
      <c r="E9" s="19"/>
    </row>
    <row r="10" spans="1:10" ht="14.25" x14ac:dyDescent="0.2">
      <c r="A10" s="10" t="s">
        <v>171</v>
      </c>
      <c r="B10" s="10">
        <v>21</v>
      </c>
      <c r="C10" s="15">
        <v>0.18579999999999999</v>
      </c>
      <c r="D10" s="8"/>
      <c r="E10" s="19"/>
    </row>
    <row r="11" spans="1:10" ht="14.25" x14ac:dyDescent="0.2">
      <c r="A11" s="10" t="s">
        <v>172</v>
      </c>
      <c r="B11" s="10">
        <v>17</v>
      </c>
      <c r="C11" s="15">
        <v>0.15040000000000001</v>
      </c>
      <c r="D11" s="8"/>
      <c r="E11" s="19"/>
    </row>
    <row r="12" spans="1:10" ht="14.25" x14ac:dyDescent="0.2">
      <c r="A12" s="10" t="s">
        <v>173</v>
      </c>
      <c r="B12" s="10">
        <v>27</v>
      </c>
      <c r="C12" s="15">
        <v>0.2389</v>
      </c>
      <c r="D12" s="8"/>
      <c r="E12" s="19"/>
    </row>
    <row r="13" spans="1:10" ht="14.25" x14ac:dyDescent="0.2">
      <c r="A13" s="10" t="s">
        <v>174</v>
      </c>
      <c r="B13" s="10">
        <v>3</v>
      </c>
      <c r="C13" s="17">
        <v>2.6499999999999999E-2</v>
      </c>
      <c r="D13" s="8"/>
      <c r="E13" s="19"/>
    </row>
    <row r="14" spans="1:10" ht="14.25" x14ac:dyDescent="0.2">
      <c r="A14" s="10" t="s">
        <v>175</v>
      </c>
      <c r="B14" s="10">
        <v>3</v>
      </c>
      <c r="C14" s="17">
        <v>2.6499999999999999E-2</v>
      </c>
      <c r="D14" s="8"/>
      <c r="E14" s="19"/>
    </row>
    <row r="15" spans="1:10" ht="14.25" x14ac:dyDescent="0.2">
      <c r="A15" s="10" t="s">
        <v>176</v>
      </c>
      <c r="B15" s="10">
        <v>10</v>
      </c>
      <c r="C15" s="15">
        <v>8.8499999999999995E-2</v>
      </c>
      <c r="D15" s="8"/>
      <c r="E15" s="19"/>
    </row>
    <row r="16" spans="1:10" x14ac:dyDescent="0.2">
      <c r="A16" s="14"/>
      <c r="B16" s="14"/>
      <c r="C16" s="14"/>
      <c r="D16" s="8"/>
    </row>
    <row r="17" spans="1:4" ht="14.25" x14ac:dyDescent="0.2">
      <c r="A17" s="12"/>
      <c r="B17" s="12"/>
      <c r="C17" s="12"/>
      <c r="D17" s="8"/>
    </row>
    <row r="18" spans="1:4" x14ac:dyDescent="0.2">
      <c r="A18" s="12"/>
      <c r="B18" s="12"/>
      <c r="C18" s="12"/>
    </row>
    <row r="19" spans="1:4" x14ac:dyDescent="0.2">
      <c r="A19" s="12"/>
      <c r="B19" s="12"/>
      <c r="C19" s="12"/>
    </row>
    <row r="20" spans="1:4" x14ac:dyDescent="0.2">
      <c r="A20" s="12"/>
      <c r="B20" s="12"/>
      <c r="C20" s="12"/>
    </row>
    <row r="21" spans="1:4" x14ac:dyDescent="0.2">
      <c r="A21" s="20" t="s">
        <v>58</v>
      </c>
      <c r="B21" s="12"/>
      <c r="C21" s="12"/>
    </row>
    <row r="22" spans="1:4" x14ac:dyDescent="0.2">
      <c r="A22" s="4" t="s">
        <v>70</v>
      </c>
      <c r="B22" s="4" t="s">
        <v>152</v>
      </c>
      <c r="C22" s="4" t="s">
        <v>51</v>
      </c>
    </row>
    <row r="23" spans="1:4" ht="14.25" x14ac:dyDescent="0.2">
      <c r="A23" s="10" t="s">
        <v>166</v>
      </c>
      <c r="B23" s="10">
        <v>12</v>
      </c>
      <c r="C23" s="15">
        <v>0.14119999999999999</v>
      </c>
      <c r="D23" s="8"/>
    </row>
    <row r="24" spans="1:4" ht="14.25" x14ac:dyDescent="0.2">
      <c r="A24" s="10" t="s">
        <v>177</v>
      </c>
      <c r="B24" s="10">
        <v>1</v>
      </c>
      <c r="C24" s="15">
        <v>1.18E-2</v>
      </c>
      <c r="D24" s="8"/>
    </row>
    <row r="25" spans="1:4" ht="14.25" x14ac:dyDescent="0.2">
      <c r="A25" s="10" t="s">
        <v>168</v>
      </c>
      <c r="B25" s="10">
        <v>1</v>
      </c>
      <c r="C25" s="15">
        <v>1.18E-2</v>
      </c>
      <c r="D25" s="8"/>
    </row>
    <row r="26" spans="1:4" ht="14.25" x14ac:dyDescent="0.2">
      <c r="A26" s="10" t="s">
        <v>171</v>
      </c>
      <c r="B26" s="10">
        <v>8</v>
      </c>
      <c r="C26" s="15">
        <v>9.4100000000000003E-2</v>
      </c>
      <c r="D26" s="8"/>
    </row>
    <row r="27" spans="1:4" ht="14.25" x14ac:dyDescent="0.2">
      <c r="A27" s="10" t="s">
        <v>172</v>
      </c>
      <c r="B27" s="10">
        <v>1</v>
      </c>
      <c r="C27" s="15">
        <v>1.18E-2</v>
      </c>
      <c r="D27" s="8"/>
    </row>
    <row r="28" spans="1:4" ht="14.25" x14ac:dyDescent="0.2">
      <c r="A28" s="10" t="s">
        <v>174</v>
      </c>
      <c r="B28" s="10">
        <v>43</v>
      </c>
      <c r="C28" s="15">
        <v>0.50590000000000002</v>
      </c>
      <c r="D28" s="8"/>
    </row>
    <row r="29" spans="1:4" ht="14.25" x14ac:dyDescent="0.2">
      <c r="A29" s="10" t="s">
        <v>175</v>
      </c>
      <c r="B29" s="10">
        <v>4</v>
      </c>
      <c r="C29" s="17">
        <v>4.7100000000000003E-2</v>
      </c>
      <c r="D29" s="8"/>
    </row>
    <row r="30" spans="1:4" ht="14.25" x14ac:dyDescent="0.2">
      <c r="A30" s="10" t="s">
        <v>176</v>
      </c>
      <c r="B30" s="10">
        <v>15</v>
      </c>
      <c r="C30" s="17">
        <v>0.17649999999999999</v>
      </c>
      <c r="D30" s="8"/>
    </row>
    <row r="31" spans="1:4" x14ac:dyDescent="0.2">
      <c r="A31" s="14"/>
      <c r="B31" s="14"/>
      <c r="C31" s="14"/>
      <c r="D31" s="8"/>
    </row>
    <row r="32" spans="1:4" x14ac:dyDescent="0.2">
      <c r="A32" s="12"/>
      <c r="B32" s="12"/>
      <c r="C32" s="12"/>
    </row>
    <row r="33" spans="1:4" x14ac:dyDescent="0.2">
      <c r="A33" s="12"/>
      <c r="B33" s="12"/>
      <c r="C33" s="12"/>
    </row>
    <row r="34" spans="1:4" x14ac:dyDescent="0.2">
      <c r="A34" s="12"/>
      <c r="B34" s="12"/>
      <c r="C34" s="12"/>
    </row>
    <row r="35" spans="1:4" x14ac:dyDescent="0.2">
      <c r="A35" s="12"/>
      <c r="B35" s="12"/>
      <c r="C35" s="12"/>
    </row>
    <row r="36" spans="1:4" x14ac:dyDescent="0.2">
      <c r="A36" s="12"/>
      <c r="B36" s="12"/>
      <c r="C36" s="12"/>
    </row>
    <row r="37" spans="1:4" x14ac:dyDescent="0.2">
      <c r="A37" s="18" t="s">
        <v>49</v>
      </c>
      <c r="B37" s="12"/>
      <c r="C37" s="12"/>
    </row>
    <row r="38" spans="1:4" x14ac:dyDescent="0.2">
      <c r="A38" s="4" t="s">
        <v>70</v>
      </c>
      <c r="B38" s="4" t="s">
        <v>152</v>
      </c>
      <c r="C38" s="4" t="s">
        <v>51</v>
      </c>
    </row>
    <row r="39" spans="1:4" ht="14.25" x14ac:dyDescent="0.2">
      <c r="A39" s="10" t="s">
        <v>166</v>
      </c>
      <c r="B39" s="10">
        <v>34</v>
      </c>
      <c r="C39" s="15">
        <v>3.2399999999999998E-2</v>
      </c>
      <c r="D39" s="8"/>
    </row>
    <row r="40" spans="1:4" ht="14.25" x14ac:dyDescent="0.2">
      <c r="A40" s="10" t="s">
        <v>167</v>
      </c>
      <c r="B40" s="10">
        <v>12</v>
      </c>
      <c r="C40" s="15">
        <v>1.14E-2</v>
      </c>
      <c r="D40" s="8"/>
    </row>
    <row r="41" spans="1:4" ht="14.25" x14ac:dyDescent="0.2">
      <c r="A41" s="10" t="s">
        <v>168</v>
      </c>
      <c r="B41" s="10">
        <v>3</v>
      </c>
      <c r="C41" s="15">
        <v>2.8999999999999998E-3</v>
      </c>
      <c r="D41" s="8"/>
    </row>
    <row r="42" spans="1:4" ht="14.25" x14ac:dyDescent="0.2">
      <c r="A42" s="10" t="s">
        <v>169</v>
      </c>
      <c r="B42" s="10">
        <v>1</v>
      </c>
      <c r="C42" s="15">
        <v>1E-3</v>
      </c>
      <c r="D42" s="8"/>
    </row>
    <row r="43" spans="1:4" ht="14.25" x14ac:dyDescent="0.2">
      <c r="A43" s="10" t="s">
        <v>170</v>
      </c>
      <c r="B43" s="10">
        <v>2</v>
      </c>
      <c r="C43" s="15">
        <v>1.9E-3</v>
      </c>
      <c r="D43" s="8"/>
    </row>
    <row r="44" spans="1:4" ht="14.25" x14ac:dyDescent="0.2">
      <c r="A44" s="10" t="s">
        <v>171</v>
      </c>
      <c r="B44" s="10">
        <v>57</v>
      </c>
      <c r="C44" s="15">
        <v>5.4300000000000001E-2</v>
      </c>
      <c r="D44" s="8"/>
    </row>
    <row r="45" spans="1:4" ht="14.25" x14ac:dyDescent="0.2">
      <c r="A45" s="10" t="s">
        <v>172</v>
      </c>
      <c r="B45" s="10">
        <v>27</v>
      </c>
      <c r="C45" s="15">
        <v>2.5700000000000001E-2</v>
      </c>
      <c r="D45" s="8"/>
    </row>
    <row r="46" spans="1:4" ht="14.25" x14ac:dyDescent="0.2">
      <c r="A46" s="10" t="s">
        <v>173</v>
      </c>
      <c r="B46" s="10">
        <v>36</v>
      </c>
      <c r="C46" s="15">
        <v>3.4299999999999997E-2</v>
      </c>
      <c r="D46" s="8"/>
    </row>
    <row r="47" spans="1:4" ht="14.25" x14ac:dyDescent="0.2">
      <c r="A47" s="10" t="s">
        <v>174</v>
      </c>
      <c r="B47" s="10">
        <v>174</v>
      </c>
      <c r="C47" s="15">
        <v>0.16589999999999999</v>
      </c>
      <c r="D47" s="8"/>
    </row>
    <row r="48" spans="1:4" ht="14.25" x14ac:dyDescent="0.2">
      <c r="A48" s="10" t="s">
        <v>175</v>
      </c>
      <c r="B48" s="10">
        <v>178</v>
      </c>
      <c r="C48" s="15">
        <v>0.16969999999999999</v>
      </c>
      <c r="D48" s="8"/>
    </row>
    <row r="49" spans="1:4" ht="14.25" x14ac:dyDescent="0.2">
      <c r="A49" s="10" t="s">
        <v>176</v>
      </c>
      <c r="B49" s="10">
        <v>525</v>
      </c>
      <c r="C49" s="15">
        <v>0.50049999999999994</v>
      </c>
      <c r="D49" s="8"/>
    </row>
    <row r="50" spans="1:4" x14ac:dyDescent="0.2">
      <c r="A50" s="14"/>
      <c r="B50" s="14"/>
      <c r="C50" s="14"/>
      <c r="D50" s="8"/>
    </row>
    <row r="51" spans="1:4" x14ac:dyDescent="0.2">
      <c r="A51" s="12"/>
      <c r="B51" s="12"/>
      <c r="C51" s="12"/>
    </row>
    <row r="52" spans="1:4" x14ac:dyDescent="0.2">
      <c r="A52" s="12"/>
      <c r="B52" s="12"/>
      <c r="C52" s="12"/>
    </row>
    <row r="53" spans="1:4" x14ac:dyDescent="0.2">
      <c r="A53" s="12"/>
      <c r="B53" s="12"/>
      <c r="C53" s="12"/>
    </row>
    <row r="54" spans="1:4" x14ac:dyDescent="0.2">
      <c r="A54" s="12"/>
      <c r="B54" s="12"/>
      <c r="C54" s="12"/>
    </row>
    <row r="55" spans="1:4" x14ac:dyDescent="0.2">
      <c r="A55" s="12"/>
      <c r="B55" s="12"/>
      <c r="C55" s="12"/>
    </row>
    <row r="56" spans="1:4" x14ac:dyDescent="0.2">
      <c r="A56" s="12"/>
      <c r="B56" s="12"/>
      <c r="C56" s="12"/>
    </row>
    <row r="57" spans="1:4" x14ac:dyDescent="0.2">
      <c r="A57" s="18" t="s">
        <v>56</v>
      </c>
      <c r="B57" s="12"/>
      <c r="C57" s="12"/>
    </row>
    <row r="58" spans="1:4" x14ac:dyDescent="0.2">
      <c r="A58" s="4" t="s">
        <v>70</v>
      </c>
      <c r="B58" s="4" t="s">
        <v>152</v>
      </c>
      <c r="C58" s="4" t="s">
        <v>51</v>
      </c>
    </row>
    <row r="59" spans="1:4" ht="14.25" x14ac:dyDescent="0.2">
      <c r="A59" s="10" t="s">
        <v>166</v>
      </c>
      <c r="B59" s="10">
        <v>8</v>
      </c>
      <c r="C59" s="15">
        <v>0.1067</v>
      </c>
      <c r="D59" s="8"/>
    </row>
    <row r="60" spans="1:4" ht="14.25" x14ac:dyDescent="0.2">
      <c r="A60" s="10" t="s">
        <v>167</v>
      </c>
      <c r="B60" s="10">
        <v>1</v>
      </c>
      <c r="C60" s="15">
        <v>1.3299999999999999E-2</v>
      </c>
      <c r="D60" s="8"/>
    </row>
    <row r="61" spans="1:4" ht="14.25" x14ac:dyDescent="0.2">
      <c r="A61" s="10" t="s">
        <v>168</v>
      </c>
      <c r="B61" s="10">
        <v>2</v>
      </c>
      <c r="C61" s="15">
        <v>2.6700000000000002E-2</v>
      </c>
      <c r="D61" s="8"/>
    </row>
    <row r="62" spans="1:4" ht="14.25" x14ac:dyDescent="0.2">
      <c r="A62" s="10" t="s">
        <v>171</v>
      </c>
      <c r="B62" s="10">
        <v>13</v>
      </c>
      <c r="C62" s="15">
        <v>0.17330000000000001</v>
      </c>
      <c r="D62" s="8"/>
    </row>
    <row r="63" spans="1:4" ht="14.25" x14ac:dyDescent="0.2">
      <c r="A63" s="10" t="s">
        <v>172</v>
      </c>
      <c r="B63" s="10">
        <v>31</v>
      </c>
      <c r="C63" s="15">
        <v>0.4133</v>
      </c>
      <c r="D63" s="8"/>
    </row>
    <row r="64" spans="1:4" ht="14.25" x14ac:dyDescent="0.2">
      <c r="A64" s="10" t="s">
        <v>173</v>
      </c>
      <c r="B64" s="10">
        <v>19</v>
      </c>
      <c r="C64" s="17">
        <v>0.25330000000000003</v>
      </c>
      <c r="D64" s="8"/>
    </row>
    <row r="65" spans="1:4" ht="14.25" x14ac:dyDescent="0.2">
      <c r="A65" s="10" t="s">
        <v>174</v>
      </c>
      <c r="B65" s="10">
        <v>1</v>
      </c>
      <c r="C65" s="15">
        <v>1.3299999999999999E-2</v>
      </c>
      <c r="D65" s="8"/>
    </row>
    <row r="66" spans="1:4" ht="14.25" x14ac:dyDescent="0.2">
      <c r="A66" s="12"/>
      <c r="B66" s="12"/>
      <c r="C66" s="12"/>
      <c r="D66" s="8"/>
    </row>
    <row r="67" spans="1:4" ht="14.25" x14ac:dyDescent="0.2">
      <c r="A67" s="12"/>
      <c r="B67" s="12"/>
      <c r="C67" s="12"/>
      <c r="D67" s="8"/>
    </row>
    <row r="68" spans="1:4" x14ac:dyDescent="0.2">
      <c r="A68" s="12"/>
      <c r="B68" s="12"/>
      <c r="C68" s="12"/>
    </row>
    <row r="69" spans="1:4" x14ac:dyDescent="0.2">
      <c r="A69" s="12"/>
      <c r="B69" s="12"/>
      <c r="C69" s="12"/>
    </row>
    <row r="70" spans="1:4" x14ac:dyDescent="0.2">
      <c r="A70" s="12"/>
      <c r="B70" s="12"/>
      <c r="C70" s="12"/>
    </row>
    <row r="71" spans="1:4" x14ac:dyDescent="0.2">
      <c r="A71" s="12"/>
      <c r="B71" s="12"/>
      <c r="C71" s="12"/>
    </row>
    <row r="72" spans="1:4" x14ac:dyDescent="0.2">
      <c r="A72" s="12"/>
      <c r="B72" s="12"/>
      <c r="C72" s="12"/>
    </row>
    <row r="73" spans="1:4" x14ac:dyDescent="0.2">
      <c r="A73" s="72" t="s">
        <v>52</v>
      </c>
      <c r="B73" s="72"/>
      <c r="C73" s="72"/>
    </row>
    <row r="74" spans="1:4" x14ac:dyDescent="0.2">
      <c r="A74" s="4" t="s">
        <v>70</v>
      </c>
      <c r="B74" s="4" t="s">
        <v>152</v>
      </c>
      <c r="C74" s="4" t="s">
        <v>51</v>
      </c>
      <c r="D74" s="8"/>
    </row>
    <row r="75" spans="1:4" ht="14.25" x14ac:dyDescent="0.2">
      <c r="A75" s="10" t="s">
        <v>166</v>
      </c>
      <c r="B75" s="10">
        <v>9</v>
      </c>
      <c r="C75" s="15">
        <v>7.4999999999999997E-2</v>
      </c>
      <c r="D75" s="8"/>
    </row>
    <row r="76" spans="1:4" ht="14.25" x14ac:dyDescent="0.2">
      <c r="A76" s="10" t="s">
        <v>167</v>
      </c>
      <c r="B76" s="10">
        <v>2</v>
      </c>
      <c r="C76" s="15">
        <v>1.67E-2</v>
      </c>
      <c r="D76" s="8"/>
    </row>
    <row r="77" spans="1:4" ht="14.25" x14ac:dyDescent="0.2">
      <c r="A77" s="10" t="s">
        <v>169</v>
      </c>
      <c r="B77" s="10">
        <v>6</v>
      </c>
      <c r="C77" s="15">
        <v>0.05</v>
      </c>
      <c r="D77" s="8"/>
    </row>
    <row r="78" spans="1:4" ht="14.25" x14ac:dyDescent="0.2">
      <c r="A78" s="10" t="s">
        <v>170</v>
      </c>
      <c r="B78" s="10">
        <v>5</v>
      </c>
      <c r="C78" s="15">
        <v>4.1700000000000001E-2</v>
      </c>
      <c r="D78" s="8"/>
    </row>
    <row r="79" spans="1:4" ht="14.25" x14ac:dyDescent="0.2">
      <c r="A79" s="10" t="s">
        <v>171</v>
      </c>
      <c r="B79" s="10">
        <v>9</v>
      </c>
      <c r="C79" s="17">
        <v>7.4899999999999994E-2</v>
      </c>
      <c r="D79" s="8"/>
    </row>
    <row r="80" spans="1:4" ht="14.25" x14ac:dyDescent="0.2">
      <c r="A80" s="10" t="s">
        <v>172</v>
      </c>
      <c r="B80" s="10">
        <v>38</v>
      </c>
      <c r="C80" s="15">
        <v>0.31669999999999998</v>
      </c>
      <c r="D80" s="8"/>
    </row>
    <row r="81" spans="1:4" ht="14.25" x14ac:dyDescent="0.2">
      <c r="A81" s="10" t="s">
        <v>173</v>
      </c>
      <c r="B81" s="10">
        <v>32</v>
      </c>
      <c r="C81" s="15">
        <v>0.26669999999999999</v>
      </c>
      <c r="D81" s="8"/>
    </row>
    <row r="82" spans="1:4" ht="14.25" x14ac:dyDescent="0.2">
      <c r="A82" s="10" t="s">
        <v>174</v>
      </c>
      <c r="B82" s="10">
        <v>16</v>
      </c>
      <c r="C82" s="15">
        <v>0.1333</v>
      </c>
      <c r="D82" s="8"/>
    </row>
    <row r="83" spans="1:4" ht="14.25" x14ac:dyDescent="0.2">
      <c r="A83" s="10" t="s">
        <v>175</v>
      </c>
      <c r="B83" s="10">
        <v>3</v>
      </c>
      <c r="C83" s="15">
        <v>2.5000000000000001E-2</v>
      </c>
      <c r="D83" s="8"/>
    </row>
    <row r="84" spans="1:4" ht="14.25" x14ac:dyDescent="0.2">
      <c r="A84" s="12"/>
      <c r="B84" s="12"/>
      <c r="C84" s="12"/>
      <c r="D84" s="8"/>
    </row>
    <row r="85" spans="1:4" x14ac:dyDescent="0.2">
      <c r="A85" s="12"/>
      <c r="B85" s="12"/>
      <c r="C85" s="12"/>
    </row>
    <row r="86" spans="1:4" x14ac:dyDescent="0.2">
      <c r="A86" s="12"/>
      <c r="B86" s="12"/>
      <c r="C86" s="12"/>
    </row>
    <row r="87" spans="1:4" x14ac:dyDescent="0.2">
      <c r="A87" s="12"/>
      <c r="B87" s="12"/>
      <c r="C87" s="12"/>
    </row>
    <row r="88" spans="1:4" x14ac:dyDescent="0.2">
      <c r="A88" s="12"/>
      <c r="B88" s="12"/>
      <c r="C88" s="12"/>
    </row>
  </sheetData>
  <mergeCells count="2">
    <mergeCell ref="A73:C73"/>
    <mergeCell ref="A1:J2"/>
  </mergeCells>
  <phoneticPr fontId="19" type="noConversion"/>
  <pageMargins left="0.7" right="0.7" top="0.75" bottom="0.75" header="0.3" footer="0.3"/>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2"/>
  <sheetViews>
    <sheetView workbookViewId="0">
      <selection sqref="A1:I2"/>
    </sheetView>
  </sheetViews>
  <sheetFormatPr defaultColWidth="8.875" defaultRowHeight="15" x14ac:dyDescent="0.2"/>
  <cols>
    <col min="1" max="1" width="7.875" style="7" customWidth="1"/>
    <col min="2" max="2" width="13.125" style="7" customWidth="1"/>
    <col min="3" max="3" width="10.75" style="7" customWidth="1"/>
    <col min="4" max="4" width="8.875" style="7"/>
    <col min="5" max="12" width="8.875" style="8"/>
    <col min="13" max="13" width="13.25" style="8" customWidth="1"/>
    <col min="14" max="14" width="12.375" style="8" customWidth="1"/>
    <col min="15" max="16384" width="8.875" style="8"/>
  </cols>
  <sheetData>
    <row r="1" spans="1:16" ht="14.25" x14ac:dyDescent="0.2">
      <c r="A1" s="74" t="s">
        <v>178</v>
      </c>
      <c r="B1" s="74"/>
      <c r="C1" s="74"/>
      <c r="D1" s="74"/>
      <c r="E1" s="74"/>
      <c r="F1" s="74"/>
      <c r="G1" s="74"/>
      <c r="H1" s="74"/>
      <c r="I1" s="74"/>
    </row>
    <row r="2" spans="1:16" ht="49.5" customHeight="1" x14ac:dyDescent="0.2">
      <c r="A2" s="74"/>
      <c r="B2" s="74"/>
      <c r="C2" s="74"/>
      <c r="D2" s="74"/>
      <c r="E2" s="74"/>
      <c r="F2" s="74"/>
      <c r="G2" s="74"/>
      <c r="H2" s="74"/>
      <c r="I2" s="74"/>
    </row>
    <row r="4" spans="1:16" x14ac:dyDescent="0.2">
      <c r="A4" s="86" t="s">
        <v>179</v>
      </c>
      <c r="B4" s="72"/>
      <c r="C4" s="72"/>
    </row>
    <row r="5" spans="1:16" x14ac:dyDescent="0.2">
      <c r="A5" s="4" t="s">
        <v>70</v>
      </c>
      <c r="B5" s="4" t="s">
        <v>152</v>
      </c>
      <c r="C5" s="4" t="s">
        <v>51</v>
      </c>
      <c r="L5" s="87" t="s">
        <v>123</v>
      </c>
      <c r="M5" s="87"/>
      <c r="N5" s="87"/>
      <c r="O5" s="14"/>
      <c r="P5" s="14"/>
    </row>
    <row r="6" spans="1:16" x14ac:dyDescent="0.2">
      <c r="A6" s="10" t="s">
        <v>53</v>
      </c>
      <c r="B6" s="10">
        <v>3</v>
      </c>
      <c r="C6" s="11">
        <v>1.6E-2</v>
      </c>
      <c r="L6" s="4" t="s">
        <v>70</v>
      </c>
      <c r="M6" s="4" t="s">
        <v>152</v>
      </c>
      <c r="N6" s="4" t="s">
        <v>51</v>
      </c>
      <c r="O6" s="7"/>
      <c r="P6" s="7"/>
    </row>
    <row r="7" spans="1:16" x14ac:dyDescent="0.2">
      <c r="A7" s="10" t="s">
        <v>121</v>
      </c>
      <c r="B7" s="10">
        <v>2</v>
      </c>
      <c r="C7" s="11">
        <v>1.06E-2</v>
      </c>
      <c r="L7" s="10" t="s">
        <v>56</v>
      </c>
      <c r="M7" s="10">
        <v>1</v>
      </c>
      <c r="N7" s="15">
        <v>1.02564102564103E-3</v>
      </c>
      <c r="O7" s="7"/>
      <c r="P7" s="7"/>
    </row>
    <row r="8" spans="1:16" x14ac:dyDescent="0.2">
      <c r="A8" s="10" t="s">
        <v>57</v>
      </c>
      <c r="B8" s="10">
        <v>1</v>
      </c>
      <c r="C8" s="11">
        <v>5.3E-3</v>
      </c>
      <c r="L8" s="10" t="s">
        <v>121</v>
      </c>
      <c r="M8" s="10">
        <v>2</v>
      </c>
      <c r="N8" s="15">
        <v>2.05128205128205E-3</v>
      </c>
      <c r="O8" s="7"/>
      <c r="P8" s="7"/>
    </row>
    <row r="9" spans="1:16" x14ac:dyDescent="0.2">
      <c r="A9" s="10" t="s">
        <v>58</v>
      </c>
      <c r="B9" s="10">
        <v>4</v>
      </c>
      <c r="C9" s="11">
        <v>2.1299999999999999E-2</v>
      </c>
      <c r="L9" s="10" t="s">
        <v>53</v>
      </c>
      <c r="M9" s="10">
        <v>16</v>
      </c>
      <c r="N9" s="15">
        <v>1.64102564102564E-2</v>
      </c>
      <c r="O9" s="7"/>
      <c r="P9" s="7"/>
    </row>
    <row r="10" spans="1:16" x14ac:dyDescent="0.2">
      <c r="A10" s="10" t="s">
        <v>49</v>
      </c>
      <c r="B10" s="10">
        <v>178</v>
      </c>
      <c r="C10" s="11">
        <v>0.94679999999999997</v>
      </c>
      <c r="L10" s="10" t="s">
        <v>57</v>
      </c>
      <c r="M10" s="10">
        <v>1</v>
      </c>
      <c r="N10" s="15">
        <v>1.02564102564103E-3</v>
      </c>
      <c r="O10" s="7"/>
      <c r="P10" s="7"/>
    </row>
    <row r="11" spans="1:16" x14ac:dyDescent="0.2">
      <c r="A11" s="12"/>
      <c r="B11" s="12"/>
      <c r="C11" s="12"/>
      <c r="L11" s="10" t="s">
        <v>58</v>
      </c>
      <c r="M11" s="10">
        <v>62</v>
      </c>
      <c r="N11" s="15">
        <v>6.3589743589743605E-2</v>
      </c>
      <c r="O11" s="7"/>
      <c r="P11" s="7"/>
    </row>
    <row r="12" spans="1:16" x14ac:dyDescent="0.2">
      <c r="A12" s="12"/>
      <c r="B12" s="12"/>
      <c r="C12" s="12"/>
      <c r="L12" s="10" t="s">
        <v>120</v>
      </c>
      <c r="M12" s="10">
        <v>16</v>
      </c>
      <c r="N12" s="15">
        <v>1.64102564102564E-2</v>
      </c>
      <c r="O12" s="7"/>
      <c r="P12" s="7"/>
    </row>
    <row r="13" spans="1:16" x14ac:dyDescent="0.2">
      <c r="A13" s="12"/>
      <c r="B13" s="12"/>
      <c r="C13" s="12"/>
      <c r="L13" s="10" t="s">
        <v>49</v>
      </c>
      <c r="M13" s="10">
        <v>877</v>
      </c>
      <c r="N13" s="15">
        <v>0.89948717948717904</v>
      </c>
      <c r="O13" s="7"/>
      <c r="P13" s="7"/>
    </row>
    <row r="14" spans="1:16" x14ac:dyDescent="0.2">
      <c r="A14" s="12"/>
      <c r="B14" s="12"/>
      <c r="C14" s="12"/>
      <c r="O14" s="7"/>
      <c r="P14" s="7"/>
    </row>
    <row r="15" spans="1:16" x14ac:dyDescent="0.2">
      <c r="A15" s="12"/>
      <c r="B15" s="12"/>
      <c r="C15" s="12"/>
      <c r="L15" s="7"/>
      <c r="M15" s="7"/>
      <c r="N15" s="7"/>
      <c r="O15" s="7"/>
      <c r="P15" s="7"/>
    </row>
    <row r="16" spans="1:16" x14ac:dyDescent="0.2">
      <c r="A16" s="12"/>
      <c r="B16" s="12"/>
      <c r="C16" s="12"/>
      <c r="L16" s="14"/>
      <c r="M16" s="14"/>
      <c r="N16" s="14"/>
      <c r="O16" s="14"/>
      <c r="P16" s="14"/>
    </row>
    <row r="17" spans="1:3" x14ac:dyDescent="0.2">
      <c r="A17" s="12"/>
      <c r="B17" s="12"/>
      <c r="C17" s="12"/>
    </row>
    <row r="18" spans="1:3" x14ac:dyDescent="0.2">
      <c r="A18" s="1"/>
      <c r="B18" s="1"/>
      <c r="C18" s="1"/>
    </row>
    <row r="19" spans="1:3" x14ac:dyDescent="0.2">
      <c r="A19" s="1"/>
      <c r="B19" s="1"/>
      <c r="C19" s="1"/>
    </row>
    <row r="20" spans="1:3" x14ac:dyDescent="0.2">
      <c r="A20" s="1"/>
      <c r="B20" s="1"/>
      <c r="C20" s="1"/>
    </row>
    <row r="21" spans="1:3" x14ac:dyDescent="0.2">
      <c r="A21" s="1"/>
      <c r="B21" s="1"/>
      <c r="C21" s="1"/>
    </row>
    <row r="22" spans="1:3" x14ac:dyDescent="0.2">
      <c r="A22" s="72" t="s">
        <v>180</v>
      </c>
      <c r="B22" s="72"/>
      <c r="C22" s="72"/>
    </row>
    <row r="23" spans="1:3" x14ac:dyDescent="0.2">
      <c r="A23" s="4" t="s">
        <v>70</v>
      </c>
      <c r="B23" s="4" t="s">
        <v>152</v>
      </c>
      <c r="C23" s="4" t="s">
        <v>51</v>
      </c>
    </row>
    <row r="24" spans="1:3" x14ac:dyDescent="0.2">
      <c r="A24" s="10" t="s">
        <v>53</v>
      </c>
      <c r="B24" s="10">
        <v>10</v>
      </c>
      <c r="C24" s="11">
        <v>1.8181818181818198E-2</v>
      </c>
    </row>
    <row r="25" spans="1:3" x14ac:dyDescent="0.2">
      <c r="A25" s="10" t="s">
        <v>58</v>
      </c>
      <c r="B25" s="10">
        <v>15</v>
      </c>
      <c r="C25" s="11">
        <v>2.7272727272727299E-2</v>
      </c>
    </row>
    <row r="26" spans="1:3" x14ac:dyDescent="0.2">
      <c r="A26" s="10" t="s">
        <v>49</v>
      </c>
      <c r="B26" s="10">
        <v>525</v>
      </c>
      <c r="C26" s="11">
        <v>0.95454545454545503</v>
      </c>
    </row>
    <row r="27" spans="1:3" x14ac:dyDescent="0.2">
      <c r="A27" s="12"/>
      <c r="B27" s="12"/>
      <c r="C27" s="12"/>
    </row>
    <row r="28" spans="1:3" x14ac:dyDescent="0.2">
      <c r="A28" s="12"/>
      <c r="B28" s="12"/>
      <c r="C28" s="12"/>
    </row>
    <row r="29" spans="1:3" x14ac:dyDescent="0.2">
      <c r="A29" s="12"/>
      <c r="B29" s="12"/>
      <c r="C29" s="12"/>
    </row>
    <row r="30" spans="1:3" x14ac:dyDescent="0.2">
      <c r="A30" s="12"/>
      <c r="B30" s="12"/>
      <c r="C30" s="12"/>
    </row>
    <row r="31" spans="1:3" x14ac:dyDescent="0.2">
      <c r="A31" s="12"/>
      <c r="B31" s="12"/>
      <c r="C31" s="12"/>
    </row>
    <row r="32" spans="1:3" x14ac:dyDescent="0.2">
      <c r="A32" s="12"/>
      <c r="B32" s="12"/>
      <c r="C32" s="12"/>
    </row>
    <row r="33" spans="1:3" x14ac:dyDescent="0.2">
      <c r="A33" s="12"/>
      <c r="B33" s="12"/>
      <c r="C33" s="12"/>
    </row>
    <row r="34" spans="1:3" x14ac:dyDescent="0.2">
      <c r="A34" s="12"/>
      <c r="B34" s="12"/>
      <c r="C34" s="12"/>
    </row>
    <row r="35" spans="1:3" x14ac:dyDescent="0.2">
      <c r="A35" s="1"/>
      <c r="B35" s="1"/>
      <c r="C35" s="1"/>
    </row>
    <row r="36" spans="1:3" x14ac:dyDescent="0.2">
      <c r="A36" s="1"/>
      <c r="B36" s="1"/>
      <c r="C36" s="1"/>
    </row>
    <row r="37" spans="1:3" x14ac:dyDescent="0.2">
      <c r="A37" s="1"/>
      <c r="B37" s="1"/>
      <c r="C37" s="1"/>
    </row>
    <row r="38" spans="1:3" x14ac:dyDescent="0.2">
      <c r="A38" s="1"/>
      <c r="B38" s="1"/>
      <c r="C38" s="1"/>
    </row>
    <row r="39" spans="1:3" x14ac:dyDescent="0.2">
      <c r="A39" s="86" t="s">
        <v>181</v>
      </c>
      <c r="B39" s="72"/>
      <c r="C39" s="72"/>
    </row>
    <row r="40" spans="1:3" x14ac:dyDescent="0.2">
      <c r="A40" s="4" t="s">
        <v>70</v>
      </c>
      <c r="B40" s="4" t="s">
        <v>152</v>
      </c>
      <c r="C40" s="4" t="s">
        <v>51</v>
      </c>
    </row>
    <row r="41" spans="1:3" x14ac:dyDescent="0.2">
      <c r="A41" s="10" t="s">
        <v>53</v>
      </c>
      <c r="B41" s="10">
        <v>3</v>
      </c>
      <c r="C41" s="11">
        <v>1.26582278481013E-2</v>
      </c>
    </row>
    <row r="42" spans="1:3" x14ac:dyDescent="0.2">
      <c r="A42" s="10" t="s">
        <v>56</v>
      </c>
      <c r="B42" s="10">
        <v>1</v>
      </c>
      <c r="C42" s="11">
        <v>4.2194092827004199E-3</v>
      </c>
    </row>
    <row r="43" spans="1:3" x14ac:dyDescent="0.2">
      <c r="A43" s="10" t="s">
        <v>58</v>
      </c>
      <c r="B43" s="10">
        <v>43</v>
      </c>
      <c r="C43" s="11">
        <v>0.18143459915611801</v>
      </c>
    </row>
    <row r="44" spans="1:3" x14ac:dyDescent="0.2">
      <c r="A44" s="10" t="s">
        <v>120</v>
      </c>
      <c r="B44" s="10">
        <v>16</v>
      </c>
      <c r="C44" s="11">
        <v>6.7510548523206704E-2</v>
      </c>
    </row>
    <row r="45" spans="1:3" x14ac:dyDescent="0.2">
      <c r="A45" s="10" t="s">
        <v>49</v>
      </c>
      <c r="B45" s="10">
        <v>174</v>
      </c>
      <c r="C45" s="11">
        <v>0.734177215189873</v>
      </c>
    </row>
    <row r="46" spans="1:3" x14ac:dyDescent="0.2">
      <c r="A46" s="12"/>
      <c r="B46" s="12"/>
      <c r="C46" s="12"/>
    </row>
    <row r="47" spans="1:3" x14ac:dyDescent="0.2">
      <c r="A47" s="12"/>
      <c r="B47" s="12"/>
      <c r="C47" s="12"/>
    </row>
    <row r="48" spans="1:3" x14ac:dyDescent="0.2">
      <c r="A48" s="12"/>
      <c r="B48" s="12"/>
      <c r="C48" s="12"/>
    </row>
    <row r="49" spans="1:19" x14ac:dyDescent="0.2">
      <c r="A49" s="12"/>
      <c r="B49" s="12"/>
      <c r="C49" s="12"/>
    </row>
    <row r="50" spans="1:19" x14ac:dyDescent="0.2">
      <c r="A50" s="12"/>
      <c r="B50" s="12"/>
      <c r="C50" s="12"/>
    </row>
    <row r="51" spans="1:19" x14ac:dyDescent="0.2">
      <c r="A51" s="73" t="s">
        <v>182</v>
      </c>
      <c r="B51" s="73"/>
      <c r="C51" s="73"/>
      <c r="L51" s="72" t="s">
        <v>122</v>
      </c>
      <c r="M51" s="72"/>
      <c r="N51" s="16"/>
      <c r="O51" s="14"/>
      <c r="P51" s="14"/>
      <c r="Q51" s="14"/>
      <c r="R51" s="14"/>
      <c r="S51" s="14"/>
    </row>
    <row r="52" spans="1:19" x14ac:dyDescent="0.2">
      <c r="A52" s="4" t="s">
        <v>70</v>
      </c>
      <c r="B52" s="4" t="s">
        <v>152</v>
      </c>
      <c r="C52" s="4" t="s">
        <v>51</v>
      </c>
      <c r="L52" s="4" t="s">
        <v>70</v>
      </c>
      <c r="M52" s="4" t="s">
        <v>152</v>
      </c>
      <c r="N52" s="4" t="s">
        <v>51</v>
      </c>
      <c r="O52" s="14"/>
      <c r="P52" s="14"/>
      <c r="Q52" s="14"/>
      <c r="R52" s="14"/>
      <c r="S52" s="14"/>
    </row>
    <row r="53" spans="1:19" x14ac:dyDescent="0.2">
      <c r="A53" s="10" t="s">
        <v>52</v>
      </c>
      <c r="B53" s="10">
        <v>22</v>
      </c>
      <c r="C53" s="11">
        <v>0.19298245614035101</v>
      </c>
      <c r="D53" s="8"/>
      <c r="L53" s="10" t="s">
        <v>58</v>
      </c>
      <c r="M53" s="10">
        <v>9</v>
      </c>
      <c r="N53" s="15">
        <v>2.6785714285714302E-2</v>
      </c>
      <c r="O53" s="14"/>
      <c r="P53" s="14"/>
      <c r="Q53" s="14"/>
      <c r="R53" s="14"/>
      <c r="S53" s="14"/>
    </row>
    <row r="54" spans="1:19" x14ac:dyDescent="0.2">
      <c r="A54" s="10" t="s">
        <v>110</v>
      </c>
      <c r="B54" s="10">
        <v>5</v>
      </c>
      <c r="C54" s="11">
        <v>4.3859649122807001E-2</v>
      </c>
      <c r="D54" s="8"/>
      <c r="L54" s="10" t="s">
        <v>57</v>
      </c>
      <c r="M54" s="10">
        <v>30</v>
      </c>
      <c r="N54" s="15">
        <v>8.9285714285714302E-2</v>
      </c>
      <c r="O54" s="14"/>
      <c r="P54" s="14"/>
      <c r="Q54" s="14"/>
      <c r="R54" s="14"/>
      <c r="S54" s="14"/>
    </row>
    <row r="55" spans="1:19" x14ac:dyDescent="0.2">
      <c r="A55" s="10" t="s">
        <v>57</v>
      </c>
      <c r="B55" s="10">
        <v>8</v>
      </c>
      <c r="C55" s="11">
        <v>7.0175438596491196E-2</v>
      </c>
      <c r="D55" s="8"/>
      <c r="L55" s="10" t="s">
        <v>59</v>
      </c>
      <c r="M55" s="10">
        <v>2</v>
      </c>
      <c r="N55" s="15">
        <v>5.9523809523809503E-3</v>
      </c>
      <c r="O55" s="14"/>
      <c r="P55" s="14"/>
      <c r="Q55" s="14"/>
      <c r="R55" s="14"/>
      <c r="S55" s="14"/>
    </row>
    <row r="56" spans="1:19" x14ac:dyDescent="0.2">
      <c r="A56" s="10" t="s">
        <v>58</v>
      </c>
      <c r="B56" s="10">
        <v>1</v>
      </c>
      <c r="C56" s="11">
        <v>8.7719298245613996E-3</v>
      </c>
      <c r="D56" s="8"/>
      <c r="L56" s="10" t="s">
        <v>56</v>
      </c>
      <c r="M56" s="10">
        <v>63</v>
      </c>
      <c r="N56" s="15">
        <v>0.1875</v>
      </c>
      <c r="O56" s="14"/>
      <c r="P56" s="14"/>
      <c r="Q56" s="14"/>
      <c r="R56" s="14"/>
      <c r="S56" s="14"/>
    </row>
    <row r="57" spans="1:19" x14ac:dyDescent="0.2">
      <c r="A57" s="10" t="s">
        <v>48</v>
      </c>
      <c r="B57" s="10">
        <v>1</v>
      </c>
      <c r="C57" s="11">
        <v>8.7719298245613996E-3</v>
      </c>
      <c r="D57" s="8"/>
      <c r="L57" s="10" t="s">
        <v>48</v>
      </c>
      <c r="M57" s="10">
        <v>2</v>
      </c>
      <c r="N57" s="15">
        <v>5.9523809523809503E-3</v>
      </c>
      <c r="O57" s="14"/>
      <c r="P57" s="14"/>
      <c r="Q57" s="14"/>
      <c r="R57" s="14"/>
      <c r="S57" s="14"/>
    </row>
    <row r="58" spans="1:19" x14ac:dyDescent="0.2">
      <c r="A58" s="10" t="s">
        <v>53</v>
      </c>
      <c r="B58" s="10">
        <v>17</v>
      </c>
      <c r="C58" s="11">
        <v>0.14912280701754399</v>
      </c>
      <c r="D58" s="8"/>
      <c r="L58" s="10" t="s">
        <v>53</v>
      </c>
      <c r="M58" s="10">
        <v>65</v>
      </c>
      <c r="N58" s="15">
        <v>0.19345238095238099</v>
      </c>
      <c r="O58" s="14"/>
      <c r="P58" s="14"/>
      <c r="Q58" s="14"/>
      <c r="R58" s="14"/>
      <c r="S58" s="14"/>
    </row>
    <row r="59" spans="1:19" x14ac:dyDescent="0.2">
      <c r="A59" s="10" t="s">
        <v>59</v>
      </c>
      <c r="B59" s="10">
        <v>2</v>
      </c>
      <c r="C59" s="11">
        <v>1.7543859649122799E-2</v>
      </c>
      <c r="D59" s="8"/>
      <c r="L59" s="10" t="s">
        <v>183</v>
      </c>
      <c r="M59" s="10">
        <v>45</v>
      </c>
      <c r="N59" s="17">
        <v>0.13389999999999999</v>
      </c>
      <c r="O59" s="14"/>
      <c r="P59" s="14"/>
      <c r="Q59" s="14"/>
      <c r="R59" s="14"/>
      <c r="S59" s="14"/>
    </row>
    <row r="60" spans="1:19" x14ac:dyDescent="0.2">
      <c r="A60" s="10" t="s">
        <v>56</v>
      </c>
      <c r="B60" s="10">
        <v>31</v>
      </c>
      <c r="C60" s="11">
        <v>0.27192982456140402</v>
      </c>
      <c r="D60" s="8"/>
      <c r="L60" s="10" t="s">
        <v>49</v>
      </c>
      <c r="M60" s="10">
        <v>120</v>
      </c>
      <c r="N60" s="15">
        <v>0.35714285714285698</v>
      </c>
      <c r="O60" s="14"/>
      <c r="P60" s="14"/>
      <c r="Q60" s="14"/>
      <c r="R60" s="14"/>
      <c r="S60" s="14"/>
    </row>
    <row r="61" spans="1:19" x14ac:dyDescent="0.2">
      <c r="A61" s="10" t="s">
        <v>49</v>
      </c>
      <c r="B61" s="10">
        <v>27</v>
      </c>
      <c r="C61" s="11">
        <v>0.23684210526315799</v>
      </c>
      <c r="D61" s="8"/>
      <c r="L61" s="14"/>
      <c r="M61" s="14"/>
      <c r="N61" s="14"/>
      <c r="O61" s="14"/>
      <c r="P61" s="14"/>
      <c r="Q61" s="14"/>
      <c r="R61" s="14"/>
      <c r="S61" s="14"/>
    </row>
    <row r="62" spans="1:19" x14ac:dyDescent="0.2">
      <c r="A62" s="12"/>
      <c r="B62" s="12"/>
      <c r="C62" s="12"/>
      <c r="D62" s="8"/>
      <c r="L62" s="14"/>
      <c r="M62" s="14"/>
      <c r="N62" s="14"/>
      <c r="O62" s="14"/>
      <c r="P62" s="14"/>
      <c r="Q62" s="14"/>
      <c r="R62" s="14"/>
      <c r="S62" s="14"/>
    </row>
    <row r="63" spans="1:19" ht="14.25" x14ac:dyDescent="0.2">
      <c r="A63" s="12"/>
      <c r="B63" s="13"/>
      <c r="C63" s="12"/>
      <c r="D63" s="8"/>
    </row>
    <row r="64" spans="1:19" x14ac:dyDescent="0.2">
      <c r="A64" s="12"/>
      <c r="B64" s="12"/>
      <c r="C64" s="12"/>
    </row>
    <row r="65" spans="1:3" x14ac:dyDescent="0.2">
      <c r="A65" s="12"/>
      <c r="B65" s="12"/>
      <c r="C65" s="12"/>
    </row>
    <row r="66" spans="1:3" x14ac:dyDescent="0.2">
      <c r="A66" s="1"/>
      <c r="B66" s="1"/>
      <c r="C66" s="1"/>
    </row>
    <row r="67" spans="1:3" x14ac:dyDescent="0.2">
      <c r="A67" s="1"/>
      <c r="B67" s="1"/>
      <c r="C67" s="1"/>
    </row>
    <row r="68" spans="1:3" x14ac:dyDescent="0.2">
      <c r="A68" s="1"/>
      <c r="B68" s="1"/>
      <c r="C68" s="1"/>
    </row>
    <row r="69" spans="1:3" x14ac:dyDescent="0.2">
      <c r="A69" s="72" t="s">
        <v>184</v>
      </c>
      <c r="B69" s="72"/>
      <c r="C69" s="72"/>
    </row>
    <row r="70" spans="1:3" x14ac:dyDescent="0.2">
      <c r="A70" s="4" t="s">
        <v>70</v>
      </c>
      <c r="B70" s="4" t="s">
        <v>152</v>
      </c>
      <c r="C70" s="4" t="s">
        <v>51</v>
      </c>
    </row>
    <row r="71" spans="1:3" x14ac:dyDescent="0.2">
      <c r="A71" s="10" t="s">
        <v>52</v>
      </c>
      <c r="B71" s="10">
        <v>8</v>
      </c>
      <c r="C71" s="11">
        <v>7.0175438596491196E-2</v>
      </c>
    </row>
    <row r="72" spans="1:3" x14ac:dyDescent="0.2">
      <c r="A72" s="10" t="s">
        <v>110</v>
      </c>
      <c r="B72" s="10">
        <v>2</v>
      </c>
      <c r="C72" s="11">
        <v>1.7543859649122799E-2</v>
      </c>
    </row>
    <row r="73" spans="1:3" x14ac:dyDescent="0.2">
      <c r="A73" s="10" t="s">
        <v>56</v>
      </c>
      <c r="B73" s="10">
        <v>19</v>
      </c>
      <c r="C73" s="11">
        <v>0.16666666666666699</v>
      </c>
    </row>
    <row r="74" spans="1:3" x14ac:dyDescent="0.2">
      <c r="A74" s="10" t="s">
        <v>57</v>
      </c>
      <c r="B74" s="10">
        <v>22</v>
      </c>
      <c r="C74" s="11">
        <v>0.19298245614035101</v>
      </c>
    </row>
    <row r="75" spans="1:3" x14ac:dyDescent="0.2">
      <c r="A75" s="10" t="s">
        <v>53</v>
      </c>
      <c r="B75" s="10">
        <v>27</v>
      </c>
      <c r="C75" s="11">
        <v>0.23684210526315799</v>
      </c>
    </row>
    <row r="76" spans="1:3" x14ac:dyDescent="0.2">
      <c r="A76" s="10" t="s">
        <v>49</v>
      </c>
      <c r="B76" s="10">
        <v>36</v>
      </c>
      <c r="C76" s="11">
        <v>0.31578947368421101</v>
      </c>
    </row>
    <row r="77" spans="1:3" x14ac:dyDescent="0.2">
      <c r="A77" s="1"/>
      <c r="B77" s="1"/>
      <c r="C77" s="1"/>
    </row>
    <row r="78" spans="1:3" x14ac:dyDescent="0.2">
      <c r="A78" s="1"/>
      <c r="B78" s="1"/>
      <c r="C78" s="1"/>
    </row>
    <row r="79" spans="1:3" x14ac:dyDescent="0.2">
      <c r="A79" s="1"/>
      <c r="B79" s="1"/>
      <c r="C79" s="1"/>
    </row>
    <row r="80" spans="1:3" x14ac:dyDescent="0.2">
      <c r="A80" s="1"/>
      <c r="B80" s="1"/>
      <c r="C80" s="1"/>
    </row>
    <row r="81" spans="1:4" x14ac:dyDescent="0.2">
      <c r="A81" s="1"/>
      <c r="B81" s="1"/>
      <c r="C81" s="1"/>
    </row>
    <row r="82" spans="1:4" x14ac:dyDescent="0.2">
      <c r="A82" s="1"/>
      <c r="B82" s="1"/>
      <c r="C82" s="1"/>
    </row>
    <row r="83" spans="1:4" x14ac:dyDescent="0.2">
      <c r="A83" s="1"/>
      <c r="B83" s="1"/>
      <c r="C83" s="1"/>
    </row>
    <row r="84" spans="1:4" x14ac:dyDescent="0.2">
      <c r="A84" s="72" t="s">
        <v>185</v>
      </c>
      <c r="B84" s="72"/>
      <c r="C84" s="72"/>
    </row>
    <row r="85" spans="1:4" x14ac:dyDescent="0.2">
      <c r="A85" s="4" t="s">
        <v>70</v>
      </c>
      <c r="B85" s="4" t="s">
        <v>152</v>
      </c>
      <c r="C85" s="4" t="s">
        <v>51</v>
      </c>
    </row>
    <row r="86" spans="1:4" ht="14.25" x14ac:dyDescent="0.2">
      <c r="A86" s="10" t="s">
        <v>52</v>
      </c>
      <c r="B86" s="10">
        <v>8</v>
      </c>
      <c r="C86" s="11">
        <v>7.4099999999999999E-2</v>
      </c>
      <c r="D86" s="8"/>
    </row>
    <row r="87" spans="1:4" ht="14.25" x14ac:dyDescent="0.2">
      <c r="A87" s="10" t="s">
        <v>58</v>
      </c>
      <c r="B87" s="10">
        <v>8</v>
      </c>
      <c r="C87" s="11">
        <v>7.4074074074074098E-2</v>
      </c>
      <c r="D87" s="8"/>
    </row>
    <row r="88" spans="1:4" ht="14.25" x14ac:dyDescent="0.2">
      <c r="A88" s="10" t="s">
        <v>56</v>
      </c>
      <c r="B88" s="10">
        <v>13</v>
      </c>
      <c r="C88" s="11">
        <v>0.12037037037037</v>
      </c>
      <c r="D88" s="8"/>
    </row>
    <row r="89" spans="1:4" ht="14.25" x14ac:dyDescent="0.2">
      <c r="A89" s="10" t="s">
        <v>48</v>
      </c>
      <c r="B89" s="10">
        <v>1</v>
      </c>
      <c r="C89" s="11">
        <v>9.2592592592592605E-3</v>
      </c>
      <c r="D89" s="8"/>
    </row>
    <row r="90" spans="1:4" ht="14.25" x14ac:dyDescent="0.2">
      <c r="A90" s="10" t="s">
        <v>53</v>
      </c>
      <c r="B90" s="10">
        <v>21</v>
      </c>
      <c r="C90" s="11">
        <v>0.194444444444444</v>
      </c>
      <c r="D90" s="8"/>
    </row>
    <row r="91" spans="1:4" ht="14.25" x14ac:dyDescent="0.2">
      <c r="A91" s="10" t="s">
        <v>49</v>
      </c>
      <c r="B91" s="10">
        <v>57</v>
      </c>
      <c r="C91" s="11">
        <v>0.52777777777777801</v>
      </c>
      <c r="D91" s="8"/>
    </row>
    <row r="92" spans="1:4" ht="14.25" x14ac:dyDescent="0.2">
      <c r="A92" s="12"/>
      <c r="B92" s="12"/>
      <c r="C92" s="12"/>
      <c r="D92" s="8"/>
    </row>
    <row r="93" spans="1:4" ht="14.25" x14ac:dyDescent="0.2">
      <c r="A93" s="12"/>
      <c r="B93" s="12"/>
      <c r="C93" s="12"/>
      <c r="D93" s="8"/>
    </row>
    <row r="94" spans="1:4" ht="14.25" x14ac:dyDescent="0.2">
      <c r="A94" s="12"/>
      <c r="B94" s="12"/>
      <c r="C94" s="12"/>
      <c r="D94" s="8"/>
    </row>
    <row r="95" spans="1:4" x14ac:dyDescent="0.2">
      <c r="A95" s="12"/>
      <c r="B95" s="12"/>
      <c r="C95" s="12"/>
    </row>
    <row r="96" spans="1:4" x14ac:dyDescent="0.2">
      <c r="A96" s="12"/>
      <c r="B96" s="12"/>
      <c r="C96" s="12"/>
    </row>
    <row r="97" spans="1:3" x14ac:dyDescent="0.2">
      <c r="A97" s="12"/>
      <c r="B97" s="12"/>
      <c r="C97" s="12"/>
    </row>
    <row r="98" spans="1:3" x14ac:dyDescent="0.2">
      <c r="A98" s="12"/>
      <c r="B98" s="12"/>
      <c r="C98" s="12"/>
    </row>
    <row r="99" spans="1:3" x14ac:dyDescent="0.2">
      <c r="A99" s="12"/>
      <c r="B99" s="12"/>
      <c r="C99" s="12"/>
    </row>
    <row r="100" spans="1:3" x14ac:dyDescent="0.2">
      <c r="A100" s="12"/>
      <c r="B100" s="12"/>
      <c r="C100" s="12"/>
    </row>
    <row r="101" spans="1:3" x14ac:dyDescent="0.2">
      <c r="A101" s="12"/>
      <c r="B101" s="12"/>
      <c r="C101" s="12"/>
    </row>
    <row r="102" spans="1:3" x14ac:dyDescent="0.2">
      <c r="A102" s="12"/>
      <c r="B102" s="12"/>
      <c r="C102" s="12"/>
    </row>
    <row r="103" spans="1:3" x14ac:dyDescent="0.2">
      <c r="A103" s="12"/>
      <c r="B103" s="12"/>
      <c r="C103" s="12"/>
    </row>
    <row r="104" spans="1:3" x14ac:dyDescent="0.2">
      <c r="A104" s="12"/>
      <c r="B104" s="12"/>
      <c r="C104" s="12"/>
    </row>
    <row r="105" spans="1:3" x14ac:dyDescent="0.2">
      <c r="A105" s="12"/>
      <c r="B105" s="12"/>
      <c r="C105" s="12"/>
    </row>
    <row r="106" spans="1:3" x14ac:dyDescent="0.2">
      <c r="A106" s="12"/>
      <c r="B106" s="12"/>
      <c r="C106" s="12"/>
    </row>
    <row r="107" spans="1:3" x14ac:dyDescent="0.2">
      <c r="A107" s="12"/>
      <c r="B107" s="12"/>
      <c r="C107" s="12"/>
    </row>
    <row r="108" spans="1:3" x14ac:dyDescent="0.2">
      <c r="A108" s="12"/>
      <c r="B108" s="12"/>
      <c r="C108" s="12"/>
    </row>
    <row r="109" spans="1:3" x14ac:dyDescent="0.2">
      <c r="A109" s="12"/>
      <c r="B109" s="12"/>
      <c r="C109" s="12"/>
    </row>
    <row r="110" spans="1:3" x14ac:dyDescent="0.2">
      <c r="A110" s="12"/>
      <c r="B110" s="12"/>
      <c r="C110" s="12"/>
    </row>
    <row r="111" spans="1:3" x14ac:dyDescent="0.2">
      <c r="A111" s="12"/>
      <c r="B111" s="12"/>
      <c r="C111" s="12"/>
    </row>
    <row r="112" spans="1:3" x14ac:dyDescent="0.2">
      <c r="A112" s="12"/>
      <c r="B112" s="12"/>
      <c r="C112" s="12"/>
    </row>
  </sheetData>
  <mergeCells count="9">
    <mergeCell ref="A69:C69"/>
    <mergeCell ref="A84:C84"/>
    <mergeCell ref="A1:I2"/>
    <mergeCell ref="A4:C4"/>
    <mergeCell ref="L5:N5"/>
    <mergeCell ref="A22:C22"/>
    <mergeCell ref="A39:C39"/>
    <mergeCell ref="A51:C51"/>
    <mergeCell ref="L51:M51"/>
  </mergeCells>
  <phoneticPr fontId="19" type="noConversion"/>
  <pageMargins left="0.7" right="0.7" top="0.75" bottom="0.75" header="0.3" footer="0.3"/>
  <pageSetup paperSize="9"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zoomScale="55" zoomScaleNormal="55" workbookViewId="0">
      <selection sqref="A1:AC2"/>
    </sheetView>
  </sheetViews>
  <sheetFormatPr defaultColWidth="12.5" defaultRowHeight="14.25" x14ac:dyDescent="0.2"/>
  <cols>
    <col min="1" max="1" width="10.375" style="1" customWidth="1"/>
    <col min="2" max="2" width="11.5" style="1" customWidth="1"/>
    <col min="3" max="3" width="8.375" style="1" customWidth="1"/>
    <col min="4" max="4" width="12.5" style="1"/>
    <col min="5" max="5" width="10.125" style="1" customWidth="1"/>
    <col min="6" max="6" width="12.5" style="1"/>
    <col min="7" max="7" width="10.375" style="1" customWidth="1"/>
    <col min="8" max="8" width="12.5" style="1"/>
    <col min="9" max="9" width="8.875" style="1" customWidth="1"/>
    <col min="10" max="10" width="12.5" style="1"/>
    <col min="11" max="11" width="9.75" style="1" customWidth="1"/>
    <col min="12" max="12" width="12.5" style="1"/>
    <col min="13" max="13" width="10.5" style="1" customWidth="1"/>
    <col min="14" max="14" width="12.5" style="1"/>
    <col min="15" max="15" width="9.125" style="1" customWidth="1"/>
    <col min="16" max="16" width="12.5" style="1"/>
    <col min="17" max="17" width="9.25" style="1" customWidth="1"/>
    <col min="18" max="18" width="12.5" style="1"/>
    <col min="19" max="19" width="9.375" style="1" customWidth="1"/>
    <col min="20" max="20" width="12.5" style="1"/>
    <col min="21" max="21" width="8.375" style="1" customWidth="1"/>
    <col min="22" max="22" width="12.5" style="1"/>
    <col min="23" max="23" width="8.5" style="1" customWidth="1"/>
    <col min="24" max="24" width="12.5" style="1"/>
    <col min="25" max="25" width="9" style="1" customWidth="1"/>
    <col min="26" max="26" width="12.5" style="1"/>
    <col min="27" max="27" width="9.5" style="1" customWidth="1"/>
    <col min="28" max="28" width="12.5" style="1"/>
    <col min="29" max="29" width="9.125" style="1" customWidth="1"/>
    <col min="30" max="16384" width="12.5" style="1"/>
  </cols>
  <sheetData>
    <row r="1" spans="1:29" x14ac:dyDescent="0.2">
      <c r="A1" s="74" t="s">
        <v>186</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row>
    <row r="2" spans="1:29" ht="34.9" customHeight="1" x14ac:dyDescent="0.2">
      <c r="A2" s="74"/>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row>
    <row r="4" spans="1:29" x14ac:dyDescent="0.2">
      <c r="A4" s="1" t="s">
        <v>187</v>
      </c>
      <c r="G4" s="1" t="s">
        <v>188</v>
      </c>
      <c r="M4" s="1" t="s">
        <v>189</v>
      </c>
      <c r="S4" s="1" t="s">
        <v>190</v>
      </c>
      <c r="Y4" s="1" t="s">
        <v>191</v>
      </c>
    </row>
    <row r="5" spans="1:29" ht="15" x14ac:dyDescent="0.2">
      <c r="A5" s="84" t="s">
        <v>129</v>
      </c>
      <c r="B5" s="83" t="s">
        <v>130</v>
      </c>
      <c r="C5" s="83"/>
      <c r="D5" s="83"/>
      <c r="E5" s="83"/>
      <c r="G5" s="84" t="s">
        <v>129</v>
      </c>
      <c r="H5" s="83" t="s">
        <v>130</v>
      </c>
      <c r="I5" s="83"/>
      <c r="J5" s="83"/>
      <c r="K5" s="83"/>
      <c r="M5" s="84" t="s">
        <v>129</v>
      </c>
      <c r="N5" s="83" t="s">
        <v>130</v>
      </c>
      <c r="O5" s="83"/>
      <c r="P5" s="83"/>
      <c r="Q5" s="83"/>
      <c r="S5" s="84" t="s">
        <v>129</v>
      </c>
      <c r="T5" s="83" t="s">
        <v>130</v>
      </c>
      <c r="U5" s="83"/>
      <c r="V5" s="83"/>
      <c r="W5" s="83"/>
      <c r="Y5" s="84" t="s">
        <v>129</v>
      </c>
      <c r="Z5" s="83" t="s">
        <v>130</v>
      </c>
      <c r="AA5" s="83"/>
      <c r="AB5" s="83"/>
      <c r="AC5" s="83"/>
    </row>
    <row r="6" spans="1:29" ht="30" customHeight="1" x14ac:dyDescent="0.2">
      <c r="A6" s="84"/>
      <c r="B6" s="84" t="s">
        <v>131</v>
      </c>
      <c r="C6" s="84"/>
      <c r="D6" s="84" t="s">
        <v>132</v>
      </c>
      <c r="E6" s="84"/>
      <c r="G6" s="84"/>
      <c r="H6" s="84" t="s">
        <v>131</v>
      </c>
      <c r="I6" s="84"/>
      <c r="J6" s="84" t="s">
        <v>132</v>
      </c>
      <c r="K6" s="84"/>
      <c r="M6" s="84"/>
      <c r="N6" s="84" t="s">
        <v>131</v>
      </c>
      <c r="O6" s="84"/>
      <c r="P6" s="84" t="s">
        <v>132</v>
      </c>
      <c r="Q6" s="84"/>
      <c r="S6" s="84"/>
      <c r="T6" s="84" t="s">
        <v>131</v>
      </c>
      <c r="U6" s="84"/>
      <c r="V6" s="84" t="s">
        <v>132</v>
      </c>
      <c r="W6" s="84"/>
      <c r="Y6" s="84"/>
      <c r="Z6" s="84" t="s">
        <v>131</v>
      </c>
      <c r="AA6" s="84"/>
      <c r="AB6" s="84" t="s">
        <v>132</v>
      </c>
      <c r="AC6" s="84"/>
    </row>
    <row r="7" spans="1:29" ht="30" x14ac:dyDescent="0.2">
      <c r="A7" s="84"/>
      <c r="B7" s="2" t="s">
        <v>133</v>
      </c>
      <c r="C7" s="4" t="s">
        <v>134</v>
      </c>
      <c r="D7" s="2" t="s">
        <v>135</v>
      </c>
      <c r="E7" s="4" t="s">
        <v>134</v>
      </c>
      <c r="G7" s="84"/>
      <c r="H7" s="2" t="s">
        <v>133</v>
      </c>
      <c r="I7" s="4" t="s">
        <v>134</v>
      </c>
      <c r="J7" s="2" t="s">
        <v>135</v>
      </c>
      <c r="K7" s="4" t="s">
        <v>134</v>
      </c>
      <c r="M7" s="84"/>
      <c r="N7" s="2" t="s">
        <v>133</v>
      </c>
      <c r="O7" s="4" t="s">
        <v>134</v>
      </c>
      <c r="P7" s="2" t="s">
        <v>135</v>
      </c>
      <c r="Q7" s="4" t="s">
        <v>134</v>
      </c>
      <c r="S7" s="84"/>
      <c r="T7" s="2" t="s">
        <v>133</v>
      </c>
      <c r="U7" s="4" t="s">
        <v>134</v>
      </c>
      <c r="V7" s="2" t="s">
        <v>135</v>
      </c>
      <c r="W7" s="4" t="s">
        <v>134</v>
      </c>
      <c r="Y7" s="84"/>
      <c r="Z7" s="2" t="s">
        <v>133</v>
      </c>
      <c r="AA7" s="4" t="s">
        <v>134</v>
      </c>
      <c r="AB7" s="2" t="s">
        <v>135</v>
      </c>
      <c r="AC7" s="4" t="s">
        <v>134</v>
      </c>
    </row>
    <row r="8" spans="1:29" x14ac:dyDescent="0.2">
      <c r="A8" s="5">
        <v>0</v>
      </c>
      <c r="B8" s="5">
        <v>0</v>
      </c>
      <c r="C8" s="5">
        <v>0</v>
      </c>
      <c r="D8" s="5">
        <v>0</v>
      </c>
      <c r="E8" s="5">
        <v>0</v>
      </c>
      <c r="G8" s="5">
        <v>0</v>
      </c>
      <c r="H8" s="5">
        <v>0</v>
      </c>
      <c r="I8" s="5">
        <v>0</v>
      </c>
      <c r="J8" s="5">
        <v>0</v>
      </c>
      <c r="K8" s="5">
        <v>0</v>
      </c>
      <c r="M8" s="5">
        <v>0</v>
      </c>
      <c r="N8" s="5">
        <v>0</v>
      </c>
      <c r="O8" s="5">
        <v>0</v>
      </c>
      <c r="P8" s="5">
        <v>0</v>
      </c>
      <c r="Q8" s="5">
        <v>0</v>
      </c>
      <c r="S8" s="5">
        <v>0</v>
      </c>
      <c r="T8" s="5">
        <v>0</v>
      </c>
      <c r="U8" s="5">
        <v>0</v>
      </c>
      <c r="V8" s="5">
        <v>0</v>
      </c>
      <c r="W8" s="5">
        <v>0</v>
      </c>
      <c r="Y8" s="5">
        <v>0</v>
      </c>
      <c r="Z8" s="5">
        <v>0</v>
      </c>
      <c r="AA8" s="5">
        <v>0</v>
      </c>
      <c r="AB8" s="5">
        <v>0</v>
      </c>
      <c r="AC8" s="5">
        <v>0</v>
      </c>
    </row>
    <row r="9" spans="1:29" x14ac:dyDescent="0.2">
      <c r="A9" s="5">
        <v>7.8100000000000003E-2</v>
      </c>
      <c r="B9" s="5">
        <v>0</v>
      </c>
      <c r="C9" s="5">
        <v>0</v>
      </c>
      <c r="D9" s="5">
        <v>0</v>
      </c>
      <c r="E9" s="6">
        <v>4.9328999999999996E-3</v>
      </c>
      <c r="G9" s="5">
        <v>7.8100000000000003E-2</v>
      </c>
      <c r="H9" s="5">
        <v>0</v>
      </c>
      <c r="I9" s="5">
        <v>0</v>
      </c>
      <c r="J9" s="5">
        <v>0</v>
      </c>
      <c r="K9" s="6">
        <v>5.7735000000000002E-4</v>
      </c>
      <c r="M9" s="5">
        <v>7.8100000000000003E-2</v>
      </c>
      <c r="N9" s="5">
        <v>0</v>
      </c>
      <c r="O9" s="5">
        <v>0</v>
      </c>
      <c r="P9" s="5">
        <v>0</v>
      </c>
      <c r="Q9" s="6">
        <v>5.7735000000000002E-4</v>
      </c>
      <c r="S9" s="5">
        <v>7.8100000000000003E-2</v>
      </c>
      <c r="T9" s="5">
        <v>0</v>
      </c>
      <c r="U9" s="5">
        <v>0</v>
      </c>
      <c r="V9" s="5">
        <v>0</v>
      </c>
      <c r="W9" s="6">
        <v>1.5275E-3</v>
      </c>
      <c r="Y9" s="5">
        <v>7.8100000000000003E-2</v>
      </c>
      <c r="Z9" s="5">
        <v>0</v>
      </c>
      <c r="AA9" s="5">
        <v>0</v>
      </c>
      <c r="AB9" s="6">
        <v>5.3333E-3</v>
      </c>
      <c r="AC9" s="6">
        <v>1.5275E-3</v>
      </c>
    </row>
    <row r="10" spans="1:29" x14ac:dyDescent="0.2">
      <c r="A10" s="5">
        <v>0.15629999999999999</v>
      </c>
      <c r="B10" s="5">
        <v>0</v>
      </c>
      <c r="C10" s="5">
        <v>0</v>
      </c>
      <c r="D10" s="5">
        <v>0</v>
      </c>
      <c r="E10" s="6">
        <v>3.7859E-3</v>
      </c>
      <c r="G10" s="5">
        <v>0.15629999999999999</v>
      </c>
      <c r="H10" s="5">
        <v>0</v>
      </c>
      <c r="I10" s="5">
        <v>0</v>
      </c>
      <c r="J10" s="5">
        <v>2.07E-2</v>
      </c>
      <c r="K10" s="6">
        <v>5.7735000000000002E-4</v>
      </c>
      <c r="M10" s="5">
        <v>0.15629999999999999</v>
      </c>
      <c r="N10" s="5">
        <v>0</v>
      </c>
      <c r="O10" s="5">
        <v>0</v>
      </c>
      <c r="P10" s="6">
        <v>8.6666999999999994E-3</v>
      </c>
      <c r="Q10" s="6">
        <v>1.5275E-3</v>
      </c>
      <c r="S10" s="5">
        <v>0.15629999999999999</v>
      </c>
      <c r="T10" s="5">
        <v>0</v>
      </c>
      <c r="U10" s="5">
        <v>0</v>
      </c>
      <c r="V10" s="5">
        <v>2.1999999999999999E-2</v>
      </c>
      <c r="W10" s="6">
        <v>2E-3</v>
      </c>
      <c r="Y10" s="5">
        <v>0.15629999999999999</v>
      </c>
      <c r="Z10" s="5">
        <v>0</v>
      </c>
      <c r="AA10" s="5">
        <v>0</v>
      </c>
      <c r="AB10" s="6">
        <v>7.3333000000000001E-3</v>
      </c>
      <c r="AC10" s="6">
        <v>1.5275E-3</v>
      </c>
    </row>
    <row r="11" spans="1:29" x14ac:dyDescent="0.2">
      <c r="A11" s="5">
        <v>0.3125</v>
      </c>
      <c r="B11" s="5">
        <v>0</v>
      </c>
      <c r="C11" s="5">
        <v>0</v>
      </c>
      <c r="D11" s="5">
        <v>0.11070000000000001</v>
      </c>
      <c r="E11" s="6">
        <v>3.2146000000000002E-3</v>
      </c>
      <c r="G11" s="5">
        <v>0.3125</v>
      </c>
      <c r="H11" s="5">
        <v>0</v>
      </c>
      <c r="I11" s="5">
        <v>0</v>
      </c>
      <c r="J11" s="5">
        <v>0.1163</v>
      </c>
      <c r="K11" s="6">
        <v>2.5165999999999999E-3</v>
      </c>
      <c r="M11" s="5">
        <v>0.3125</v>
      </c>
      <c r="N11" s="5">
        <v>0</v>
      </c>
      <c r="O11" s="5">
        <v>0</v>
      </c>
      <c r="P11" s="5">
        <v>0.1013</v>
      </c>
      <c r="Q11" s="6">
        <v>1.1547E-3</v>
      </c>
      <c r="S11" s="5">
        <v>0.3125</v>
      </c>
      <c r="T11" s="5">
        <v>0</v>
      </c>
      <c r="U11" s="5">
        <v>0</v>
      </c>
      <c r="V11" s="5">
        <v>0.1333</v>
      </c>
      <c r="W11" s="6">
        <v>2.3094000000000001E-3</v>
      </c>
      <c r="Y11" s="5">
        <v>0.3125</v>
      </c>
      <c r="Z11" s="5">
        <v>0</v>
      </c>
      <c r="AA11" s="5">
        <v>0</v>
      </c>
      <c r="AB11" s="5">
        <v>9.8000000000000004E-2</v>
      </c>
      <c r="AC11" s="6">
        <v>2E-3</v>
      </c>
    </row>
    <row r="12" spans="1:29" x14ac:dyDescent="0.2">
      <c r="A12" s="5">
        <v>0.625</v>
      </c>
      <c r="B12" s="5">
        <v>0</v>
      </c>
      <c r="C12" s="5">
        <v>0</v>
      </c>
      <c r="D12" s="5">
        <v>0.48230000000000001</v>
      </c>
      <c r="E12" s="6">
        <v>4.0415E-3</v>
      </c>
      <c r="G12" s="5">
        <v>0.625</v>
      </c>
      <c r="H12" s="5">
        <v>0</v>
      </c>
      <c r="I12" s="5">
        <v>0</v>
      </c>
      <c r="J12" s="5">
        <v>0.5343</v>
      </c>
      <c r="K12" s="5">
        <v>1.0500000000000001E-2</v>
      </c>
      <c r="M12" s="5">
        <v>0.625</v>
      </c>
      <c r="N12" s="5">
        <v>0</v>
      </c>
      <c r="O12" s="5">
        <v>0</v>
      </c>
      <c r="P12" s="5">
        <v>0.59</v>
      </c>
      <c r="Q12" s="6">
        <v>8.9999999999999993E-3</v>
      </c>
      <c r="S12" s="5">
        <v>0.625</v>
      </c>
      <c r="T12" s="5">
        <v>0</v>
      </c>
      <c r="U12" s="5">
        <v>0</v>
      </c>
      <c r="V12" s="5">
        <v>0.57999999999999996</v>
      </c>
      <c r="W12" s="6">
        <v>5.2915000000000002E-3</v>
      </c>
      <c r="Y12" s="5">
        <v>0.625</v>
      </c>
      <c r="Z12" s="5">
        <v>0</v>
      </c>
      <c r="AA12" s="5">
        <v>0</v>
      </c>
      <c r="AB12" s="5">
        <v>0.67300000000000004</v>
      </c>
      <c r="AC12" s="5">
        <v>0.01</v>
      </c>
    </row>
    <row r="13" spans="1:29" x14ac:dyDescent="0.2">
      <c r="A13" s="5">
        <v>1.25</v>
      </c>
      <c r="B13" s="5">
        <v>0</v>
      </c>
      <c r="C13" s="5">
        <v>0</v>
      </c>
      <c r="D13" s="5">
        <v>0.79800000000000004</v>
      </c>
      <c r="E13" s="6">
        <v>3.0000000000000001E-3</v>
      </c>
      <c r="G13" s="5">
        <v>1.25</v>
      </c>
      <c r="H13" s="5">
        <v>0</v>
      </c>
      <c r="I13" s="5">
        <v>0</v>
      </c>
      <c r="J13" s="5">
        <v>0.9637</v>
      </c>
      <c r="K13" s="5">
        <v>1.66E-2</v>
      </c>
      <c r="M13" s="5">
        <v>1.25</v>
      </c>
      <c r="N13" s="5">
        <v>0</v>
      </c>
      <c r="O13" s="5">
        <v>0</v>
      </c>
      <c r="P13" s="5">
        <v>0.98</v>
      </c>
      <c r="Q13" s="5">
        <v>9.9900000000000003E-2</v>
      </c>
      <c r="S13" s="5">
        <v>1.25</v>
      </c>
      <c r="T13" s="5">
        <v>0</v>
      </c>
      <c r="U13" s="5">
        <v>0</v>
      </c>
      <c r="V13" s="5">
        <v>0.85899999999999999</v>
      </c>
      <c r="W13" s="5">
        <v>1.3100000000000001E-2</v>
      </c>
      <c r="Y13" s="5">
        <v>1.25</v>
      </c>
      <c r="Z13" s="5">
        <v>0</v>
      </c>
      <c r="AA13" s="5">
        <v>0</v>
      </c>
      <c r="AB13" s="5">
        <v>0.93</v>
      </c>
      <c r="AC13" s="5">
        <v>1.15E-2</v>
      </c>
    </row>
    <row r="14" spans="1:29" x14ac:dyDescent="0.2">
      <c r="A14" s="5">
        <v>2.5</v>
      </c>
      <c r="B14" s="5">
        <v>0</v>
      </c>
      <c r="C14" s="5">
        <v>0</v>
      </c>
      <c r="D14" s="5">
        <v>0.86970000000000003</v>
      </c>
      <c r="E14" s="6">
        <v>4.5091999999999997E-3</v>
      </c>
      <c r="G14" s="5">
        <v>2.5</v>
      </c>
      <c r="H14" s="5">
        <v>0</v>
      </c>
      <c r="I14" s="5">
        <v>0</v>
      </c>
      <c r="J14" s="5">
        <v>1.0226999999999999</v>
      </c>
      <c r="K14" s="6">
        <v>2.5165999999999999E-3</v>
      </c>
      <c r="M14" s="5">
        <v>2.5</v>
      </c>
      <c r="N14" s="5">
        <v>0</v>
      </c>
      <c r="O14" s="5">
        <v>0</v>
      </c>
      <c r="P14" s="5">
        <v>1.0607</v>
      </c>
      <c r="Q14" s="5">
        <v>1.0999999999999999E-2</v>
      </c>
      <c r="S14" s="5">
        <v>2.5</v>
      </c>
      <c r="T14" s="5">
        <v>0</v>
      </c>
      <c r="U14" s="5">
        <v>0</v>
      </c>
      <c r="V14" s="5">
        <v>0.96630000000000005</v>
      </c>
      <c r="W14" s="6">
        <v>2.5165999999999999E-3</v>
      </c>
      <c r="Y14" s="5">
        <v>2.5</v>
      </c>
      <c r="Z14" s="5">
        <v>0</v>
      </c>
      <c r="AA14" s="5">
        <v>0</v>
      </c>
      <c r="AB14" s="5">
        <v>1.0367</v>
      </c>
      <c r="AC14" s="6">
        <v>7.0946000000000004E-3</v>
      </c>
    </row>
    <row r="15" spans="1:29" x14ac:dyDescent="0.2">
      <c r="A15" s="5">
        <v>5</v>
      </c>
      <c r="B15" s="5">
        <v>0</v>
      </c>
      <c r="C15" s="5">
        <v>0</v>
      </c>
      <c r="D15" s="5">
        <v>0.92330000000000001</v>
      </c>
      <c r="E15" s="6">
        <v>5.6861999999999998E-3</v>
      </c>
      <c r="G15" s="5">
        <v>5</v>
      </c>
      <c r="H15" s="5">
        <v>0</v>
      </c>
      <c r="I15" s="5">
        <v>0</v>
      </c>
      <c r="J15" s="5">
        <v>1.0432999999999999</v>
      </c>
      <c r="K15" s="5">
        <v>1.7000000000000001E-2</v>
      </c>
      <c r="M15" s="5">
        <v>5</v>
      </c>
      <c r="N15" s="5">
        <v>0</v>
      </c>
      <c r="O15" s="5">
        <v>0</v>
      </c>
      <c r="P15" s="5">
        <v>1.0392999999999999</v>
      </c>
      <c r="Q15" s="6">
        <v>6.5063999999999999E-3</v>
      </c>
      <c r="S15" s="5">
        <v>5</v>
      </c>
      <c r="T15" s="5">
        <v>0</v>
      </c>
      <c r="U15" s="5">
        <v>0</v>
      </c>
      <c r="V15" s="5">
        <v>0.98199999999999998</v>
      </c>
      <c r="W15" s="6">
        <v>1E-3</v>
      </c>
      <c r="Y15" s="5">
        <v>5</v>
      </c>
      <c r="Z15" s="5">
        <v>0</v>
      </c>
      <c r="AA15" s="5">
        <v>0</v>
      </c>
      <c r="AB15" s="5">
        <v>1.081</v>
      </c>
      <c r="AC15" s="6">
        <v>8.5439999999999995E-3</v>
      </c>
    </row>
    <row r="18" spans="1:29" x14ac:dyDescent="0.2">
      <c r="A18" s="1" t="s">
        <v>192</v>
      </c>
      <c r="G18" s="1" t="s">
        <v>193</v>
      </c>
      <c r="M18" s="1" t="s">
        <v>194</v>
      </c>
      <c r="S18" s="1" t="s">
        <v>195</v>
      </c>
      <c r="Y18" s="1" t="s">
        <v>196</v>
      </c>
    </row>
    <row r="19" spans="1:29" ht="15" x14ac:dyDescent="0.2">
      <c r="A19" s="84" t="s">
        <v>129</v>
      </c>
      <c r="B19" s="83" t="s">
        <v>130</v>
      </c>
      <c r="C19" s="83"/>
      <c r="D19" s="83"/>
      <c r="E19" s="83"/>
      <c r="G19" s="84" t="s">
        <v>129</v>
      </c>
      <c r="H19" s="83" t="s">
        <v>130</v>
      </c>
      <c r="I19" s="83"/>
      <c r="J19" s="83"/>
      <c r="K19" s="83"/>
      <c r="M19" s="84" t="s">
        <v>129</v>
      </c>
      <c r="N19" s="83" t="s">
        <v>130</v>
      </c>
      <c r="O19" s="83"/>
      <c r="P19" s="83"/>
      <c r="Q19" s="83"/>
      <c r="S19" s="84" t="s">
        <v>129</v>
      </c>
      <c r="T19" s="83" t="s">
        <v>130</v>
      </c>
      <c r="U19" s="83"/>
      <c r="V19" s="83"/>
      <c r="W19" s="83"/>
      <c r="Y19" s="84" t="s">
        <v>129</v>
      </c>
      <c r="Z19" s="83" t="s">
        <v>130</v>
      </c>
      <c r="AA19" s="83"/>
      <c r="AB19" s="83"/>
      <c r="AC19" s="83"/>
    </row>
    <row r="20" spans="1:29" ht="30" customHeight="1" x14ac:dyDescent="0.2">
      <c r="A20" s="84"/>
      <c r="B20" s="84" t="s">
        <v>131</v>
      </c>
      <c r="C20" s="84"/>
      <c r="D20" s="84" t="s">
        <v>132</v>
      </c>
      <c r="E20" s="84"/>
      <c r="G20" s="84"/>
      <c r="H20" s="84" t="s">
        <v>131</v>
      </c>
      <c r="I20" s="84"/>
      <c r="J20" s="84" t="s">
        <v>132</v>
      </c>
      <c r="K20" s="84"/>
      <c r="M20" s="84"/>
      <c r="N20" s="84" t="s">
        <v>131</v>
      </c>
      <c r="O20" s="84"/>
      <c r="P20" s="84" t="s">
        <v>132</v>
      </c>
      <c r="Q20" s="84"/>
      <c r="S20" s="84"/>
      <c r="T20" s="84" t="s">
        <v>131</v>
      </c>
      <c r="U20" s="84"/>
      <c r="V20" s="84" t="s">
        <v>132</v>
      </c>
      <c r="W20" s="84"/>
      <c r="Y20" s="84"/>
      <c r="Z20" s="84" t="s">
        <v>131</v>
      </c>
      <c r="AA20" s="84"/>
      <c r="AB20" s="84" t="s">
        <v>132</v>
      </c>
      <c r="AC20" s="84"/>
    </row>
    <row r="21" spans="1:29" ht="30" x14ac:dyDescent="0.2">
      <c r="A21" s="84"/>
      <c r="B21" s="2" t="s">
        <v>133</v>
      </c>
      <c r="C21" s="4" t="s">
        <v>134</v>
      </c>
      <c r="D21" s="2" t="s">
        <v>135</v>
      </c>
      <c r="E21" s="4" t="s">
        <v>134</v>
      </c>
      <c r="G21" s="84"/>
      <c r="H21" s="2" t="s">
        <v>133</v>
      </c>
      <c r="I21" s="4" t="s">
        <v>134</v>
      </c>
      <c r="J21" s="2" t="s">
        <v>135</v>
      </c>
      <c r="K21" s="4" t="s">
        <v>134</v>
      </c>
      <c r="M21" s="84"/>
      <c r="N21" s="2" t="s">
        <v>133</v>
      </c>
      <c r="O21" s="4" t="s">
        <v>134</v>
      </c>
      <c r="P21" s="2" t="s">
        <v>135</v>
      </c>
      <c r="Q21" s="4" t="s">
        <v>134</v>
      </c>
      <c r="S21" s="84"/>
      <c r="T21" s="2" t="s">
        <v>133</v>
      </c>
      <c r="U21" s="4" t="s">
        <v>134</v>
      </c>
      <c r="V21" s="2" t="s">
        <v>135</v>
      </c>
      <c r="W21" s="4" t="s">
        <v>134</v>
      </c>
      <c r="Y21" s="84"/>
      <c r="Z21" s="2" t="s">
        <v>133</v>
      </c>
      <c r="AA21" s="4" t="s">
        <v>134</v>
      </c>
      <c r="AB21" s="2" t="s">
        <v>135</v>
      </c>
      <c r="AC21" s="4" t="s">
        <v>134</v>
      </c>
    </row>
    <row r="22" spans="1:29" x14ac:dyDescent="0.2">
      <c r="A22" s="5">
        <v>0</v>
      </c>
      <c r="B22" s="5">
        <v>0</v>
      </c>
      <c r="C22" s="5">
        <v>0</v>
      </c>
      <c r="D22" s="5">
        <v>0</v>
      </c>
      <c r="E22" s="5">
        <v>0</v>
      </c>
      <c r="G22" s="5">
        <v>0</v>
      </c>
      <c r="H22" s="5">
        <v>0</v>
      </c>
      <c r="I22" s="5">
        <v>0</v>
      </c>
      <c r="J22" s="5">
        <v>0</v>
      </c>
      <c r="K22" s="5">
        <v>0</v>
      </c>
      <c r="M22" s="5">
        <v>0</v>
      </c>
      <c r="N22" s="5">
        <v>0</v>
      </c>
      <c r="O22" s="5">
        <v>0</v>
      </c>
      <c r="P22" s="5">
        <v>0</v>
      </c>
      <c r="Q22" s="5">
        <v>0</v>
      </c>
      <c r="S22" s="5">
        <v>0</v>
      </c>
      <c r="T22" s="5">
        <v>0</v>
      </c>
      <c r="U22" s="5">
        <v>0</v>
      </c>
      <c r="V22" s="5">
        <v>0</v>
      </c>
      <c r="W22" s="5">
        <v>0</v>
      </c>
      <c r="Y22" s="5">
        <v>0</v>
      </c>
      <c r="Z22" s="5">
        <v>0</v>
      </c>
      <c r="AA22" s="5">
        <v>0</v>
      </c>
      <c r="AB22" s="5">
        <v>0</v>
      </c>
      <c r="AC22" s="5">
        <v>0</v>
      </c>
    </row>
    <row r="23" spans="1:29" x14ac:dyDescent="0.2">
      <c r="A23" s="5">
        <v>7.8100000000000003E-2</v>
      </c>
      <c r="B23" s="5">
        <v>0.19500000000000001</v>
      </c>
      <c r="C23" s="5">
        <v>0</v>
      </c>
      <c r="D23" s="5">
        <v>0.10199999999999999</v>
      </c>
      <c r="E23" s="5">
        <v>0</v>
      </c>
      <c r="G23" s="5">
        <v>7.8100000000000003E-2</v>
      </c>
      <c r="H23" s="5">
        <v>0.17330000000000001</v>
      </c>
      <c r="I23" s="6">
        <v>2.3094000000000001E-3</v>
      </c>
      <c r="J23" s="6">
        <v>6.6667000000000002E-3</v>
      </c>
      <c r="K23" s="5">
        <v>1.8499999999999999E-2</v>
      </c>
      <c r="M23" s="5">
        <v>7.8100000000000003E-2</v>
      </c>
      <c r="N23" s="5">
        <v>3.27E-2</v>
      </c>
      <c r="O23" s="6">
        <v>1.1547E-3</v>
      </c>
      <c r="P23" s="5">
        <v>0</v>
      </c>
      <c r="Q23" s="5">
        <v>1.44E-2</v>
      </c>
      <c r="S23" s="5">
        <v>7.8100000000000003E-2</v>
      </c>
      <c r="T23" s="5">
        <v>3.8699999999999998E-2</v>
      </c>
      <c r="U23" s="6">
        <v>2.8868000000000001E-3</v>
      </c>
      <c r="V23" s="5">
        <v>1.0699999999999999E-2</v>
      </c>
      <c r="W23" s="5">
        <v>2.7099999999999999E-2</v>
      </c>
      <c r="Y23" s="5">
        <v>7.8100000000000003E-2</v>
      </c>
      <c r="Z23" s="5">
        <v>2.0299999999999999E-2</v>
      </c>
      <c r="AA23" s="6">
        <v>2.3094000000000001E-3</v>
      </c>
      <c r="AB23" s="5">
        <v>0</v>
      </c>
      <c r="AC23" s="5">
        <v>0</v>
      </c>
    </row>
    <row r="24" spans="1:29" x14ac:dyDescent="0.2">
      <c r="A24" s="5">
        <v>0.15629999999999999</v>
      </c>
      <c r="B24" s="5">
        <v>0.223</v>
      </c>
      <c r="C24" s="5">
        <v>0</v>
      </c>
      <c r="D24" s="5">
        <v>0.152</v>
      </c>
      <c r="E24" s="5">
        <v>0</v>
      </c>
      <c r="G24" s="5">
        <v>0.15629999999999999</v>
      </c>
      <c r="H24" s="5">
        <v>0.36070000000000002</v>
      </c>
      <c r="I24" s="5">
        <v>1.24E-2</v>
      </c>
      <c r="J24" s="6">
        <v>5.3333E-3</v>
      </c>
      <c r="K24" s="5">
        <v>1.6199999999999999E-2</v>
      </c>
      <c r="M24" s="5">
        <v>0.15629999999999999</v>
      </c>
      <c r="N24" s="5">
        <v>0.13100000000000001</v>
      </c>
      <c r="O24" s="6">
        <v>1E-3</v>
      </c>
      <c r="P24" s="6">
        <v>6.6666999999999996E-4</v>
      </c>
      <c r="Q24" s="5">
        <v>1.4200000000000001E-2</v>
      </c>
      <c r="S24" s="5">
        <v>0.15629999999999999</v>
      </c>
      <c r="T24" s="5">
        <v>0.219</v>
      </c>
      <c r="U24" s="5">
        <v>1.7299999999999999E-2</v>
      </c>
      <c r="V24" s="5">
        <v>1.6299999999999999E-2</v>
      </c>
      <c r="W24" s="5">
        <v>3.3500000000000002E-2</v>
      </c>
      <c r="Y24" s="5">
        <v>0.15629999999999999</v>
      </c>
      <c r="Z24" s="5">
        <v>0.13200000000000001</v>
      </c>
      <c r="AA24" s="6">
        <v>2.6457999999999998E-3</v>
      </c>
      <c r="AB24" s="5">
        <v>0</v>
      </c>
      <c r="AC24" s="5">
        <v>0</v>
      </c>
    </row>
    <row r="25" spans="1:29" x14ac:dyDescent="0.2">
      <c r="A25" s="5">
        <v>0.3125</v>
      </c>
      <c r="B25" s="5">
        <v>0.26600000000000001</v>
      </c>
      <c r="C25" s="5">
        <v>0</v>
      </c>
      <c r="D25" s="5">
        <v>0.21199999999999999</v>
      </c>
      <c r="E25" s="5">
        <v>0</v>
      </c>
      <c r="G25" s="5">
        <v>0.3125</v>
      </c>
      <c r="H25" s="5">
        <v>0.51</v>
      </c>
      <c r="I25" s="6">
        <v>9.5394E-3</v>
      </c>
      <c r="J25" s="5">
        <v>2.23E-2</v>
      </c>
      <c r="K25" s="5">
        <v>3.44E-2</v>
      </c>
      <c r="M25" s="5">
        <v>0.3125</v>
      </c>
      <c r="N25" s="5">
        <v>0.45229999999999998</v>
      </c>
      <c r="O25" s="6">
        <v>3.2146000000000002E-3</v>
      </c>
      <c r="P25" s="6">
        <v>9.3332999999999992E-3</v>
      </c>
      <c r="Q25" s="5">
        <v>3.2599999999999997E-2</v>
      </c>
      <c r="S25" s="5">
        <v>0.3125</v>
      </c>
      <c r="T25" s="5">
        <v>0.53669999999999995</v>
      </c>
      <c r="U25" s="5">
        <v>1.9400000000000001E-2</v>
      </c>
      <c r="V25" s="5">
        <v>1.3299999999999999E-2</v>
      </c>
      <c r="W25" s="5">
        <v>3.2599999999999997E-2</v>
      </c>
      <c r="Y25" s="5">
        <v>0.3125</v>
      </c>
      <c r="Z25" s="5">
        <v>0.51100000000000001</v>
      </c>
      <c r="AA25" s="6">
        <v>4.3588999999999998E-3</v>
      </c>
      <c r="AB25" s="5">
        <v>0</v>
      </c>
      <c r="AC25" s="5">
        <v>0</v>
      </c>
    </row>
    <row r="26" spans="1:29" x14ac:dyDescent="0.2">
      <c r="A26" s="5">
        <v>0.625</v>
      </c>
      <c r="B26" s="5">
        <v>0.28299999999999997</v>
      </c>
      <c r="C26" s="5">
        <v>0</v>
      </c>
      <c r="D26" s="5">
        <v>0.39300000000000002</v>
      </c>
      <c r="E26" s="5">
        <v>0</v>
      </c>
      <c r="G26" s="5">
        <v>0.625</v>
      </c>
      <c r="H26" s="5">
        <v>0.80869999999999997</v>
      </c>
      <c r="I26" s="5">
        <v>2.1899999999999999E-2</v>
      </c>
      <c r="J26" s="5">
        <v>2.5999999999999999E-2</v>
      </c>
      <c r="K26" s="5">
        <v>3.0300000000000001E-2</v>
      </c>
      <c r="M26" s="5">
        <v>0.625</v>
      </c>
      <c r="N26" s="5">
        <v>0.67630000000000001</v>
      </c>
      <c r="O26" s="6">
        <v>5.7735000000000002E-4</v>
      </c>
      <c r="P26" s="5">
        <v>1.37E-2</v>
      </c>
      <c r="Q26" s="5">
        <v>3.49E-2</v>
      </c>
      <c r="S26" s="5">
        <v>0.625</v>
      </c>
      <c r="T26" s="5">
        <v>0.80030000000000001</v>
      </c>
      <c r="U26" s="5">
        <v>2.0500000000000001E-2</v>
      </c>
      <c r="V26" s="5">
        <v>1.7999999999999999E-2</v>
      </c>
      <c r="W26" s="5">
        <v>2.7699999999999999E-2</v>
      </c>
      <c r="Y26" s="5">
        <v>0.625</v>
      </c>
      <c r="Z26" s="5">
        <v>0.89429999999999998</v>
      </c>
      <c r="AA26" s="5">
        <v>1.2699999999999999E-2</v>
      </c>
      <c r="AB26" s="5">
        <v>0</v>
      </c>
      <c r="AC26" s="5">
        <v>0</v>
      </c>
    </row>
    <row r="27" spans="1:29" x14ac:dyDescent="0.2">
      <c r="A27" s="5">
        <v>1.25</v>
      </c>
      <c r="B27" s="5">
        <v>0.32700000000000001</v>
      </c>
      <c r="C27" s="5">
        <v>0</v>
      </c>
      <c r="D27" s="5">
        <v>0.54700000000000004</v>
      </c>
      <c r="E27" s="5">
        <v>0</v>
      </c>
      <c r="G27" s="5">
        <v>1.25</v>
      </c>
      <c r="H27" s="5">
        <v>1.0009999999999999</v>
      </c>
      <c r="I27" s="5">
        <v>1.11E-2</v>
      </c>
      <c r="J27" s="5">
        <v>7.6300000000000007E-2</v>
      </c>
      <c r="K27" s="5">
        <v>3.78E-2</v>
      </c>
      <c r="M27" s="5">
        <v>1.25</v>
      </c>
      <c r="N27" s="5">
        <v>0.81499999999999995</v>
      </c>
      <c r="O27" s="6">
        <v>2.6457999999999998E-3</v>
      </c>
      <c r="P27" s="5">
        <v>0.11700000000000001</v>
      </c>
      <c r="Q27" s="5">
        <v>0.1212</v>
      </c>
      <c r="S27" s="5">
        <v>1.25</v>
      </c>
      <c r="T27" s="5">
        <v>0.9143</v>
      </c>
      <c r="U27" s="5">
        <v>4.48E-2</v>
      </c>
      <c r="V27" s="5">
        <v>2.8299999999999999E-2</v>
      </c>
      <c r="W27" s="5">
        <v>3.44E-2</v>
      </c>
      <c r="Y27" s="5">
        <v>1.25</v>
      </c>
      <c r="Z27" s="5">
        <v>1.0429999999999999</v>
      </c>
      <c r="AA27" s="5">
        <v>1.7100000000000001E-2</v>
      </c>
      <c r="AB27" s="5">
        <v>1.43E-2</v>
      </c>
      <c r="AC27" s="6">
        <v>1.5275E-3</v>
      </c>
    </row>
    <row r="28" spans="1:29" x14ac:dyDescent="0.2">
      <c r="A28" s="5">
        <v>2.5</v>
      </c>
      <c r="B28" s="5">
        <v>0.29299999999999998</v>
      </c>
      <c r="C28" s="5">
        <v>0</v>
      </c>
      <c r="D28" s="5">
        <v>0.93500000000000005</v>
      </c>
      <c r="E28" s="5">
        <v>0</v>
      </c>
      <c r="G28" s="5">
        <v>2.5</v>
      </c>
      <c r="H28" s="5">
        <v>1.129</v>
      </c>
      <c r="I28" s="6">
        <v>6.0000000000000001E-3</v>
      </c>
      <c r="J28" s="5">
        <v>0.108</v>
      </c>
      <c r="K28" s="5">
        <v>1.2999999999999999E-2</v>
      </c>
      <c r="M28" s="5">
        <v>2.5</v>
      </c>
      <c r="N28" s="5">
        <v>0.86029999999999995</v>
      </c>
      <c r="O28" s="6">
        <v>1.1547E-3</v>
      </c>
      <c r="P28" s="5">
        <v>0.13930000000000001</v>
      </c>
      <c r="Q28" s="5">
        <v>1.5299999999999999E-2</v>
      </c>
      <c r="S28" s="5">
        <v>2.5</v>
      </c>
      <c r="T28" s="5">
        <v>0.92130000000000001</v>
      </c>
      <c r="U28" s="6">
        <v>6.1101000000000003E-3</v>
      </c>
      <c r="V28" s="5">
        <v>7.2999999999999995E-2</v>
      </c>
      <c r="W28" s="5">
        <v>1.2999999999999999E-2</v>
      </c>
      <c r="Y28" s="5">
        <v>2.5</v>
      </c>
      <c r="Z28" s="5">
        <v>0.98199999999999998</v>
      </c>
      <c r="AA28" s="6">
        <v>9.6436999999999998E-3</v>
      </c>
      <c r="AB28" s="5">
        <v>3.6299999999999999E-2</v>
      </c>
      <c r="AC28" s="6">
        <v>1.5275E-3</v>
      </c>
    </row>
    <row r="29" spans="1:29" x14ac:dyDescent="0.2">
      <c r="A29" s="5">
        <v>5</v>
      </c>
      <c r="B29" s="5">
        <v>0.32200000000000001</v>
      </c>
      <c r="C29" s="5">
        <v>0</v>
      </c>
      <c r="D29" s="5">
        <v>0.85299999999999998</v>
      </c>
      <c r="E29" s="5">
        <v>0</v>
      </c>
      <c r="G29" s="5">
        <v>5</v>
      </c>
      <c r="H29" s="5">
        <v>1.1819999999999999</v>
      </c>
      <c r="I29" s="6">
        <v>5.2915000000000002E-3</v>
      </c>
      <c r="J29" s="5">
        <v>0.1207</v>
      </c>
      <c r="K29" s="6">
        <v>5.7735000000000002E-4</v>
      </c>
      <c r="M29" s="5">
        <v>5</v>
      </c>
      <c r="N29" s="5">
        <v>0.93430000000000002</v>
      </c>
      <c r="O29" s="6">
        <v>4.0415E-3</v>
      </c>
      <c r="P29" s="5">
        <v>0.15570000000000001</v>
      </c>
      <c r="Q29" s="6">
        <v>3.7859E-3</v>
      </c>
      <c r="S29" s="5">
        <v>5</v>
      </c>
      <c r="T29" s="5">
        <v>0.95930000000000004</v>
      </c>
      <c r="U29" s="6">
        <v>2.3094000000000001E-3</v>
      </c>
      <c r="V29" s="5">
        <v>0.128</v>
      </c>
      <c r="W29" s="6">
        <v>8.6602999999999992E-3</v>
      </c>
      <c r="Y29" s="5">
        <v>5</v>
      </c>
      <c r="Z29" s="5">
        <v>1.0117</v>
      </c>
      <c r="AA29" s="5">
        <v>1.1599999999999999E-2</v>
      </c>
      <c r="AB29" s="6">
        <v>2.6667000000000001E-3</v>
      </c>
      <c r="AC29" s="6">
        <v>2.0817000000000001E-3</v>
      </c>
    </row>
    <row r="32" spans="1:29" x14ac:dyDescent="0.2">
      <c r="A32" s="5" t="s">
        <v>197</v>
      </c>
      <c r="G32" s="1" t="s">
        <v>198</v>
      </c>
      <c r="M32" s="1" t="s">
        <v>199</v>
      </c>
      <c r="S32" s="1" t="s">
        <v>200</v>
      </c>
      <c r="Y32" s="1" t="s">
        <v>201</v>
      </c>
    </row>
    <row r="33" spans="1:29" ht="15" x14ac:dyDescent="0.2">
      <c r="A33" s="84" t="s">
        <v>129</v>
      </c>
      <c r="B33" s="83" t="s">
        <v>130</v>
      </c>
      <c r="C33" s="83"/>
      <c r="D33" s="83"/>
      <c r="E33" s="83"/>
      <c r="G33" s="84" t="s">
        <v>129</v>
      </c>
      <c r="H33" s="83" t="s">
        <v>130</v>
      </c>
      <c r="I33" s="83"/>
      <c r="J33" s="83"/>
      <c r="K33" s="83"/>
      <c r="M33" s="84" t="s">
        <v>129</v>
      </c>
      <c r="N33" s="83" t="s">
        <v>130</v>
      </c>
      <c r="O33" s="83"/>
      <c r="P33" s="83"/>
      <c r="Q33" s="83"/>
      <c r="S33" s="84" t="s">
        <v>129</v>
      </c>
      <c r="T33" s="83" t="s">
        <v>130</v>
      </c>
      <c r="U33" s="83"/>
      <c r="V33" s="83"/>
      <c r="W33" s="83"/>
      <c r="Y33" s="84" t="s">
        <v>129</v>
      </c>
      <c r="Z33" s="83" t="s">
        <v>130</v>
      </c>
      <c r="AA33" s="83"/>
      <c r="AB33" s="83"/>
      <c r="AC33" s="83"/>
    </row>
    <row r="34" spans="1:29" ht="30" customHeight="1" x14ac:dyDescent="0.2">
      <c r="A34" s="84"/>
      <c r="B34" s="84" t="s">
        <v>131</v>
      </c>
      <c r="C34" s="84"/>
      <c r="D34" s="84" t="s">
        <v>132</v>
      </c>
      <c r="E34" s="84"/>
      <c r="G34" s="84"/>
      <c r="H34" s="84" t="s">
        <v>131</v>
      </c>
      <c r="I34" s="84"/>
      <c r="J34" s="84" t="s">
        <v>132</v>
      </c>
      <c r="K34" s="84"/>
      <c r="M34" s="84"/>
      <c r="N34" s="84" t="s">
        <v>131</v>
      </c>
      <c r="O34" s="84"/>
      <c r="P34" s="84" t="s">
        <v>132</v>
      </c>
      <c r="Q34" s="84"/>
      <c r="S34" s="84"/>
      <c r="T34" s="84" t="s">
        <v>131</v>
      </c>
      <c r="U34" s="84"/>
      <c r="V34" s="84" t="s">
        <v>132</v>
      </c>
      <c r="W34" s="84"/>
      <c r="Y34" s="84"/>
      <c r="Z34" s="84" t="s">
        <v>131</v>
      </c>
      <c r="AA34" s="84"/>
      <c r="AB34" s="84" t="s">
        <v>132</v>
      </c>
      <c r="AC34" s="84"/>
    </row>
    <row r="35" spans="1:29" ht="30" x14ac:dyDescent="0.2">
      <c r="A35" s="84"/>
      <c r="B35" s="2" t="s">
        <v>133</v>
      </c>
      <c r="C35" s="4" t="s">
        <v>134</v>
      </c>
      <c r="D35" s="2" t="s">
        <v>135</v>
      </c>
      <c r="E35" s="4" t="s">
        <v>134</v>
      </c>
      <c r="G35" s="84"/>
      <c r="H35" s="2" t="s">
        <v>133</v>
      </c>
      <c r="I35" s="4" t="s">
        <v>134</v>
      </c>
      <c r="J35" s="2" t="s">
        <v>135</v>
      </c>
      <c r="K35" s="4" t="s">
        <v>134</v>
      </c>
      <c r="M35" s="84"/>
      <c r="N35" s="2" t="s">
        <v>133</v>
      </c>
      <c r="O35" s="4" t="s">
        <v>134</v>
      </c>
      <c r="P35" s="2" t="s">
        <v>135</v>
      </c>
      <c r="Q35" s="4" t="s">
        <v>134</v>
      </c>
      <c r="S35" s="84"/>
      <c r="T35" s="2" t="s">
        <v>133</v>
      </c>
      <c r="U35" s="4" t="s">
        <v>134</v>
      </c>
      <c r="V35" s="2" t="s">
        <v>135</v>
      </c>
      <c r="W35" s="4" t="s">
        <v>134</v>
      </c>
      <c r="Y35" s="84"/>
      <c r="Z35" s="2" t="s">
        <v>133</v>
      </c>
      <c r="AA35" s="4" t="s">
        <v>134</v>
      </c>
      <c r="AB35" s="2" t="s">
        <v>135</v>
      </c>
      <c r="AC35" s="4" t="s">
        <v>134</v>
      </c>
    </row>
    <row r="36" spans="1:29" x14ac:dyDescent="0.2">
      <c r="A36" s="5">
        <v>0</v>
      </c>
      <c r="B36" s="5">
        <v>0</v>
      </c>
      <c r="C36" s="5">
        <v>0</v>
      </c>
      <c r="D36" s="5">
        <v>0</v>
      </c>
      <c r="E36" s="5">
        <v>0</v>
      </c>
      <c r="G36" s="5">
        <v>0</v>
      </c>
      <c r="H36" s="5">
        <v>0</v>
      </c>
      <c r="I36" s="5">
        <v>0</v>
      </c>
      <c r="J36" s="5">
        <v>0</v>
      </c>
      <c r="K36" s="5">
        <v>0</v>
      </c>
      <c r="M36" s="5">
        <v>0</v>
      </c>
      <c r="N36" s="5">
        <v>0</v>
      </c>
      <c r="O36" s="5">
        <v>0</v>
      </c>
      <c r="P36" s="5">
        <v>0</v>
      </c>
      <c r="Q36" s="5">
        <v>0</v>
      </c>
      <c r="S36" s="5">
        <v>0</v>
      </c>
      <c r="T36" s="5">
        <v>0</v>
      </c>
      <c r="U36" s="5">
        <v>0</v>
      </c>
      <c r="V36" s="5">
        <v>0</v>
      </c>
      <c r="W36" s="5">
        <v>0</v>
      </c>
      <c r="Y36" s="5">
        <v>0</v>
      </c>
      <c r="Z36" s="5">
        <v>0</v>
      </c>
      <c r="AA36" s="5">
        <v>0</v>
      </c>
      <c r="AB36" s="5">
        <v>0</v>
      </c>
      <c r="AC36" s="5">
        <v>0</v>
      </c>
    </row>
    <row r="37" spans="1:29" x14ac:dyDescent="0.2">
      <c r="A37" s="5">
        <v>7.8100000000000003E-2</v>
      </c>
      <c r="B37" s="5">
        <v>0</v>
      </c>
      <c r="C37" s="6">
        <v>1E-3</v>
      </c>
      <c r="D37" s="5">
        <v>0</v>
      </c>
      <c r="E37" s="5">
        <v>0</v>
      </c>
      <c r="G37" s="5">
        <v>7.8100000000000003E-2</v>
      </c>
      <c r="H37" s="6">
        <v>4.0000000000000001E-3</v>
      </c>
      <c r="I37" s="5">
        <v>0</v>
      </c>
      <c r="J37" s="5">
        <v>0</v>
      </c>
      <c r="K37" s="5">
        <v>1.7600000000000001E-2</v>
      </c>
      <c r="M37" s="5">
        <v>7.8100000000000003E-2</v>
      </c>
      <c r="N37" s="5">
        <v>0</v>
      </c>
      <c r="O37" s="5">
        <v>0</v>
      </c>
      <c r="P37" s="5">
        <v>2.53E-2</v>
      </c>
      <c r="Q37" s="6">
        <v>5.7735000000000002E-4</v>
      </c>
      <c r="S37" s="5">
        <v>7.8100000000000003E-2</v>
      </c>
      <c r="T37" s="5">
        <v>2.3699999999999999E-2</v>
      </c>
      <c r="U37" s="6">
        <v>2.0817000000000001E-3</v>
      </c>
      <c r="V37" s="5">
        <v>0</v>
      </c>
      <c r="W37" s="6">
        <v>1E-3</v>
      </c>
      <c r="Y37" s="5">
        <v>7.8100000000000003E-2</v>
      </c>
      <c r="Z37" s="5">
        <v>0</v>
      </c>
      <c r="AA37" s="6">
        <v>2.0817000000000001E-3</v>
      </c>
      <c r="AB37" s="5">
        <v>2.1999999999999999E-2</v>
      </c>
      <c r="AC37" s="6">
        <v>1.6087000000000001E-17</v>
      </c>
    </row>
    <row r="38" spans="1:29" x14ac:dyDescent="0.2">
      <c r="A38" s="5">
        <v>0.15629999999999999</v>
      </c>
      <c r="B38" s="5">
        <v>0</v>
      </c>
      <c r="C38" s="6">
        <v>5.7735000000000002E-4</v>
      </c>
      <c r="D38" s="5">
        <v>0</v>
      </c>
      <c r="E38" s="5">
        <v>0</v>
      </c>
      <c r="G38" s="5">
        <v>0.15629999999999999</v>
      </c>
      <c r="H38" s="5">
        <v>0.05</v>
      </c>
      <c r="I38" s="6">
        <v>8.4983999999999994E-18</v>
      </c>
      <c r="J38" s="6">
        <v>3.3333E-3</v>
      </c>
      <c r="K38" s="5">
        <v>2.3099999999999999E-2</v>
      </c>
      <c r="M38" s="5">
        <v>0.15629999999999999</v>
      </c>
      <c r="N38" s="5">
        <v>1.3299999999999999E-2</v>
      </c>
      <c r="O38" s="6">
        <v>5.7735000000000002E-4</v>
      </c>
      <c r="P38" s="5">
        <v>8.7300000000000003E-2</v>
      </c>
      <c r="Q38" s="6">
        <v>1.5275E-3</v>
      </c>
      <c r="S38" s="5">
        <v>0.15629999999999999</v>
      </c>
      <c r="T38" s="5">
        <v>0.13900000000000001</v>
      </c>
      <c r="U38" s="6">
        <v>2E-3</v>
      </c>
      <c r="V38" s="5">
        <v>9.7699999999999995E-2</v>
      </c>
      <c r="W38" s="6">
        <v>5.7735000000000002E-4</v>
      </c>
      <c r="Y38" s="5">
        <v>0.15629999999999999</v>
      </c>
      <c r="Z38" s="5">
        <v>0</v>
      </c>
      <c r="AA38" s="6">
        <v>1.7321000000000001E-3</v>
      </c>
      <c r="AB38" s="5">
        <v>7.3300000000000004E-2</v>
      </c>
      <c r="AC38" s="6">
        <v>5.7735000000000002E-4</v>
      </c>
    </row>
    <row r="39" spans="1:29" x14ac:dyDescent="0.2">
      <c r="A39" s="5">
        <v>0.3125</v>
      </c>
      <c r="B39" s="5">
        <v>0.1613</v>
      </c>
      <c r="C39" s="6">
        <v>7.5719000000000003E-3</v>
      </c>
      <c r="D39" s="5">
        <v>0</v>
      </c>
      <c r="E39" s="5">
        <v>0</v>
      </c>
      <c r="G39" s="5">
        <v>0.3125</v>
      </c>
      <c r="H39" s="5">
        <v>0.1547</v>
      </c>
      <c r="I39" s="6">
        <v>1.1547E-3</v>
      </c>
      <c r="J39" s="6">
        <v>2E-3</v>
      </c>
      <c r="K39" s="5">
        <v>1.47E-2</v>
      </c>
      <c r="M39" s="5">
        <v>0.3125</v>
      </c>
      <c r="N39" s="5">
        <v>0.38169999999999998</v>
      </c>
      <c r="O39" s="6">
        <v>4.7257999999999996E-3</v>
      </c>
      <c r="P39" s="5">
        <v>0.25700000000000001</v>
      </c>
      <c r="Q39" s="6">
        <v>2.6457999999999998E-3</v>
      </c>
      <c r="S39" s="5">
        <v>0.3125</v>
      </c>
      <c r="T39" s="5">
        <v>0.56699999999999995</v>
      </c>
      <c r="U39" s="5">
        <v>1.14E-2</v>
      </c>
      <c r="V39" s="5">
        <v>0.3337</v>
      </c>
      <c r="W39" s="6">
        <v>1.5275E-3</v>
      </c>
      <c r="Y39" s="5">
        <v>0.3125</v>
      </c>
      <c r="Z39" s="5">
        <v>0.108</v>
      </c>
      <c r="AA39" s="6">
        <v>3.6056E-3</v>
      </c>
      <c r="AB39" s="5">
        <v>0.193</v>
      </c>
      <c r="AC39" s="6">
        <v>1.9626E-17</v>
      </c>
    </row>
    <row r="40" spans="1:29" x14ac:dyDescent="0.2">
      <c r="A40" s="5">
        <v>0.625</v>
      </c>
      <c r="B40" s="5">
        <v>0.47099999999999997</v>
      </c>
      <c r="C40" s="6">
        <v>1.7321000000000001E-3</v>
      </c>
      <c r="D40" s="5">
        <v>0</v>
      </c>
      <c r="E40" s="5">
        <v>0</v>
      </c>
      <c r="G40" s="5">
        <v>0.625</v>
      </c>
      <c r="H40" s="5">
        <v>0.38729999999999998</v>
      </c>
      <c r="I40" s="6">
        <v>5.0331999999999998E-3</v>
      </c>
      <c r="J40" s="5">
        <v>4.1300000000000003E-2</v>
      </c>
      <c r="K40" s="5">
        <v>6.9000000000000006E-2</v>
      </c>
      <c r="M40" s="5">
        <v>0.625</v>
      </c>
      <c r="N40" s="5">
        <v>0.79469999999999996</v>
      </c>
      <c r="O40" s="6">
        <v>3.5119000000000001E-3</v>
      </c>
      <c r="P40" s="5">
        <v>0.84770000000000001</v>
      </c>
      <c r="Q40" s="5">
        <v>0.01</v>
      </c>
      <c r="S40" s="5">
        <v>0.625</v>
      </c>
      <c r="T40" s="5">
        <v>0.97899999999999998</v>
      </c>
      <c r="U40" s="6">
        <v>7.8101999999999998E-3</v>
      </c>
      <c r="V40" s="5">
        <v>0.999</v>
      </c>
      <c r="W40" s="5">
        <v>1.15E-2</v>
      </c>
      <c r="Y40" s="5">
        <v>0.625</v>
      </c>
      <c r="Z40" s="5">
        <v>0.436</v>
      </c>
      <c r="AA40" s="6">
        <v>4.0000000000000001E-3</v>
      </c>
      <c r="AB40" s="5">
        <v>0.69930000000000003</v>
      </c>
      <c r="AC40" s="6">
        <v>4.9328999999999996E-3</v>
      </c>
    </row>
    <row r="41" spans="1:29" x14ac:dyDescent="0.2">
      <c r="A41" s="5">
        <v>1.25</v>
      </c>
      <c r="B41" s="5">
        <v>0.77029999999999998</v>
      </c>
      <c r="C41" s="6">
        <v>3.2146000000000002E-3</v>
      </c>
      <c r="D41" s="5">
        <v>0</v>
      </c>
      <c r="E41" s="5">
        <v>0</v>
      </c>
      <c r="G41" s="5">
        <v>1.25</v>
      </c>
      <c r="H41" s="5">
        <v>0.45</v>
      </c>
      <c r="I41" s="6">
        <v>1E-3</v>
      </c>
      <c r="J41" s="5">
        <v>3.5299999999999998E-2</v>
      </c>
      <c r="K41" s="5">
        <v>6.4699999999999994E-2</v>
      </c>
      <c r="M41" s="5">
        <v>1.25</v>
      </c>
      <c r="N41" s="5">
        <v>1.0620000000000001</v>
      </c>
      <c r="O41" s="6">
        <v>4.5826E-3</v>
      </c>
      <c r="P41" s="5">
        <v>1.3576999999999999</v>
      </c>
      <c r="Q41" s="6">
        <v>6.4291000000000001E-3</v>
      </c>
      <c r="S41" s="5">
        <v>1.25</v>
      </c>
      <c r="T41" s="5">
        <v>1.2022999999999999</v>
      </c>
      <c r="U41" s="6">
        <v>7.2341999999999997E-3</v>
      </c>
      <c r="V41" s="5">
        <v>1.2837000000000001</v>
      </c>
      <c r="W41" s="6">
        <v>7.0946000000000004E-3</v>
      </c>
      <c r="Y41" s="5">
        <v>1.25</v>
      </c>
      <c r="Z41" s="5">
        <v>0.69669999999999999</v>
      </c>
      <c r="AA41" s="6">
        <v>5.0331999999999998E-3</v>
      </c>
      <c r="AB41" s="5">
        <v>1.2113</v>
      </c>
      <c r="AC41" s="6">
        <v>3.2146000000000002E-3</v>
      </c>
    </row>
    <row r="42" spans="1:29" x14ac:dyDescent="0.2">
      <c r="A42" s="5">
        <v>2.5</v>
      </c>
      <c r="B42" s="5">
        <v>0.85299999999999998</v>
      </c>
      <c r="C42" s="6">
        <v>1E-3</v>
      </c>
      <c r="D42" s="5">
        <v>0</v>
      </c>
      <c r="E42" s="5">
        <v>0</v>
      </c>
      <c r="G42" s="5">
        <v>2.5</v>
      </c>
      <c r="H42" s="5">
        <v>0.50370000000000004</v>
      </c>
      <c r="I42" s="6">
        <v>2.8868000000000001E-3</v>
      </c>
      <c r="J42" s="6">
        <v>3.6667000000000002E-3</v>
      </c>
      <c r="K42" s="6">
        <v>5.5075999999999996E-3</v>
      </c>
      <c r="M42" s="5">
        <v>2.5</v>
      </c>
      <c r="N42" s="5">
        <v>1.2007000000000001</v>
      </c>
      <c r="O42" s="5">
        <v>1.32E-2</v>
      </c>
      <c r="P42" s="5">
        <v>1.4593</v>
      </c>
      <c r="Q42" s="6">
        <v>7.5056000000000003E-3</v>
      </c>
      <c r="S42" s="5">
        <v>2.5</v>
      </c>
      <c r="T42" s="5">
        <v>1.2789999999999999</v>
      </c>
      <c r="U42" s="6">
        <v>6.5573999999999997E-3</v>
      </c>
      <c r="V42" s="5">
        <v>1.5206999999999999</v>
      </c>
      <c r="W42" s="6">
        <v>8.1445000000000007E-3</v>
      </c>
      <c r="Y42" s="5">
        <v>2.5</v>
      </c>
      <c r="Z42" s="5">
        <v>0.69799999999999995</v>
      </c>
      <c r="AA42" s="6">
        <v>6.5573999999999997E-3</v>
      </c>
      <c r="AB42" s="5">
        <v>1.3873</v>
      </c>
      <c r="AC42" s="5">
        <v>1.17E-2</v>
      </c>
    </row>
    <row r="43" spans="1:29" x14ac:dyDescent="0.2">
      <c r="A43" s="5">
        <v>5</v>
      </c>
      <c r="B43" s="5">
        <v>0.84799999999999998</v>
      </c>
      <c r="C43" s="6">
        <v>2.6457999999999998E-3</v>
      </c>
      <c r="D43" s="5">
        <v>0</v>
      </c>
      <c r="E43" s="5">
        <v>0</v>
      </c>
      <c r="G43" s="5">
        <v>5</v>
      </c>
      <c r="H43" s="5">
        <v>0.53300000000000003</v>
      </c>
      <c r="I43" s="6">
        <v>4.0000000000000001E-3</v>
      </c>
      <c r="J43" s="6">
        <v>1.6666999999999999E-3</v>
      </c>
      <c r="K43" s="6">
        <v>1.5275E-3</v>
      </c>
      <c r="M43" s="5">
        <v>5</v>
      </c>
      <c r="N43" s="5">
        <v>1.0852999999999999</v>
      </c>
      <c r="O43" s="6">
        <v>4.5091999999999997E-3</v>
      </c>
      <c r="P43" s="5">
        <v>1.5126999999999999</v>
      </c>
      <c r="Q43" s="5">
        <v>1.1900000000000001E-2</v>
      </c>
      <c r="S43" s="5">
        <v>5</v>
      </c>
      <c r="T43" s="5">
        <v>1.163</v>
      </c>
      <c r="U43" s="6">
        <v>5.5678000000000004E-3</v>
      </c>
      <c r="V43" s="5">
        <v>1.5257000000000001</v>
      </c>
      <c r="W43" s="6">
        <v>5.7735E-3</v>
      </c>
      <c r="Y43" s="5">
        <v>5</v>
      </c>
      <c r="Z43" s="5">
        <v>0.62129999999999996</v>
      </c>
      <c r="AA43" s="6">
        <v>2.3094000000000001E-3</v>
      </c>
      <c r="AB43" s="5">
        <v>1.4093</v>
      </c>
      <c r="AC43" s="6">
        <v>2.3094000000000001E-3</v>
      </c>
    </row>
    <row r="46" spans="1:29" x14ac:dyDescent="0.2">
      <c r="A46" s="1" t="s">
        <v>202</v>
      </c>
      <c r="G46" s="1" t="s">
        <v>203</v>
      </c>
      <c r="M46" s="1" t="s">
        <v>204</v>
      </c>
      <c r="S46" s="1" t="s">
        <v>205</v>
      </c>
      <c r="Y46" s="1" t="s">
        <v>206</v>
      </c>
    </row>
    <row r="47" spans="1:29" ht="15" x14ac:dyDescent="0.2">
      <c r="A47" s="84" t="s">
        <v>129</v>
      </c>
      <c r="B47" s="83" t="s">
        <v>130</v>
      </c>
      <c r="C47" s="83"/>
      <c r="D47" s="83"/>
      <c r="E47" s="83"/>
      <c r="G47" s="84" t="s">
        <v>129</v>
      </c>
      <c r="H47" s="83" t="s">
        <v>130</v>
      </c>
      <c r="I47" s="83"/>
      <c r="J47" s="83"/>
      <c r="K47" s="83"/>
      <c r="M47" s="84" t="s">
        <v>129</v>
      </c>
      <c r="N47" s="83" t="s">
        <v>130</v>
      </c>
      <c r="O47" s="83"/>
      <c r="P47" s="83"/>
      <c r="Q47" s="83"/>
      <c r="S47" s="84" t="s">
        <v>129</v>
      </c>
      <c r="T47" s="83" t="s">
        <v>130</v>
      </c>
      <c r="U47" s="83"/>
      <c r="V47" s="83"/>
      <c r="W47" s="83"/>
      <c r="Y47" s="84" t="s">
        <v>129</v>
      </c>
      <c r="Z47" s="83" t="s">
        <v>130</v>
      </c>
      <c r="AA47" s="83"/>
      <c r="AB47" s="83"/>
      <c r="AC47" s="83"/>
    </row>
    <row r="48" spans="1:29" ht="30" customHeight="1" x14ac:dyDescent="0.2">
      <c r="A48" s="84"/>
      <c r="B48" s="84" t="s">
        <v>131</v>
      </c>
      <c r="C48" s="84"/>
      <c r="D48" s="84" t="s">
        <v>132</v>
      </c>
      <c r="E48" s="84"/>
      <c r="G48" s="84"/>
      <c r="H48" s="84" t="s">
        <v>131</v>
      </c>
      <c r="I48" s="84"/>
      <c r="J48" s="84" t="s">
        <v>132</v>
      </c>
      <c r="K48" s="84"/>
      <c r="M48" s="84"/>
      <c r="N48" s="84" t="s">
        <v>131</v>
      </c>
      <c r="O48" s="84"/>
      <c r="P48" s="84" t="s">
        <v>132</v>
      </c>
      <c r="Q48" s="84"/>
      <c r="S48" s="84"/>
      <c r="T48" s="84" t="s">
        <v>131</v>
      </c>
      <c r="U48" s="84"/>
      <c r="V48" s="84" t="s">
        <v>132</v>
      </c>
      <c r="W48" s="84"/>
      <c r="Y48" s="84"/>
      <c r="Z48" s="84" t="s">
        <v>131</v>
      </c>
      <c r="AA48" s="84"/>
      <c r="AB48" s="84" t="s">
        <v>132</v>
      </c>
      <c r="AC48" s="84"/>
    </row>
    <row r="49" spans="1:29" ht="30" x14ac:dyDescent="0.2">
      <c r="A49" s="84"/>
      <c r="B49" s="2" t="s">
        <v>133</v>
      </c>
      <c r="C49" s="4" t="s">
        <v>134</v>
      </c>
      <c r="D49" s="2" t="s">
        <v>135</v>
      </c>
      <c r="E49" s="4" t="s">
        <v>134</v>
      </c>
      <c r="G49" s="84"/>
      <c r="H49" s="2" t="s">
        <v>133</v>
      </c>
      <c r="I49" s="4" t="s">
        <v>134</v>
      </c>
      <c r="J49" s="2" t="s">
        <v>135</v>
      </c>
      <c r="K49" s="4" t="s">
        <v>134</v>
      </c>
      <c r="M49" s="84"/>
      <c r="N49" s="2" t="s">
        <v>133</v>
      </c>
      <c r="O49" s="4" t="s">
        <v>134</v>
      </c>
      <c r="P49" s="2" t="s">
        <v>135</v>
      </c>
      <c r="Q49" s="4" t="s">
        <v>134</v>
      </c>
      <c r="S49" s="84"/>
      <c r="T49" s="2" t="s">
        <v>133</v>
      </c>
      <c r="U49" s="4" t="s">
        <v>134</v>
      </c>
      <c r="V49" s="2" t="s">
        <v>135</v>
      </c>
      <c r="W49" s="4" t="s">
        <v>134</v>
      </c>
      <c r="Y49" s="84"/>
      <c r="Z49" s="2" t="s">
        <v>133</v>
      </c>
      <c r="AA49" s="4" t="s">
        <v>134</v>
      </c>
      <c r="AB49" s="2" t="s">
        <v>135</v>
      </c>
      <c r="AC49" s="4" t="s">
        <v>134</v>
      </c>
    </row>
    <row r="50" spans="1:29" x14ac:dyDescent="0.2">
      <c r="A50" s="5">
        <v>0</v>
      </c>
      <c r="B50" s="5">
        <v>0</v>
      </c>
      <c r="C50" s="5">
        <v>0</v>
      </c>
      <c r="D50" s="5">
        <v>0</v>
      </c>
      <c r="E50" s="5">
        <v>0</v>
      </c>
      <c r="G50" s="5">
        <v>0</v>
      </c>
      <c r="H50" s="5">
        <v>0</v>
      </c>
      <c r="I50" s="5">
        <v>0</v>
      </c>
      <c r="J50" s="5">
        <v>0</v>
      </c>
      <c r="K50" s="5">
        <v>0</v>
      </c>
      <c r="M50" s="5">
        <v>0</v>
      </c>
      <c r="N50" s="5">
        <v>0</v>
      </c>
      <c r="O50" s="5">
        <v>0</v>
      </c>
      <c r="P50" s="5">
        <v>0</v>
      </c>
      <c r="Q50" s="5">
        <v>0</v>
      </c>
      <c r="S50" s="5">
        <v>0</v>
      </c>
      <c r="T50" s="5">
        <v>0</v>
      </c>
      <c r="U50" s="5">
        <v>0</v>
      </c>
      <c r="V50" s="5">
        <v>0</v>
      </c>
      <c r="W50" s="5">
        <v>0</v>
      </c>
      <c r="Y50" s="5">
        <v>0</v>
      </c>
      <c r="Z50" s="5">
        <v>0</v>
      </c>
      <c r="AA50" s="5">
        <v>0</v>
      </c>
      <c r="AB50" s="5">
        <v>0</v>
      </c>
      <c r="AC50" s="5">
        <v>0</v>
      </c>
    </row>
    <row r="51" spans="1:29" x14ac:dyDescent="0.2">
      <c r="A51" s="5">
        <v>7.8100000000000003E-2</v>
      </c>
      <c r="B51" s="5">
        <v>2.7300000000000001E-2</v>
      </c>
      <c r="C51" s="6">
        <v>5.7735000000000002E-4</v>
      </c>
      <c r="D51" s="5">
        <v>0</v>
      </c>
      <c r="E51" s="6">
        <v>1.1547E-3</v>
      </c>
      <c r="G51" s="5">
        <v>7.8100000000000003E-2</v>
      </c>
      <c r="H51" s="5">
        <v>2.4299999999999999E-2</v>
      </c>
      <c r="I51" s="6">
        <v>1.1547E-3</v>
      </c>
      <c r="J51" s="6">
        <v>6.0000000000000001E-3</v>
      </c>
      <c r="K51" s="5">
        <v>0</v>
      </c>
      <c r="M51" s="5">
        <v>7.8100000000000003E-2</v>
      </c>
      <c r="N51" s="5">
        <v>0.20899999999999999</v>
      </c>
      <c r="O51" s="5">
        <v>0</v>
      </c>
      <c r="P51" s="5">
        <v>0.14199999999999999</v>
      </c>
      <c r="Q51" s="5">
        <v>0</v>
      </c>
      <c r="S51" s="5">
        <v>7.8100000000000003E-2</v>
      </c>
      <c r="T51" s="5">
        <v>8.6300000000000002E-2</v>
      </c>
      <c r="U51" s="6">
        <v>5.7735000000000002E-4</v>
      </c>
      <c r="V51" s="6">
        <v>-2E-3</v>
      </c>
      <c r="W51" s="5">
        <v>0</v>
      </c>
      <c r="Y51" s="5">
        <v>7.8100000000000003E-2</v>
      </c>
      <c r="Z51" s="5">
        <v>0.17199999999999999</v>
      </c>
      <c r="AA51" s="5">
        <v>0</v>
      </c>
      <c r="AB51" s="5">
        <v>0</v>
      </c>
      <c r="AC51" s="6">
        <v>1.1547E-3</v>
      </c>
    </row>
    <row r="52" spans="1:29" x14ac:dyDescent="0.2">
      <c r="A52" s="5">
        <v>0.15629999999999999</v>
      </c>
      <c r="B52" s="5">
        <v>0.28770000000000001</v>
      </c>
      <c r="C52" s="6">
        <v>5.7735000000000002E-4</v>
      </c>
      <c r="D52" s="5">
        <v>0</v>
      </c>
      <c r="E52" s="6">
        <v>2E-3</v>
      </c>
      <c r="G52" s="5">
        <v>0.15629999999999999</v>
      </c>
      <c r="H52" s="5">
        <v>0</v>
      </c>
      <c r="I52" s="6">
        <v>1.7321000000000001E-3</v>
      </c>
      <c r="J52" s="6">
        <v>1.6666999999999999E-3</v>
      </c>
      <c r="K52" s="6">
        <v>5.7735000000000002E-4</v>
      </c>
      <c r="M52" s="5">
        <v>0.15629999999999999</v>
      </c>
      <c r="N52" s="5">
        <v>0.38</v>
      </c>
      <c r="O52" s="5">
        <v>0</v>
      </c>
      <c r="P52" s="5">
        <v>0.19700000000000001</v>
      </c>
      <c r="Q52" s="5">
        <v>0</v>
      </c>
      <c r="S52" s="5">
        <v>0.15629999999999999</v>
      </c>
      <c r="T52" s="5">
        <v>0.56169999999999998</v>
      </c>
      <c r="U52" s="6">
        <v>6.8069000000000003E-3</v>
      </c>
      <c r="V52" s="6">
        <v>-7.6667000000000003E-3</v>
      </c>
      <c r="W52" s="6">
        <v>5.7735000000000002E-4</v>
      </c>
      <c r="Y52" s="5">
        <v>0.15629999999999999</v>
      </c>
      <c r="Z52" s="5">
        <v>0.45900000000000002</v>
      </c>
      <c r="AA52" s="6">
        <v>2E-3</v>
      </c>
      <c r="AB52" s="5">
        <v>0</v>
      </c>
      <c r="AC52" s="6">
        <v>5.7735000000000002E-4</v>
      </c>
    </row>
    <row r="53" spans="1:29" x14ac:dyDescent="0.2">
      <c r="A53" s="5">
        <v>0.3125</v>
      </c>
      <c r="B53" s="5">
        <v>0.69399999999999995</v>
      </c>
      <c r="C53" s="6">
        <v>1.7321000000000001E-3</v>
      </c>
      <c r="D53" s="5">
        <v>0</v>
      </c>
      <c r="E53" s="6">
        <v>3.0000000000000001E-3</v>
      </c>
      <c r="G53" s="5">
        <v>0.3125</v>
      </c>
      <c r="H53" s="5">
        <v>7.7299999999999994E-2</v>
      </c>
      <c r="I53" s="6">
        <v>5.7735000000000002E-4</v>
      </c>
      <c r="J53" s="5">
        <v>1.0999999999999999E-2</v>
      </c>
      <c r="K53" s="6">
        <v>1E-3</v>
      </c>
      <c r="M53" s="5">
        <v>0.3125</v>
      </c>
      <c r="N53" s="5">
        <v>0.70299999999999996</v>
      </c>
      <c r="O53" s="5">
        <v>0</v>
      </c>
      <c r="P53" s="5">
        <v>0.28199999999999997</v>
      </c>
      <c r="Q53" s="5">
        <v>0</v>
      </c>
      <c r="S53" s="5">
        <v>0.3125</v>
      </c>
      <c r="T53" s="5">
        <v>0.77569999999999995</v>
      </c>
      <c r="U53" s="6">
        <v>7.3711000000000002E-3</v>
      </c>
      <c r="V53" s="5">
        <v>9.7699999999999995E-2</v>
      </c>
      <c r="W53" s="6">
        <v>1.1547E-3</v>
      </c>
      <c r="Y53" s="5">
        <v>0.3125</v>
      </c>
      <c r="Z53" s="5">
        <v>0.91269999999999996</v>
      </c>
      <c r="AA53" s="5">
        <v>0.01</v>
      </c>
      <c r="AB53" s="5">
        <v>6.9000000000000006E-2</v>
      </c>
      <c r="AC53" s="5">
        <v>0</v>
      </c>
    </row>
    <row r="54" spans="1:29" x14ac:dyDescent="0.2">
      <c r="A54" s="5">
        <v>0.625</v>
      </c>
      <c r="B54" s="5">
        <v>1.0432999999999999</v>
      </c>
      <c r="C54" s="6">
        <v>2.5165999999999999E-3</v>
      </c>
      <c r="D54" s="5">
        <v>0.32629999999999998</v>
      </c>
      <c r="E54" s="6">
        <v>1.1547E-3</v>
      </c>
      <c r="G54" s="5">
        <v>0.625</v>
      </c>
      <c r="H54" s="5">
        <v>0.3387</v>
      </c>
      <c r="I54" s="6">
        <v>1.1547E-3</v>
      </c>
      <c r="J54" s="6">
        <v>2E-3</v>
      </c>
      <c r="K54" s="5">
        <v>0</v>
      </c>
      <c r="M54" s="5">
        <v>0.625</v>
      </c>
      <c r="N54" s="5">
        <v>1.101</v>
      </c>
      <c r="O54" s="5">
        <v>0</v>
      </c>
      <c r="P54" s="5">
        <v>0.54300000000000004</v>
      </c>
      <c r="Q54" s="5">
        <v>0</v>
      </c>
      <c r="S54" s="5">
        <v>0.625</v>
      </c>
      <c r="T54" s="5">
        <v>1.0640000000000001</v>
      </c>
      <c r="U54" s="5">
        <v>1.83E-2</v>
      </c>
      <c r="V54" s="5">
        <v>0.5373</v>
      </c>
      <c r="W54" s="5">
        <v>1.7999999999999999E-2</v>
      </c>
      <c r="Y54" s="5">
        <v>0.625</v>
      </c>
      <c r="Z54" s="5">
        <v>1.1767000000000001</v>
      </c>
      <c r="AA54" s="6">
        <v>8.3266999999999994E-3</v>
      </c>
      <c r="AB54" s="5">
        <v>0.60299999999999998</v>
      </c>
      <c r="AC54" s="6">
        <v>2.6457999999999998E-3</v>
      </c>
    </row>
    <row r="55" spans="1:29" x14ac:dyDescent="0.2">
      <c r="A55" s="5">
        <v>1.25</v>
      </c>
      <c r="B55" s="5">
        <v>1.228</v>
      </c>
      <c r="C55" s="6">
        <v>2.6457999999999998E-3</v>
      </c>
      <c r="D55" s="5">
        <v>0.91800000000000004</v>
      </c>
      <c r="E55" s="6">
        <v>2E-3</v>
      </c>
      <c r="G55" s="5">
        <v>1.25</v>
      </c>
      <c r="H55" s="5">
        <v>0.58169999999999999</v>
      </c>
      <c r="I55" s="6">
        <v>2.8868000000000001E-3</v>
      </c>
      <c r="J55" s="5">
        <v>3.3000000000000002E-2</v>
      </c>
      <c r="K55" s="5">
        <v>0</v>
      </c>
      <c r="M55" s="5">
        <v>1.25</v>
      </c>
      <c r="N55" s="5">
        <v>1.2190000000000001</v>
      </c>
      <c r="O55" s="5">
        <v>0</v>
      </c>
      <c r="P55" s="5">
        <v>0.85599999999999998</v>
      </c>
      <c r="Q55" s="5">
        <v>0</v>
      </c>
      <c r="S55" s="5">
        <v>1.25</v>
      </c>
      <c r="T55" s="5">
        <v>1.0876999999999999</v>
      </c>
      <c r="U55" s="5">
        <v>1.3599999999999999E-2</v>
      </c>
      <c r="V55" s="5">
        <v>0.63929999999999998</v>
      </c>
      <c r="W55" s="5">
        <v>1.78E-2</v>
      </c>
      <c r="Y55" s="5">
        <v>1.25</v>
      </c>
      <c r="Z55" s="5">
        <v>1.3647</v>
      </c>
      <c r="AA55" s="6">
        <v>5.0331999999999998E-3</v>
      </c>
      <c r="AB55" s="5">
        <v>0.98970000000000002</v>
      </c>
      <c r="AC55" s="6">
        <v>7.6375999999999996E-3</v>
      </c>
    </row>
    <row r="56" spans="1:29" x14ac:dyDescent="0.2">
      <c r="A56" s="5">
        <v>2.5</v>
      </c>
      <c r="B56" s="5">
        <v>1.3247</v>
      </c>
      <c r="C56" s="6">
        <v>1.5275E-3</v>
      </c>
      <c r="D56" s="5">
        <v>1.2090000000000001</v>
      </c>
      <c r="E56" s="6">
        <v>1.7321000000000001E-3</v>
      </c>
      <c r="G56" s="5">
        <v>2.5</v>
      </c>
      <c r="H56" s="5">
        <v>0.57699999999999996</v>
      </c>
      <c r="I56" s="6">
        <v>2.6457999999999998E-3</v>
      </c>
      <c r="J56" s="5">
        <v>8.1699999999999995E-2</v>
      </c>
      <c r="K56" s="6">
        <v>5.7735000000000002E-4</v>
      </c>
      <c r="M56" s="5">
        <v>2.5</v>
      </c>
      <c r="N56" s="5">
        <v>1.196</v>
      </c>
      <c r="O56" s="5">
        <v>0</v>
      </c>
      <c r="P56" s="5">
        <v>0.871</v>
      </c>
      <c r="Q56" s="5">
        <v>0</v>
      </c>
      <c r="S56" s="5">
        <v>2.5</v>
      </c>
      <c r="T56" s="5">
        <v>1.0507</v>
      </c>
      <c r="U56" s="6">
        <v>2.8868000000000001E-3</v>
      </c>
      <c r="V56" s="5">
        <v>0.76129999999999998</v>
      </c>
      <c r="W56" s="6">
        <v>1.1547E-3</v>
      </c>
      <c r="Y56" s="5">
        <v>2.5</v>
      </c>
      <c r="Z56" s="5">
        <v>1.429</v>
      </c>
      <c r="AA56" s="6">
        <v>8.5439999999999995E-3</v>
      </c>
      <c r="AB56" s="5">
        <v>1.1757</v>
      </c>
      <c r="AC56" s="5">
        <v>1.1599999999999999E-2</v>
      </c>
    </row>
    <row r="57" spans="1:29" x14ac:dyDescent="0.2">
      <c r="A57" s="5">
        <v>5</v>
      </c>
      <c r="B57" s="5">
        <v>1.1773</v>
      </c>
      <c r="C57" s="6">
        <v>5.7735000000000002E-4</v>
      </c>
      <c r="D57" s="5">
        <v>1.0333000000000001</v>
      </c>
      <c r="E57" s="6">
        <v>3.2146000000000002E-3</v>
      </c>
      <c r="G57" s="5">
        <v>5</v>
      </c>
      <c r="H57" s="5">
        <v>0.56830000000000003</v>
      </c>
      <c r="I57" s="6">
        <v>5.7735000000000002E-4</v>
      </c>
      <c r="J57" s="5">
        <v>0.107</v>
      </c>
      <c r="K57" s="5">
        <v>0</v>
      </c>
      <c r="M57" s="5">
        <v>5</v>
      </c>
      <c r="N57" s="5">
        <v>1.1719999999999999</v>
      </c>
      <c r="O57" s="5">
        <v>0</v>
      </c>
      <c r="P57" s="5">
        <v>0.84799999999999998</v>
      </c>
      <c r="Q57" s="5">
        <v>0</v>
      </c>
      <c r="S57" s="5">
        <v>5</v>
      </c>
      <c r="T57" s="5">
        <v>1.0337000000000001</v>
      </c>
      <c r="U57" s="6">
        <v>5.1316000000000001E-3</v>
      </c>
      <c r="V57" s="5">
        <v>0.63929999999999998</v>
      </c>
      <c r="W57" s="6">
        <v>7.6375999999999996E-3</v>
      </c>
      <c r="Y57" s="5">
        <v>5</v>
      </c>
      <c r="Z57" s="5">
        <v>1.3956999999999999</v>
      </c>
      <c r="AA57" s="6">
        <v>2.0817000000000001E-3</v>
      </c>
      <c r="AB57" s="5">
        <v>1.1327</v>
      </c>
      <c r="AC57" s="6">
        <v>6.6582999999999998E-3</v>
      </c>
    </row>
    <row r="60" spans="1:29" x14ac:dyDescent="0.2">
      <c r="A60" s="1" t="s">
        <v>207</v>
      </c>
      <c r="G60" s="1" t="s">
        <v>208</v>
      </c>
      <c r="M60" s="1" t="s">
        <v>209</v>
      </c>
      <c r="S60" s="1" t="s">
        <v>210</v>
      </c>
      <c r="Y60" s="1" t="s">
        <v>211</v>
      </c>
    </row>
    <row r="61" spans="1:29" ht="15" x14ac:dyDescent="0.2">
      <c r="A61" s="84" t="s">
        <v>129</v>
      </c>
      <c r="B61" s="83" t="s">
        <v>130</v>
      </c>
      <c r="C61" s="83"/>
      <c r="D61" s="83"/>
      <c r="E61" s="83"/>
      <c r="G61" s="84" t="s">
        <v>129</v>
      </c>
      <c r="H61" s="83" t="s">
        <v>130</v>
      </c>
      <c r="I61" s="83"/>
      <c r="J61" s="83"/>
      <c r="K61" s="83"/>
      <c r="M61" s="84" t="s">
        <v>129</v>
      </c>
      <c r="N61" s="83" t="s">
        <v>130</v>
      </c>
      <c r="O61" s="83"/>
      <c r="P61" s="83"/>
      <c r="Q61" s="83"/>
      <c r="S61" s="84" t="s">
        <v>129</v>
      </c>
      <c r="T61" s="83" t="s">
        <v>130</v>
      </c>
      <c r="U61" s="83"/>
      <c r="V61" s="83"/>
      <c r="W61" s="83"/>
      <c r="Y61" s="84" t="s">
        <v>129</v>
      </c>
      <c r="Z61" s="83" t="s">
        <v>130</v>
      </c>
      <c r="AA61" s="83"/>
      <c r="AB61" s="83"/>
      <c r="AC61" s="83"/>
    </row>
    <row r="62" spans="1:29" ht="30" customHeight="1" x14ac:dyDescent="0.2">
      <c r="A62" s="84"/>
      <c r="B62" s="84" t="s">
        <v>131</v>
      </c>
      <c r="C62" s="84"/>
      <c r="D62" s="84" t="s">
        <v>132</v>
      </c>
      <c r="E62" s="84"/>
      <c r="G62" s="84"/>
      <c r="H62" s="84" t="s">
        <v>131</v>
      </c>
      <c r="I62" s="84"/>
      <c r="J62" s="84" t="s">
        <v>132</v>
      </c>
      <c r="K62" s="84"/>
      <c r="M62" s="84"/>
      <c r="N62" s="84" t="s">
        <v>131</v>
      </c>
      <c r="O62" s="84"/>
      <c r="P62" s="84" t="s">
        <v>132</v>
      </c>
      <c r="Q62" s="84"/>
      <c r="S62" s="84"/>
      <c r="T62" s="84" t="s">
        <v>131</v>
      </c>
      <c r="U62" s="84"/>
      <c r="V62" s="84" t="s">
        <v>132</v>
      </c>
      <c r="W62" s="84"/>
      <c r="Y62" s="84"/>
      <c r="Z62" s="84" t="s">
        <v>131</v>
      </c>
      <c r="AA62" s="84"/>
      <c r="AB62" s="84" t="s">
        <v>132</v>
      </c>
      <c r="AC62" s="84"/>
    </row>
    <row r="63" spans="1:29" ht="30" x14ac:dyDescent="0.2">
      <c r="A63" s="84"/>
      <c r="B63" s="2" t="s">
        <v>133</v>
      </c>
      <c r="C63" s="4" t="s">
        <v>134</v>
      </c>
      <c r="D63" s="2" t="s">
        <v>135</v>
      </c>
      <c r="E63" s="4" t="s">
        <v>134</v>
      </c>
      <c r="G63" s="84"/>
      <c r="H63" s="2" t="s">
        <v>133</v>
      </c>
      <c r="I63" s="4" t="s">
        <v>134</v>
      </c>
      <c r="J63" s="2" t="s">
        <v>135</v>
      </c>
      <c r="K63" s="4" t="s">
        <v>134</v>
      </c>
      <c r="M63" s="84"/>
      <c r="N63" s="2" t="s">
        <v>133</v>
      </c>
      <c r="O63" s="4" t="s">
        <v>134</v>
      </c>
      <c r="P63" s="2" t="s">
        <v>135</v>
      </c>
      <c r="Q63" s="4" t="s">
        <v>134</v>
      </c>
      <c r="S63" s="84"/>
      <c r="T63" s="2" t="s">
        <v>133</v>
      </c>
      <c r="U63" s="4" t="s">
        <v>134</v>
      </c>
      <c r="V63" s="2" t="s">
        <v>135</v>
      </c>
      <c r="W63" s="4" t="s">
        <v>134</v>
      </c>
      <c r="Y63" s="84"/>
      <c r="Z63" s="2" t="s">
        <v>133</v>
      </c>
      <c r="AA63" s="4" t="s">
        <v>134</v>
      </c>
      <c r="AB63" s="2" t="s">
        <v>135</v>
      </c>
      <c r="AC63" s="4" t="s">
        <v>134</v>
      </c>
    </row>
    <row r="64" spans="1:29" x14ac:dyDescent="0.2">
      <c r="A64" s="5">
        <v>0</v>
      </c>
      <c r="B64" s="5">
        <v>0</v>
      </c>
      <c r="C64" s="5">
        <v>0</v>
      </c>
      <c r="D64" s="5">
        <v>0</v>
      </c>
      <c r="E64" s="5">
        <v>0</v>
      </c>
      <c r="G64" s="5">
        <v>0</v>
      </c>
      <c r="H64" s="5">
        <v>0</v>
      </c>
      <c r="I64" s="5">
        <v>0</v>
      </c>
      <c r="J64" s="5">
        <v>0</v>
      </c>
      <c r="K64" s="5">
        <v>0</v>
      </c>
      <c r="M64" s="5">
        <v>0</v>
      </c>
      <c r="N64" s="5">
        <v>0</v>
      </c>
      <c r="O64" s="5">
        <v>0</v>
      </c>
      <c r="P64" s="5">
        <v>0</v>
      </c>
      <c r="Q64" s="5">
        <v>0</v>
      </c>
      <c r="S64" s="5">
        <v>0</v>
      </c>
      <c r="T64" s="5">
        <v>0</v>
      </c>
      <c r="U64" s="5">
        <v>0</v>
      </c>
      <c r="V64" s="5">
        <v>0</v>
      </c>
      <c r="W64" s="5">
        <v>0</v>
      </c>
      <c r="Y64" s="5">
        <v>0</v>
      </c>
      <c r="Z64" s="5">
        <v>0</v>
      </c>
      <c r="AA64" s="5">
        <v>0</v>
      </c>
      <c r="AB64" s="5">
        <v>0</v>
      </c>
      <c r="AC64" s="5">
        <v>0</v>
      </c>
    </row>
    <row r="65" spans="1:29" x14ac:dyDescent="0.2">
      <c r="A65" s="5">
        <v>7.8100000000000003E-2</v>
      </c>
      <c r="B65" s="5">
        <v>0.34</v>
      </c>
      <c r="C65" s="5">
        <v>0</v>
      </c>
      <c r="D65" s="5">
        <v>0.13400000000000001</v>
      </c>
      <c r="E65" s="5">
        <v>0</v>
      </c>
      <c r="G65" s="5">
        <v>7.8100000000000003E-2</v>
      </c>
      <c r="H65" s="5">
        <v>3.6700000000000003E-2</v>
      </c>
      <c r="I65" s="6">
        <v>5.7735000000000002E-4</v>
      </c>
      <c r="J65" s="6">
        <v>-2.3333E-3</v>
      </c>
      <c r="K65" s="6">
        <v>5.7735000000000002E-4</v>
      </c>
      <c r="M65" s="5">
        <v>7.8100000000000003E-2</v>
      </c>
      <c r="N65" s="6">
        <v>2.3333E-3</v>
      </c>
      <c r="O65" s="6">
        <v>5.7735000000000002E-4</v>
      </c>
      <c r="P65" s="5">
        <v>0</v>
      </c>
      <c r="Q65" s="5">
        <v>0</v>
      </c>
      <c r="S65" s="5">
        <v>7.8100000000000003E-2</v>
      </c>
      <c r="T65" s="5">
        <v>4.1700000000000001E-2</v>
      </c>
      <c r="U65" s="6">
        <v>2.3094000000000001E-3</v>
      </c>
      <c r="V65" s="5">
        <v>0</v>
      </c>
      <c r="W65" s="5">
        <v>0</v>
      </c>
      <c r="Y65" s="5">
        <v>7.8100000000000003E-2</v>
      </c>
      <c r="Z65" s="5">
        <v>5.0700000000000002E-2</v>
      </c>
      <c r="AA65" s="6">
        <v>5.7735000000000002E-4</v>
      </c>
      <c r="AB65" s="5">
        <v>0</v>
      </c>
      <c r="AC65" s="5">
        <v>0</v>
      </c>
    </row>
    <row r="66" spans="1:29" x14ac:dyDescent="0.2">
      <c r="A66" s="5">
        <v>0.15629999999999999</v>
      </c>
      <c r="B66" s="5">
        <v>0.54900000000000004</v>
      </c>
      <c r="C66" s="5">
        <v>0</v>
      </c>
      <c r="D66" s="5">
        <v>0.192</v>
      </c>
      <c r="E66" s="5">
        <v>0</v>
      </c>
      <c r="G66" s="5">
        <v>0.15629999999999999</v>
      </c>
      <c r="H66" s="5">
        <v>0.34429999999999999</v>
      </c>
      <c r="I66" s="6">
        <v>9.6089999999999995E-3</v>
      </c>
      <c r="J66" s="6">
        <v>-4.3333E-3</v>
      </c>
      <c r="K66" s="6">
        <v>5.7735000000000002E-4</v>
      </c>
      <c r="M66" s="5">
        <v>0.15629999999999999</v>
      </c>
      <c r="N66" s="5">
        <v>6.4699999999999994E-2</v>
      </c>
      <c r="O66" s="6">
        <v>5.7735000000000002E-4</v>
      </c>
      <c r="P66" s="5">
        <v>0</v>
      </c>
      <c r="Q66" s="5">
        <v>0</v>
      </c>
      <c r="S66" s="5">
        <v>0.15629999999999999</v>
      </c>
      <c r="T66" s="5">
        <v>2.6700000000000002E-2</v>
      </c>
      <c r="U66" s="6">
        <v>1.5275E-3</v>
      </c>
      <c r="V66" s="5">
        <v>0</v>
      </c>
      <c r="W66" s="5">
        <v>0</v>
      </c>
      <c r="Y66" s="5">
        <v>0.15629999999999999</v>
      </c>
      <c r="Z66" s="5">
        <v>0.23599999999999999</v>
      </c>
      <c r="AA66" s="6">
        <v>3.6056E-3</v>
      </c>
      <c r="AB66" s="5">
        <v>0</v>
      </c>
      <c r="AC66" s="5">
        <v>0</v>
      </c>
    </row>
    <row r="67" spans="1:29" x14ac:dyDescent="0.2">
      <c r="A67" s="5">
        <v>0.3125</v>
      </c>
      <c r="B67" s="5">
        <v>0.82299999999999995</v>
      </c>
      <c r="C67" s="5">
        <v>0</v>
      </c>
      <c r="D67" s="5">
        <v>0.32200000000000001</v>
      </c>
      <c r="E67" s="5">
        <v>0</v>
      </c>
      <c r="G67" s="5">
        <v>0.3125</v>
      </c>
      <c r="H67" s="5">
        <v>0.74029999999999996</v>
      </c>
      <c r="I67" s="6">
        <v>8.7369000000000006E-3</v>
      </c>
      <c r="J67" s="5">
        <v>1.2699999999999999E-2</v>
      </c>
      <c r="K67" s="6">
        <v>5.7735000000000002E-4</v>
      </c>
      <c r="M67" s="5">
        <v>0.3125</v>
      </c>
      <c r="N67" s="5">
        <v>0.29970000000000002</v>
      </c>
      <c r="O67" s="6">
        <v>3.0550999999999998E-3</v>
      </c>
      <c r="P67" s="5">
        <v>0</v>
      </c>
      <c r="Q67" s="5">
        <v>0</v>
      </c>
      <c r="S67" s="5">
        <v>0.3125</v>
      </c>
      <c r="T67" s="5">
        <v>0.25800000000000001</v>
      </c>
      <c r="U67" s="5">
        <v>0</v>
      </c>
      <c r="V67" s="5">
        <v>0</v>
      </c>
      <c r="W67" s="5">
        <v>0</v>
      </c>
      <c r="Y67" s="5">
        <v>0.3125</v>
      </c>
      <c r="Z67" s="5">
        <v>0.78369999999999995</v>
      </c>
      <c r="AA67" s="6">
        <v>5.7735000000000002E-4</v>
      </c>
      <c r="AB67" s="5">
        <v>0</v>
      </c>
      <c r="AC67" s="5">
        <v>0</v>
      </c>
    </row>
    <row r="68" spans="1:29" x14ac:dyDescent="0.2">
      <c r="A68" s="5">
        <v>0.625</v>
      </c>
      <c r="B68" s="5">
        <v>1.2010000000000001</v>
      </c>
      <c r="C68" s="5">
        <v>0</v>
      </c>
      <c r="D68" s="5">
        <v>0.65200000000000002</v>
      </c>
      <c r="E68" s="5">
        <v>0</v>
      </c>
      <c r="G68" s="5">
        <v>0.625</v>
      </c>
      <c r="H68" s="5">
        <v>0.96530000000000005</v>
      </c>
      <c r="I68" s="6">
        <v>6.1101000000000003E-3</v>
      </c>
      <c r="J68" s="5">
        <v>0.2087</v>
      </c>
      <c r="K68" s="6">
        <v>8.5048999999999993E-3</v>
      </c>
      <c r="M68" s="5">
        <v>0.625</v>
      </c>
      <c r="N68" s="5">
        <v>0.67830000000000001</v>
      </c>
      <c r="O68" s="6">
        <v>3.5119000000000001E-3</v>
      </c>
      <c r="P68" s="5">
        <v>0</v>
      </c>
      <c r="Q68" s="5">
        <v>0</v>
      </c>
      <c r="S68" s="5">
        <v>0.625</v>
      </c>
      <c r="T68" s="5">
        <v>0.82030000000000003</v>
      </c>
      <c r="U68" s="6">
        <v>3.7859E-3</v>
      </c>
      <c r="V68" s="5">
        <v>0</v>
      </c>
      <c r="W68" s="5">
        <v>0</v>
      </c>
      <c r="Y68" s="5">
        <v>0.625</v>
      </c>
      <c r="Z68" s="5">
        <v>0.95069999999999999</v>
      </c>
      <c r="AA68" s="6">
        <v>2.0817000000000001E-3</v>
      </c>
      <c r="AB68" s="5">
        <v>0</v>
      </c>
      <c r="AC68" s="5">
        <v>0</v>
      </c>
    </row>
    <row r="69" spans="1:29" x14ac:dyDescent="0.2">
      <c r="A69" s="5">
        <v>1.25</v>
      </c>
      <c r="B69" s="5">
        <v>1.3</v>
      </c>
      <c r="C69" s="5">
        <v>0</v>
      </c>
      <c r="D69" s="5">
        <v>1.093</v>
      </c>
      <c r="E69" s="5">
        <v>0</v>
      </c>
      <c r="G69" s="5">
        <v>1.25</v>
      </c>
      <c r="H69" s="5">
        <v>0.99770000000000003</v>
      </c>
      <c r="I69" s="6">
        <v>2.5165999999999999E-3</v>
      </c>
      <c r="J69" s="5">
        <v>0.33229999999999998</v>
      </c>
      <c r="K69" s="5">
        <v>1.1900000000000001E-2</v>
      </c>
      <c r="M69" s="5">
        <v>1.25</v>
      </c>
      <c r="N69" s="5">
        <v>0.73329999999999995</v>
      </c>
      <c r="O69" s="6">
        <v>2.3094000000000001E-3</v>
      </c>
      <c r="P69" s="5">
        <v>0</v>
      </c>
      <c r="Q69" s="5">
        <v>0</v>
      </c>
      <c r="S69" s="5">
        <v>1.25</v>
      </c>
      <c r="T69" s="5">
        <v>0.93469999999999998</v>
      </c>
      <c r="U69" s="6">
        <v>5.7735000000000002E-4</v>
      </c>
      <c r="V69" s="5">
        <v>0</v>
      </c>
      <c r="W69" s="5">
        <v>0</v>
      </c>
      <c r="Y69" s="5">
        <v>1.25</v>
      </c>
      <c r="Z69" s="5">
        <v>0.99429999999999996</v>
      </c>
      <c r="AA69" s="6">
        <v>1.5275E-3</v>
      </c>
      <c r="AB69" s="5">
        <v>0</v>
      </c>
      <c r="AC69" s="5">
        <v>0</v>
      </c>
    </row>
    <row r="70" spans="1:29" x14ac:dyDescent="0.2">
      <c r="A70" s="5">
        <v>2.5</v>
      </c>
      <c r="B70" s="5">
        <v>1.3919999999999999</v>
      </c>
      <c r="C70" s="5">
        <v>0</v>
      </c>
      <c r="D70" s="5">
        <v>1.204</v>
      </c>
      <c r="E70" s="5">
        <v>0</v>
      </c>
      <c r="G70" s="5">
        <v>2.5</v>
      </c>
      <c r="H70" s="5">
        <v>1.004</v>
      </c>
      <c r="I70" s="6">
        <v>3.0000000000000001E-3</v>
      </c>
      <c r="J70" s="5">
        <v>0.50270000000000004</v>
      </c>
      <c r="K70" s="6">
        <v>2.3094000000000001E-3</v>
      </c>
      <c r="M70" s="5">
        <v>2.5</v>
      </c>
      <c r="N70" s="5">
        <v>0.77100000000000002</v>
      </c>
      <c r="O70" s="6">
        <v>1E-3</v>
      </c>
      <c r="P70" s="5">
        <v>0</v>
      </c>
      <c r="Q70" s="5">
        <v>0</v>
      </c>
      <c r="S70" s="5">
        <v>2.5</v>
      </c>
      <c r="T70" s="5">
        <v>1.0163</v>
      </c>
      <c r="U70" s="6">
        <v>2.0817000000000001E-3</v>
      </c>
      <c r="V70" s="5">
        <v>0</v>
      </c>
      <c r="W70" s="5">
        <v>0</v>
      </c>
      <c r="Y70" s="5">
        <v>2.5</v>
      </c>
      <c r="Z70" s="5">
        <v>0.97970000000000002</v>
      </c>
      <c r="AA70" s="6">
        <v>2.3094000000000001E-3</v>
      </c>
      <c r="AB70" s="5">
        <v>0</v>
      </c>
      <c r="AC70" s="5">
        <v>0</v>
      </c>
    </row>
    <row r="71" spans="1:29" x14ac:dyDescent="0.2">
      <c r="A71" s="5">
        <v>5</v>
      </c>
      <c r="B71" s="5">
        <v>1.4179999999999999</v>
      </c>
      <c r="C71" s="5">
        <v>0</v>
      </c>
      <c r="D71" s="5">
        <v>1.216</v>
      </c>
      <c r="E71" s="5">
        <v>0</v>
      </c>
      <c r="G71" s="5">
        <v>5</v>
      </c>
      <c r="H71" s="5">
        <v>1.1180000000000001</v>
      </c>
      <c r="I71" s="5">
        <v>1.5100000000000001E-2</v>
      </c>
      <c r="J71" s="5">
        <v>0.58299999999999996</v>
      </c>
      <c r="K71" s="6">
        <v>9.5394E-3</v>
      </c>
      <c r="M71" s="5">
        <v>5</v>
      </c>
      <c r="N71" s="5">
        <v>0.79730000000000001</v>
      </c>
      <c r="O71" s="6">
        <v>4.0415E-3</v>
      </c>
      <c r="P71" s="5">
        <v>0</v>
      </c>
      <c r="Q71" s="5">
        <v>0</v>
      </c>
      <c r="S71" s="5">
        <v>5</v>
      </c>
      <c r="T71" s="5">
        <v>0.94969999999999999</v>
      </c>
      <c r="U71" s="6">
        <v>5.7735000000000002E-4</v>
      </c>
      <c r="V71" s="5">
        <v>0</v>
      </c>
      <c r="W71" s="5">
        <v>0</v>
      </c>
      <c r="Y71" s="5">
        <v>5</v>
      </c>
      <c r="Z71" s="5">
        <v>1.0487</v>
      </c>
      <c r="AA71" s="6">
        <v>2.5165999999999999E-3</v>
      </c>
      <c r="AB71" s="5">
        <v>0</v>
      </c>
      <c r="AC71" s="5">
        <v>0</v>
      </c>
    </row>
    <row r="74" spans="1:29" x14ac:dyDescent="0.2">
      <c r="A74" s="1" t="s">
        <v>212</v>
      </c>
      <c r="G74" s="1" t="s">
        <v>213</v>
      </c>
      <c r="M74" s="1" t="s">
        <v>214</v>
      </c>
      <c r="S74" s="1" t="s">
        <v>215</v>
      </c>
      <c r="Y74" s="1" t="s">
        <v>216</v>
      </c>
    </row>
    <row r="75" spans="1:29" ht="15" x14ac:dyDescent="0.2">
      <c r="A75" s="84" t="s">
        <v>129</v>
      </c>
      <c r="B75" s="83" t="s">
        <v>130</v>
      </c>
      <c r="C75" s="83"/>
      <c r="D75" s="83"/>
      <c r="E75" s="83"/>
      <c r="G75" s="84" t="s">
        <v>129</v>
      </c>
      <c r="H75" s="83" t="s">
        <v>130</v>
      </c>
      <c r="I75" s="83"/>
      <c r="J75" s="83"/>
      <c r="K75" s="83"/>
      <c r="M75" s="84" t="s">
        <v>129</v>
      </c>
      <c r="N75" s="83" t="s">
        <v>130</v>
      </c>
      <c r="O75" s="83"/>
      <c r="P75" s="83"/>
      <c r="Q75" s="83"/>
      <c r="S75" s="84" t="s">
        <v>129</v>
      </c>
      <c r="T75" s="83" t="s">
        <v>130</v>
      </c>
      <c r="U75" s="83"/>
      <c r="V75" s="83"/>
      <c r="W75" s="83"/>
      <c r="Y75" s="84" t="s">
        <v>129</v>
      </c>
      <c r="Z75" s="83" t="s">
        <v>130</v>
      </c>
      <c r="AA75" s="83"/>
      <c r="AB75" s="83"/>
      <c r="AC75" s="83"/>
    </row>
    <row r="76" spans="1:29" ht="30" customHeight="1" x14ac:dyDescent="0.2">
      <c r="A76" s="84"/>
      <c r="B76" s="84" t="s">
        <v>131</v>
      </c>
      <c r="C76" s="84"/>
      <c r="D76" s="84" t="s">
        <v>132</v>
      </c>
      <c r="E76" s="84"/>
      <c r="G76" s="84"/>
      <c r="H76" s="84" t="s">
        <v>131</v>
      </c>
      <c r="I76" s="84"/>
      <c r="J76" s="84" t="s">
        <v>132</v>
      </c>
      <c r="K76" s="84"/>
      <c r="M76" s="84"/>
      <c r="N76" s="84" t="s">
        <v>131</v>
      </c>
      <c r="O76" s="84"/>
      <c r="P76" s="84" t="s">
        <v>132</v>
      </c>
      <c r="Q76" s="84"/>
      <c r="S76" s="84"/>
      <c r="T76" s="84" t="s">
        <v>131</v>
      </c>
      <c r="U76" s="84"/>
      <c r="V76" s="84" t="s">
        <v>132</v>
      </c>
      <c r="W76" s="84"/>
      <c r="Y76" s="84"/>
      <c r="Z76" s="84" t="s">
        <v>131</v>
      </c>
      <c r="AA76" s="84"/>
      <c r="AB76" s="84" t="s">
        <v>132</v>
      </c>
      <c r="AC76" s="84"/>
    </row>
    <row r="77" spans="1:29" ht="30" x14ac:dyDescent="0.2">
      <c r="A77" s="84"/>
      <c r="B77" s="2" t="s">
        <v>133</v>
      </c>
      <c r="C77" s="4" t="s">
        <v>134</v>
      </c>
      <c r="D77" s="2" t="s">
        <v>135</v>
      </c>
      <c r="E77" s="4" t="s">
        <v>134</v>
      </c>
      <c r="G77" s="84"/>
      <c r="H77" s="2" t="s">
        <v>133</v>
      </c>
      <c r="I77" s="4" t="s">
        <v>134</v>
      </c>
      <c r="J77" s="2" t="s">
        <v>135</v>
      </c>
      <c r="K77" s="4" t="s">
        <v>134</v>
      </c>
      <c r="M77" s="84"/>
      <c r="N77" s="2" t="s">
        <v>133</v>
      </c>
      <c r="O77" s="4" t="s">
        <v>134</v>
      </c>
      <c r="P77" s="2" t="s">
        <v>135</v>
      </c>
      <c r="Q77" s="4" t="s">
        <v>134</v>
      </c>
      <c r="S77" s="84"/>
      <c r="T77" s="2" t="s">
        <v>133</v>
      </c>
      <c r="U77" s="4" t="s">
        <v>134</v>
      </c>
      <c r="V77" s="2" t="s">
        <v>135</v>
      </c>
      <c r="W77" s="4" t="s">
        <v>134</v>
      </c>
      <c r="Y77" s="84"/>
      <c r="Z77" s="2" t="s">
        <v>133</v>
      </c>
      <c r="AA77" s="4" t="s">
        <v>134</v>
      </c>
      <c r="AB77" s="2" t="s">
        <v>135</v>
      </c>
      <c r="AC77" s="4" t="s">
        <v>134</v>
      </c>
    </row>
    <row r="78" spans="1:29" x14ac:dyDescent="0.2">
      <c r="A78" s="5">
        <v>0</v>
      </c>
      <c r="B78" s="5">
        <v>0</v>
      </c>
      <c r="C78" s="5">
        <v>0</v>
      </c>
      <c r="D78" s="5">
        <v>0</v>
      </c>
      <c r="E78" s="5">
        <v>0</v>
      </c>
      <c r="G78" s="5">
        <v>0</v>
      </c>
      <c r="H78" s="5">
        <v>0</v>
      </c>
      <c r="I78" s="5">
        <v>0</v>
      </c>
      <c r="J78" s="5">
        <v>0</v>
      </c>
      <c r="K78" s="5">
        <v>0</v>
      </c>
      <c r="M78" s="5">
        <v>0</v>
      </c>
      <c r="N78" s="5">
        <v>0</v>
      </c>
      <c r="O78" s="5">
        <v>0</v>
      </c>
      <c r="P78" s="5">
        <v>0</v>
      </c>
      <c r="Q78" s="5">
        <v>0</v>
      </c>
      <c r="S78" s="5">
        <v>0</v>
      </c>
      <c r="T78" s="5">
        <v>0</v>
      </c>
      <c r="U78" s="5">
        <v>0</v>
      </c>
      <c r="V78" s="5">
        <v>0</v>
      </c>
      <c r="W78" s="5">
        <v>0</v>
      </c>
      <c r="Y78" s="5">
        <v>0</v>
      </c>
      <c r="Z78" s="5">
        <v>0</v>
      </c>
      <c r="AA78" s="5">
        <v>0</v>
      </c>
      <c r="AB78" s="5">
        <v>0</v>
      </c>
      <c r="AC78" s="5">
        <v>0</v>
      </c>
    </row>
    <row r="79" spans="1:29" x14ac:dyDescent="0.2">
      <c r="A79" s="5">
        <v>7.8100000000000003E-2</v>
      </c>
      <c r="B79" s="5">
        <v>0</v>
      </c>
      <c r="C79" s="6">
        <v>5.7735000000000002E-4</v>
      </c>
      <c r="D79" s="5">
        <v>0</v>
      </c>
      <c r="E79" s="5">
        <v>0</v>
      </c>
      <c r="G79" s="5">
        <v>7.8100000000000003E-2</v>
      </c>
      <c r="H79" s="5">
        <v>1.47E-2</v>
      </c>
      <c r="I79" s="6">
        <v>5.7735000000000002E-4</v>
      </c>
      <c r="J79" s="5">
        <v>0</v>
      </c>
      <c r="K79" s="5">
        <v>0</v>
      </c>
      <c r="M79" s="5">
        <v>7.8100000000000003E-2</v>
      </c>
      <c r="N79" s="5">
        <v>2.1000000000000001E-2</v>
      </c>
      <c r="O79" s="6">
        <v>4.9328999999999996E-3</v>
      </c>
      <c r="P79" s="5">
        <v>0</v>
      </c>
      <c r="Q79" s="5">
        <v>0</v>
      </c>
      <c r="S79" s="5">
        <v>7.8100000000000003E-2</v>
      </c>
      <c r="T79" s="6">
        <v>-2.3333E-3</v>
      </c>
      <c r="U79" s="6">
        <v>5.7735000000000002E-4</v>
      </c>
      <c r="V79" s="6">
        <v>-2E-3</v>
      </c>
      <c r="W79" s="5">
        <v>0</v>
      </c>
      <c r="Y79" s="5">
        <v>7.8100000000000003E-2</v>
      </c>
      <c r="Z79" s="6">
        <v>-5.6667000000000002E-3</v>
      </c>
      <c r="AA79" s="6">
        <v>5.7735000000000002E-4</v>
      </c>
      <c r="AB79" s="6">
        <v>-4.0000000000000001E-3</v>
      </c>
      <c r="AC79" s="5">
        <v>0</v>
      </c>
    </row>
    <row r="80" spans="1:29" x14ac:dyDescent="0.2">
      <c r="A80" s="5">
        <v>0.15629999999999999</v>
      </c>
      <c r="B80" s="5">
        <v>0.1827</v>
      </c>
      <c r="C80" s="6">
        <v>1.5275E-3</v>
      </c>
      <c r="D80" s="5">
        <v>0</v>
      </c>
      <c r="E80" s="5">
        <v>0</v>
      </c>
      <c r="G80" s="5">
        <v>0.15629999999999999</v>
      </c>
      <c r="H80" s="5">
        <v>0.10929999999999999</v>
      </c>
      <c r="I80" s="6">
        <v>2.5165999999999999E-3</v>
      </c>
      <c r="J80" s="5">
        <v>0</v>
      </c>
      <c r="K80" s="5">
        <v>0</v>
      </c>
      <c r="M80" s="5">
        <v>0.15629999999999999</v>
      </c>
      <c r="N80" s="5">
        <v>9.0999999999999998E-2</v>
      </c>
      <c r="O80" s="6">
        <v>2.8868000000000001E-3</v>
      </c>
      <c r="P80" s="5">
        <v>0</v>
      </c>
      <c r="Q80" s="5">
        <v>0</v>
      </c>
      <c r="S80" s="5">
        <v>0.15629999999999999</v>
      </c>
      <c r="T80" s="6">
        <v>-2.3333E-3</v>
      </c>
      <c r="U80" s="6">
        <v>5.7735000000000002E-4</v>
      </c>
      <c r="V80" s="6">
        <v>6.6666999999999996E-4</v>
      </c>
      <c r="W80" s="6">
        <v>5.7735000000000002E-4</v>
      </c>
      <c r="Y80" s="5">
        <v>0.15629999999999999</v>
      </c>
      <c r="Z80" s="6">
        <v>-3.3333000000000001E-4</v>
      </c>
      <c r="AA80" s="6">
        <v>5.7735000000000002E-4</v>
      </c>
      <c r="AB80" s="6">
        <v>3.6667000000000002E-3</v>
      </c>
      <c r="AC80" s="6">
        <v>5.7735000000000002E-4</v>
      </c>
    </row>
    <row r="81" spans="1:29" x14ac:dyDescent="0.2">
      <c r="A81" s="5">
        <v>0.3125</v>
      </c>
      <c r="B81" s="5">
        <v>0.62929999999999997</v>
      </c>
      <c r="C81" s="6">
        <v>1.1547E-3</v>
      </c>
      <c r="D81" s="5">
        <v>0</v>
      </c>
      <c r="E81" s="5">
        <v>0</v>
      </c>
      <c r="G81" s="5">
        <v>0.3125</v>
      </c>
      <c r="H81" s="5">
        <v>0.41599999999999998</v>
      </c>
      <c r="I81" s="6">
        <v>1E-3</v>
      </c>
      <c r="J81" s="5">
        <v>0</v>
      </c>
      <c r="K81" s="5">
        <v>0</v>
      </c>
      <c r="M81" s="5">
        <v>0.3125</v>
      </c>
      <c r="N81" s="5">
        <v>0.38629999999999998</v>
      </c>
      <c r="O81" s="5">
        <v>1.5699999999999999E-2</v>
      </c>
      <c r="P81" s="5">
        <v>2.23E-2</v>
      </c>
      <c r="Q81" s="5">
        <v>0</v>
      </c>
      <c r="S81" s="5">
        <v>0.3125</v>
      </c>
      <c r="T81" s="5">
        <v>4.1000000000000002E-2</v>
      </c>
      <c r="U81" s="5">
        <v>0</v>
      </c>
      <c r="V81" s="6">
        <v>-3.3333000000000001E-4</v>
      </c>
      <c r="W81" s="6">
        <v>5.7735000000000002E-4</v>
      </c>
      <c r="Y81" s="5">
        <v>0.3125</v>
      </c>
      <c r="Z81" s="5">
        <v>2.8299999999999999E-2</v>
      </c>
      <c r="AA81" s="6">
        <v>5.7735000000000002E-4</v>
      </c>
      <c r="AB81" s="6">
        <v>-2E-3</v>
      </c>
      <c r="AC81" s="5">
        <v>0</v>
      </c>
    </row>
    <row r="82" spans="1:29" x14ac:dyDescent="0.2">
      <c r="A82" s="5">
        <v>0.625</v>
      </c>
      <c r="B82" s="5">
        <v>0.69730000000000003</v>
      </c>
      <c r="C82" s="5">
        <v>1.17E-2</v>
      </c>
      <c r="D82" s="5">
        <v>0</v>
      </c>
      <c r="E82" s="5">
        <v>0</v>
      </c>
      <c r="G82" s="5">
        <v>0.625</v>
      </c>
      <c r="H82" s="5">
        <v>0.55269999999999997</v>
      </c>
      <c r="I82" s="6">
        <v>1.1547E-3</v>
      </c>
      <c r="J82" s="5">
        <v>0</v>
      </c>
      <c r="K82" s="5">
        <v>0</v>
      </c>
      <c r="M82" s="5">
        <v>0.625</v>
      </c>
      <c r="N82" s="5">
        <v>0.60099999999999998</v>
      </c>
      <c r="O82" s="5">
        <v>2.1899999999999999E-2</v>
      </c>
      <c r="P82" s="5">
        <v>7.6700000000000004E-2</v>
      </c>
      <c r="Q82" s="6">
        <v>2.3094000000000001E-3</v>
      </c>
      <c r="S82" s="5">
        <v>0.625</v>
      </c>
      <c r="T82" s="5">
        <v>0.25469999999999998</v>
      </c>
      <c r="U82" s="6">
        <v>5.7735000000000002E-4</v>
      </c>
      <c r="V82" s="5">
        <v>2.5999999999999999E-2</v>
      </c>
      <c r="W82" s="6">
        <v>1E-3</v>
      </c>
      <c r="Y82" s="5">
        <v>0.625</v>
      </c>
      <c r="Z82" s="5">
        <v>0.12</v>
      </c>
      <c r="AA82" s="5">
        <v>0</v>
      </c>
      <c r="AB82" s="6">
        <v>2.6667000000000001E-3</v>
      </c>
      <c r="AC82" s="6">
        <v>5.7735000000000002E-4</v>
      </c>
    </row>
    <row r="83" spans="1:29" x14ac:dyDescent="0.2">
      <c r="A83" s="5">
        <v>1.25</v>
      </c>
      <c r="B83" s="5">
        <v>0.69099999999999995</v>
      </c>
      <c r="C83" s="6">
        <v>8.1854000000000007E-3</v>
      </c>
      <c r="D83" s="5">
        <v>0</v>
      </c>
      <c r="E83" s="5">
        <v>0</v>
      </c>
      <c r="G83" s="5">
        <v>1.25</v>
      </c>
      <c r="H83" s="5">
        <v>0.60370000000000001</v>
      </c>
      <c r="I83" s="6">
        <v>5.7735000000000002E-4</v>
      </c>
      <c r="J83" s="5">
        <v>2.0299999999999999E-2</v>
      </c>
      <c r="K83" s="6">
        <v>5.7735000000000002E-4</v>
      </c>
      <c r="M83" s="5">
        <v>1.25</v>
      </c>
      <c r="N83" s="5">
        <v>0.64929999999999999</v>
      </c>
      <c r="O83" s="6">
        <v>3.2146000000000002E-3</v>
      </c>
      <c r="P83" s="5">
        <v>0.10100000000000001</v>
      </c>
      <c r="Q83" s="6">
        <v>2.5165999999999999E-3</v>
      </c>
      <c r="S83" s="5">
        <v>1.25</v>
      </c>
      <c r="T83" s="5">
        <v>0.38569999999999999</v>
      </c>
      <c r="U83" s="6">
        <v>5.7735000000000002E-4</v>
      </c>
      <c r="V83" s="5">
        <v>0.31569999999999998</v>
      </c>
      <c r="W83" s="5">
        <v>1.8200000000000001E-2</v>
      </c>
      <c r="Y83" s="5">
        <v>1.25</v>
      </c>
      <c r="Z83" s="5">
        <v>0.25929999999999997</v>
      </c>
      <c r="AA83" s="6">
        <v>5.7735000000000002E-4</v>
      </c>
      <c r="AB83" s="5">
        <v>6.7299999999999999E-2</v>
      </c>
      <c r="AC83" s="6">
        <v>1.5275E-3</v>
      </c>
    </row>
    <row r="84" spans="1:29" x14ac:dyDescent="0.2">
      <c r="A84" s="5">
        <v>2.5</v>
      </c>
      <c r="B84" s="5">
        <v>0.69099999999999995</v>
      </c>
      <c r="C84" s="6">
        <v>5.2915000000000002E-3</v>
      </c>
      <c r="D84" s="5">
        <v>0</v>
      </c>
      <c r="E84" s="5">
        <v>0</v>
      </c>
      <c r="G84" s="5">
        <v>2.5</v>
      </c>
      <c r="H84" s="5">
        <v>0.62029999999999996</v>
      </c>
      <c r="I84" s="6">
        <v>1.1547E-3</v>
      </c>
      <c r="J84" s="5">
        <v>3.2000000000000001E-2</v>
      </c>
      <c r="K84" s="5">
        <v>0</v>
      </c>
      <c r="M84" s="5">
        <v>2.5</v>
      </c>
      <c r="N84" s="5">
        <v>0.61370000000000002</v>
      </c>
      <c r="O84" s="6">
        <v>4.0415E-3</v>
      </c>
      <c r="P84" s="5">
        <v>0.11169999999999999</v>
      </c>
      <c r="Q84" s="6">
        <v>4.1633E-3</v>
      </c>
      <c r="S84" s="5">
        <v>2.5</v>
      </c>
      <c r="T84" s="5">
        <v>0.437</v>
      </c>
      <c r="U84" s="6">
        <v>1.7321000000000001E-3</v>
      </c>
      <c r="V84" s="5">
        <v>0.4047</v>
      </c>
      <c r="W84" s="6">
        <v>3.7859E-3</v>
      </c>
      <c r="Y84" s="5">
        <v>2.5</v>
      </c>
      <c r="Z84" s="5">
        <v>0.27600000000000002</v>
      </c>
      <c r="AA84" s="5">
        <v>0</v>
      </c>
      <c r="AB84" s="5">
        <v>0.1023</v>
      </c>
      <c r="AC84" s="6">
        <v>5.7735000000000002E-4</v>
      </c>
    </row>
    <row r="85" spans="1:29" x14ac:dyDescent="0.2">
      <c r="A85" s="5">
        <v>5</v>
      </c>
      <c r="B85" s="5">
        <v>0.69569999999999999</v>
      </c>
      <c r="C85" s="6">
        <v>5.7735000000000002E-4</v>
      </c>
      <c r="D85" s="5">
        <v>0</v>
      </c>
      <c r="E85" s="5">
        <v>0</v>
      </c>
      <c r="G85" s="5">
        <v>5</v>
      </c>
      <c r="H85" s="5">
        <v>0.623</v>
      </c>
      <c r="I85" s="6">
        <v>1E-3</v>
      </c>
      <c r="J85" s="5">
        <v>3.5000000000000003E-2</v>
      </c>
      <c r="K85" s="5">
        <v>0</v>
      </c>
      <c r="M85" s="5">
        <v>5</v>
      </c>
      <c r="N85" s="5">
        <v>0.69130000000000003</v>
      </c>
      <c r="O85" s="6">
        <v>1E-3</v>
      </c>
      <c r="P85" s="5">
        <v>0.115</v>
      </c>
      <c r="Q85" s="6">
        <v>5.1316000000000001E-3</v>
      </c>
      <c r="S85" s="5">
        <v>5</v>
      </c>
      <c r="T85" s="5">
        <v>0.46229999999999999</v>
      </c>
      <c r="U85" s="6">
        <v>5.7735000000000002E-4</v>
      </c>
      <c r="V85" s="5">
        <v>0.4173</v>
      </c>
      <c r="W85" s="5">
        <v>1.47E-2</v>
      </c>
      <c r="Y85" s="5">
        <v>5</v>
      </c>
      <c r="Z85" s="5">
        <v>0.29170000000000001</v>
      </c>
      <c r="AA85" s="6">
        <v>5.7735000000000002E-4</v>
      </c>
      <c r="AB85" s="5">
        <v>0.11700000000000001</v>
      </c>
      <c r="AC85" s="5">
        <v>0</v>
      </c>
    </row>
    <row r="88" spans="1:29" x14ac:dyDescent="0.2">
      <c r="A88" s="1" t="s">
        <v>217</v>
      </c>
      <c r="G88" s="1" t="s">
        <v>136</v>
      </c>
    </row>
    <row r="89" spans="1:29" ht="15" x14ac:dyDescent="0.2">
      <c r="A89" s="84" t="s">
        <v>129</v>
      </c>
      <c r="B89" s="83" t="s">
        <v>130</v>
      </c>
      <c r="C89" s="83"/>
      <c r="D89" s="83"/>
      <c r="E89" s="83"/>
      <c r="G89" s="93" t="s">
        <v>129</v>
      </c>
      <c r="H89" s="88" t="s">
        <v>130</v>
      </c>
      <c r="I89" s="89"/>
      <c r="J89" s="89"/>
      <c r="K89" s="90"/>
    </row>
    <row r="90" spans="1:29" ht="30" customHeight="1" x14ac:dyDescent="0.2">
      <c r="A90" s="84"/>
      <c r="B90" s="84" t="s">
        <v>131</v>
      </c>
      <c r="C90" s="84"/>
      <c r="D90" s="84" t="s">
        <v>132</v>
      </c>
      <c r="E90" s="84"/>
      <c r="G90" s="94"/>
      <c r="H90" s="91" t="s">
        <v>131</v>
      </c>
      <c r="I90" s="92"/>
      <c r="J90" s="91" t="s">
        <v>132</v>
      </c>
      <c r="K90" s="92"/>
    </row>
    <row r="91" spans="1:29" ht="30" x14ac:dyDescent="0.2">
      <c r="A91" s="84"/>
      <c r="B91" s="2" t="s">
        <v>133</v>
      </c>
      <c r="C91" s="4" t="s">
        <v>134</v>
      </c>
      <c r="D91" s="2" t="s">
        <v>135</v>
      </c>
      <c r="E91" s="4" t="s">
        <v>134</v>
      </c>
      <c r="G91" s="95"/>
      <c r="H91" s="2" t="s">
        <v>133</v>
      </c>
      <c r="I91" s="4" t="s">
        <v>134</v>
      </c>
      <c r="J91" s="2" t="s">
        <v>135</v>
      </c>
      <c r="K91" s="4" t="s">
        <v>134</v>
      </c>
    </row>
    <row r="92" spans="1:29" x14ac:dyDescent="0.2">
      <c r="A92" s="5">
        <v>0</v>
      </c>
      <c r="B92" s="5">
        <v>0</v>
      </c>
      <c r="C92" s="5">
        <v>0</v>
      </c>
      <c r="D92" s="5">
        <v>0</v>
      </c>
      <c r="E92" s="5">
        <v>0</v>
      </c>
      <c r="G92" s="5">
        <v>0</v>
      </c>
      <c r="H92" s="5">
        <v>0</v>
      </c>
      <c r="I92" s="5">
        <v>0</v>
      </c>
      <c r="J92" s="5">
        <v>0</v>
      </c>
      <c r="K92" s="5">
        <v>0</v>
      </c>
    </row>
    <row r="93" spans="1:29" x14ac:dyDescent="0.2">
      <c r="A93" s="5">
        <v>7.8100000000000003E-2</v>
      </c>
      <c r="B93" s="5">
        <v>0</v>
      </c>
      <c r="C93" s="6">
        <v>5.7735000000000002E-4</v>
      </c>
      <c r="D93" s="5">
        <v>0</v>
      </c>
      <c r="E93" s="6">
        <v>5.7735000000000002E-4</v>
      </c>
      <c r="G93" s="5">
        <v>7.8100000000000003E-2</v>
      </c>
      <c r="H93" s="5">
        <v>0</v>
      </c>
      <c r="I93" s="6">
        <v>5.7735000000000002E-4</v>
      </c>
      <c r="J93" s="5">
        <v>0</v>
      </c>
      <c r="K93" s="5">
        <v>0</v>
      </c>
    </row>
    <row r="94" spans="1:29" x14ac:dyDescent="0.2">
      <c r="A94" s="5">
        <v>0.15629999999999999</v>
      </c>
      <c r="B94" s="5">
        <v>0</v>
      </c>
      <c r="C94" s="5">
        <v>0</v>
      </c>
      <c r="D94" s="5">
        <v>0</v>
      </c>
      <c r="E94" s="6">
        <v>5.7735000000000002E-4</v>
      </c>
      <c r="G94" s="5">
        <v>0.15629999999999999</v>
      </c>
      <c r="H94" s="5">
        <v>0</v>
      </c>
      <c r="I94" s="5">
        <v>0</v>
      </c>
      <c r="J94" s="5">
        <v>0</v>
      </c>
      <c r="K94" s="5">
        <v>0</v>
      </c>
    </row>
    <row r="95" spans="1:29" x14ac:dyDescent="0.2">
      <c r="A95" s="5">
        <v>0.3125</v>
      </c>
      <c r="B95" s="5">
        <v>1.4E-2</v>
      </c>
      <c r="C95" s="5">
        <v>0</v>
      </c>
      <c r="D95" s="6">
        <v>4.6667000000000002E-3</v>
      </c>
      <c r="E95" s="6">
        <v>5.7735000000000002E-4</v>
      </c>
      <c r="G95" s="5">
        <v>0.3125</v>
      </c>
      <c r="H95" s="5">
        <v>1.7000000000000001E-2</v>
      </c>
      <c r="I95" s="6">
        <v>5.7735000000000002E-4</v>
      </c>
      <c r="J95" s="5">
        <v>0</v>
      </c>
      <c r="K95" s="5">
        <v>0</v>
      </c>
    </row>
    <row r="96" spans="1:29" x14ac:dyDescent="0.2">
      <c r="A96" s="5">
        <v>0.625</v>
      </c>
      <c r="B96" s="5">
        <v>0.13300000000000001</v>
      </c>
      <c r="C96" s="5">
        <v>0</v>
      </c>
      <c r="D96" s="5">
        <v>2.5000000000000001E-2</v>
      </c>
      <c r="E96" s="6">
        <v>1E-3</v>
      </c>
      <c r="G96" s="5">
        <v>0.625</v>
      </c>
      <c r="H96" s="5">
        <v>0.32300000000000001</v>
      </c>
      <c r="I96" s="6">
        <v>1.1547E-3</v>
      </c>
      <c r="J96" s="5">
        <v>0</v>
      </c>
      <c r="K96" s="5">
        <v>0</v>
      </c>
    </row>
    <row r="97" spans="1:11" x14ac:dyDescent="0.2">
      <c r="A97" s="5">
        <v>1.25</v>
      </c>
      <c r="B97" s="5">
        <v>0.2747</v>
      </c>
      <c r="C97" s="6">
        <v>3.0550999999999998E-3</v>
      </c>
      <c r="D97" s="5">
        <v>0.26769999999999999</v>
      </c>
      <c r="E97" s="6">
        <v>3.0550999999999998E-3</v>
      </c>
      <c r="G97" s="5">
        <v>1.25</v>
      </c>
      <c r="H97" s="5">
        <v>0.81799999999999995</v>
      </c>
      <c r="I97" s="6">
        <v>7.0238000000000002E-3</v>
      </c>
      <c r="J97" s="5">
        <v>0</v>
      </c>
      <c r="K97" s="5">
        <v>0</v>
      </c>
    </row>
    <row r="98" spans="1:11" x14ac:dyDescent="0.2">
      <c r="A98" s="5">
        <v>2.5</v>
      </c>
      <c r="B98" s="5">
        <v>0.27429999999999999</v>
      </c>
      <c r="C98" s="6">
        <v>5.7735000000000002E-4</v>
      </c>
      <c r="D98" s="5">
        <v>0.35670000000000002</v>
      </c>
      <c r="E98" s="6">
        <v>3.7859E-3</v>
      </c>
      <c r="G98" s="5">
        <v>2.5</v>
      </c>
      <c r="H98" s="5">
        <v>0.92630000000000001</v>
      </c>
      <c r="I98" s="6">
        <v>2.5165999999999999E-3</v>
      </c>
      <c r="J98" s="5">
        <v>0</v>
      </c>
      <c r="K98" s="5">
        <v>0</v>
      </c>
    </row>
    <row r="99" spans="1:11" x14ac:dyDescent="0.2">
      <c r="A99" s="5">
        <v>5</v>
      </c>
      <c r="B99" s="5">
        <v>0.28599999999999998</v>
      </c>
      <c r="C99" s="5">
        <v>0</v>
      </c>
      <c r="D99" s="5">
        <v>0.38269999999999998</v>
      </c>
      <c r="E99" s="6">
        <v>1.5275E-3</v>
      </c>
      <c r="G99" s="5">
        <v>5</v>
      </c>
      <c r="H99" s="5">
        <v>0.89029999999999998</v>
      </c>
      <c r="I99" s="6">
        <v>7.6375999999999996E-3</v>
      </c>
      <c r="J99" s="5">
        <v>0</v>
      </c>
      <c r="K99" s="5">
        <v>0</v>
      </c>
    </row>
  </sheetData>
  <mergeCells count="129">
    <mergeCell ref="A1:AC2"/>
    <mergeCell ref="B89:E89"/>
    <mergeCell ref="H89:K89"/>
    <mergeCell ref="B90:C90"/>
    <mergeCell ref="D90:E90"/>
    <mergeCell ref="H90:I90"/>
    <mergeCell ref="J90:K90"/>
    <mergeCell ref="A5:A7"/>
    <mergeCell ref="A19:A21"/>
    <mergeCell ref="A33:A35"/>
    <mergeCell ref="A47:A49"/>
    <mergeCell ref="A61:A63"/>
    <mergeCell ref="A75:A77"/>
    <mergeCell ref="A89:A91"/>
    <mergeCell ref="G5:G7"/>
    <mergeCell ref="G19:G21"/>
    <mergeCell ref="G33:G35"/>
    <mergeCell ref="G47:G49"/>
    <mergeCell ref="G61:G63"/>
    <mergeCell ref="G75:G77"/>
    <mergeCell ref="G89:G91"/>
    <mergeCell ref="B75:E75"/>
    <mergeCell ref="H75:K75"/>
    <mergeCell ref="N75:Q75"/>
    <mergeCell ref="T75:W75"/>
    <mergeCell ref="Z75:AC75"/>
    <mergeCell ref="B76:C76"/>
    <mergeCell ref="D76:E76"/>
    <mergeCell ref="H76:I76"/>
    <mergeCell ref="J76:K76"/>
    <mergeCell ref="N76:O76"/>
    <mergeCell ref="P76:Q76"/>
    <mergeCell ref="T76:U76"/>
    <mergeCell ref="V76:W76"/>
    <mergeCell ref="Z76:AA76"/>
    <mergeCell ref="AB76:AC76"/>
    <mergeCell ref="M75:M77"/>
    <mergeCell ref="S75:S77"/>
    <mergeCell ref="Y75:Y77"/>
    <mergeCell ref="B61:E61"/>
    <mergeCell ref="H61:K61"/>
    <mergeCell ref="N61:Q61"/>
    <mergeCell ref="T61:W61"/>
    <mergeCell ref="Z61:AC61"/>
    <mergeCell ref="B62:C62"/>
    <mergeCell ref="D62:E62"/>
    <mergeCell ref="H62:I62"/>
    <mergeCell ref="J62:K62"/>
    <mergeCell ref="N62:O62"/>
    <mergeCell ref="P62:Q62"/>
    <mergeCell ref="T62:U62"/>
    <mergeCell ref="V62:W62"/>
    <mergeCell ref="Z62:AA62"/>
    <mergeCell ref="AB62:AC62"/>
    <mergeCell ref="M61:M63"/>
    <mergeCell ref="S61:S63"/>
    <mergeCell ref="Y61:Y63"/>
    <mergeCell ref="B47:E47"/>
    <mergeCell ref="H47:K47"/>
    <mergeCell ref="N47:Q47"/>
    <mergeCell ref="T47:W47"/>
    <mergeCell ref="Z47:AC47"/>
    <mergeCell ref="B48:C48"/>
    <mergeCell ref="D48:E48"/>
    <mergeCell ref="H48:I48"/>
    <mergeCell ref="J48:K48"/>
    <mergeCell ref="N48:O48"/>
    <mergeCell ref="P48:Q48"/>
    <mergeCell ref="T48:U48"/>
    <mergeCell ref="V48:W48"/>
    <mergeCell ref="Z48:AA48"/>
    <mergeCell ref="AB48:AC48"/>
    <mergeCell ref="M47:M49"/>
    <mergeCell ref="S47:S49"/>
    <mergeCell ref="Y47:Y49"/>
    <mergeCell ref="B33:E33"/>
    <mergeCell ref="H33:K33"/>
    <mergeCell ref="N33:Q33"/>
    <mergeCell ref="T33:W33"/>
    <mergeCell ref="Z33:AC33"/>
    <mergeCell ref="B34:C34"/>
    <mergeCell ref="D34:E34"/>
    <mergeCell ref="H34:I34"/>
    <mergeCell ref="J34:K34"/>
    <mergeCell ref="N34:O34"/>
    <mergeCell ref="P34:Q34"/>
    <mergeCell ref="T34:U34"/>
    <mergeCell ref="V34:W34"/>
    <mergeCell ref="Z34:AA34"/>
    <mergeCell ref="AB34:AC34"/>
    <mergeCell ref="M33:M35"/>
    <mergeCell ref="S33:S35"/>
    <mergeCell ref="Y33:Y35"/>
    <mergeCell ref="B19:E19"/>
    <mergeCell ref="H19:K19"/>
    <mergeCell ref="N19:Q19"/>
    <mergeCell ref="T19:W19"/>
    <mergeCell ref="Z19:AC19"/>
    <mergeCell ref="B20:C20"/>
    <mergeCell ref="D20:E20"/>
    <mergeCell ref="H20:I20"/>
    <mergeCell ref="J20:K20"/>
    <mergeCell ref="N20:O20"/>
    <mergeCell ref="P20:Q20"/>
    <mergeCell ref="T20:U20"/>
    <mergeCell ref="V20:W20"/>
    <mergeCell ref="Z20:AA20"/>
    <mergeCell ref="AB20:AC20"/>
    <mergeCell ref="M19:M21"/>
    <mergeCell ref="S19:S21"/>
    <mergeCell ref="Y19:Y21"/>
    <mergeCell ref="B5:E5"/>
    <mergeCell ref="H5:K5"/>
    <mergeCell ref="N5:Q5"/>
    <mergeCell ref="T5:W5"/>
    <mergeCell ref="Z5:AC5"/>
    <mergeCell ref="B6:C6"/>
    <mergeCell ref="D6:E6"/>
    <mergeCell ref="H6:I6"/>
    <mergeCell ref="J6:K6"/>
    <mergeCell ref="N6:O6"/>
    <mergeCell ref="P6:Q6"/>
    <mergeCell ref="T6:U6"/>
    <mergeCell ref="V6:W6"/>
    <mergeCell ref="Z6:AA6"/>
    <mergeCell ref="AB6:AC6"/>
    <mergeCell ref="M5:M7"/>
    <mergeCell ref="S5:S7"/>
    <mergeCell ref="Y5:Y7"/>
  </mergeCells>
  <phoneticPr fontId="19"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6"/>
  <sheetViews>
    <sheetView workbookViewId="0">
      <selection sqref="A1:AC2"/>
    </sheetView>
  </sheetViews>
  <sheetFormatPr defaultColWidth="9" defaultRowHeight="14.25" x14ac:dyDescent="0.2"/>
  <cols>
    <col min="1" max="1" width="9" style="1"/>
    <col min="2" max="2" width="12.875" style="1" customWidth="1"/>
    <col min="3" max="3" width="8.125" style="1" customWidth="1"/>
    <col min="4" max="4" width="11.5" style="1" customWidth="1"/>
    <col min="5" max="5" width="8.25" style="1" customWidth="1"/>
    <col min="6" max="7" width="9" style="1"/>
    <col min="8" max="8" width="11.25" style="1" customWidth="1"/>
    <col min="9" max="9" width="10.125" style="1" customWidth="1"/>
    <col min="10" max="10" width="12.75" style="1" customWidth="1"/>
    <col min="11" max="11" width="10.25" style="1" customWidth="1"/>
    <col min="12" max="13" width="9" style="1"/>
    <col min="14" max="14" width="12.875" style="1" customWidth="1"/>
    <col min="15" max="15" width="9" style="1"/>
    <col min="16" max="16" width="14.375" style="1" customWidth="1"/>
    <col min="17" max="17" width="9.875" style="1" customWidth="1"/>
    <col min="18" max="19" width="9" style="1"/>
    <col min="20" max="20" width="11.875" style="1" customWidth="1"/>
    <col min="21" max="21" width="9" style="1"/>
    <col min="22" max="22" width="11.75" style="1" customWidth="1"/>
    <col min="23" max="23" width="9" style="1" customWidth="1"/>
    <col min="24" max="25" width="9" style="1"/>
    <col min="26" max="26" width="12.375" style="1" customWidth="1"/>
    <col min="27" max="27" width="8.875" style="1" customWidth="1"/>
    <col min="28" max="28" width="10.625" style="1" customWidth="1"/>
    <col min="29" max="29" width="9.5" style="1" customWidth="1"/>
    <col min="30" max="16384" width="9" style="1"/>
  </cols>
  <sheetData>
    <row r="1" spans="1:29" x14ac:dyDescent="0.2">
      <c r="A1" s="74" t="s">
        <v>218</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row>
    <row r="2" spans="1:29" x14ac:dyDescent="0.2">
      <c r="A2" s="74"/>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row>
    <row r="3" spans="1:29" x14ac:dyDescent="0.2">
      <c r="A3" s="1" t="s">
        <v>139</v>
      </c>
      <c r="G3" s="1" t="s">
        <v>140</v>
      </c>
      <c r="M3" s="1" t="s">
        <v>142</v>
      </c>
      <c r="S3" s="1" t="s">
        <v>192</v>
      </c>
      <c r="Y3" s="1" t="s">
        <v>143</v>
      </c>
    </row>
    <row r="4" spans="1:29" ht="15" x14ac:dyDescent="0.2">
      <c r="A4" s="84" t="s">
        <v>129</v>
      </c>
      <c r="B4" s="83" t="s">
        <v>130</v>
      </c>
      <c r="C4" s="83"/>
      <c r="D4" s="83"/>
      <c r="E4" s="83"/>
      <c r="G4" s="84" t="s">
        <v>129</v>
      </c>
      <c r="H4" s="83" t="s">
        <v>130</v>
      </c>
      <c r="I4" s="83"/>
      <c r="J4" s="83"/>
      <c r="K4" s="83"/>
      <c r="M4" s="84" t="s">
        <v>129</v>
      </c>
      <c r="N4" s="83" t="s">
        <v>130</v>
      </c>
      <c r="O4" s="83"/>
      <c r="P4" s="83"/>
      <c r="Q4" s="83"/>
      <c r="S4" s="84" t="s">
        <v>129</v>
      </c>
      <c r="T4" s="83" t="s">
        <v>130</v>
      </c>
      <c r="U4" s="83"/>
      <c r="V4" s="83"/>
      <c r="W4" s="83"/>
      <c r="Y4" s="84" t="s">
        <v>129</v>
      </c>
      <c r="Z4" s="83" t="s">
        <v>130</v>
      </c>
      <c r="AA4" s="83"/>
      <c r="AB4" s="83"/>
      <c r="AC4" s="83"/>
    </row>
    <row r="5" spans="1:29" ht="30" customHeight="1" x14ac:dyDescent="0.2">
      <c r="A5" s="84"/>
      <c r="B5" s="84" t="s">
        <v>131</v>
      </c>
      <c r="C5" s="84"/>
      <c r="D5" s="84" t="s">
        <v>132</v>
      </c>
      <c r="E5" s="84"/>
      <c r="G5" s="84"/>
      <c r="H5" s="84" t="s">
        <v>131</v>
      </c>
      <c r="I5" s="84"/>
      <c r="J5" s="84" t="s">
        <v>132</v>
      </c>
      <c r="K5" s="84"/>
      <c r="M5" s="84"/>
      <c r="N5" s="84" t="s">
        <v>131</v>
      </c>
      <c r="O5" s="84"/>
      <c r="P5" s="84" t="s">
        <v>132</v>
      </c>
      <c r="Q5" s="84"/>
      <c r="S5" s="84"/>
      <c r="T5" s="84" t="s">
        <v>131</v>
      </c>
      <c r="U5" s="84"/>
      <c r="V5" s="84" t="s">
        <v>132</v>
      </c>
      <c r="W5" s="84"/>
      <c r="Y5" s="84"/>
      <c r="Z5" s="84" t="s">
        <v>131</v>
      </c>
      <c r="AA5" s="84"/>
      <c r="AB5" s="84" t="s">
        <v>132</v>
      </c>
      <c r="AC5" s="84"/>
    </row>
    <row r="6" spans="1:29" ht="45" x14ac:dyDescent="0.2">
      <c r="A6" s="84"/>
      <c r="B6" s="2" t="s">
        <v>133</v>
      </c>
      <c r="C6" s="4" t="s">
        <v>134</v>
      </c>
      <c r="D6" s="2" t="s">
        <v>135</v>
      </c>
      <c r="E6" s="4" t="s">
        <v>134</v>
      </c>
      <c r="G6" s="84"/>
      <c r="H6" s="2" t="s">
        <v>133</v>
      </c>
      <c r="I6" s="4" t="s">
        <v>134</v>
      </c>
      <c r="J6" s="2" t="s">
        <v>135</v>
      </c>
      <c r="K6" s="4" t="s">
        <v>134</v>
      </c>
      <c r="M6" s="84"/>
      <c r="N6" s="2" t="s">
        <v>133</v>
      </c>
      <c r="O6" s="4" t="s">
        <v>134</v>
      </c>
      <c r="P6" s="2" t="s">
        <v>135</v>
      </c>
      <c r="Q6" s="4" t="s">
        <v>134</v>
      </c>
      <c r="S6" s="84"/>
      <c r="T6" s="2" t="s">
        <v>133</v>
      </c>
      <c r="U6" s="4" t="s">
        <v>134</v>
      </c>
      <c r="V6" s="2" t="s">
        <v>135</v>
      </c>
      <c r="W6" s="4" t="s">
        <v>134</v>
      </c>
      <c r="Y6" s="84"/>
      <c r="Z6" s="2" t="s">
        <v>133</v>
      </c>
      <c r="AA6" s="4" t="s">
        <v>134</v>
      </c>
      <c r="AB6" s="2" t="s">
        <v>135</v>
      </c>
      <c r="AC6" s="4" t="s">
        <v>134</v>
      </c>
    </row>
    <row r="7" spans="1:29" x14ac:dyDescent="0.2">
      <c r="A7" s="5">
        <v>0</v>
      </c>
      <c r="B7" s="5">
        <v>0</v>
      </c>
      <c r="C7" s="5">
        <v>0</v>
      </c>
      <c r="D7" s="5">
        <v>0</v>
      </c>
      <c r="E7" s="5">
        <v>0</v>
      </c>
      <c r="G7" s="5">
        <v>0</v>
      </c>
      <c r="H7" s="5">
        <v>0</v>
      </c>
      <c r="I7" s="5">
        <v>0</v>
      </c>
      <c r="J7" s="5">
        <v>0</v>
      </c>
      <c r="K7" s="5">
        <v>0</v>
      </c>
      <c r="M7" s="5">
        <v>0</v>
      </c>
      <c r="N7" s="5">
        <v>0</v>
      </c>
      <c r="O7" s="5">
        <v>0</v>
      </c>
      <c r="P7" s="5">
        <v>0</v>
      </c>
      <c r="Q7" s="5">
        <v>0</v>
      </c>
      <c r="S7" s="5">
        <v>0</v>
      </c>
      <c r="T7" s="5">
        <v>0</v>
      </c>
      <c r="U7" s="5">
        <v>0</v>
      </c>
      <c r="V7" s="5">
        <v>0</v>
      </c>
      <c r="W7" s="5">
        <v>0</v>
      </c>
      <c r="Y7" s="5">
        <v>0</v>
      </c>
      <c r="Z7" s="5">
        <v>0</v>
      </c>
      <c r="AA7" s="5">
        <v>0</v>
      </c>
      <c r="AB7" s="5">
        <v>0</v>
      </c>
      <c r="AC7" s="5">
        <v>0</v>
      </c>
    </row>
    <row r="8" spans="1:29" x14ac:dyDescent="0.2">
      <c r="A8" s="5">
        <v>7.8100000000000003E-2</v>
      </c>
      <c r="B8" s="5">
        <v>0</v>
      </c>
      <c r="C8" s="5">
        <v>0</v>
      </c>
      <c r="D8" s="6">
        <v>2E-3</v>
      </c>
      <c r="E8" s="5">
        <v>0</v>
      </c>
      <c r="G8" s="5">
        <v>7.8100000000000003E-2</v>
      </c>
      <c r="H8" s="6">
        <v>-5.6667000000000002E-3</v>
      </c>
      <c r="I8" s="6">
        <v>5.7735000000000002E-4</v>
      </c>
      <c r="J8" s="6">
        <v>-2E-3</v>
      </c>
      <c r="K8" s="5">
        <v>0</v>
      </c>
      <c r="M8" s="5">
        <v>7.8100000000000003E-2</v>
      </c>
      <c r="N8" s="5">
        <v>0</v>
      </c>
      <c r="O8" s="5">
        <v>0</v>
      </c>
      <c r="P8" s="6">
        <v>3.3333E-3</v>
      </c>
      <c r="Q8" s="6">
        <v>5.7735000000000002E-4</v>
      </c>
      <c r="S8" s="5">
        <v>7.8100000000000003E-2</v>
      </c>
      <c r="T8" s="5">
        <v>0</v>
      </c>
      <c r="U8" s="5">
        <v>0</v>
      </c>
      <c r="V8" s="5">
        <v>0</v>
      </c>
      <c r="W8" s="5">
        <v>0</v>
      </c>
      <c r="Y8" s="5">
        <v>7.8100000000000003E-2</v>
      </c>
      <c r="Z8" s="5">
        <v>3.1300000000000001E-2</v>
      </c>
      <c r="AA8" s="6">
        <v>5.7735000000000002E-4</v>
      </c>
      <c r="AB8" s="5">
        <v>0</v>
      </c>
      <c r="AC8" s="6">
        <v>5.7735000000000002E-4</v>
      </c>
    </row>
    <row r="9" spans="1:29" x14ac:dyDescent="0.2">
      <c r="A9" s="5">
        <v>0.15629999999999999</v>
      </c>
      <c r="B9" s="5">
        <v>0</v>
      </c>
      <c r="C9" s="5">
        <v>0</v>
      </c>
      <c r="D9" s="5">
        <v>1.47E-2</v>
      </c>
      <c r="E9" s="6">
        <v>5.7735000000000002E-4</v>
      </c>
      <c r="G9" s="5">
        <v>0.15629999999999999</v>
      </c>
      <c r="H9" s="6">
        <v>-6.6666999999999996E-4</v>
      </c>
      <c r="I9" s="6">
        <v>5.7735000000000002E-4</v>
      </c>
      <c r="J9" s="6">
        <v>4.0000000000000001E-3</v>
      </c>
      <c r="K9" s="5">
        <v>0</v>
      </c>
      <c r="M9" s="5">
        <v>0.15629999999999999</v>
      </c>
      <c r="N9" s="5">
        <v>0</v>
      </c>
      <c r="O9" s="5">
        <v>0</v>
      </c>
      <c r="P9" s="5">
        <v>1.5299999999999999E-2</v>
      </c>
      <c r="Q9" s="6">
        <v>1.1547E-3</v>
      </c>
      <c r="S9" s="5">
        <v>0.15629999999999999</v>
      </c>
      <c r="T9" s="5">
        <v>0</v>
      </c>
      <c r="U9" s="5">
        <v>0</v>
      </c>
      <c r="V9" s="5">
        <v>0</v>
      </c>
      <c r="W9" s="5">
        <v>0</v>
      </c>
      <c r="Y9" s="5">
        <v>0.15629999999999999</v>
      </c>
      <c r="Z9" s="5">
        <v>0.126</v>
      </c>
      <c r="AA9" s="6">
        <v>1.7321000000000001E-3</v>
      </c>
      <c r="AB9" s="6">
        <v>1.6666999999999999E-3</v>
      </c>
      <c r="AC9" s="6">
        <v>5.7735000000000002E-4</v>
      </c>
    </row>
    <row r="10" spans="1:29" x14ac:dyDescent="0.2">
      <c r="A10" s="5">
        <v>0.3125</v>
      </c>
      <c r="B10" s="5">
        <v>0</v>
      </c>
      <c r="C10" s="5">
        <v>0</v>
      </c>
      <c r="D10" s="5">
        <v>6.13E-2</v>
      </c>
      <c r="E10" s="6">
        <v>1.1547E-3</v>
      </c>
      <c r="G10" s="5">
        <v>0.3125</v>
      </c>
      <c r="H10" s="5">
        <v>2.3300000000000001E-2</v>
      </c>
      <c r="I10" s="6">
        <v>5.7735000000000002E-4</v>
      </c>
      <c r="J10" s="5">
        <v>0.01</v>
      </c>
      <c r="K10" s="5">
        <v>0</v>
      </c>
      <c r="M10" s="5">
        <v>0.3125</v>
      </c>
      <c r="N10" s="5">
        <v>0</v>
      </c>
      <c r="O10" s="5">
        <v>0</v>
      </c>
      <c r="P10" s="5">
        <v>6.6299999999999998E-2</v>
      </c>
      <c r="Q10" s="6">
        <v>2.0817000000000001E-3</v>
      </c>
      <c r="S10" s="5">
        <v>0.3125</v>
      </c>
      <c r="T10" s="5">
        <v>0</v>
      </c>
      <c r="U10" s="5">
        <v>0</v>
      </c>
      <c r="V10" s="5">
        <v>0</v>
      </c>
      <c r="W10" s="5">
        <v>0</v>
      </c>
      <c r="Y10" s="5">
        <v>0.3125</v>
      </c>
      <c r="Z10" s="5">
        <v>0.78600000000000003</v>
      </c>
      <c r="AA10" s="6">
        <v>3.6056E-3</v>
      </c>
      <c r="AB10" s="6">
        <v>8.9999999999999993E-3</v>
      </c>
      <c r="AC10" s="6">
        <v>8.0435999999999993E-18</v>
      </c>
    </row>
    <row r="11" spans="1:29" x14ac:dyDescent="0.2">
      <c r="A11" s="5">
        <v>0.625</v>
      </c>
      <c r="B11" s="5">
        <v>0</v>
      </c>
      <c r="C11" s="5">
        <v>0</v>
      </c>
      <c r="D11" s="5">
        <v>0.58299999999999996</v>
      </c>
      <c r="E11" s="6">
        <v>2.6457999999999998E-3</v>
      </c>
      <c r="G11" s="5">
        <v>0.625</v>
      </c>
      <c r="H11" s="5">
        <v>0.1183</v>
      </c>
      <c r="I11" s="6">
        <v>1.5275E-3</v>
      </c>
      <c r="J11" s="5">
        <v>9.8000000000000004E-2</v>
      </c>
      <c r="K11" s="6">
        <v>4.0000000000000001E-3</v>
      </c>
      <c r="M11" s="5">
        <v>0.625</v>
      </c>
      <c r="N11" s="5">
        <v>0</v>
      </c>
      <c r="O11" s="5">
        <v>0</v>
      </c>
      <c r="P11" s="5">
        <v>0.42799999999999999</v>
      </c>
      <c r="Q11" s="6">
        <v>3.0000000000000001E-3</v>
      </c>
      <c r="S11" s="5">
        <v>0.625</v>
      </c>
      <c r="T11" s="5">
        <v>0</v>
      </c>
      <c r="U11" s="5">
        <v>0</v>
      </c>
      <c r="V11" s="5">
        <v>2.1700000000000001E-2</v>
      </c>
      <c r="W11" s="6">
        <v>5.7735000000000002E-4</v>
      </c>
      <c r="Y11" s="5">
        <v>0.625</v>
      </c>
      <c r="Z11" s="5">
        <v>1.0026999999999999</v>
      </c>
      <c r="AA11" s="6">
        <v>6.6582999999999998E-3</v>
      </c>
      <c r="AB11" s="5">
        <v>7.3999999999999996E-2</v>
      </c>
      <c r="AC11" s="6">
        <v>1E-3</v>
      </c>
    </row>
    <row r="12" spans="1:29" x14ac:dyDescent="0.2">
      <c r="A12" s="5">
        <v>1.25</v>
      </c>
      <c r="B12" s="5">
        <v>0</v>
      </c>
      <c r="C12" s="5">
        <v>0</v>
      </c>
      <c r="D12" s="5">
        <v>0.81669999999999998</v>
      </c>
      <c r="E12" s="6">
        <v>1.1547E-3</v>
      </c>
      <c r="G12" s="5">
        <v>1.25</v>
      </c>
      <c r="H12" s="5">
        <v>0.2147</v>
      </c>
      <c r="I12" s="6">
        <v>2.0817000000000001E-3</v>
      </c>
      <c r="J12" s="5">
        <v>0.38729999999999998</v>
      </c>
      <c r="K12" s="6">
        <v>6.5063999999999999E-3</v>
      </c>
      <c r="M12" s="5">
        <v>1.25</v>
      </c>
      <c r="N12" s="5">
        <v>0</v>
      </c>
      <c r="O12" s="5">
        <v>0</v>
      </c>
      <c r="P12" s="5">
        <v>0.90200000000000002</v>
      </c>
      <c r="Q12" s="5">
        <v>1.7999999999999999E-2</v>
      </c>
      <c r="S12" s="5">
        <v>1.25</v>
      </c>
      <c r="T12" s="5">
        <v>0</v>
      </c>
      <c r="U12" s="5">
        <v>0</v>
      </c>
      <c r="V12" s="5">
        <v>0.20830000000000001</v>
      </c>
      <c r="W12" s="6">
        <v>6.0277000000000004E-3</v>
      </c>
      <c r="Y12" s="5">
        <v>1.25</v>
      </c>
      <c r="Z12" s="5">
        <v>1.0013000000000001</v>
      </c>
      <c r="AA12" s="6">
        <v>3.0550999999999998E-3</v>
      </c>
      <c r="AB12" s="5">
        <v>0.14630000000000001</v>
      </c>
      <c r="AC12" s="6">
        <v>1.5275E-3</v>
      </c>
    </row>
    <row r="13" spans="1:29" x14ac:dyDescent="0.2">
      <c r="A13" s="5">
        <v>2.5</v>
      </c>
      <c r="B13" s="5">
        <v>0</v>
      </c>
      <c r="C13" s="5">
        <v>0</v>
      </c>
      <c r="D13" s="5">
        <v>0.8407</v>
      </c>
      <c r="E13" s="6">
        <v>5.7735000000000002E-4</v>
      </c>
      <c r="G13" s="5">
        <v>2.5</v>
      </c>
      <c r="H13" s="5">
        <v>0.246</v>
      </c>
      <c r="I13" s="6">
        <v>1.7321000000000001E-3</v>
      </c>
      <c r="J13" s="5">
        <v>0.4733</v>
      </c>
      <c r="K13" s="6">
        <v>6.5063999999999999E-3</v>
      </c>
      <c r="M13" s="5">
        <v>2.5</v>
      </c>
      <c r="N13" s="5">
        <v>0</v>
      </c>
      <c r="O13" s="5">
        <v>0</v>
      </c>
      <c r="P13" s="5">
        <v>1.0083</v>
      </c>
      <c r="Q13" s="6">
        <v>8.0207999999999998E-3</v>
      </c>
      <c r="S13" s="5">
        <v>2.5</v>
      </c>
      <c r="T13" s="5">
        <v>0</v>
      </c>
      <c r="U13" s="5">
        <v>0</v>
      </c>
      <c r="V13" s="5">
        <v>0.4657</v>
      </c>
      <c r="W13" s="5">
        <v>0.01</v>
      </c>
      <c r="Y13" s="5">
        <v>2.5</v>
      </c>
      <c r="Z13" s="5">
        <v>0.96970000000000001</v>
      </c>
      <c r="AA13" s="6">
        <v>4.6188000000000002E-3</v>
      </c>
      <c r="AB13" s="5">
        <v>0.20599999999999999</v>
      </c>
      <c r="AC13" s="6">
        <v>3.0000000000000001E-3</v>
      </c>
    </row>
    <row r="14" spans="1:29" x14ac:dyDescent="0.2">
      <c r="A14" s="5">
        <v>5</v>
      </c>
      <c r="B14" s="5">
        <v>0</v>
      </c>
      <c r="C14" s="5">
        <v>0</v>
      </c>
      <c r="D14" s="5">
        <v>0.86270000000000002</v>
      </c>
      <c r="E14" s="5">
        <v>2.2499999999999999E-2</v>
      </c>
      <c r="G14" s="5">
        <v>5</v>
      </c>
      <c r="H14" s="5">
        <v>0.2387</v>
      </c>
      <c r="I14" s="6">
        <v>2.0817000000000001E-3</v>
      </c>
      <c r="J14" s="5">
        <v>0.45400000000000001</v>
      </c>
      <c r="K14" s="6">
        <v>3.6056E-3</v>
      </c>
      <c r="M14" s="5">
        <v>5</v>
      </c>
      <c r="N14" s="5">
        <v>0</v>
      </c>
      <c r="O14" s="5">
        <v>0</v>
      </c>
      <c r="P14" s="5">
        <v>1.0589999999999999</v>
      </c>
      <c r="Q14" s="5">
        <v>1.7500000000000002E-2</v>
      </c>
      <c r="S14" s="5">
        <v>5</v>
      </c>
      <c r="T14" s="5">
        <v>0</v>
      </c>
      <c r="U14" s="5">
        <v>0</v>
      </c>
      <c r="V14" s="5">
        <v>0.4007</v>
      </c>
      <c r="W14" s="6">
        <v>3.0550999999999998E-3</v>
      </c>
      <c r="Y14" s="5">
        <v>5</v>
      </c>
      <c r="Z14" s="5">
        <v>0.97799999999999998</v>
      </c>
      <c r="AA14" s="6">
        <v>1.7321000000000001E-3</v>
      </c>
      <c r="AB14" s="5">
        <v>0.17599999999999999</v>
      </c>
      <c r="AC14" s="6">
        <v>1E-3</v>
      </c>
    </row>
    <row r="17" spans="1:29" x14ac:dyDescent="0.2">
      <c r="A17" s="1" t="s">
        <v>193</v>
      </c>
      <c r="G17" s="1" t="s">
        <v>195</v>
      </c>
      <c r="M17" s="1" t="s">
        <v>144</v>
      </c>
      <c r="S17" s="1" t="s">
        <v>149</v>
      </c>
      <c r="Y17" s="1" t="s">
        <v>199</v>
      </c>
    </row>
    <row r="18" spans="1:29" ht="15" x14ac:dyDescent="0.2">
      <c r="A18" s="84" t="s">
        <v>129</v>
      </c>
      <c r="B18" s="83" t="s">
        <v>130</v>
      </c>
      <c r="C18" s="83"/>
      <c r="D18" s="83"/>
      <c r="E18" s="83"/>
      <c r="G18" s="84" t="s">
        <v>129</v>
      </c>
      <c r="H18" s="83" t="s">
        <v>130</v>
      </c>
      <c r="I18" s="83"/>
      <c r="J18" s="83"/>
      <c r="K18" s="83"/>
      <c r="M18" s="84" t="s">
        <v>129</v>
      </c>
      <c r="N18" s="83" t="s">
        <v>130</v>
      </c>
      <c r="O18" s="83"/>
      <c r="P18" s="83"/>
      <c r="Q18" s="83"/>
      <c r="S18" s="84" t="s">
        <v>129</v>
      </c>
      <c r="T18" s="83" t="s">
        <v>130</v>
      </c>
      <c r="U18" s="83"/>
      <c r="V18" s="83"/>
      <c r="W18" s="83"/>
      <c r="Y18" s="84" t="s">
        <v>129</v>
      </c>
      <c r="Z18" s="83" t="s">
        <v>130</v>
      </c>
      <c r="AA18" s="83"/>
      <c r="AB18" s="83"/>
      <c r="AC18" s="83"/>
    </row>
    <row r="19" spans="1:29" ht="30" customHeight="1" x14ac:dyDescent="0.2">
      <c r="A19" s="84"/>
      <c r="B19" s="84" t="s">
        <v>131</v>
      </c>
      <c r="C19" s="84"/>
      <c r="D19" s="84" t="s">
        <v>132</v>
      </c>
      <c r="E19" s="84"/>
      <c r="G19" s="84"/>
      <c r="H19" s="84" t="s">
        <v>131</v>
      </c>
      <c r="I19" s="84"/>
      <c r="J19" s="84" t="s">
        <v>132</v>
      </c>
      <c r="K19" s="84"/>
      <c r="M19" s="84"/>
      <c r="N19" s="84" t="s">
        <v>131</v>
      </c>
      <c r="O19" s="84"/>
      <c r="P19" s="84" t="s">
        <v>132</v>
      </c>
      <c r="Q19" s="84"/>
      <c r="S19" s="84"/>
      <c r="T19" s="84" t="s">
        <v>131</v>
      </c>
      <c r="U19" s="84"/>
      <c r="V19" s="84" t="s">
        <v>132</v>
      </c>
      <c r="W19" s="84"/>
      <c r="Y19" s="84"/>
      <c r="Z19" s="84" t="s">
        <v>131</v>
      </c>
      <c r="AA19" s="84"/>
      <c r="AB19" s="84" t="s">
        <v>132</v>
      </c>
      <c r="AC19" s="84"/>
    </row>
    <row r="20" spans="1:29" ht="45" x14ac:dyDescent="0.2">
      <c r="A20" s="84"/>
      <c r="B20" s="2" t="s">
        <v>133</v>
      </c>
      <c r="C20" s="4" t="s">
        <v>134</v>
      </c>
      <c r="D20" s="2" t="s">
        <v>135</v>
      </c>
      <c r="E20" s="4" t="s">
        <v>134</v>
      </c>
      <c r="G20" s="84"/>
      <c r="H20" s="2" t="s">
        <v>133</v>
      </c>
      <c r="I20" s="4" t="s">
        <v>134</v>
      </c>
      <c r="J20" s="2" t="s">
        <v>135</v>
      </c>
      <c r="K20" s="4" t="s">
        <v>134</v>
      </c>
      <c r="M20" s="84"/>
      <c r="N20" s="2" t="s">
        <v>133</v>
      </c>
      <c r="O20" s="4" t="s">
        <v>134</v>
      </c>
      <c r="P20" s="2" t="s">
        <v>135</v>
      </c>
      <c r="Q20" s="4" t="s">
        <v>134</v>
      </c>
      <c r="S20" s="84"/>
      <c r="T20" s="2" t="s">
        <v>133</v>
      </c>
      <c r="U20" s="4" t="s">
        <v>134</v>
      </c>
      <c r="V20" s="2" t="s">
        <v>135</v>
      </c>
      <c r="W20" s="4" t="s">
        <v>134</v>
      </c>
      <c r="Y20" s="84"/>
      <c r="Z20" s="2" t="s">
        <v>133</v>
      </c>
      <c r="AA20" s="4" t="s">
        <v>134</v>
      </c>
      <c r="AB20" s="2" t="s">
        <v>135</v>
      </c>
      <c r="AC20" s="4" t="s">
        <v>134</v>
      </c>
    </row>
    <row r="21" spans="1:29" x14ac:dyDescent="0.2">
      <c r="A21" s="5">
        <v>0</v>
      </c>
      <c r="B21" s="5">
        <v>0</v>
      </c>
      <c r="C21" s="5">
        <v>0</v>
      </c>
      <c r="D21" s="5">
        <v>0</v>
      </c>
      <c r="E21" s="5">
        <v>0</v>
      </c>
      <c r="G21" s="5">
        <v>0</v>
      </c>
      <c r="H21" s="5">
        <v>0</v>
      </c>
      <c r="I21" s="5">
        <v>0</v>
      </c>
      <c r="J21" s="5">
        <v>0</v>
      </c>
      <c r="K21" s="5">
        <v>0</v>
      </c>
      <c r="M21" s="5">
        <v>0</v>
      </c>
      <c r="N21" s="5">
        <v>0</v>
      </c>
      <c r="O21" s="5">
        <v>0</v>
      </c>
      <c r="P21" s="5">
        <v>0</v>
      </c>
      <c r="Q21" s="5">
        <v>0</v>
      </c>
      <c r="S21" s="5">
        <v>0</v>
      </c>
      <c r="T21" s="5">
        <v>0</v>
      </c>
      <c r="U21" s="5">
        <v>0</v>
      </c>
      <c r="V21" s="5">
        <v>0</v>
      </c>
      <c r="W21" s="5">
        <v>0</v>
      </c>
      <c r="Y21" s="5">
        <v>0</v>
      </c>
      <c r="Z21" s="5">
        <v>0</v>
      </c>
      <c r="AA21" s="5">
        <v>0</v>
      </c>
      <c r="AB21" s="5">
        <v>0</v>
      </c>
      <c r="AC21" s="5">
        <v>0</v>
      </c>
    </row>
    <row r="22" spans="1:29" x14ac:dyDescent="0.2">
      <c r="A22" s="5">
        <v>7.8100000000000003E-2</v>
      </c>
      <c r="B22" s="5">
        <v>8.9300000000000004E-2</v>
      </c>
      <c r="C22" s="6">
        <v>5.7735000000000002E-4</v>
      </c>
      <c r="D22" s="5">
        <v>0</v>
      </c>
      <c r="E22" s="5">
        <v>0</v>
      </c>
      <c r="G22" s="5">
        <v>7.8100000000000003E-2</v>
      </c>
      <c r="H22" s="5">
        <v>2.6700000000000002E-2</v>
      </c>
      <c r="I22" s="6">
        <v>5.7735000000000002E-4</v>
      </c>
      <c r="J22" s="5">
        <v>0</v>
      </c>
      <c r="K22" s="5">
        <v>0</v>
      </c>
      <c r="M22" s="5">
        <v>7.8100000000000003E-2</v>
      </c>
      <c r="N22" s="5">
        <v>5.0700000000000002E-2</v>
      </c>
      <c r="O22" s="6">
        <v>1.1547E-3</v>
      </c>
      <c r="P22" s="6">
        <v>1.3332999999999999E-3</v>
      </c>
      <c r="Q22" s="6">
        <v>5.7735000000000002E-4</v>
      </c>
      <c r="S22" s="5">
        <v>7.8100000000000003E-2</v>
      </c>
      <c r="T22" s="6">
        <v>-6.6667000000000002E-3</v>
      </c>
      <c r="U22" s="6">
        <v>5.7735000000000002E-4</v>
      </c>
      <c r="V22" s="6">
        <v>-5.6667000000000002E-3</v>
      </c>
      <c r="W22" s="6">
        <v>5.7735000000000002E-4</v>
      </c>
      <c r="Y22" s="5">
        <v>7.8100000000000003E-2</v>
      </c>
      <c r="Z22" s="5">
        <v>0</v>
      </c>
      <c r="AA22" s="5">
        <v>0</v>
      </c>
      <c r="AB22" s="6">
        <v>-5.6667000000000002E-3</v>
      </c>
      <c r="AC22" s="6">
        <v>5.7735000000000002E-4</v>
      </c>
    </row>
    <row r="23" spans="1:29" x14ac:dyDescent="0.2">
      <c r="A23" s="5">
        <v>0.15629999999999999</v>
      </c>
      <c r="B23" s="5">
        <v>0.4103</v>
      </c>
      <c r="C23" s="6">
        <v>3.7859E-3</v>
      </c>
      <c r="D23" s="6">
        <v>6.3333E-3</v>
      </c>
      <c r="E23" s="6">
        <v>5.7735000000000002E-4</v>
      </c>
      <c r="G23" s="5">
        <v>0.15629999999999999</v>
      </c>
      <c r="H23" s="5">
        <v>9.8699999999999996E-2</v>
      </c>
      <c r="I23" s="6">
        <v>1.1547E-3</v>
      </c>
      <c r="J23" s="6">
        <v>4.0000000000000001E-3</v>
      </c>
      <c r="K23" s="5">
        <v>0</v>
      </c>
      <c r="M23" s="5">
        <v>0.15629999999999999</v>
      </c>
      <c r="N23" s="5">
        <v>0.19869999999999999</v>
      </c>
      <c r="O23" s="6">
        <v>1.1547E-3</v>
      </c>
      <c r="P23" s="6">
        <v>6.3333E-3</v>
      </c>
      <c r="Q23" s="6">
        <v>5.7735000000000002E-4</v>
      </c>
      <c r="S23" s="5">
        <v>0.15629999999999999</v>
      </c>
      <c r="T23" s="6">
        <v>1E-3</v>
      </c>
      <c r="U23" s="5">
        <v>0</v>
      </c>
      <c r="V23" s="6">
        <v>2.6667000000000001E-3</v>
      </c>
      <c r="W23" s="6">
        <v>5.7735000000000002E-4</v>
      </c>
      <c r="Y23" s="5">
        <v>0.15629999999999999</v>
      </c>
      <c r="Z23" s="6">
        <v>1.3332999999999999E-3</v>
      </c>
      <c r="AA23" s="6">
        <v>5.7735000000000002E-4</v>
      </c>
      <c r="AB23" s="6">
        <v>1.3332999999999999E-3</v>
      </c>
      <c r="AC23" s="6">
        <v>5.7735000000000002E-4</v>
      </c>
    </row>
    <row r="24" spans="1:29" x14ac:dyDescent="0.2">
      <c r="A24" s="5">
        <v>0.3125</v>
      </c>
      <c r="B24" s="5">
        <v>0.87970000000000004</v>
      </c>
      <c r="C24" s="5">
        <v>1.46E-2</v>
      </c>
      <c r="D24" s="5">
        <v>1.9E-2</v>
      </c>
      <c r="E24" s="5">
        <v>0</v>
      </c>
      <c r="G24" s="5">
        <v>0.3125</v>
      </c>
      <c r="H24" s="5">
        <v>0.32029999999999997</v>
      </c>
      <c r="I24" s="6">
        <v>5.7735000000000002E-4</v>
      </c>
      <c r="J24" s="6">
        <v>3.3333E-3</v>
      </c>
      <c r="K24" s="6">
        <v>5.7735000000000002E-4</v>
      </c>
      <c r="M24" s="5">
        <v>0.3125</v>
      </c>
      <c r="N24" s="5">
        <v>0.82630000000000003</v>
      </c>
      <c r="O24" s="6">
        <v>5.7735000000000002E-4</v>
      </c>
      <c r="P24" s="6">
        <v>6.3333E-3</v>
      </c>
      <c r="Q24" s="6">
        <v>5.7735000000000002E-4</v>
      </c>
      <c r="S24" s="5">
        <v>0.3125</v>
      </c>
      <c r="T24" s="5">
        <v>8.7999999999999995E-2</v>
      </c>
      <c r="U24" s="6">
        <v>2E-3</v>
      </c>
      <c r="V24" s="5">
        <v>0.10970000000000001</v>
      </c>
      <c r="W24" s="6">
        <v>5.7735000000000002E-4</v>
      </c>
      <c r="Y24" s="5">
        <v>0.3125</v>
      </c>
      <c r="Z24" s="5">
        <v>0.105</v>
      </c>
      <c r="AA24" s="6">
        <v>4.7257999999999996E-3</v>
      </c>
      <c r="AB24" s="5">
        <v>0.01</v>
      </c>
      <c r="AC24" s="5">
        <v>0</v>
      </c>
    </row>
    <row r="25" spans="1:29" x14ac:dyDescent="0.2">
      <c r="A25" s="5">
        <v>0.625</v>
      </c>
      <c r="B25" s="5">
        <v>1.1433</v>
      </c>
      <c r="C25" s="6">
        <v>4.6188000000000002E-3</v>
      </c>
      <c r="D25" s="5">
        <v>0.09</v>
      </c>
      <c r="E25" s="6">
        <v>1.6997E-17</v>
      </c>
      <c r="G25" s="5">
        <v>0.625</v>
      </c>
      <c r="H25" s="5">
        <v>0.69469999999999998</v>
      </c>
      <c r="I25" s="6">
        <v>5.8595000000000001E-3</v>
      </c>
      <c r="J25" s="6">
        <v>9.3332999999999992E-3</v>
      </c>
      <c r="K25" s="6">
        <v>1.1547E-3</v>
      </c>
      <c r="M25" s="5">
        <v>0.625</v>
      </c>
      <c r="N25" s="5">
        <v>1.0437000000000001</v>
      </c>
      <c r="O25" s="6">
        <v>5.5075999999999996E-3</v>
      </c>
      <c r="P25" s="5">
        <v>2.23E-2</v>
      </c>
      <c r="Q25" s="6">
        <v>5.7735000000000002E-4</v>
      </c>
      <c r="S25" s="5">
        <v>0.625</v>
      </c>
      <c r="T25" s="5">
        <v>0.193</v>
      </c>
      <c r="U25" s="6">
        <v>2E-3</v>
      </c>
      <c r="V25" s="5">
        <v>0.65069999999999995</v>
      </c>
      <c r="W25" s="6">
        <v>4.5091999999999997E-3</v>
      </c>
      <c r="Y25" s="5">
        <v>0.625</v>
      </c>
      <c r="Z25" s="5">
        <v>0.316</v>
      </c>
      <c r="AA25" s="6">
        <v>3.5119000000000001E-3</v>
      </c>
      <c r="AB25" s="5">
        <v>0.36499999999999999</v>
      </c>
      <c r="AC25" s="5">
        <v>2.52E-2</v>
      </c>
    </row>
    <row r="26" spans="1:29" x14ac:dyDescent="0.2">
      <c r="A26" s="5">
        <v>1.25</v>
      </c>
      <c r="B26" s="5">
        <v>1.177</v>
      </c>
      <c r="C26" s="6">
        <v>2.6457999999999998E-3</v>
      </c>
      <c r="D26" s="5">
        <v>0.15870000000000001</v>
      </c>
      <c r="E26" s="6">
        <v>4.1633E-3</v>
      </c>
      <c r="G26" s="5">
        <v>1.25</v>
      </c>
      <c r="H26" s="5">
        <v>0.70930000000000004</v>
      </c>
      <c r="I26" s="6">
        <v>1.5275E-3</v>
      </c>
      <c r="J26" s="5">
        <v>4.2999999999999997E-2</v>
      </c>
      <c r="K26" s="6">
        <v>8.4983999999999994E-18</v>
      </c>
      <c r="M26" s="5">
        <v>1.25</v>
      </c>
      <c r="N26" s="5">
        <v>1.0572999999999999</v>
      </c>
      <c r="O26" s="6">
        <v>1.1547E-3</v>
      </c>
      <c r="P26" s="5">
        <v>5.1999999999999998E-2</v>
      </c>
      <c r="Q26" s="6">
        <v>8.4983999999999994E-18</v>
      </c>
      <c r="S26" s="5">
        <v>1.25</v>
      </c>
      <c r="T26" s="5">
        <v>0.23230000000000001</v>
      </c>
      <c r="U26" s="6">
        <v>1.5275E-3</v>
      </c>
      <c r="V26" s="5">
        <v>0.89070000000000005</v>
      </c>
      <c r="W26" s="6">
        <v>3.5119000000000001E-3</v>
      </c>
      <c r="Y26" s="5">
        <v>1.25</v>
      </c>
      <c r="Z26" s="5">
        <v>0.50070000000000003</v>
      </c>
      <c r="AA26" s="6">
        <v>4.5826E-3</v>
      </c>
      <c r="AB26" s="5">
        <v>0.57069999999999999</v>
      </c>
      <c r="AC26" s="6">
        <v>9.0185000000000005E-3</v>
      </c>
    </row>
    <row r="27" spans="1:29" x14ac:dyDescent="0.2">
      <c r="A27" s="5">
        <v>2.5</v>
      </c>
      <c r="B27" s="5">
        <v>1.1563000000000001</v>
      </c>
      <c r="C27" s="6">
        <v>2.5165999999999999E-3</v>
      </c>
      <c r="D27" s="5">
        <v>0.16569999999999999</v>
      </c>
      <c r="E27" s="6">
        <v>5.7735000000000002E-4</v>
      </c>
      <c r="G27" s="5">
        <v>2.5</v>
      </c>
      <c r="H27" s="5">
        <v>0.7157</v>
      </c>
      <c r="I27" s="6">
        <v>1.5275E-3</v>
      </c>
      <c r="J27" s="5">
        <v>8.2299999999999998E-2</v>
      </c>
      <c r="K27" s="6">
        <v>2.0817000000000001E-3</v>
      </c>
      <c r="M27" s="5">
        <v>2.5</v>
      </c>
      <c r="N27" s="5">
        <v>1.0517000000000001</v>
      </c>
      <c r="O27" s="6">
        <v>1.5275E-3</v>
      </c>
      <c r="P27" s="5">
        <v>8.2699999999999996E-2</v>
      </c>
      <c r="Q27" s="6">
        <v>5.7735000000000002E-4</v>
      </c>
      <c r="S27" s="5">
        <v>2.5</v>
      </c>
      <c r="T27" s="5">
        <v>0.21829999999999999</v>
      </c>
      <c r="U27" s="6">
        <v>5.7735000000000002E-4</v>
      </c>
      <c r="V27" s="5">
        <v>0.89029999999999998</v>
      </c>
      <c r="W27" s="6">
        <v>2.8868000000000001E-3</v>
      </c>
      <c r="Y27" s="5">
        <v>2.5</v>
      </c>
      <c r="Z27" s="5">
        <v>0.51329999999999998</v>
      </c>
      <c r="AA27" s="5">
        <v>1.32E-2</v>
      </c>
      <c r="AB27" s="5">
        <v>0.74529999999999996</v>
      </c>
      <c r="AC27" s="6">
        <v>9.0737999999999999E-3</v>
      </c>
    </row>
    <row r="28" spans="1:29" x14ac:dyDescent="0.2">
      <c r="A28" s="5">
        <v>5</v>
      </c>
      <c r="B28" s="5">
        <v>1.1897</v>
      </c>
      <c r="C28" s="6">
        <v>5.7735000000000002E-4</v>
      </c>
      <c r="D28" s="5">
        <v>0.1477</v>
      </c>
      <c r="E28" s="6">
        <v>5.7735000000000002E-4</v>
      </c>
      <c r="G28" s="5">
        <v>5</v>
      </c>
      <c r="H28" s="5">
        <v>0.71799999999999997</v>
      </c>
      <c r="I28" s="6">
        <v>1.7321000000000001E-3</v>
      </c>
      <c r="J28" s="5">
        <v>0.08</v>
      </c>
      <c r="K28" s="6">
        <v>1E-3</v>
      </c>
      <c r="M28" s="5">
        <v>5</v>
      </c>
      <c r="N28" s="5">
        <v>1.0687</v>
      </c>
      <c r="O28" s="6">
        <v>5.0331999999999998E-3</v>
      </c>
      <c r="P28" s="5">
        <v>7.9299999999999995E-2</v>
      </c>
      <c r="Q28" s="6">
        <v>1.1547E-3</v>
      </c>
      <c r="S28" s="5">
        <v>5</v>
      </c>
      <c r="T28" s="5">
        <v>0.2243</v>
      </c>
      <c r="U28" s="6">
        <v>1.1547E-3</v>
      </c>
      <c r="V28" s="5">
        <v>0.91369999999999996</v>
      </c>
      <c r="W28" s="5">
        <v>1.9099999999999999E-2</v>
      </c>
      <c r="Y28" s="5">
        <v>5</v>
      </c>
      <c r="Z28" s="5">
        <v>0.54100000000000004</v>
      </c>
      <c r="AA28" s="6">
        <v>4.5091999999999997E-3</v>
      </c>
      <c r="AB28" s="5">
        <v>0.74070000000000003</v>
      </c>
      <c r="AC28" s="5">
        <v>1.6E-2</v>
      </c>
    </row>
    <row r="31" spans="1:29" x14ac:dyDescent="0.2">
      <c r="A31" s="1" t="s">
        <v>200</v>
      </c>
      <c r="G31" s="1" t="s">
        <v>201</v>
      </c>
      <c r="M31" s="1" t="s">
        <v>150</v>
      </c>
      <c r="S31" s="1" t="s">
        <v>137</v>
      </c>
      <c r="Y31" s="1" t="s">
        <v>202</v>
      </c>
    </row>
    <row r="32" spans="1:29" ht="15" x14ac:dyDescent="0.2">
      <c r="A32" s="84" t="s">
        <v>129</v>
      </c>
      <c r="B32" s="83" t="s">
        <v>130</v>
      </c>
      <c r="C32" s="83"/>
      <c r="D32" s="83"/>
      <c r="E32" s="83"/>
      <c r="G32" s="84" t="s">
        <v>129</v>
      </c>
      <c r="H32" s="83" t="s">
        <v>130</v>
      </c>
      <c r="I32" s="83"/>
      <c r="J32" s="83"/>
      <c r="K32" s="83"/>
      <c r="M32" s="84" t="s">
        <v>129</v>
      </c>
      <c r="N32" s="83" t="s">
        <v>130</v>
      </c>
      <c r="O32" s="83"/>
      <c r="P32" s="83"/>
      <c r="Q32" s="83"/>
      <c r="S32" s="84" t="s">
        <v>129</v>
      </c>
      <c r="T32" s="83" t="s">
        <v>130</v>
      </c>
      <c r="U32" s="83"/>
      <c r="V32" s="83"/>
      <c r="W32" s="83"/>
      <c r="Y32" s="84" t="s">
        <v>129</v>
      </c>
      <c r="Z32" s="83" t="s">
        <v>130</v>
      </c>
      <c r="AA32" s="83"/>
      <c r="AB32" s="83"/>
      <c r="AC32" s="83"/>
    </row>
    <row r="33" spans="1:29" ht="30" customHeight="1" x14ac:dyDescent="0.2">
      <c r="A33" s="84"/>
      <c r="B33" s="84" t="s">
        <v>131</v>
      </c>
      <c r="C33" s="84"/>
      <c r="D33" s="84" t="s">
        <v>132</v>
      </c>
      <c r="E33" s="84"/>
      <c r="G33" s="84"/>
      <c r="H33" s="84" t="s">
        <v>131</v>
      </c>
      <c r="I33" s="84"/>
      <c r="J33" s="84" t="s">
        <v>132</v>
      </c>
      <c r="K33" s="84"/>
      <c r="M33" s="84"/>
      <c r="N33" s="84" t="s">
        <v>131</v>
      </c>
      <c r="O33" s="84"/>
      <c r="P33" s="84" t="s">
        <v>132</v>
      </c>
      <c r="Q33" s="84"/>
      <c r="S33" s="84"/>
      <c r="T33" s="84" t="s">
        <v>131</v>
      </c>
      <c r="U33" s="84"/>
      <c r="V33" s="84" t="s">
        <v>132</v>
      </c>
      <c r="W33" s="84"/>
      <c r="Y33" s="84"/>
      <c r="Z33" s="84" t="s">
        <v>131</v>
      </c>
      <c r="AA33" s="84"/>
      <c r="AB33" s="84" t="s">
        <v>132</v>
      </c>
      <c r="AC33" s="84"/>
    </row>
    <row r="34" spans="1:29" ht="45" x14ac:dyDescent="0.2">
      <c r="A34" s="84"/>
      <c r="B34" s="2" t="s">
        <v>133</v>
      </c>
      <c r="C34" s="4" t="s">
        <v>134</v>
      </c>
      <c r="D34" s="2" t="s">
        <v>135</v>
      </c>
      <c r="E34" s="4" t="s">
        <v>134</v>
      </c>
      <c r="G34" s="84"/>
      <c r="H34" s="2" t="s">
        <v>133</v>
      </c>
      <c r="I34" s="4" t="s">
        <v>134</v>
      </c>
      <c r="J34" s="2" t="s">
        <v>135</v>
      </c>
      <c r="K34" s="4" t="s">
        <v>134</v>
      </c>
      <c r="M34" s="84"/>
      <c r="N34" s="2" t="s">
        <v>133</v>
      </c>
      <c r="O34" s="4" t="s">
        <v>134</v>
      </c>
      <c r="P34" s="2" t="s">
        <v>135</v>
      </c>
      <c r="Q34" s="4" t="s">
        <v>134</v>
      </c>
      <c r="S34" s="84"/>
      <c r="T34" s="2" t="s">
        <v>133</v>
      </c>
      <c r="U34" s="4" t="s">
        <v>134</v>
      </c>
      <c r="V34" s="2" t="s">
        <v>135</v>
      </c>
      <c r="W34" s="4" t="s">
        <v>134</v>
      </c>
      <c r="Y34" s="84"/>
      <c r="Z34" s="2" t="s">
        <v>133</v>
      </c>
      <c r="AA34" s="4" t="s">
        <v>134</v>
      </c>
      <c r="AB34" s="2" t="s">
        <v>135</v>
      </c>
      <c r="AC34" s="4" t="s">
        <v>134</v>
      </c>
    </row>
    <row r="35" spans="1:29" x14ac:dyDescent="0.2">
      <c r="A35" s="5">
        <v>0</v>
      </c>
      <c r="B35" s="5">
        <v>0</v>
      </c>
      <c r="C35" s="5">
        <v>0</v>
      </c>
      <c r="D35" s="5">
        <v>0</v>
      </c>
      <c r="E35" s="5">
        <v>0</v>
      </c>
      <c r="G35" s="5">
        <v>0</v>
      </c>
      <c r="H35" s="5">
        <v>0</v>
      </c>
      <c r="I35" s="5">
        <v>0</v>
      </c>
      <c r="J35" s="5">
        <v>0</v>
      </c>
      <c r="K35" s="5">
        <v>0</v>
      </c>
      <c r="M35" s="5">
        <v>0</v>
      </c>
      <c r="N35" s="5">
        <v>0</v>
      </c>
      <c r="O35" s="5">
        <v>0</v>
      </c>
      <c r="P35" s="5">
        <v>0</v>
      </c>
      <c r="Q35" s="5">
        <v>0</v>
      </c>
      <c r="S35" s="5">
        <v>0</v>
      </c>
      <c r="T35" s="5">
        <v>0</v>
      </c>
      <c r="U35" s="5">
        <v>0</v>
      </c>
      <c r="V35" s="5">
        <v>0</v>
      </c>
      <c r="W35" s="5">
        <v>0</v>
      </c>
      <c r="Y35" s="5">
        <v>0</v>
      </c>
      <c r="Z35" s="5">
        <v>0</v>
      </c>
      <c r="AA35" s="5">
        <v>0</v>
      </c>
      <c r="AB35" s="5">
        <v>0</v>
      </c>
      <c r="AC35" s="5">
        <v>0</v>
      </c>
    </row>
    <row r="36" spans="1:29" x14ac:dyDescent="0.2">
      <c r="A36" s="5">
        <v>7.8100000000000003E-2</v>
      </c>
      <c r="B36" s="5">
        <v>1.1299999999999999E-2</v>
      </c>
      <c r="C36" s="6">
        <v>5.7735000000000002E-4</v>
      </c>
      <c r="D36" s="6">
        <v>-2.3333E-3</v>
      </c>
      <c r="E36" s="6">
        <v>5.7735000000000002E-4</v>
      </c>
      <c r="G36" s="5">
        <v>7.8100000000000003E-2</v>
      </c>
      <c r="H36" s="6">
        <v>1.3332999999999999E-3</v>
      </c>
      <c r="I36" s="6">
        <v>5.7735000000000002E-4</v>
      </c>
      <c r="J36" s="6">
        <v>6.6666999999999996E-4</v>
      </c>
      <c r="K36" s="6">
        <v>3.7859E-3</v>
      </c>
      <c r="M36" s="5">
        <v>7.8100000000000003E-2</v>
      </c>
      <c r="N36" s="5">
        <v>3.1E-2</v>
      </c>
      <c r="O36" s="5">
        <v>0</v>
      </c>
      <c r="P36" s="6">
        <v>4.6667000000000002E-3</v>
      </c>
      <c r="Q36" s="6">
        <v>5.7735000000000002E-4</v>
      </c>
      <c r="S36" s="5">
        <v>7.8100000000000003E-2</v>
      </c>
      <c r="T36" s="6">
        <v>-2E-3</v>
      </c>
      <c r="U36" s="6">
        <v>5.7735000000000002E-4</v>
      </c>
      <c r="V36" s="6">
        <v>7.3333000000000001E-3</v>
      </c>
      <c r="W36" s="6">
        <v>5.7735000000000002E-4</v>
      </c>
      <c r="Y36" s="5">
        <v>7.8100000000000003E-2</v>
      </c>
      <c r="Z36" s="5">
        <v>1.9699999999999999E-2</v>
      </c>
      <c r="AA36" s="6">
        <v>5.7735000000000002E-4</v>
      </c>
      <c r="AB36" s="5">
        <v>0</v>
      </c>
      <c r="AC36" s="5">
        <v>0</v>
      </c>
    </row>
    <row r="37" spans="1:29" x14ac:dyDescent="0.2">
      <c r="A37" s="5">
        <v>0.15629999999999999</v>
      </c>
      <c r="B37" s="5">
        <v>6.3299999999999995E-2</v>
      </c>
      <c r="C37" s="6">
        <v>5.7735000000000002E-4</v>
      </c>
      <c r="D37" s="6">
        <v>8.9999999999999993E-3</v>
      </c>
      <c r="E37" s="6">
        <v>1E-3</v>
      </c>
      <c r="G37" s="5">
        <v>0.15629999999999999</v>
      </c>
      <c r="H37" s="6">
        <v>1.3332999999999999E-3</v>
      </c>
      <c r="I37" s="6">
        <v>5.7735000000000002E-4</v>
      </c>
      <c r="J37" s="6">
        <v>1.6666999999999999E-3</v>
      </c>
      <c r="K37" s="6">
        <v>3.7859E-3</v>
      </c>
      <c r="M37" s="5">
        <v>0.15629999999999999</v>
      </c>
      <c r="N37" s="5">
        <v>0.11899999999999999</v>
      </c>
      <c r="O37" s="6">
        <v>1E-3</v>
      </c>
      <c r="P37" s="6">
        <v>4.6667000000000002E-3</v>
      </c>
      <c r="Q37" s="6">
        <v>5.7735000000000002E-4</v>
      </c>
      <c r="S37" s="5">
        <v>0.15629999999999999</v>
      </c>
      <c r="T37" s="5">
        <v>2.47E-2</v>
      </c>
      <c r="U37" s="6">
        <v>1E-3</v>
      </c>
      <c r="V37" s="6">
        <v>6.0000000000000001E-3</v>
      </c>
      <c r="W37" s="6">
        <v>1.1547E-3</v>
      </c>
      <c r="Y37" s="5">
        <v>0.15629999999999999</v>
      </c>
      <c r="Z37" s="5">
        <v>0.10100000000000001</v>
      </c>
      <c r="AA37" s="5">
        <v>0</v>
      </c>
      <c r="AB37" s="5">
        <v>0</v>
      </c>
      <c r="AC37" s="5">
        <v>0</v>
      </c>
    </row>
    <row r="38" spans="1:29" x14ac:dyDescent="0.2">
      <c r="A38" s="5">
        <v>0.3125</v>
      </c>
      <c r="B38" s="5">
        <v>0.32869999999999999</v>
      </c>
      <c r="C38" s="6">
        <v>7.6375999999999996E-3</v>
      </c>
      <c r="D38" s="5">
        <v>0.18870000000000001</v>
      </c>
      <c r="E38" s="6">
        <v>1.5275E-3</v>
      </c>
      <c r="G38" s="5">
        <v>0.3125</v>
      </c>
      <c r="H38" s="5">
        <v>2.9700000000000001E-2</v>
      </c>
      <c r="I38" s="6">
        <v>2.0817000000000001E-3</v>
      </c>
      <c r="J38" s="5">
        <v>8.4699999999999998E-2</v>
      </c>
      <c r="K38" s="6">
        <v>7.3711000000000002E-3</v>
      </c>
      <c r="M38" s="5">
        <v>0.3125</v>
      </c>
      <c r="N38" s="5">
        <v>0.36770000000000003</v>
      </c>
      <c r="O38" s="6">
        <v>5.0331999999999998E-3</v>
      </c>
      <c r="P38" s="5">
        <v>1.67E-2</v>
      </c>
      <c r="Q38" s="6">
        <v>5.7735000000000002E-4</v>
      </c>
      <c r="S38" s="5">
        <v>0.3125</v>
      </c>
      <c r="T38" s="5">
        <v>0.3997</v>
      </c>
      <c r="U38" s="6">
        <v>5.5678000000000004E-3</v>
      </c>
      <c r="V38" s="5">
        <v>3.7699999999999997E-2</v>
      </c>
      <c r="W38" s="6">
        <v>5.7735000000000002E-4</v>
      </c>
      <c r="Y38" s="5">
        <v>0.3125</v>
      </c>
      <c r="Z38" s="5">
        <v>0.36870000000000003</v>
      </c>
      <c r="AA38" s="6">
        <v>5.1316000000000001E-3</v>
      </c>
      <c r="AB38" s="5">
        <v>1.0999999999999999E-2</v>
      </c>
      <c r="AC38" s="5">
        <v>0</v>
      </c>
    </row>
    <row r="39" spans="1:29" x14ac:dyDescent="0.2">
      <c r="A39" s="5">
        <v>0.625</v>
      </c>
      <c r="B39" s="5">
        <v>0.65669999999999995</v>
      </c>
      <c r="C39" s="6">
        <v>4.5091999999999997E-3</v>
      </c>
      <c r="D39" s="5">
        <v>0.77329999999999999</v>
      </c>
      <c r="E39" s="5">
        <v>1.5699999999999999E-2</v>
      </c>
      <c r="G39" s="5">
        <v>0.625</v>
      </c>
      <c r="H39" s="5">
        <v>0.1</v>
      </c>
      <c r="I39" s="6">
        <v>7.0000000000000001E-3</v>
      </c>
      <c r="J39" s="5">
        <v>0.44169999999999998</v>
      </c>
      <c r="K39" s="5">
        <v>1.6199999999999999E-2</v>
      </c>
      <c r="M39" s="5">
        <v>0.625</v>
      </c>
      <c r="N39" s="5">
        <v>0.88300000000000001</v>
      </c>
      <c r="O39" s="6">
        <v>5.5678000000000004E-3</v>
      </c>
      <c r="P39" s="5">
        <v>0.10730000000000001</v>
      </c>
      <c r="Q39" s="6">
        <v>1.1547E-3</v>
      </c>
      <c r="S39" s="5">
        <v>0.625</v>
      </c>
      <c r="T39" s="5">
        <v>0.81730000000000003</v>
      </c>
      <c r="U39" s="6">
        <v>9.5043999999999997E-3</v>
      </c>
      <c r="V39" s="5">
        <v>0.32729999999999998</v>
      </c>
      <c r="W39" s="6">
        <v>4.0150000000000003E-3</v>
      </c>
      <c r="Y39" s="5">
        <v>0.625</v>
      </c>
      <c r="Z39" s="5">
        <v>0.80569999999999997</v>
      </c>
      <c r="AA39" s="6">
        <v>4.9328999999999996E-3</v>
      </c>
      <c r="AB39" s="5">
        <v>0.1583</v>
      </c>
      <c r="AC39" s="6">
        <v>1.1547E-3</v>
      </c>
    </row>
    <row r="40" spans="1:29" x14ac:dyDescent="0.2">
      <c r="A40" s="5">
        <v>1.25</v>
      </c>
      <c r="B40" s="5">
        <v>0.8407</v>
      </c>
      <c r="C40" s="5">
        <v>2.01E-2</v>
      </c>
      <c r="D40" s="5">
        <v>0.8377</v>
      </c>
      <c r="E40" s="5">
        <v>0.01</v>
      </c>
      <c r="G40" s="5">
        <v>1.25</v>
      </c>
      <c r="H40" s="5">
        <v>0.13969999999999999</v>
      </c>
      <c r="I40" s="6">
        <v>4.0415E-3</v>
      </c>
      <c r="J40" s="5">
        <v>0.77300000000000002</v>
      </c>
      <c r="K40" s="6">
        <v>9.1652000000000001E-3</v>
      </c>
      <c r="M40" s="5">
        <v>1.25</v>
      </c>
      <c r="N40" s="5">
        <v>1.0289999999999999</v>
      </c>
      <c r="O40" s="6">
        <v>1E-3</v>
      </c>
      <c r="P40" s="5">
        <v>0.65269999999999995</v>
      </c>
      <c r="Q40" s="6">
        <v>2.0817000000000001E-3</v>
      </c>
      <c r="S40" s="5">
        <v>1.25</v>
      </c>
      <c r="T40" s="5">
        <v>0.94899999999999995</v>
      </c>
      <c r="U40" s="5">
        <v>1.15E-2</v>
      </c>
      <c r="V40" s="5">
        <v>0.59430000000000005</v>
      </c>
      <c r="W40" s="5">
        <v>1.0500000000000001E-2</v>
      </c>
      <c r="Y40" s="5">
        <v>1.25</v>
      </c>
      <c r="Z40" s="5">
        <v>0.95130000000000003</v>
      </c>
      <c r="AA40" s="6">
        <v>4.0415E-3</v>
      </c>
      <c r="AB40" s="5">
        <v>0.54330000000000001</v>
      </c>
      <c r="AC40" s="6">
        <v>5.6861999999999998E-3</v>
      </c>
    </row>
    <row r="41" spans="1:29" x14ac:dyDescent="0.2">
      <c r="A41" s="5">
        <v>2.5</v>
      </c>
      <c r="B41" s="5">
        <v>0.84630000000000005</v>
      </c>
      <c r="C41" s="5">
        <v>1.37E-2</v>
      </c>
      <c r="D41" s="5">
        <v>0.98299999999999998</v>
      </c>
      <c r="E41" s="6">
        <v>7.5497999999999997E-3</v>
      </c>
      <c r="G41" s="5">
        <v>2.5</v>
      </c>
      <c r="H41" s="5">
        <v>0.14399999999999999</v>
      </c>
      <c r="I41" s="6">
        <v>4.0000000000000001E-3</v>
      </c>
      <c r="J41" s="5">
        <v>0.78800000000000003</v>
      </c>
      <c r="K41" s="5">
        <v>1.18E-2</v>
      </c>
      <c r="M41" s="5">
        <v>2.5</v>
      </c>
      <c r="N41" s="5">
        <v>1.0920000000000001</v>
      </c>
      <c r="O41" s="5">
        <v>0</v>
      </c>
      <c r="P41" s="5">
        <v>0.92900000000000005</v>
      </c>
      <c r="Q41" s="6">
        <v>1.7321000000000001E-3</v>
      </c>
      <c r="S41" s="5">
        <v>2.5</v>
      </c>
      <c r="T41" s="5">
        <v>1.0023</v>
      </c>
      <c r="U41" s="5">
        <v>1.5599999999999999E-2</v>
      </c>
      <c r="V41" s="5">
        <v>0.76600000000000001</v>
      </c>
      <c r="W41" s="6">
        <v>8.7369000000000006E-3</v>
      </c>
      <c r="Y41" s="5">
        <v>2.5</v>
      </c>
      <c r="Z41" s="5">
        <v>1.0683</v>
      </c>
      <c r="AA41" s="5">
        <v>3.3099999999999997E-2</v>
      </c>
      <c r="AB41" s="5">
        <v>0.74170000000000003</v>
      </c>
      <c r="AC41" s="6">
        <v>8.7369000000000006E-3</v>
      </c>
    </row>
    <row r="42" spans="1:29" x14ac:dyDescent="0.2">
      <c r="A42" s="5">
        <v>5</v>
      </c>
      <c r="B42" s="5">
        <v>0.82269999999999999</v>
      </c>
      <c r="C42" s="6">
        <v>8.6216999999999995E-3</v>
      </c>
      <c r="D42" s="5">
        <v>1.014</v>
      </c>
      <c r="E42" s="5">
        <v>1.55E-2</v>
      </c>
      <c r="G42" s="5">
        <v>5</v>
      </c>
      <c r="H42" s="5">
        <v>0.1303</v>
      </c>
      <c r="I42" s="6">
        <v>3.2146000000000002E-3</v>
      </c>
      <c r="J42" s="5">
        <v>0.68730000000000002</v>
      </c>
      <c r="K42" s="6">
        <v>9.5043999999999997E-3</v>
      </c>
      <c r="M42" s="5">
        <v>5</v>
      </c>
      <c r="N42" s="5">
        <v>1.0832999999999999</v>
      </c>
      <c r="O42" s="6">
        <v>4.0415E-3</v>
      </c>
      <c r="P42" s="5">
        <v>0.87</v>
      </c>
      <c r="Q42" s="6">
        <v>2E-3</v>
      </c>
      <c r="S42" s="5">
        <v>5</v>
      </c>
      <c r="T42" s="5">
        <v>0.96730000000000005</v>
      </c>
      <c r="U42" s="6">
        <v>8.9999999999999993E-3</v>
      </c>
      <c r="V42" s="5">
        <v>0.70599999999999996</v>
      </c>
      <c r="W42" s="6">
        <v>7.3711000000000002E-3</v>
      </c>
      <c r="Y42" s="5">
        <v>5</v>
      </c>
      <c r="Z42" s="5">
        <v>0.97770000000000001</v>
      </c>
      <c r="AA42" s="6">
        <v>9.2916000000000006E-3</v>
      </c>
      <c r="AB42" s="5">
        <v>0.7087</v>
      </c>
      <c r="AC42" s="6">
        <v>1.5275E-3</v>
      </c>
    </row>
    <row r="45" spans="1:29" x14ac:dyDescent="0.2">
      <c r="A45" s="1" t="s">
        <v>147</v>
      </c>
      <c r="G45" s="1" t="s">
        <v>148</v>
      </c>
      <c r="M45" s="1" t="s">
        <v>211</v>
      </c>
      <c r="S45" s="1" t="s">
        <v>145</v>
      </c>
      <c r="Y45" s="1" t="s">
        <v>146</v>
      </c>
    </row>
    <row r="46" spans="1:29" ht="15" x14ac:dyDescent="0.2">
      <c r="A46" s="84" t="s">
        <v>129</v>
      </c>
      <c r="B46" s="83" t="s">
        <v>130</v>
      </c>
      <c r="C46" s="83"/>
      <c r="D46" s="83"/>
      <c r="E46" s="83"/>
      <c r="G46" s="84" t="s">
        <v>129</v>
      </c>
      <c r="H46" s="83" t="s">
        <v>130</v>
      </c>
      <c r="I46" s="83"/>
      <c r="J46" s="83"/>
      <c r="K46" s="83"/>
      <c r="M46" s="84" t="s">
        <v>129</v>
      </c>
      <c r="N46" s="83" t="s">
        <v>130</v>
      </c>
      <c r="O46" s="83"/>
      <c r="P46" s="83"/>
      <c r="Q46" s="83"/>
      <c r="S46" s="84" t="s">
        <v>129</v>
      </c>
      <c r="T46" s="83" t="s">
        <v>130</v>
      </c>
      <c r="U46" s="83"/>
      <c r="V46" s="83"/>
      <c r="W46" s="83"/>
      <c r="Y46" s="84" t="s">
        <v>129</v>
      </c>
      <c r="Z46" s="83" t="s">
        <v>130</v>
      </c>
      <c r="AA46" s="83"/>
      <c r="AB46" s="83"/>
      <c r="AC46" s="83"/>
    </row>
    <row r="47" spans="1:29" ht="30" customHeight="1" x14ac:dyDescent="0.2">
      <c r="A47" s="84"/>
      <c r="B47" s="84" t="s">
        <v>131</v>
      </c>
      <c r="C47" s="84"/>
      <c r="D47" s="84" t="s">
        <v>132</v>
      </c>
      <c r="E47" s="84"/>
      <c r="G47" s="84"/>
      <c r="H47" s="84" t="s">
        <v>131</v>
      </c>
      <c r="I47" s="84"/>
      <c r="J47" s="84" t="s">
        <v>132</v>
      </c>
      <c r="K47" s="84"/>
      <c r="M47" s="84"/>
      <c r="N47" s="84" t="s">
        <v>131</v>
      </c>
      <c r="O47" s="84"/>
      <c r="P47" s="84" t="s">
        <v>132</v>
      </c>
      <c r="Q47" s="84"/>
      <c r="S47" s="84"/>
      <c r="T47" s="84" t="s">
        <v>131</v>
      </c>
      <c r="U47" s="84"/>
      <c r="V47" s="84" t="s">
        <v>132</v>
      </c>
      <c r="W47" s="84"/>
      <c r="Y47" s="84"/>
      <c r="Z47" s="84" t="s">
        <v>131</v>
      </c>
      <c r="AA47" s="84"/>
      <c r="AB47" s="84" t="s">
        <v>132</v>
      </c>
      <c r="AC47" s="84"/>
    </row>
    <row r="48" spans="1:29" ht="45" x14ac:dyDescent="0.2">
      <c r="A48" s="84"/>
      <c r="B48" s="2" t="s">
        <v>133</v>
      </c>
      <c r="C48" s="4" t="s">
        <v>134</v>
      </c>
      <c r="D48" s="2" t="s">
        <v>135</v>
      </c>
      <c r="E48" s="4" t="s">
        <v>134</v>
      </c>
      <c r="G48" s="84"/>
      <c r="H48" s="2" t="s">
        <v>133</v>
      </c>
      <c r="I48" s="4" t="s">
        <v>134</v>
      </c>
      <c r="J48" s="2" t="s">
        <v>135</v>
      </c>
      <c r="K48" s="4" t="s">
        <v>134</v>
      </c>
      <c r="M48" s="84"/>
      <c r="N48" s="2" t="s">
        <v>133</v>
      </c>
      <c r="O48" s="4" t="s">
        <v>134</v>
      </c>
      <c r="P48" s="2" t="s">
        <v>135</v>
      </c>
      <c r="Q48" s="4" t="s">
        <v>134</v>
      </c>
      <c r="S48" s="84"/>
      <c r="T48" s="2" t="s">
        <v>133</v>
      </c>
      <c r="U48" s="4" t="s">
        <v>134</v>
      </c>
      <c r="V48" s="2" t="s">
        <v>135</v>
      </c>
      <c r="W48" s="4" t="s">
        <v>134</v>
      </c>
      <c r="Y48" s="84"/>
      <c r="Z48" s="2" t="s">
        <v>133</v>
      </c>
      <c r="AA48" s="4" t="s">
        <v>134</v>
      </c>
      <c r="AB48" s="2" t="s">
        <v>135</v>
      </c>
      <c r="AC48" s="4" t="s">
        <v>134</v>
      </c>
    </row>
    <row r="49" spans="1:29" x14ac:dyDescent="0.2">
      <c r="A49" s="5">
        <v>0</v>
      </c>
      <c r="B49" s="5">
        <v>0</v>
      </c>
      <c r="C49" s="5">
        <v>0</v>
      </c>
      <c r="D49" s="5">
        <v>0</v>
      </c>
      <c r="E49" s="5">
        <v>0</v>
      </c>
      <c r="G49" s="5">
        <v>0</v>
      </c>
      <c r="H49" s="5">
        <v>0</v>
      </c>
      <c r="I49" s="5">
        <v>0</v>
      </c>
      <c r="J49" s="5">
        <v>0</v>
      </c>
      <c r="K49" s="5">
        <v>0</v>
      </c>
      <c r="M49" s="5">
        <v>0</v>
      </c>
      <c r="N49" s="5">
        <v>0</v>
      </c>
      <c r="O49" s="5">
        <v>0</v>
      </c>
      <c r="P49" s="5">
        <v>0</v>
      </c>
      <c r="Q49" s="5">
        <v>0</v>
      </c>
      <c r="S49" s="5">
        <v>0</v>
      </c>
      <c r="T49" s="5">
        <v>0</v>
      </c>
      <c r="U49" s="5">
        <v>0</v>
      </c>
      <c r="V49" s="5">
        <v>0</v>
      </c>
      <c r="W49" s="5">
        <v>0</v>
      </c>
      <c r="Y49" s="5">
        <v>0</v>
      </c>
      <c r="Z49" s="5">
        <v>0</v>
      </c>
      <c r="AA49" s="5">
        <v>0</v>
      </c>
      <c r="AB49" s="5">
        <v>0</v>
      </c>
      <c r="AC49" s="5">
        <v>0</v>
      </c>
    </row>
    <row r="50" spans="1:29" x14ac:dyDescent="0.2">
      <c r="A50" s="5">
        <v>7.8100000000000003E-2</v>
      </c>
      <c r="B50" s="5">
        <v>0.1</v>
      </c>
      <c r="C50" s="5">
        <v>0</v>
      </c>
      <c r="D50" s="5">
        <v>0</v>
      </c>
      <c r="E50" s="6">
        <v>5.7735000000000002E-4</v>
      </c>
      <c r="G50" s="5">
        <v>7.8100000000000003E-2</v>
      </c>
      <c r="H50" s="5">
        <v>7.5999999999999998E-2</v>
      </c>
      <c r="I50" s="5">
        <v>0</v>
      </c>
      <c r="J50" s="5">
        <v>0</v>
      </c>
      <c r="K50" s="6">
        <v>5.7735000000000002E-4</v>
      </c>
      <c r="M50" s="5">
        <v>7.8100000000000003E-2</v>
      </c>
      <c r="N50" s="5">
        <v>6.2300000000000001E-2</v>
      </c>
      <c r="O50" s="6">
        <v>5.7735000000000002E-4</v>
      </c>
      <c r="P50" s="6">
        <v>2.6667000000000001E-3</v>
      </c>
      <c r="Q50" s="6">
        <v>5.7735000000000002E-4</v>
      </c>
      <c r="S50" s="5">
        <v>7.8100000000000003E-2</v>
      </c>
      <c r="T50" s="5">
        <v>0.10199999999999999</v>
      </c>
      <c r="U50" s="6">
        <v>1.6997E-17</v>
      </c>
      <c r="V50" s="6">
        <v>-3.3333000000000001E-4</v>
      </c>
      <c r="W50" s="6">
        <v>5.7735000000000002E-4</v>
      </c>
      <c r="Y50" s="5">
        <v>7.8100000000000003E-2</v>
      </c>
      <c r="Z50" s="6">
        <v>1E-3</v>
      </c>
      <c r="AA50" s="5">
        <v>0</v>
      </c>
      <c r="AB50" s="6">
        <v>5.0000000000000001E-3</v>
      </c>
      <c r="AC50" s="5">
        <v>0</v>
      </c>
    </row>
    <row r="51" spans="1:29" x14ac:dyDescent="0.2">
      <c r="A51" s="5">
        <v>0.15629999999999999</v>
      </c>
      <c r="B51" s="5">
        <v>0.81930000000000003</v>
      </c>
      <c r="C51" s="6">
        <v>2.5165999999999999E-3</v>
      </c>
      <c r="D51" s="6">
        <v>3.3333E-3</v>
      </c>
      <c r="E51" s="6">
        <v>5.7735000000000002E-4</v>
      </c>
      <c r="G51" s="5">
        <v>0.15629999999999999</v>
      </c>
      <c r="H51" s="5">
        <v>0.60570000000000002</v>
      </c>
      <c r="I51" s="6">
        <v>3.2146000000000002E-3</v>
      </c>
      <c r="J51" s="5">
        <v>0</v>
      </c>
      <c r="K51" s="6">
        <v>1.1547E-3</v>
      </c>
      <c r="M51" s="5">
        <v>0.15629999999999999</v>
      </c>
      <c r="N51" s="5">
        <v>0.18099999999999999</v>
      </c>
      <c r="O51" s="6">
        <v>1E-3</v>
      </c>
      <c r="P51" s="5">
        <v>2.0299999999999999E-2</v>
      </c>
      <c r="Q51" s="6">
        <v>5.7735000000000002E-4</v>
      </c>
      <c r="S51" s="5">
        <v>0.15629999999999999</v>
      </c>
      <c r="T51" s="5">
        <v>0.25430000000000003</v>
      </c>
      <c r="U51" s="6">
        <v>5.7735000000000002E-4</v>
      </c>
      <c r="V51" s="6">
        <v>1.6666999999999999E-3</v>
      </c>
      <c r="W51" s="6">
        <v>5.7735000000000002E-4</v>
      </c>
      <c r="Y51" s="5">
        <v>0.15629999999999999</v>
      </c>
      <c r="Z51" s="6">
        <v>4.0000000000000001E-3</v>
      </c>
      <c r="AA51" s="5">
        <v>0</v>
      </c>
      <c r="AB51" s="5">
        <v>0</v>
      </c>
      <c r="AC51" s="6">
        <v>1E-3</v>
      </c>
    </row>
    <row r="52" spans="1:29" x14ac:dyDescent="0.2">
      <c r="A52" s="5">
        <v>0.3125</v>
      </c>
      <c r="B52" s="5">
        <v>1.06</v>
      </c>
      <c r="C52" s="6">
        <v>3.4640999999999999E-3</v>
      </c>
      <c r="D52" s="5">
        <v>6.2700000000000006E-2</v>
      </c>
      <c r="E52" s="6">
        <v>5.7735000000000002E-4</v>
      </c>
      <c r="G52" s="5">
        <v>0.3125</v>
      </c>
      <c r="H52" s="5">
        <v>0.91469999999999996</v>
      </c>
      <c r="I52" s="6">
        <v>5.7735000000000002E-4</v>
      </c>
      <c r="J52" s="5">
        <v>3.5999999999999997E-2</v>
      </c>
      <c r="K52" s="5">
        <v>0</v>
      </c>
      <c r="M52" s="5">
        <v>0.3125</v>
      </c>
      <c r="N52" s="5">
        <v>0.77569999999999995</v>
      </c>
      <c r="O52" s="5">
        <v>1.0699999999999999E-2</v>
      </c>
      <c r="P52" s="5">
        <v>4.2999999999999997E-2</v>
      </c>
      <c r="Q52" s="6">
        <v>8.4983999999999994E-18</v>
      </c>
      <c r="S52" s="5">
        <v>0.3125</v>
      </c>
      <c r="T52" s="5">
        <v>0.80100000000000005</v>
      </c>
      <c r="U52" s="6">
        <v>3.6056E-3</v>
      </c>
      <c r="V52" s="5">
        <v>2.07E-2</v>
      </c>
      <c r="W52" s="6">
        <v>5.7735000000000002E-4</v>
      </c>
      <c r="Y52" s="5">
        <v>0.3125</v>
      </c>
      <c r="Z52" s="5">
        <v>2.0299999999999999E-2</v>
      </c>
      <c r="AA52" s="6">
        <v>5.7735000000000002E-4</v>
      </c>
      <c r="AB52" s="5">
        <v>6.9000000000000006E-2</v>
      </c>
      <c r="AC52" s="5">
        <v>0</v>
      </c>
    </row>
    <row r="53" spans="1:29" x14ac:dyDescent="0.2">
      <c r="A53" s="5">
        <v>0.625</v>
      </c>
      <c r="B53" s="5">
        <v>1.131</v>
      </c>
      <c r="C53" s="6">
        <v>7.2110999999999998E-3</v>
      </c>
      <c r="D53" s="5">
        <v>0.26769999999999999</v>
      </c>
      <c r="E53" s="6">
        <v>5.8595000000000001E-3</v>
      </c>
      <c r="G53" s="5">
        <v>0.625</v>
      </c>
      <c r="H53" s="5">
        <v>0.98270000000000002</v>
      </c>
      <c r="I53" s="6">
        <v>3.7859E-3</v>
      </c>
      <c r="J53" s="5">
        <v>0.1037</v>
      </c>
      <c r="K53" s="6">
        <v>5.7735000000000002E-4</v>
      </c>
      <c r="M53" s="5">
        <v>0.625</v>
      </c>
      <c r="N53" s="5">
        <v>1.0083</v>
      </c>
      <c r="O53" s="6">
        <v>4.5091999999999997E-3</v>
      </c>
      <c r="P53" s="5">
        <v>0.1507</v>
      </c>
      <c r="Q53" s="6">
        <v>1.1547E-3</v>
      </c>
      <c r="S53" s="5">
        <v>0.625</v>
      </c>
      <c r="T53" s="5">
        <v>1.1393</v>
      </c>
      <c r="U53" s="5">
        <v>2.8000000000000001E-2</v>
      </c>
      <c r="V53" s="5">
        <v>0.27529999999999999</v>
      </c>
      <c r="W53" s="6">
        <v>4.0415E-3</v>
      </c>
      <c r="Y53" s="5">
        <v>0.625</v>
      </c>
      <c r="Z53" s="5">
        <v>0.182</v>
      </c>
      <c r="AA53" s="6">
        <v>1.7321000000000001E-3</v>
      </c>
      <c r="AB53" s="5">
        <v>0.47870000000000001</v>
      </c>
      <c r="AC53" s="6">
        <v>3.5119000000000001E-3</v>
      </c>
    </row>
    <row r="54" spans="1:29" x14ac:dyDescent="0.2">
      <c r="A54" s="5">
        <v>1.25</v>
      </c>
      <c r="B54" s="5">
        <v>1.1123000000000001</v>
      </c>
      <c r="C54" s="5">
        <v>1.0699999999999999E-2</v>
      </c>
      <c r="D54" s="5">
        <v>0.75629999999999997</v>
      </c>
      <c r="E54" s="6">
        <v>5.1316000000000001E-3</v>
      </c>
      <c r="G54" s="5">
        <v>1.25</v>
      </c>
      <c r="H54" s="5">
        <v>0.98599999999999999</v>
      </c>
      <c r="I54" s="6">
        <v>7.8101999999999998E-3</v>
      </c>
      <c r="J54" s="5">
        <v>0.1363</v>
      </c>
      <c r="K54" s="6">
        <v>1.5275E-3</v>
      </c>
      <c r="M54" s="5">
        <v>1.25</v>
      </c>
      <c r="N54" s="5">
        <v>1.0009999999999999</v>
      </c>
      <c r="O54" s="6">
        <v>5.5678000000000004E-3</v>
      </c>
      <c r="P54" s="5">
        <v>0.23100000000000001</v>
      </c>
      <c r="Q54" s="6">
        <v>2.6457999999999998E-3</v>
      </c>
      <c r="S54" s="5">
        <v>1.25</v>
      </c>
      <c r="T54" s="5">
        <v>1.1003000000000001</v>
      </c>
      <c r="U54" s="6">
        <v>4.5091999999999997E-3</v>
      </c>
      <c r="V54" s="5">
        <v>0.68300000000000005</v>
      </c>
      <c r="W54" s="6">
        <v>4.3588999999999998E-3</v>
      </c>
      <c r="Y54" s="5">
        <v>1.25</v>
      </c>
      <c r="Z54" s="5">
        <v>0.4037</v>
      </c>
      <c r="AA54" s="6">
        <v>2.0817000000000001E-3</v>
      </c>
      <c r="AB54" s="5">
        <v>0.53969999999999996</v>
      </c>
      <c r="AC54" s="6">
        <v>8.0207999999999998E-3</v>
      </c>
    </row>
    <row r="55" spans="1:29" x14ac:dyDescent="0.2">
      <c r="A55" s="5">
        <v>2.5</v>
      </c>
      <c r="B55" s="5">
        <v>1.1040000000000001</v>
      </c>
      <c r="C55" s="6">
        <v>2E-3</v>
      </c>
      <c r="D55" s="5">
        <v>0.85629999999999995</v>
      </c>
      <c r="E55" s="6">
        <v>4.7257999999999996E-3</v>
      </c>
      <c r="G55" s="5">
        <v>2.5</v>
      </c>
      <c r="H55" s="5">
        <v>0.96530000000000005</v>
      </c>
      <c r="I55" s="6">
        <v>2.8868000000000001E-3</v>
      </c>
      <c r="J55" s="5">
        <v>0.17829999999999999</v>
      </c>
      <c r="K55" s="6">
        <v>1.5275E-3</v>
      </c>
      <c r="M55" s="5">
        <v>2.5</v>
      </c>
      <c r="N55" s="5">
        <v>0.97629999999999995</v>
      </c>
      <c r="O55" s="6">
        <v>4.5091999999999997E-3</v>
      </c>
      <c r="P55" s="5">
        <v>0.23269999999999999</v>
      </c>
      <c r="Q55" s="6">
        <v>1.5275E-3</v>
      </c>
      <c r="S55" s="5">
        <v>2.5</v>
      </c>
      <c r="T55" s="5">
        <v>1.119</v>
      </c>
      <c r="U55" s="6">
        <v>3.6056E-3</v>
      </c>
      <c r="V55" s="5">
        <v>0.77429999999999999</v>
      </c>
      <c r="W55" s="6">
        <v>3.7859E-3</v>
      </c>
      <c r="Y55" s="5">
        <v>2.5</v>
      </c>
      <c r="Z55" s="5">
        <v>0.44400000000000001</v>
      </c>
      <c r="AA55" s="6">
        <v>2.6457999999999998E-3</v>
      </c>
      <c r="AB55" s="5">
        <v>0.56699999999999995</v>
      </c>
      <c r="AC55" s="6">
        <v>5.0000000000000001E-3</v>
      </c>
    </row>
    <row r="56" spans="1:29" x14ac:dyDescent="0.2">
      <c r="A56" s="5">
        <v>5</v>
      </c>
      <c r="B56" s="5">
        <v>1.119</v>
      </c>
      <c r="C56" s="6">
        <v>1E-3</v>
      </c>
      <c r="D56" s="5">
        <v>0.96430000000000005</v>
      </c>
      <c r="E56" s="6">
        <v>4.0415E-3</v>
      </c>
      <c r="G56" s="5">
        <v>5</v>
      </c>
      <c r="H56" s="5">
        <v>0.98929999999999996</v>
      </c>
      <c r="I56" s="6">
        <v>3.0550999999999998E-3</v>
      </c>
      <c r="J56" s="5">
        <v>0.2203</v>
      </c>
      <c r="K56" s="6">
        <v>3.0550999999999998E-3</v>
      </c>
      <c r="M56" s="5">
        <v>5</v>
      </c>
      <c r="N56" s="5">
        <v>1.0427</v>
      </c>
      <c r="O56" s="6">
        <v>4.0415E-3</v>
      </c>
      <c r="P56" s="5">
        <v>0.25629999999999997</v>
      </c>
      <c r="Q56" s="6">
        <v>2.0817000000000001E-3</v>
      </c>
      <c r="S56" s="5">
        <v>5</v>
      </c>
      <c r="T56" s="5">
        <v>1.1739999999999999</v>
      </c>
      <c r="U56" s="6">
        <v>3.4640999999999999E-3</v>
      </c>
      <c r="V56" s="5">
        <v>0.90369999999999995</v>
      </c>
      <c r="W56" s="6">
        <v>7.3711000000000002E-3</v>
      </c>
      <c r="Y56" s="5">
        <v>5</v>
      </c>
      <c r="Z56" s="5">
        <v>0.4723</v>
      </c>
      <c r="AA56" s="6">
        <v>3.5119000000000001E-3</v>
      </c>
      <c r="AB56" s="5">
        <v>0.59699999999999998</v>
      </c>
      <c r="AC56" s="5">
        <v>1.21E-2</v>
      </c>
    </row>
  </sheetData>
  <mergeCells count="81">
    <mergeCell ref="A1:AC2"/>
    <mergeCell ref="A4:A6"/>
    <mergeCell ref="A18:A20"/>
    <mergeCell ref="A32:A34"/>
    <mergeCell ref="A46:A48"/>
    <mergeCell ref="G4:G6"/>
    <mergeCell ref="G18:G20"/>
    <mergeCell ref="G32:G34"/>
    <mergeCell ref="G46:G48"/>
    <mergeCell ref="P47:Q47"/>
    <mergeCell ref="T47:U47"/>
    <mergeCell ref="V47:W47"/>
    <mergeCell ref="Z47:AA47"/>
    <mergeCell ref="AB47:AC47"/>
    <mergeCell ref="S46:S48"/>
    <mergeCell ref="Y46:Y48"/>
    <mergeCell ref="B47:C47"/>
    <mergeCell ref="D47:E47"/>
    <mergeCell ref="H47:I47"/>
    <mergeCell ref="J47:K47"/>
    <mergeCell ref="N47:O47"/>
    <mergeCell ref="M46:M48"/>
    <mergeCell ref="B46:E46"/>
    <mergeCell ref="H46:K46"/>
    <mergeCell ref="N46:Q46"/>
    <mergeCell ref="T46:W46"/>
    <mergeCell ref="Z46:AC46"/>
    <mergeCell ref="P33:Q33"/>
    <mergeCell ref="T33:U33"/>
    <mergeCell ref="V33:W33"/>
    <mergeCell ref="Z33:AA33"/>
    <mergeCell ref="AB33:AC33"/>
    <mergeCell ref="S32:S34"/>
    <mergeCell ref="Y32:Y34"/>
    <mergeCell ref="B33:C33"/>
    <mergeCell ref="D33:E33"/>
    <mergeCell ref="H33:I33"/>
    <mergeCell ref="J33:K33"/>
    <mergeCell ref="N33:O33"/>
    <mergeCell ref="M32:M34"/>
    <mergeCell ref="B32:E32"/>
    <mergeCell ref="H32:K32"/>
    <mergeCell ref="N32:Q32"/>
    <mergeCell ref="T32:W32"/>
    <mergeCell ref="Z32:AC32"/>
    <mergeCell ref="P19:Q19"/>
    <mergeCell ref="T19:U19"/>
    <mergeCell ref="V19:W19"/>
    <mergeCell ref="Z19:AA19"/>
    <mergeCell ref="AB19:AC19"/>
    <mergeCell ref="S18:S20"/>
    <mergeCell ref="Y18:Y20"/>
    <mergeCell ref="B19:C19"/>
    <mergeCell ref="D19:E19"/>
    <mergeCell ref="H19:I19"/>
    <mergeCell ref="J19:K19"/>
    <mergeCell ref="N19:O19"/>
    <mergeCell ref="M18:M20"/>
    <mergeCell ref="B18:E18"/>
    <mergeCell ref="H18:K18"/>
    <mergeCell ref="N18:Q18"/>
    <mergeCell ref="T18:W18"/>
    <mergeCell ref="Z18:AC18"/>
    <mergeCell ref="P5:Q5"/>
    <mergeCell ref="T5:U5"/>
    <mergeCell ref="V5:W5"/>
    <mergeCell ref="Z5:AA5"/>
    <mergeCell ref="AB5:AC5"/>
    <mergeCell ref="S4:S6"/>
    <mergeCell ref="Y4:Y6"/>
    <mergeCell ref="B5:C5"/>
    <mergeCell ref="D5:E5"/>
    <mergeCell ref="H5:I5"/>
    <mergeCell ref="J5:K5"/>
    <mergeCell ref="N5:O5"/>
    <mergeCell ref="M4:M6"/>
    <mergeCell ref="B4:E4"/>
    <mergeCell ref="H4:K4"/>
    <mergeCell ref="N4:Q4"/>
    <mergeCell ref="T4:W4"/>
    <mergeCell ref="Z4:AC4"/>
  </mergeCells>
  <phoneticPr fontId="19"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Fig. 1a</vt:lpstr>
      <vt:lpstr>Fig.1b</vt:lpstr>
      <vt:lpstr>Fig. 1c</vt:lpstr>
      <vt:lpstr>Fig. 1d</vt:lpstr>
      <vt:lpstr>Fig. 2a</vt:lpstr>
      <vt:lpstr>Fig. 2b</vt:lpstr>
      <vt:lpstr>Fig. 5a</vt:lpstr>
      <vt:lpstr>Fig. 5b</vt:lpstr>
      <vt:lpstr>Supplementary Figure.  1a</vt:lpstr>
      <vt:lpstr>Supplementary Figure. 1b</vt:lpstr>
      <vt:lpstr>Supplementary Figure. 1c</vt:lpstr>
      <vt:lpstr>Supplementary Figure. 2a</vt:lpstr>
      <vt:lpstr>Supplementary Figure. 2b</vt:lpstr>
      <vt:lpstr>Supplementary Figure. 4a</vt:lpstr>
      <vt:lpstr>Supplementary Figure. 4b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Yimin LAI</dc:creator>
  <cp:lastModifiedBy>Li Juan</cp:lastModifiedBy>
  <dcterms:created xsi:type="dcterms:W3CDTF">2020-08-08T04:38:00Z</dcterms:created>
  <dcterms:modified xsi:type="dcterms:W3CDTF">2020-09-28T14:30:11Z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