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4816"/>
  <workbookPr autoCompressPictures="0"/>
  <bookViews>
    <workbookView xWindow="-180" yWindow="100" windowWidth="25600" windowHeight="16060" firstSheet="9" activeTab="12"/>
  </bookViews>
  <sheets>
    <sheet name="Fig.1b" sheetId="1" r:id="rId1"/>
    <sheet name="Fig.2a" sheetId="2" r:id="rId2"/>
    <sheet name="Fig.3a" sheetId="3" r:id="rId3"/>
    <sheet name="Fig.3b" sheetId="4" r:id="rId4"/>
    <sheet name="Fig.3d" sheetId="5" r:id="rId5"/>
    <sheet name="Fig.3e" sheetId="6" r:id="rId6"/>
    <sheet name="Fig.5d" sheetId="7" r:id="rId7"/>
    <sheet name="Fig. 5e" sheetId="8" r:id="rId8"/>
    <sheet name="Fig.6a" sheetId="9" r:id="rId9"/>
    <sheet name="Fig.6b" sheetId="10" r:id="rId10"/>
    <sheet name="Fig.6d" sheetId="11" r:id="rId11"/>
    <sheet name="sFig.4" sheetId="12" r:id="rId12"/>
    <sheet name="sFig.5f" sheetId="23" r:id="rId13"/>
    <sheet name="sFig.7b" sheetId="13" r:id="rId14"/>
    <sheet name="sFig.8a" sheetId="14" r:id="rId15"/>
    <sheet name="sFig.9b" sheetId="15" r:id="rId16"/>
    <sheet name="sFig.10b" sheetId="16" r:id="rId17"/>
    <sheet name="sFig.10d" sheetId="17" r:id="rId18"/>
    <sheet name="sFig.12b" sheetId="18" r:id="rId19"/>
    <sheet name="sFig.12e-f" sheetId="19" r:id="rId20"/>
    <sheet name="sFig.13a" sheetId="20" r:id="rId21"/>
    <sheet name="sFig.13b" sheetId="21" r:id="rId22"/>
    <sheet name="sFig.13e" sheetId="22" r:id="rId23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9" l="1"/>
  <c r="I14" i="19"/>
  <c r="H14" i="19"/>
  <c r="G14" i="19"/>
  <c r="E17" i="22"/>
  <c r="E16" i="22"/>
  <c r="E15" i="22"/>
  <c r="D16" i="22"/>
  <c r="D15" i="22"/>
  <c r="C15" i="22"/>
  <c r="I13" i="22"/>
  <c r="H13" i="22"/>
  <c r="G13" i="22"/>
  <c r="E13" i="22"/>
  <c r="D13" i="22"/>
  <c r="C13" i="22"/>
  <c r="I12" i="22"/>
  <c r="H12" i="22"/>
  <c r="G12" i="22"/>
  <c r="E12" i="22"/>
  <c r="D12" i="22"/>
  <c r="C12" i="22"/>
  <c r="I11" i="22"/>
  <c r="H11" i="22"/>
  <c r="G11" i="22"/>
  <c r="E11" i="22"/>
  <c r="D11" i="22"/>
  <c r="C11" i="22"/>
  <c r="I10" i="22"/>
  <c r="H10" i="22"/>
  <c r="G10" i="22"/>
  <c r="E10" i="22"/>
  <c r="D10" i="22"/>
  <c r="C10" i="22"/>
  <c r="I8" i="21"/>
  <c r="H8" i="21"/>
  <c r="I11" i="21"/>
  <c r="H11" i="21"/>
  <c r="H6" i="21"/>
  <c r="I5" i="21"/>
  <c r="H5" i="21"/>
  <c r="C13" i="21"/>
  <c r="D13" i="21"/>
  <c r="B13" i="21"/>
  <c r="C25" i="21"/>
  <c r="D25" i="21"/>
  <c r="B25" i="21"/>
  <c r="B37" i="21"/>
  <c r="D37" i="21"/>
  <c r="I6" i="21"/>
  <c r="C37" i="21"/>
  <c r="D47" i="21"/>
  <c r="C47" i="21"/>
  <c r="B47" i="21"/>
  <c r="G38" i="20"/>
  <c r="E38" i="20"/>
  <c r="C38" i="20"/>
  <c r="G37" i="20"/>
  <c r="F37" i="20"/>
  <c r="E37" i="20"/>
  <c r="D37" i="20"/>
  <c r="C37" i="20"/>
  <c r="B37" i="20"/>
  <c r="G31" i="20"/>
  <c r="E31" i="20"/>
  <c r="C31" i="20"/>
  <c r="G30" i="20"/>
  <c r="F30" i="20"/>
  <c r="E30" i="20"/>
  <c r="D30" i="20"/>
  <c r="C30" i="20"/>
  <c r="B30" i="20"/>
  <c r="G24" i="20"/>
  <c r="E24" i="20"/>
  <c r="C24" i="20"/>
  <c r="G23" i="20"/>
  <c r="F23" i="20"/>
  <c r="E23" i="20"/>
  <c r="D23" i="20"/>
  <c r="C23" i="20"/>
  <c r="B23" i="20"/>
  <c r="G17" i="20"/>
  <c r="E17" i="20"/>
  <c r="C17" i="20"/>
  <c r="G16" i="20"/>
  <c r="F16" i="20"/>
  <c r="E16" i="20"/>
  <c r="D16" i="20"/>
  <c r="C16" i="20"/>
  <c r="B16" i="20"/>
  <c r="G10" i="20"/>
  <c r="E10" i="20"/>
  <c r="C10" i="20"/>
  <c r="G9" i="20"/>
  <c r="F9" i="20"/>
  <c r="E9" i="20"/>
  <c r="D9" i="20"/>
  <c r="C9" i="20"/>
  <c r="B9" i="20"/>
  <c r="E44" i="17"/>
  <c r="D44" i="17"/>
  <c r="B14" i="19"/>
  <c r="E14" i="19"/>
  <c r="D14" i="19"/>
  <c r="C14" i="19"/>
  <c r="G7" i="18"/>
  <c r="F22" i="18"/>
  <c r="H7" i="18"/>
  <c r="F7" i="18"/>
  <c r="E12" i="17"/>
  <c r="D12" i="17"/>
  <c r="E23" i="17"/>
  <c r="D23" i="17"/>
  <c r="E34" i="17"/>
  <c r="D34" i="17"/>
  <c r="C44" i="17"/>
  <c r="E43" i="17"/>
  <c r="D43" i="17"/>
  <c r="C43" i="17"/>
  <c r="B43" i="17"/>
  <c r="C34" i="17"/>
  <c r="E33" i="17"/>
  <c r="D33" i="17"/>
  <c r="C33" i="17"/>
  <c r="B33" i="17"/>
  <c r="C23" i="17"/>
  <c r="E22" i="17"/>
  <c r="D22" i="17"/>
  <c r="C22" i="17"/>
  <c r="B22" i="17"/>
  <c r="C12" i="17"/>
  <c r="E11" i="17"/>
  <c r="D11" i="17"/>
  <c r="C11" i="17"/>
  <c r="B11" i="17"/>
  <c r="E29" i="16"/>
  <c r="D29" i="16"/>
  <c r="C29" i="16"/>
  <c r="E28" i="16"/>
  <c r="D28" i="16"/>
  <c r="C28" i="16"/>
  <c r="B28" i="16"/>
  <c r="E20" i="16"/>
  <c r="D20" i="16"/>
  <c r="C20" i="16"/>
  <c r="E19" i="16"/>
  <c r="D19" i="16"/>
  <c r="C19" i="16"/>
  <c r="B19" i="16"/>
  <c r="D11" i="16"/>
  <c r="E11" i="16"/>
  <c r="C11" i="16"/>
  <c r="C10" i="16"/>
  <c r="D10" i="16"/>
  <c r="E10" i="16"/>
  <c r="B10" i="16"/>
  <c r="E9" i="15"/>
  <c r="E10" i="15"/>
  <c r="E11" i="15"/>
  <c r="E17" i="15"/>
  <c r="E14" i="15"/>
  <c r="E13" i="15"/>
  <c r="E12" i="15"/>
  <c r="E18" i="15"/>
  <c r="F18" i="15"/>
  <c r="H18" i="15"/>
  <c r="E8" i="15"/>
  <c r="E7" i="15"/>
  <c r="E6" i="15"/>
  <c r="E16" i="15"/>
  <c r="H17" i="15"/>
  <c r="F16" i="15"/>
  <c r="F17" i="15"/>
  <c r="H17" i="14"/>
  <c r="I17" i="14"/>
  <c r="J17" i="14"/>
  <c r="I15" i="14"/>
  <c r="J15" i="14"/>
  <c r="H15" i="14"/>
  <c r="H13" i="14"/>
  <c r="I13" i="14"/>
  <c r="J13" i="14"/>
  <c r="G13" i="14"/>
  <c r="C13" i="14"/>
  <c r="E13" i="14"/>
  <c r="D13" i="14"/>
  <c r="K66" i="13"/>
  <c r="I66" i="13"/>
  <c r="G66" i="13"/>
  <c r="E66" i="13"/>
  <c r="C66" i="13"/>
  <c r="K65" i="13"/>
  <c r="J65" i="13"/>
  <c r="I65" i="13"/>
  <c r="H65" i="13"/>
  <c r="G65" i="13"/>
  <c r="F65" i="13"/>
  <c r="E65" i="13"/>
  <c r="D65" i="13"/>
  <c r="C65" i="13"/>
  <c r="B65" i="13"/>
  <c r="K59" i="13"/>
  <c r="I59" i="13"/>
  <c r="G59" i="13"/>
  <c r="E59" i="13"/>
  <c r="C59" i="13"/>
  <c r="K58" i="13"/>
  <c r="J58" i="13"/>
  <c r="I58" i="13"/>
  <c r="H58" i="13"/>
  <c r="G58" i="13"/>
  <c r="F58" i="13"/>
  <c r="E58" i="13"/>
  <c r="D58" i="13"/>
  <c r="C58" i="13"/>
  <c r="B58" i="13"/>
  <c r="K52" i="13"/>
  <c r="I52" i="13"/>
  <c r="G52" i="13"/>
  <c r="E52" i="13"/>
  <c r="C52" i="13"/>
  <c r="K51" i="13"/>
  <c r="J51" i="13"/>
  <c r="I51" i="13"/>
  <c r="H51" i="13"/>
  <c r="G51" i="13"/>
  <c r="F51" i="13"/>
  <c r="E51" i="13"/>
  <c r="D51" i="13"/>
  <c r="C51" i="13"/>
  <c r="B51" i="13"/>
  <c r="K45" i="13"/>
  <c r="I45" i="13"/>
  <c r="G45" i="13"/>
  <c r="E45" i="13"/>
  <c r="C45" i="13"/>
  <c r="K44" i="13"/>
  <c r="J44" i="13"/>
  <c r="I44" i="13"/>
  <c r="H44" i="13"/>
  <c r="G44" i="13"/>
  <c r="F44" i="13"/>
  <c r="E44" i="13"/>
  <c r="D44" i="13"/>
  <c r="C44" i="13"/>
  <c r="B44" i="13"/>
  <c r="K38" i="13"/>
  <c r="I38" i="13"/>
  <c r="G38" i="13"/>
  <c r="E38" i="13"/>
  <c r="C38" i="13"/>
  <c r="K37" i="13"/>
  <c r="J37" i="13"/>
  <c r="I37" i="13"/>
  <c r="H37" i="13"/>
  <c r="G37" i="13"/>
  <c r="F37" i="13"/>
  <c r="E37" i="13"/>
  <c r="D37" i="13"/>
  <c r="C37" i="13"/>
  <c r="B37" i="13"/>
  <c r="K31" i="13"/>
  <c r="I31" i="13"/>
  <c r="G31" i="13"/>
  <c r="E31" i="13"/>
  <c r="C31" i="13"/>
  <c r="K30" i="13"/>
  <c r="J30" i="13"/>
  <c r="I30" i="13"/>
  <c r="H30" i="13"/>
  <c r="G30" i="13"/>
  <c r="F30" i="13"/>
  <c r="E30" i="13"/>
  <c r="D30" i="13"/>
  <c r="C30" i="13"/>
  <c r="B30" i="13"/>
  <c r="K24" i="13"/>
  <c r="I24" i="13"/>
  <c r="G24" i="13"/>
  <c r="E24" i="13"/>
  <c r="C24" i="13"/>
  <c r="K23" i="13"/>
  <c r="J23" i="13"/>
  <c r="I23" i="13"/>
  <c r="H23" i="13"/>
  <c r="G23" i="13"/>
  <c r="F23" i="13"/>
  <c r="E23" i="13"/>
  <c r="D23" i="13"/>
  <c r="C23" i="13"/>
  <c r="B23" i="13"/>
  <c r="K17" i="13"/>
  <c r="I17" i="13"/>
  <c r="G17" i="13"/>
  <c r="E17" i="13"/>
  <c r="C17" i="13"/>
  <c r="K16" i="13"/>
  <c r="J16" i="13"/>
  <c r="I16" i="13"/>
  <c r="H16" i="13"/>
  <c r="G16" i="13"/>
  <c r="F16" i="13"/>
  <c r="E16" i="13"/>
  <c r="D16" i="13"/>
  <c r="C16" i="13"/>
  <c r="B16" i="13"/>
  <c r="K10" i="13"/>
  <c r="I10" i="13"/>
  <c r="G10" i="13"/>
  <c r="C10" i="13"/>
  <c r="E10" i="13"/>
  <c r="C9" i="13"/>
  <c r="D9" i="13"/>
  <c r="E9" i="13"/>
  <c r="F9" i="13"/>
  <c r="G9" i="13"/>
  <c r="H9" i="13"/>
  <c r="I9" i="13"/>
  <c r="J9" i="13"/>
  <c r="K9" i="13"/>
  <c r="B9" i="13"/>
  <c r="D28" i="11"/>
  <c r="D29" i="11"/>
  <c r="C29" i="11"/>
  <c r="B29" i="11"/>
  <c r="D27" i="11"/>
  <c r="C27" i="11"/>
  <c r="B27" i="11"/>
  <c r="C28" i="11"/>
  <c r="B28" i="11"/>
  <c r="D34" i="10"/>
  <c r="E34" i="10"/>
  <c r="C34" i="10"/>
  <c r="E30" i="10"/>
  <c r="E31" i="10"/>
  <c r="E32" i="10"/>
  <c r="I32" i="10"/>
  <c r="I31" i="10"/>
  <c r="P23" i="9"/>
  <c r="E42" i="9"/>
  <c r="E43" i="9"/>
  <c r="P36" i="9"/>
  <c r="P40" i="9"/>
  <c r="P41" i="9"/>
  <c r="P18" i="9"/>
  <c r="P20" i="9"/>
  <c r="P37" i="9"/>
  <c r="H32" i="10"/>
  <c r="G32" i="10"/>
  <c r="H31" i="10"/>
  <c r="G31" i="10"/>
  <c r="D32" i="10"/>
  <c r="C32" i="10"/>
  <c r="D31" i="10"/>
  <c r="C31" i="10"/>
  <c r="D30" i="10"/>
  <c r="C30" i="10"/>
  <c r="O41" i="9"/>
  <c r="N41" i="9"/>
  <c r="T36" i="9"/>
  <c r="S40" i="9"/>
  <c r="T40" i="9"/>
  <c r="N40" i="9"/>
  <c r="R40" i="9"/>
  <c r="O40" i="9"/>
  <c r="O37" i="9"/>
  <c r="N37" i="9"/>
  <c r="N36" i="9"/>
  <c r="S36" i="9"/>
  <c r="R36" i="9"/>
  <c r="D42" i="9"/>
  <c r="D43" i="9"/>
  <c r="O36" i="9"/>
  <c r="O23" i="9"/>
  <c r="N23" i="9"/>
  <c r="S20" i="9"/>
  <c r="T20" i="9"/>
  <c r="R20" i="9"/>
  <c r="S18" i="9"/>
  <c r="T18" i="9"/>
  <c r="R18" i="9"/>
  <c r="O20" i="9"/>
  <c r="N20" i="9"/>
  <c r="O18" i="9"/>
  <c r="N18" i="9"/>
  <c r="P16" i="9"/>
  <c r="O16" i="9"/>
  <c r="N16" i="9"/>
  <c r="J43" i="9"/>
  <c r="K43" i="9"/>
  <c r="J44" i="9"/>
  <c r="K44" i="9"/>
  <c r="I44" i="9"/>
  <c r="I43" i="9"/>
  <c r="C43" i="9"/>
  <c r="C42" i="9"/>
  <c r="J33" i="9"/>
  <c r="K33" i="9"/>
  <c r="I33" i="9"/>
  <c r="J32" i="9"/>
  <c r="K32" i="9"/>
  <c r="I32" i="9"/>
  <c r="C31" i="9"/>
  <c r="E32" i="9"/>
  <c r="D32" i="9"/>
  <c r="C32" i="9"/>
  <c r="E31" i="9"/>
  <c r="D31" i="9"/>
  <c r="K16" i="9"/>
  <c r="J16" i="9"/>
  <c r="I16" i="9"/>
  <c r="K15" i="9"/>
  <c r="J15" i="9"/>
  <c r="I15" i="9"/>
  <c r="D15" i="9"/>
  <c r="E15" i="9"/>
  <c r="D16" i="9"/>
  <c r="E16" i="9"/>
  <c r="C16" i="9"/>
  <c r="C15" i="9"/>
  <c r="C10" i="7"/>
  <c r="G42" i="7"/>
  <c r="F42" i="7"/>
  <c r="E42" i="7"/>
  <c r="D42" i="7"/>
  <c r="C42" i="7"/>
  <c r="B42" i="7"/>
  <c r="O34" i="7"/>
  <c r="N34" i="7"/>
  <c r="M34" i="7"/>
  <c r="L34" i="7"/>
  <c r="K34" i="7"/>
  <c r="J34" i="7"/>
  <c r="G34" i="7"/>
  <c r="F34" i="7"/>
  <c r="E34" i="7"/>
  <c r="D34" i="7"/>
  <c r="C34" i="7"/>
  <c r="B34" i="7"/>
  <c r="O26" i="7"/>
  <c r="N26" i="7"/>
  <c r="M26" i="7"/>
  <c r="L26" i="7"/>
  <c r="K26" i="7"/>
  <c r="J26" i="7"/>
  <c r="G26" i="7"/>
  <c r="F26" i="7"/>
  <c r="E26" i="7"/>
  <c r="D26" i="7"/>
  <c r="C26" i="7"/>
  <c r="B26" i="7"/>
  <c r="G18" i="7"/>
  <c r="F18" i="7"/>
  <c r="E18" i="7"/>
  <c r="D18" i="7"/>
  <c r="C18" i="7"/>
  <c r="B18" i="7"/>
  <c r="O18" i="7"/>
  <c r="N18" i="7"/>
  <c r="M18" i="7"/>
  <c r="L18" i="7"/>
  <c r="K18" i="7"/>
  <c r="J18" i="7"/>
  <c r="O10" i="7"/>
  <c r="N10" i="7"/>
  <c r="M10" i="7"/>
  <c r="L10" i="7"/>
  <c r="K10" i="7"/>
  <c r="J10" i="7"/>
  <c r="D10" i="7"/>
  <c r="E10" i="7"/>
  <c r="F10" i="7"/>
  <c r="G10" i="7"/>
  <c r="B10" i="7"/>
  <c r="G43" i="7"/>
  <c r="E43" i="7"/>
  <c r="G35" i="7"/>
  <c r="E35" i="7"/>
  <c r="G27" i="7"/>
  <c r="E27" i="7"/>
  <c r="O35" i="7"/>
  <c r="M35" i="7"/>
  <c r="K35" i="7"/>
  <c r="O27" i="7"/>
  <c r="M27" i="7"/>
  <c r="K27" i="7"/>
  <c r="O19" i="7"/>
  <c r="M19" i="7"/>
  <c r="K19" i="7"/>
  <c r="G19" i="7"/>
  <c r="E19" i="7"/>
  <c r="C19" i="7"/>
  <c r="O11" i="7"/>
  <c r="M11" i="7"/>
  <c r="K11" i="7"/>
  <c r="G11" i="7"/>
  <c r="E11" i="7"/>
  <c r="F19" i="8"/>
  <c r="C18" i="8"/>
  <c r="F20" i="8"/>
  <c r="F21" i="8"/>
  <c r="E20" i="8"/>
  <c r="E19" i="8"/>
  <c r="D19" i="8"/>
  <c r="F18" i="8"/>
  <c r="E18" i="8"/>
  <c r="D18" i="8"/>
  <c r="I4" i="4"/>
  <c r="J216" i="4"/>
  <c r="I216" i="4"/>
  <c r="J215" i="4"/>
  <c r="I215" i="4"/>
  <c r="J214" i="4"/>
  <c r="I214" i="4"/>
  <c r="J213" i="4"/>
  <c r="I213" i="4"/>
  <c r="J212" i="4"/>
  <c r="I212" i="4"/>
  <c r="J211" i="4"/>
  <c r="I211" i="4"/>
  <c r="J210" i="4"/>
  <c r="I210" i="4"/>
  <c r="J209" i="4"/>
  <c r="I209" i="4"/>
  <c r="J208" i="4"/>
  <c r="I208" i="4"/>
  <c r="J207" i="4"/>
  <c r="I207" i="4"/>
  <c r="J206" i="4"/>
  <c r="I206" i="4"/>
  <c r="J205" i="4"/>
  <c r="I205" i="4"/>
  <c r="J204" i="4"/>
  <c r="I204" i="4"/>
  <c r="J203" i="4"/>
  <c r="I203" i="4"/>
  <c r="J202" i="4"/>
  <c r="I202" i="4"/>
  <c r="J201" i="4"/>
  <c r="I201" i="4"/>
  <c r="J200" i="4"/>
  <c r="I200" i="4"/>
  <c r="J199" i="4"/>
  <c r="I199" i="4"/>
  <c r="J198" i="4"/>
  <c r="I198" i="4"/>
  <c r="J197" i="4"/>
  <c r="I197" i="4"/>
  <c r="J196" i="4"/>
  <c r="I196" i="4"/>
  <c r="J195" i="4"/>
  <c r="I195" i="4"/>
  <c r="J194" i="4"/>
  <c r="I194" i="4"/>
  <c r="J193" i="4"/>
  <c r="I193" i="4"/>
  <c r="J192" i="4"/>
  <c r="I192" i="4"/>
  <c r="J191" i="4"/>
  <c r="I191" i="4"/>
  <c r="J190" i="4"/>
  <c r="I190" i="4"/>
  <c r="J189" i="4"/>
  <c r="I189" i="4"/>
  <c r="J188" i="4"/>
  <c r="I188" i="4"/>
  <c r="J187" i="4"/>
  <c r="I187" i="4"/>
  <c r="J186" i="4"/>
  <c r="I186" i="4"/>
  <c r="J185" i="4"/>
  <c r="I185" i="4"/>
  <c r="J184" i="4"/>
  <c r="I184" i="4"/>
  <c r="J183" i="4"/>
  <c r="I183" i="4"/>
  <c r="J182" i="4"/>
  <c r="I182" i="4"/>
  <c r="J181" i="4"/>
  <c r="I181" i="4"/>
  <c r="J180" i="4"/>
  <c r="I180" i="4"/>
  <c r="J179" i="4"/>
  <c r="I179" i="4"/>
  <c r="J178" i="4"/>
  <c r="I178" i="4"/>
  <c r="J177" i="4"/>
  <c r="I177" i="4"/>
  <c r="J176" i="4"/>
  <c r="I176" i="4"/>
  <c r="J175" i="4"/>
  <c r="I175" i="4"/>
  <c r="J174" i="4"/>
  <c r="I174" i="4"/>
  <c r="J173" i="4"/>
  <c r="I173" i="4"/>
  <c r="J172" i="4"/>
  <c r="I172" i="4"/>
  <c r="J171" i="4"/>
  <c r="I171" i="4"/>
  <c r="J170" i="4"/>
  <c r="I170" i="4"/>
  <c r="J169" i="4"/>
  <c r="I169" i="4"/>
  <c r="J168" i="4"/>
  <c r="I168" i="4"/>
  <c r="J167" i="4"/>
  <c r="I167" i="4"/>
  <c r="J166" i="4"/>
  <c r="I166" i="4"/>
  <c r="J165" i="4"/>
  <c r="I165" i="4"/>
  <c r="J164" i="4"/>
  <c r="I164" i="4"/>
  <c r="J163" i="4"/>
  <c r="I163" i="4"/>
  <c r="J162" i="4"/>
  <c r="I162" i="4"/>
  <c r="J161" i="4"/>
  <c r="I161" i="4"/>
  <c r="J160" i="4"/>
  <c r="I160" i="4"/>
  <c r="J159" i="4"/>
  <c r="I159" i="4"/>
  <c r="J158" i="4"/>
  <c r="I158" i="4"/>
  <c r="J157" i="4"/>
  <c r="I157" i="4"/>
  <c r="J156" i="4"/>
  <c r="I156" i="4"/>
  <c r="J155" i="4"/>
  <c r="I155" i="4"/>
  <c r="J154" i="4"/>
  <c r="I154" i="4"/>
  <c r="J153" i="4"/>
  <c r="I153" i="4"/>
  <c r="J152" i="4"/>
  <c r="I152" i="4"/>
  <c r="J151" i="4"/>
  <c r="I151" i="4"/>
  <c r="J150" i="4"/>
  <c r="I150" i="4"/>
  <c r="J149" i="4"/>
  <c r="I149" i="4"/>
  <c r="J148" i="4"/>
  <c r="I148" i="4"/>
  <c r="J147" i="4"/>
  <c r="I147" i="4"/>
  <c r="J146" i="4"/>
  <c r="I146" i="4"/>
  <c r="J145" i="4"/>
  <c r="I145" i="4"/>
  <c r="J144" i="4"/>
  <c r="I144" i="4"/>
  <c r="J143" i="4"/>
  <c r="I143" i="4"/>
  <c r="J142" i="4"/>
  <c r="I142" i="4"/>
  <c r="J141" i="4"/>
  <c r="I141" i="4"/>
  <c r="J140" i="4"/>
  <c r="I140" i="4"/>
  <c r="J139" i="4"/>
  <c r="I139" i="4"/>
  <c r="J138" i="4"/>
  <c r="I138" i="4"/>
  <c r="J137" i="4"/>
  <c r="I137" i="4"/>
  <c r="J136" i="4"/>
  <c r="I136" i="4"/>
  <c r="J135" i="4"/>
  <c r="I135" i="4"/>
  <c r="J134" i="4"/>
  <c r="I134" i="4"/>
  <c r="J133" i="4"/>
  <c r="I133" i="4"/>
  <c r="J132" i="4"/>
  <c r="I132" i="4"/>
  <c r="J131" i="4"/>
  <c r="I131" i="4"/>
  <c r="J130" i="4"/>
  <c r="I130" i="4"/>
  <c r="J129" i="4"/>
  <c r="I129" i="4"/>
  <c r="J128" i="4"/>
  <c r="I128" i="4"/>
  <c r="J127" i="4"/>
  <c r="I127" i="4"/>
  <c r="J126" i="4"/>
  <c r="I126" i="4"/>
  <c r="J125" i="4"/>
  <c r="I125" i="4"/>
  <c r="J124" i="4"/>
  <c r="I124" i="4"/>
  <c r="J123" i="4"/>
  <c r="I123" i="4"/>
  <c r="J122" i="4"/>
  <c r="I122" i="4"/>
  <c r="J121" i="4"/>
  <c r="I121" i="4"/>
  <c r="J120" i="4"/>
  <c r="I120" i="4"/>
  <c r="J119" i="4"/>
  <c r="I119" i="4"/>
  <c r="J118" i="4"/>
  <c r="I118" i="4"/>
  <c r="J117" i="4"/>
  <c r="I117" i="4"/>
  <c r="J116" i="4"/>
  <c r="I116" i="4"/>
  <c r="J115" i="4"/>
  <c r="I115" i="4"/>
  <c r="J114" i="4"/>
  <c r="I114" i="4"/>
  <c r="J113" i="4"/>
  <c r="I113" i="4"/>
  <c r="J112" i="4"/>
  <c r="I112" i="4"/>
  <c r="J111" i="4"/>
  <c r="I111" i="4"/>
  <c r="J110" i="4"/>
  <c r="I110" i="4"/>
  <c r="J109" i="4"/>
  <c r="I109" i="4"/>
  <c r="J108" i="4"/>
  <c r="I108" i="4"/>
  <c r="J107" i="4"/>
  <c r="I107" i="4"/>
  <c r="J106" i="4"/>
  <c r="I106" i="4"/>
  <c r="J105" i="4"/>
  <c r="I105" i="4"/>
  <c r="J104" i="4"/>
  <c r="I104" i="4"/>
  <c r="J103" i="4"/>
  <c r="I103" i="4"/>
  <c r="J102" i="4"/>
  <c r="I102" i="4"/>
  <c r="J101" i="4"/>
  <c r="I101" i="4"/>
  <c r="J100" i="4"/>
  <c r="I100" i="4"/>
  <c r="J99" i="4"/>
  <c r="I99" i="4"/>
  <c r="J98" i="4"/>
  <c r="I98" i="4"/>
  <c r="J97" i="4"/>
  <c r="I97" i="4"/>
  <c r="J96" i="4"/>
  <c r="I96" i="4"/>
  <c r="J95" i="4"/>
  <c r="I95" i="4"/>
  <c r="J94" i="4"/>
  <c r="I94" i="4"/>
  <c r="J93" i="4"/>
  <c r="I93" i="4"/>
  <c r="J92" i="4"/>
  <c r="I92" i="4"/>
  <c r="J91" i="4"/>
  <c r="I91" i="4"/>
  <c r="J90" i="4"/>
  <c r="I90" i="4"/>
  <c r="J89" i="4"/>
  <c r="I89" i="4"/>
  <c r="J88" i="4"/>
  <c r="I88" i="4"/>
  <c r="J87" i="4"/>
  <c r="I87" i="4"/>
  <c r="J86" i="4"/>
  <c r="I86" i="4"/>
  <c r="J85" i="4"/>
  <c r="I85" i="4"/>
  <c r="J84" i="4"/>
  <c r="I84" i="4"/>
  <c r="J83" i="4"/>
  <c r="I83" i="4"/>
  <c r="J82" i="4"/>
  <c r="I82" i="4"/>
  <c r="J81" i="4"/>
  <c r="I81" i="4"/>
  <c r="J80" i="4"/>
  <c r="I80" i="4"/>
  <c r="J79" i="4"/>
  <c r="I79" i="4"/>
  <c r="J78" i="4"/>
  <c r="I78" i="4"/>
  <c r="J77" i="4"/>
  <c r="I77" i="4"/>
  <c r="J76" i="4"/>
  <c r="I76" i="4"/>
  <c r="J75" i="4"/>
  <c r="I75" i="4"/>
  <c r="J74" i="4"/>
  <c r="I74" i="4"/>
  <c r="J73" i="4"/>
  <c r="I73" i="4"/>
  <c r="J72" i="4"/>
  <c r="I72" i="4"/>
  <c r="J71" i="4"/>
  <c r="I71" i="4"/>
  <c r="J70" i="4"/>
  <c r="I70" i="4"/>
  <c r="J69" i="4"/>
  <c r="I69" i="4"/>
  <c r="J68" i="4"/>
  <c r="I68" i="4"/>
  <c r="J67" i="4"/>
  <c r="I67" i="4"/>
  <c r="J66" i="4"/>
  <c r="I66" i="4"/>
  <c r="J65" i="4"/>
  <c r="I65" i="4"/>
  <c r="J64" i="4"/>
  <c r="I64" i="4"/>
  <c r="J63" i="4"/>
  <c r="I63" i="4"/>
  <c r="J62" i="4"/>
  <c r="I62" i="4"/>
  <c r="J61" i="4"/>
  <c r="I61" i="4"/>
  <c r="J60" i="4"/>
  <c r="I60" i="4"/>
  <c r="J59" i="4"/>
  <c r="I59" i="4"/>
  <c r="J58" i="4"/>
  <c r="I58" i="4"/>
  <c r="J57" i="4"/>
  <c r="I57" i="4"/>
  <c r="J56" i="4"/>
  <c r="I56" i="4"/>
  <c r="J55" i="4"/>
  <c r="I55" i="4"/>
  <c r="J54" i="4"/>
  <c r="I54" i="4"/>
  <c r="J53" i="4"/>
  <c r="I53" i="4"/>
  <c r="J52" i="4"/>
  <c r="I52" i="4"/>
  <c r="J51" i="4"/>
  <c r="I51" i="4"/>
  <c r="J50" i="4"/>
  <c r="I50" i="4"/>
  <c r="J49" i="4"/>
  <c r="I49" i="4"/>
  <c r="J48" i="4"/>
  <c r="I48" i="4"/>
  <c r="J47" i="4"/>
  <c r="I47" i="4"/>
  <c r="J46" i="4"/>
  <c r="I46" i="4"/>
  <c r="J45" i="4"/>
  <c r="I45" i="4"/>
  <c r="J44" i="4"/>
  <c r="I44" i="4"/>
  <c r="J43" i="4"/>
  <c r="I43" i="4"/>
  <c r="J42" i="4"/>
  <c r="I42" i="4"/>
  <c r="J41" i="4"/>
  <c r="I41" i="4"/>
  <c r="J40" i="4"/>
  <c r="I40" i="4"/>
  <c r="J39" i="4"/>
  <c r="I39" i="4"/>
  <c r="J38" i="4"/>
  <c r="I38" i="4"/>
  <c r="J37" i="4"/>
  <c r="I37" i="4"/>
  <c r="J36" i="4"/>
  <c r="I36" i="4"/>
  <c r="J35" i="4"/>
  <c r="I35" i="4"/>
  <c r="J34" i="4"/>
  <c r="I34" i="4"/>
  <c r="J33" i="4"/>
  <c r="I33" i="4"/>
  <c r="J32" i="4"/>
  <c r="I32" i="4"/>
  <c r="J31" i="4"/>
  <c r="I31" i="4"/>
  <c r="J30" i="4"/>
  <c r="I30" i="4"/>
  <c r="J29" i="4"/>
  <c r="I29" i="4"/>
  <c r="J28" i="4"/>
  <c r="I28" i="4"/>
  <c r="J27" i="4"/>
  <c r="I27" i="4"/>
  <c r="J26" i="4"/>
  <c r="I26" i="4"/>
  <c r="J25" i="4"/>
  <c r="I25" i="4"/>
  <c r="J24" i="4"/>
  <c r="I24" i="4"/>
  <c r="J23" i="4"/>
  <c r="I23" i="4"/>
  <c r="J22" i="4"/>
  <c r="I22" i="4"/>
  <c r="J21" i="4"/>
  <c r="I21" i="4"/>
  <c r="J20" i="4"/>
  <c r="I20" i="4"/>
  <c r="J19" i="4"/>
  <c r="I19" i="4"/>
  <c r="J18" i="4"/>
  <c r="I18" i="4"/>
  <c r="J17" i="4"/>
  <c r="I17" i="4"/>
  <c r="J16" i="4"/>
  <c r="I16" i="4"/>
  <c r="J15" i="4"/>
  <c r="I15" i="4"/>
  <c r="J14" i="4"/>
  <c r="I14" i="4"/>
  <c r="J13" i="4"/>
  <c r="I13" i="4"/>
  <c r="J12" i="4"/>
  <c r="I12" i="4"/>
  <c r="J11" i="4"/>
  <c r="I11" i="4"/>
  <c r="J10" i="4"/>
  <c r="I10" i="4"/>
  <c r="J9" i="4"/>
  <c r="I9" i="4"/>
  <c r="J8" i="4"/>
  <c r="I8" i="4"/>
  <c r="J7" i="4"/>
  <c r="I7" i="4"/>
  <c r="J6" i="4"/>
  <c r="I6" i="4"/>
  <c r="J5" i="4"/>
  <c r="I5" i="4"/>
  <c r="J4" i="4"/>
  <c r="I4" i="3"/>
  <c r="J127" i="3"/>
  <c r="I127" i="3"/>
  <c r="J126" i="3"/>
  <c r="I126" i="3"/>
  <c r="J125" i="3"/>
  <c r="I125" i="3"/>
  <c r="J124" i="3"/>
  <c r="I124" i="3"/>
  <c r="J123" i="3"/>
  <c r="I123" i="3"/>
  <c r="J122" i="3"/>
  <c r="I122" i="3"/>
  <c r="J121" i="3"/>
  <c r="I121" i="3"/>
  <c r="J120" i="3"/>
  <c r="I120" i="3"/>
  <c r="J119" i="3"/>
  <c r="I119" i="3"/>
  <c r="J118" i="3"/>
  <c r="I118" i="3"/>
  <c r="J117" i="3"/>
  <c r="I117" i="3"/>
  <c r="J116" i="3"/>
  <c r="I116" i="3"/>
  <c r="J115" i="3"/>
  <c r="I115" i="3"/>
  <c r="J114" i="3"/>
  <c r="I114" i="3"/>
  <c r="J113" i="3"/>
  <c r="I113" i="3"/>
  <c r="J112" i="3"/>
  <c r="I112" i="3"/>
  <c r="J111" i="3"/>
  <c r="I111" i="3"/>
  <c r="J110" i="3"/>
  <c r="I110" i="3"/>
  <c r="J109" i="3"/>
  <c r="I109" i="3"/>
  <c r="J108" i="3"/>
  <c r="I108" i="3"/>
  <c r="J107" i="3"/>
  <c r="I107" i="3"/>
  <c r="J106" i="3"/>
  <c r="I106" i="3"/>
  <c r="J105" i="3"/>
  <c r="I105" i="3"/>
  <c r="J104" i="3"/>
  <c r="I104" i="3"/>
  <c r="J103" i="3"/>
  <c r="I103" i="3"/>
  <c r="J102" i="3"/>
  <c r="I102" i="3"/>
  <c r="J101" i="3"/>
  <c r="I101" i="3"/>
  <c r="J100" i="3"/>
  <c r="I100" i="3"/>
  <c r="J99" i="3"/>
  <c r="I99" i="3"/>
  <c r="J98" i="3"/>
  <c r="I98" i="3"/>
  <c r="J97" i="3"/>
  <c r="I97" i="3"/>
  <c r="J96" i="3"/>
  <c r="I96" i="3"/>
  <c r="J95" i="3"/>
  <c r="I95" i="3"/>
  <c r="J94" i="3"/>
  <c r="I94" i="3"/>
  <c r="J93" i="3"/>
  <c r="I93" i="3"/>
  <c r="J92" i="3"/>
  <c r="I92" i="3"/>
  <c r="J91" i="3"/>
  <c r="I91" i="3"/>
  <c r="J90" i="3"/>
  <c r="I90" i="3"/>
  <c r="J89" i="3"/>
  <c r="I89" i="3"/>
  <c r="J88" i="3"/>
  <c r="I88" i="3"/>
  <c r="J87" i="3"/>
  <c r="I87" i="3"/>
  <c r="J86" i="3"/>
  <c r="I86" i="3"/>
  <c r="J85" i="3"/>
  <c r="I85" i="3"/>
  <c r="J84" i="3"/>
  <c r="I84" i="3"/>
  <c r="J83" i="3"/>
  <c r="I83" i="3"/>
  <c r="J82" i="3"/>
  <c r="I82" i="3"/>
  <c r="J81" i="3"/>
  <c r="I81" i="3"/>
  <c r="J80" i="3"/>
  <c r="I80" i="3"/>
  <c r="J79" i="3"/>
  <c r="I79" i="3"/>
  <c r="J78" i="3"/>
  <c r="I78" i="3"/>
  <c r="J77" i="3"/>
  <c r="I77" i="3"/>
  <c r="J76" i="3"/>
  <c r="I76" i="3"/>
  <c r="J75" i="3"/>
  <c r="I75" i="3"/>
  <c r="J74" i="3"/>
  <c r="I74" i="3"/>
  <c r="J73" i="3"/>
  <c r="I73" i="3"/>
  <c r="J72" i="3"/>
  <c r="I72" i="3"/>
  <c r="J71" i="3"/>
  <c r="I71" i="3"/>
  <c r="J70" i="3"/>
  <c r="I70" i="3"/>
  <c r="J69" i="3"/>
  <c r="I69" i="3"/>
  <c r="J68" i="3"/>
  <c r="I68" i="3"/>
  <c r="J67" i="3"/>
  <c r="I67" i="3"/>
  <c r="J66" i="3"/>
  <c r="I66" i="3"/>
  <c r="J65" i="3"/>
  <c r="I65" i="3"/>
  <c r="J64" i="3"/>
  <c r="I64" i="3"/>
  <c r="J63" i="3"/>
  <c r="I63" i="3"/>
  <c r="J62" i="3"/>
  <c r="I62" i="3"/>
  <c r="J61" i="3"/>
  <c r="I61" i="3"/>
  <c r="J60" i="3"/>
  <c r="I60" i="3"/>
  <c r="J59" i="3"/>
  <c r="I59" i="3"/>
  <c r="J58" i="3"/>
  <c r="I58" i="3"/>
  <c r="J57" i="3"/>
  <c r="I57" i="3"/>
  <c r="J56" i="3"/>
  <c r="I56" i="3"/>
  <c r="J55" i="3"/>
  <c r="I55" i="3"/>
  <c r="J54" i="3"/>
  <c r="I54" i="3"/>
  <c r="J53" i="3"/>
  <c r="I53" i="3"/>
  <c r="J52" i="3"/>
  <c r="I52" i="3"/>
  <c r="J51" i="3"/>
  <c r="I51" i="3"/>
  <c r="J50" i="3"/>
  <c r="I50" i="3"/>
  <c r="J49" i="3"/>
  <c r="I49" i="3"/>
  <c r="J48" i="3"/>
  <c r="I48" i="3"/>
  <c r="J47" i="3"/>
  <c r="I47" i="3"/>
  <c r="J46" i="3"/>
  <c r="I46" i="3"/>
  <c r="J45" i="3"/>
  <c r="I45" i="3"/>
  <c r="J44" i="3"/>
  <c r="I44" i="3"/>
  <c r="J43" i="3"/>
  <c r="I43" i="3"/>
  <c r="J42" i="3"/>
  <c r="I42" i="3"/>
  <c r="J41" i="3"/>
  <c r="I41" i="3"/>
  <c r="J40" i="3"/>
  <c r="I40" i="3"/>
  <c r="J39" i="3"/>
  <c r="I39" i="3"/>
  <c r="J38" i="3"/>
  <c r="I38" i="3"/>
  <c r="J37" i="3"/>
  <c r="I37" i="3"/>
  <c r="J36" i="3"/>
  <c r="I36" i="3"/>
  <c r="J35" i="3"/>
  <c r="I35" i="3"/>
  <c r="J34" i="3"/>
  <c r="I34" i="3"/>
  <c r="J33" i="3"/>
  <c r="I33" i="3"/>
  <c r="J32" i="3"/>
  <c r="I32" i="3"/>
  <c r="J31" i="3"/>
  <c r="I31" i="3"/>
  <c r="J30" i="3"/>
  <c r="I30" i="3"/>
  <c r="J29" i="3"/>
  <c r="I29" i="3"/>
  <c r="J28" i="3"/>
  <c r="I28" i="3"/>
  <c r="J27" i="3"/>
  <c r="I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J9" i="3"/>
  <c r="I9" i="3"/>
  <c r="J8" i="3"/>
  <c r="I8" i="3"/>
  <c r="J7" i="3"/>
  <c r="I7" i="3"/>
  <c r="J6" i="3"/>
  <c r="I6" i="3"/>
  <c r="J5" i="3"/>
  <c r="I5" i="3"/>
  <c r="J4" i="3"/>
  <c r="H16" i="15"/>
</calcChain>
</file>

<file path=xl/sharedStrings.xml><?xml version="1.0" encoding="utf-8"?>
<sst xmlns="http://schemas.openxmlformats.org/spreadsheetml/2006/main" count="2919" uniqueCount="1066">
  <si>
    <t>LPS</t>
  </si>
  <si>
    <t>IFNg</t>
  </si>
  <si>
    <t>TNFa</t>
  </si>
  <si>
    <t>IFNg+TNFa</t>
  </si>
  <si>
    <t>IL10</t>
  </si>
  <si>
    <t>IL4</t>
  </si>
  <si>
    <t>IL13</t>
  </si>
  <si>
    <t>Z-score</t>
  </si>
  <si>
    <t>test1</t>
  </si>
  <si>
    <t>test2</t>
  </si>
  <si>
    <t>test3</t>
  </si>
  <si>
    <t>test4</t>
  </si>
  <si>
    <t>test5</t>
  </si>
  <si>
    <t>test6</t>
  </si>
  <si>
    <t>Fig. 1b</t>
  </si>
  <si>
    <t>thiostrepton</t>
  </si>
  <si>
    <t>bosutinib</t>
  </si>
  <si>
    <t>Fig. 2a</t>
  </si>
  <si>
    <t>concentration (uM)</t>
  </si>
  <si>
    <t>control</t>
  </si>
  <si>
    <t>Well</t>
  </si>
  <si>
    <t>BroadID</t>
  </si>
  <si>
    <t>name</t>
  </si>
  <si>
    <t>O(4well)</t>
  </si>
  <si>
    <t>O15</t>
  </si>
  <si>
    <t>BRD-A23723433-001-04-6</t>
  </si>
  <si>
    <t>Taxol</t>
  </si>
  <si>
    <t>O05</t>
  </si>
  <si>
    <t>BRD-A43076080-001-02-5</t>
  </si>
  <si>
    <t>Cantharidin</t>
  </si>
  <si>
    <t>C(4well)</t>
  </si>
  <si>
    <t>C18</t>
  </si>
  <si>
    <t>BRD-K37764012-001-01-7</t>
  </si>
  <si>
    <t>PF-3758309</t>
  </si>
  <si>
    <t>A(4well)</t>
  </si>
  <si>
    <t>A20</t>
  </si>
  <si>
    <t>BRD-K62008436-001-05-6</t>
  </si>
  <si>
    <t>Paclitaxel</t>
  </si>
  <si>
    <t>I(4well)</t>
  </si>
  <si>
    <t>I09</t>
  </si>
  <si>
    <t>BRD-K66453893-001-01-5</t>
  </si>
  <si>
    <t>na</t>
  </si>
  <si>
    <t>A21</t>
  </si>
  <si>
    <t>BRD-A84189516-001-01-2</t>
  </si>
  <si>
    <t>BACCATIN III</t>
  </si>
  <si>
    <t>G(4well)</t>
  </si>
  <si>
    <t>G12</t>
  </si>
  <si>
    <t>CucurbitacinI.5mM</t>
  </si>
  <si>
    <t>Cucurbitacin I 5mM</t>
  </si>
  <si>
    <t>M(4well)</t>
  </si>
  <si>
    <t>M21</t>
  </si>
  <si>
    <t>BRD-K52459643-001-10-2</t>
  </si>
  <si>
    <t>Alprostadil</t>
  </si>
  <si>
    <t>C04</t>
  </si>
  <si>
    <t>BRD-K62825658-001-01-3</t>
  </si>
  <si>
    <t>HMN-214</t>
  </si>
  <si>
    <t>G10</t>
  </si>
  <si>
    <t>CucurbitacinI.1mM</t>
  </si>
  <si>
    <t>Cucurbitacin I</t>
  </si>
  <si>
    <t>E(4well)</t>
  </si>
  <si>
    <t>E11</t>
  </si>
  <si>
    <t>BRD-K56309460-001-03-0</t>
  </si>
  <si>
    <t>Fenbendazole</t>
  </si>
  <si>
    <t>A12</t>
  </si>
  <si>
    <t>BRD-K43644456-001-01-6</t>
  </si>
  <si>
    <t>WP1130</t>
  </si>
  <si>
    <t>M13</t>
  </si>
  <si>
    <t>BRD-K02764365-001-05-2</t>
  </si>
  <si>
    <t>Methiazole</t>
  </si>
  <si>
    <t>O13</t>
  </si>
  <si>
    <t>BRD-K60025295-003-03-3</t>
  </si>
  <si>
    <t>GENTIAN VIOLET</t>
  </si>
  <si>
    <t>I22</t>
  </si>
  <si>
    <t>BRD-K77908580-001-04-7</t>
  </si>
  <si>
    <t>MS275</t>
  </si>
  <si>
    <t>C14</t>
  </si>
  <si>
    <t>BRD-K92960067-001-01-7</t>
  </si>
  <si>
    <t>SMER 3</t>
  </si>
  <si>
    <t>M03</t>
  </si>
  <si>
    <t>BRD-K79131256-001-08-8</t>
  </si>
  <si>
    <t>ALBENDAZOLE</t>
  </si>
  <si>
    <t>M15</t>
  </si>
  <si>
    <t>BRD-K02407574-001-04-8</t>
  </si>
  <si>
    <t>Parbendazole</t>
  </si>
  <si>
    <t>E08</t>
  </si>
  <si>
    <t>BRD-K33563430-001-02-9</t>
  </si>
  <si>
    <t>Ciclobendazole</t>
  </si>
  <si>
    <t>A18</t>
  </si>
  <si>
    <t>BRD-K17140735-300-02-4</t>
  </si>
  <si>
    <t>SCH 79797 dihydrochloride</t>
  </si>
  <si>
    <t>C10</t>
  </si>
  <si>
    <t>BRD-K61323504-001-03-2</t>
  </si>
  <si>
    <t>sb 225002</t>
  </si>
  <si>
    <t>E03</t>
  </si>
  <si>
    <t>BRD-K87107150-075-01-4</t>
  </si>
  <si>
    <t>Quinolinium</t>
  </si>
  <si>
    <t>G15</t>
  </si>
  <si>
    <t>BRD-A37011749-001-03-1</t>
  </si>
  <si>
    <t>GAMBOGIC ACID</t>
  </si>
  <si>
    <t>C17</t>
  </si>
  <si>
    <t>BRD-K76773944-001-01-3</t>
  </si>
  <si>
    <t>NP-004672</t>
  </si>
  <si>
    <t>M05</t>
  </si>
  <si>
    <t>BRD-A62182663-001-01-4</t>
  </si>
  <si>
    <t>YK 4-279</t>
  </si>
  <si>
    <t>C12</t>
  </si>
  <si>
    <t>BRD-A12571627-001-01-4</t>
  </si>
  <si>
    <t>NVP 231</t>
  </si>
  <si>
    <t>G11</t>
  </si>
  <si>
    <t>BRD-A88138582-001-03-0</t>
  </si>
  <si>
    <t>HALCINONIDE</t>
  </si>
  <si>
    <t>C08</t>
  </si>
  <si>
    <t>BRD-K00317371-001-03-8</t>
  </si>
  <si>
    <t>NSC652287/RITA</t>
  </si>
  <si>
    <t>C09</t>
  </si>
  <si>
    <t>BRD-A92341659-001-01-6</t>
  </si>
  <si>
    <t>Prulifloxacin</t>
  </si>
  <si>
    <t>G19</t>
  </si>
  <si>
    <t>BRD-A04661934-001-01-1</t>
  </si>
  <si>
    <t>2-[(4-Phenylpiperazin-1-yl)methyl]-2,3-dihydroimidazo[1,2-c]quinazolin-5(6H)-one</t>
  </si>
  <si>
    <t>A14</t>
  </si>
  <si>
    <t>BRD-K88025533-003-01-7</t>
  </si>
  <si>
    <t>FTY720</t>
  </si>
  <si>
    <t>K(4well)</t>
  </si>
  <si>
    <t>K09</t>
  </si>
  <si>
    <t>BRD-A02267565-001-02-3</t>
  </si>
  <si>
    <t>DIHYDROCELASTRYL DIACETATE</t>
  </si>
  <si>
    <t>I17</t>
  </si>
  <si>
    <t>BRD-K37694030-003-05-1</t>
  </si>
  <si>
    <t>DOXEPIN HYDROCHLORIDE</t>
  </si>
  <si>
    <t>G17</t>
  </si>
  <si>
    <t>BRD-K82036761-003-07-0</t>
  </si>
  <si>
    <t>SERTRALINE HYDROCHLORIDE</t>
  </si>
  <si>
    <t>O07</t>
  </si>
  <si>
    <t>BRD-K79821389-001-01-9</t>
  </si>
  <si>
    <t>Rubitecan</t>
  </si>
  <si>
    <t>C20</t>
  </si>
  <si>
    <t>BRD-K06593056-001-03-0</t>
  </si>
  <si>
    <t>LE135</t>
  </si>
  <si>
    <t>A10</t>
  </si>
  <si>
    <t>BRD-K65814004-003-01-1</t>
  </si>
  <si>
    <t>Diphenyleneiodonium chloride</t>
  </si>
  <si>
    <t>G18</t>
  </si>
  <si>
    <t>Niclosamide.2mM</t>
  </si>
  <si>
    <t>Niclosamide</t>
  </si>
  <si>
    <t>A08</t>
  </si>
  <si>
    <t>BRD-K63431240-001-02-2</t>
  </si>
  <si>
    <t>G13</t>
  </si>
  <si>
    <t>BRD-A28970875-300-03-1</t>
  </si>
  <si>
    <t>PUROMYCIN HYDROCHLORIDE</t>
  </si>
  <si>
    <t>C22</t>
  </si>
  <si>
    <t>BRD-A63646118-001-05-9</t>
  </si>
  <si>
    <t>fumonisin B1</t>
  </si>
  <si>
    <t>C11</t>
  </si>
  <si>
    <t>BRD-K12786533-001-01-9</t>
  </si>
  <si>
    <t>NP-010176;Jaeschkeanadiol</t>
  </si>
  <si>
    <t>I06</t>
  </si>
  <si>
    <t>A03</t>
  </si>
  <si>
    <t>BRD-A30717181-001-03-5</t>
  </si>
  <si>
    <t>TRIAMCINOLONE DIACETATE</t>
  </si>
  <si>
    <t>I15</t>
  </si>
  <si>
    <t>BRD-K54095730-001-01-5</t>
  </si>
  <si>
    <t>CMPD-1</t>
  </si>
  <si>
    <t>G04</t>
  </si>
  <si>
    <t>Penfluridol</t>
  </si>
  <si>
    <t>A04</t>
  </si>
  <si>
    <t>BRD-A52627843-001-02-1</t>
  </si>
  <si>
    <t>K05</t>
  </si>
  <si>
    <t>BRD-A37828317-001-03-0</t>
  </si>
  <si>
    <t>ANTHOTHECOL</t>
  </si>
  <si>
    <t>A22</t>
  </si>
  <si>
    <t>BRD-A68631409-001-01-3</t>
  </si>
  <si>
    <t>Evodiamine</t>
  </si>
  <si>
    <t>C19</t>
  </si>
  <si>
    <t>BRD-A54304162-001-01-0</t>
  </si>
  <si>
    <t>NP-000313</t>
  </si>
  <si>
    <t>C07</t>
  </si>
  <si>
    <t>BRD-A22963354-001-03-6</t>
  </si>
  <si>
    <t>DIHYDROGEDUNIN</t>
  </si>
  <si>
    <t>A16</t>
  </si>
  <si>
    <t>BRD-K06750613-001-02-4</t>
  </si>
  <si>
    <t>GSK1059615</t>
  </si>
  <si>
    <t>E12</t>
  </si>
  <si>
    <t>BRD-A31159102-003-16-3</t>
  </si>
  <si>
    <t>FLUOXETINE</t>
  </si>
  <si>
    <t>I19</t>
  </si>
  <si>
    <t>BRD-K88282786-001-03-8</t>
  </si>
  <si>
    <t>WIN 55,212-2 mesylate</t>
  </si>
  <si>
    <t>E05</t>
  </si>
  <si>
    <t>BRD-A68360487-003-01-0</t>
  </si>
  <si>
    <t>Azasetron Hydrochloride</t>
  </si>
  <si>
    <t>A19</t>
  </si>
  <si>
    <t>BRD-K56115039-003-01-3</t>
  </si>
  <si>
    <t>BU 226 hydrochloride</t>
  </si>
  <si>
    <t>M19</t>
  </si>
  <si>
    <t>BRD-A39390670-236-04-0</t>
  </si>
  <si>
    <t>RABEPRAZOLE SODIUM</t>
  </si>
  <si>
    <t>K13</t>
  </si>
  <si>
    <t>BRD-K36137799-001-03-2</t>
  </si>
  <si>
    <t>PLUMBAGIN</t>
  </si>
  <si>
    <t>E14</t>
  </si>
  <si>
    <t>BRD-A66435872-313-01-8</t>
  </si>
  <si>
    <t>HTMT dimaleate</t>
  </si>
  <si>
    <t>E21</t>
  </si>
  <si>
    <t>BRD-A72641795-001-01-8</t>
  </si>
  <si>
    <t>NP-009739</t>
  </si>
  <si>
    <t>E22</t>
  </si>
  <si>
    <t>K15</t>
  </si>
  <si>
    <t>BRD-A79038507-003-01-5</t>
  </si>
  <si>
    <t>AGN 192403 hydrochloride</t>
  </si>
  <si>
    <t>I21</t>
  </si>
  <si>
    <t>BRD-K89274813-001-01-5</t>
  </si>
  <si>
    <t>DMP 543</t>
  </si>
  <si>
    <t>I10</t>
  </si>
  <si>
    <t>blank</t>
  </si>
  <si>
    <t>LPS.100</t>
  </si>
  <si>
    <t>G16</t>
  </si>
  <si>
    <t>Thiostrepton.2mM</t>
  </si>
  <si>
    <t>Thiostrepton</t>
  </si>
  <si>
    <t>A17</t>
  </si>
  <si>
    <t>BRD-K21680192-300-04-5</t>
  </si>
  <si>
    <t>MITOXANTRONE HYDROCHLORIDE</t>
  </si>
  <si>
    <t>G09</t>
  </si>
  <si>
    <t>BRD-K97224240-001-01-3</t>
  </si>
  <si>
    <t>NP-001724</t>
  </si>
  <si>
    <t>G21</t>
  </si>
  <si>
    <t>BRD-A31195449-004-01-9</t>
  </si>
  <si>
    <t>TCB2</t>
  </si>
  <si>
    <t>C03</t>
  </si>
  <si>
    <t>BRD-A42649439-001-02-8</t>
  </si>
  <si>
    <t>API-2</t>
  </si>
  <si>
    <t>C15</t>
  </si>
  <si>
    <t>BRD-K47742288-001-01-8</t>
  </si>
  <si>
    <t>NP-009067</t>
  </si>
  <si>
    <t>C05</t>
  </si>
  <si>
    <t>BRD-K72676686-103-01-8</t>
  </si>
  <si>
    <t>Fluvoxamine maleate</t>
  </si>
  <si>
    <t>M17</t>
  </si>
  <si>
    <t>BRD-K80738081-001-23-7</t>
  </si>
  <si>
    <t>Resveratrol</t>
  </si>
  <si>
    <t>K19</t>
  </si>
  <si>
    <t>BRD-A40022950-001-03-7</t>
  </si>
  <si>
    <t>GITOXIGENIN DIACETATE</t>
  </si>
  <si>
    <t>E18</t>
  </si>
  <si>
    <t>BRD-A43775909-001-01-3</t>
  </si>
  <si>
    <t>NP-005340</t>
  </si>
  <si>
    <t>I11</t>
  </si>
  <si>
    <t>BRD-A96510685-213-01-1</t>
  </si>
  <si>
    <t>Piroctone olamine</t>
  </si>
  <si>
    <t>G07</t>
  </si>
  <si>
    <t>BRD-K59699535-001-01-6</t>
  </si>
  <si>
    <t>NP-003381</t>
  </si>
  <si>
    <t>I05</t>
  </si>
  <si>
    <t>BRD-K00673382-001-07-2</t>
  </si>
  <si>
    <t>FAMOTIDINE</t>
  </si>
  <si>
    <t>G14</t>
  </si>
  <si>
    <t>FDI-6.10mM</t>
  </si>
  <si>
    <t>FDI-6 10mM</t>
  </si>
  <si>
    <t>I07</t>
  </si>
  <si>
    <t>BRD-A30655177-001-06-6</t>
  </si>
  <si>
    <t>LFM-A13</t>
  </si>
  <si>
    <t>K11</t>
  </si>
  <si>
    <t>BRD-A14344385-001-02-4</t>
  </si>
  <si>
    <t>IDRA 21</t>
  </si>
  <si>
    <t>G06</t>
  </si>
  <si>
    <t>Parthenolide</t>
  </si>
  <si>
    <t>O21</t>
  </si>
  <si>
    <t>BRD-K26664453-001-09-1</t>
  </si>
  <si>
    <t>cytochalasin B</t>
  </si>
  <si>
    <t>I13</t>
  </si>
  <si>
    <t>BRD-K66206289-003-09-8</t>
  </si>
  <si>
    <t>Lobeline hydrochloride</t>
  </si>
  <si>
    <t>I03</t>
  </si>
  <si>
    <t>BRD-K11634954-300-01-8</t>
  </si>
  <si>
    <t>GBR 13069 dihydrochloride</t>
  </si>
  <si>
    <t>E17</t>
  </si>
  <si>
    <t>BRD-K30690667-001-01-9</t>
  </si>
  <si>
    <t>NP-001913</t>
  </si>
  <si>
    <t>E16</t>
  </si>
  <si>
    <t>BRD-A94771530-001-01-7</t>
  </si>
  <si>
    <t>NP-005095</t>
  </si>
  <si>
    <t>A13</t>
  </si>
  <si>
    <t>BRD-K86301799-001-19-9</t>
  </si>
  <si>
    <t>DIPYRIDAMOLE</t>
  </si>
  <si>
    <t>E07</t>
  </si>
  <si>
    <t>BRD-K68332390-001-03-3</t>
  </si>
  <si>
    <t>Statil</t>
  </si>
  <si>
    <t>K07</t>
  </si>
  <si>
    <t>BRD-A25243629-001-03-9</t>
  </si>
  <si>
    <t>DEOXYGEDUNIN</t>
  </si>
  <si>
    <t>C16</t>
  </si>
  <si>
    <t>BRD-K83607951-001-01-4</t>
  </si>
  <si>
    <t>skepinone-L</t>
  </si>
  <si>
    <t>O17</t>
  </si>
  <si>
    <t>BRD-A65671304-001-07-5</t>
  </si>
  <si>
    <t>CANDESARTAN CILEXTIL</t>
  </si>
  <si>
    <t>E20</t>
  </si>
  <si>
    <t>BRD-A00676660-001-01-3</t>
  </si>
  <si>
    <t>NP-011219;Cyclo(Leu-Ala)</t>
  </si>
  <si>
    <t>C06</t>
  </si>
  <si>
    <t>BRD-A02481876-001-13-1</t>
  </si>
  <si>
    <t>importazole</t>
  </si>
  <si>
    <t>M11</t>
  </si>
  <si>
    <t>BRD-K28494619-001-15-9</t>
  </si>
  <si>
    <t>SULFAMETHOXAZOLE</t>
  </si>
  <si>
    <t>K22</t>
  </si>
  <si>
    <t>BRD-K01292756-001-13-6</t>
  </si>
  <si>
    <t>PIMOZIDE</t>
  </si>
  <si>
    <t>E19</t>
  </si>
  <si>
    <t>BRD-K24991535-001-01-9</t>
  </si>
  <si>
    <t>NP-003962</t>
  </si>
  <si>
    <t>K03</t>
  </si>
  <si>
    <t>BRD-A48397526-001-03-0</t>
  </si>
  <si>
    <t>GEDUNIN</t>
  </si>
  <si>
    <t>E10</t>
  </si>
  <si>
    <t>BRD-K92015269-300-01-2</t>
  </si>
  <si>
    <t>GBR 12783</t>
  </si>
  <si>
    <t>A07</t>
  </si>
  <si>
    <t>BRD-K17693482-001-03-9</t>
  </si>
  <si>
    <t>N-[2-(Acetoxy)ethyl]-3-pyridinecarboxamide</t>
  </si>
  <si>
    <t>A15</t>
  </si>
  <si>
    <t>BRD-K30984264-003-06-8</t>
  </si>
  <si>
    <t>AT-DYRK-01</t>
  </si>
  <si>
    <t>M09</t>
  </si>
  <si>
    <t>BRD-A18763547-300-04-8</t>
  </si>
  <si>
    <t>O03</t>
  </si>
  <si>
    <t>BRD-K49158532-001-02-7</t>
  </si>
  <si>
    <t>NP-010678</t>
  </si>
  <si>
    <t>O19</t>
  </si>
  <si>
    <t>BRD-K18850819-001-02-0</t>
  </si>
  <si>
    <t>MK-0752</t>
  </si>
  <si>
    <t>G08</t>
  </si>
  <si>
    <t>Vemurafenib</t>
  </si>
  <si>
    <t>A05</t>
  </si>
  <si>
    <t>BRD-A09467419-003-14-1</t>
  </si>
  <si>
    <t>MEBEVERINE HYDROCHLORIDE</t>
  </si>
  <si>
    <t>E04</t>
  </si>
  <si>
    <t>BRD-K78126613-001-04-6</t>
  </si>
  <si>
    <t>MENADIONE</t>
  </si>
  <si>
    <t>G20</t>
  </si>
  <si>
    <t>CHLORHEXIDINE</t>
  </si>
  <si>
    <t>E06</t>
  </si>
  <si>
    <t>BRD-K47335880-001-02-1</t>
  </si>
  <si>
    <t>GMX-1778</t>
  </si>
  <si>
    <t>K17</t>
  </si>
  <si>
    <t>BRD-A96456596-001-01-4</t>
  </si>
  <si>
    <t>FPL 55712</t>
  </si>
  <si>
    <t>M22</t>
  </si>
  <si>
    <t>BRD-K35498378-001-05-3</t>
  </si>
  <si>
    <t>ALRESTATIN</t>
  </si>
  <si>
    <t>O22</t>
  </si>
  <si>
    <t>DMSO</t>
  </si>
  <si>
    <t>E09</t>
  </si>
  <si>
    <t>BRD-K54330070-001-07-1</t>
  </si>
  <si>
    <t>SB 202190</t>
  </si>
  <si>
    <t>K21</t>
  </si>
  <si>
    <t>BRD-K84247562-001-01-9</t>
  </si>
  <si>
    <t>NP-009703</t>
  </si>
  <si>
    <t>G03</t>
  </si>
  <si>
    <t>BRD-K82207906-001-01-0</t>
  </si>
  <si>
    <t>2',4'-DIHYDROXY-4-METHOXYCHALCONE</t>
  </si>
  <si>
    <t>A11</t>
  </si>
  <si>
    <t>BRD-K96256403-001-05-0</t>
  </si>
  <si>
    <t>DIMETHYLCAFFEIC ACID</t>
  </si>
  <si>
    <t>A06</t>
  </si>
  <si>
    <t>BRD-K52256627-300-03-3</t>
  </si>
  <si>
    <t>E13</t>
  </si>
  <si>
    <t>BRD-K73636052-001-01-3</t>
  </si>
  <si>
    <t>NP-007898</t>
  </si>
  <si>
    <t>C13</t>
  </si>
  <si>
    <t>BRD-A44957594-001-01-6</t>
  </si>
  <si>
    <t>NP-000967</t>
  </si>
  <si>
    <t>E15</t>
  </si>
  <si>
    <t>BRD-A68031284-001-01-6</t>
  </si>
  <si>
    <t>NP-014142</t>
  </si>
  <si>
    <t>C21</t>
  </si>
  <si>
    <t>BRD-K46531780-003-09-8</t>
  </si>
  <si>
    <t>METHYLBENZETHONIUM CHLORIDE</t>
  </si>
  <si>
    <t>G05</t>
  </si>
  <si>
    <t>BRD-K35960502-001-11-9</t>
  </si>
  <si>
    <t>niclosamide</t>
  </si>
  <si>
    <t>M07</t>
  </si>
  <si>
    <t>BRD-A11725667-003-01-4</t>
  </si>
  <si>
    <t>Terciprazine</t>
  </si>
  <si>
    <t>A09</t>
  </si>
  <si>
    <t>BRD-K54790157-001-10-6</t>
  </si>
  <si>
    <t>TRIOXSALEN</t>
  </si>
  <si>
    <t>O09</t>
  </si>
  <si>
    <t>BRD-K98157055-001-10-9</t>
  </si>
  <si>
    <t>SIB 1757</t>
  </si>
  <si>
    <t>O11</t>
  </si>
  <si>
    <t>BRD-K00486786-001-02-2</t>
  </si>
  <si>
    <t>Ro 08-2750</t>
  </si>
  <si>
    <t>LPS.100ng/mL</t>
  </si>
  <si>
    <t>Exp1 5uM</t>
  </si>
  <si>
    <t>Exp1 10uM</t>
  </si>
  <si>
    <t>Exp2 5uM</t>
  </si>
  <si>
    <t>Exp2 10uM</t>
  </si>
  <si>
    <t>Av. 5uM</t>
  </si>
  <si>
    <t>Av. 10uM</t>
  </si>
  <si>
    <t>Fig. 3a</t>
  </si>
  <si>
    <t>Well plate1</t>
  </si>
  <si>
    <t>Name</t>
  </si>
  <si>
    <t>BRD-K64298650-300-01-5</t>
  </si>
  <si>
    <t>Bisantrene dihydrochloride</t>
  </si>
  <si>
    <t>BRD-A13122391-001-03-5</t>
  </si>
  <si>
    <t>triptolide</t>
  </si>
  <si>
    <t>B(4well)</t>
  </si>
  <si>
    <t>B21</t>
  </si>
  <si>
    <t>BRD-A70155556-236-01-2</t>
  </si>
  <si>
    <t>lovastatin</t>
  </si>
  <si>
    <t>D(4well)</t>
  </si>
  <si>
    <t>D03</t>
  </si>
  <si>
    <t>BRD-K02526760-001-01-5</t>
  </si>
  <si>
    <t>QS 11</t>
  </si>
  <si>
    <t>H(4well)</t>
  </si>
  <si>
    <t>H11</t>
  </si>
  <si>
    <t>BRD-K12040459-001-01-1</t>
  </si>
  <si>
    <t>AT7867</t>
  </si>
  <si>
    <t>BRD-K16730910-001-03-2</t>
  </si>
  <si>
    <t>Regorafenib</t>
  </si>
  <si>
    <t>D05</t>
  </si>
  <si>
    <t>BRD-K64890080-001-08-8</t>
  </si>
  <si>
    <t>BI 2536</t>
  </si>
  <si>
    <t>BRD-K23984367-001-03-4</t>
  </si>
  <si>
    <t>Sorafenib</t>
  </si>
  <si>
    <t>BRD-K02130563-001-07-2</t>
  </si>
  <si>
    <t>panobinostat</t>
  </si>
  <si>
    <t>BRD-K78659596-001-01-3</t>
  </si>
  <si>
    <t>MLN2238</t>
  </si>
  <si>
    <t>BRD-K90382497-001-05-7</t>
  </si>
  <si>
    <t>GW-843682X</t>
  </si>
  <si>
    <t>BRD-K44084986-300-02-7</t>
  </si>
  <si>
    <t>Y-27632</t>
  </si>
  <si>
    <t>BRD-K92093830-003-25-8</t>
  </si>
  <si>
    <t>Doxorubicin</t>
  </si>
  <si>
    <t>H21</t>
  </si>
  <si>
    <t>BRD-K21718444-001-01-9</t>
  </si>
  <si>
    <t>KW 2449</t>
  </si>
  <si>
    <t>BRD-K41557448-001-01-3</t>
  </si>
  <si>
    <t>6,2'-DIMETHOXYFLAVONE</t>
  </si>
  <si>
    <t>BRD-K29905972-001-04-8</t>
  </si>
  <si>
    <t>Axitinib</t>
  </si>
  <si>
    <t>M12</t>
  </si>
  <si>
    <t>BRD-K29542628-001-01-3</t>
  </si>
  <si>
    <t>1-Naphthyl PP1</t>
  </si>
  <si>
    <t>I12</t>
  </si>
  <si>
    <t>BRD-K29905972-001-02-2</t>
  </si>
  <si>
    <t>AG-013736</t>
  </si>
  <si>
    <t>J(4well)</t>
  </si>
  <si>
    <t>J17</t>
  </si>
  <si>
    <t>BRD-K72726508-001-02-1</t>
  </si>
  <si>
    <t>Arcyriaflavin A</t>
  </si>
  <si>
    <t>BRD-K53414658-001-01-7</t>
  </si>
  <si>
    <t>Tivozanib</t>
  </si>
  <si>
    <t>BRD-K37865504-001-03-3</t>
  </si>
  <si>
    <t>LY-2183240</t>
  </si>
  <si>
    <t>BRD-K43330982-001-01-5</t>
  </si>
  <si>
    <t>JTE 013</t>
  </si>
  <si>
    <t>BRD-K73397362-001-07-4</t>
  </si>
  <si>
    <t>Purmorphamine</t>
  </si>
  <si>
    <t>F(4well)</t>
  </si>
  <si>
    <t>F11</t>
  </si>
  <si>
    <t>BRD-K49328571-001-07-7</t>
  </si>
  <si>
    <t>Dasatinib</t>
  </si>
  <si>
    <t>BRD-K50384076-001-01-9</t>
  </si>
  <si>
    <t>7,4'-DIHYDROXYFLAVONE</t>
  </si>
  <si>
    <t>BRD-K19796430-001-03-1</t>
  </si>
  <si>
    <t>NVP-LDE225</t>
  </si>
  <si>
    <t>BRD-K85068298-001-03-5</t>
  </si>
  <si>
    <t>4'-HYDROXYCHALCONE</t>
  </si>
  <si>
    <t>BRD-K86525559-001-01-1</t>
  </si>
  <si>
    <t>AZD7762</t>
  </si>
  <si>
    <t>K08</t>
  </si>
  <si>
    <t>BRD-A58564983-001-03-8</t>
  </si>
  <si>
    <t>SELAMECTIN</t>
  </si>
  <si>
    <t>BRD-K56277358-001-01-8</t>
  </si>
  <si>
    <t>MGCD-265</t>
  </si>
  <si>
    <t>B07</t>
  </si>
  <si>
    <t>BRD-K90746395-001-02-3</t>
  </si>
  <si>
    <t>Bosutinib</t>
  </si>
  <si>
    <t>BRD-K70301465-001-01-8</t>
  </si>
  <si>
    <t>PCI-32765</t>
  </si>
  <si>
    <t>J09</t>
  </si>
  <si>
    <t>BRD-K59369769-001-02-1</t>
  </si>
  <si>
    <t>Tozasertib VX-680 (MK-0457)</t>
  </si>
  <si>
    <t>D17</t>
  </si>
  <si>
    <t>BRD-K59369769-001-13-8</t>
  </si>
  <si>
    <t>VX-680</t>
  </si>
  <si>
    <t>D09</t>
  </si>
  <si>
    <t>BRD-K87737963-001-01-1</t>
  </si>
  <si>
    <t>Cyt387</t>
  </si>
  <si>
    <t>D07</t>
  </si>
  <si>
    <t>BRD-K98538768-001-02-5</t>
  </si>
  <si>
    <t>SC-1</t>
  </si>
  <si>
    <t>BRD-A52530402-001-01-2</t>
  </si>
  <si>
    <t>fluvastatin</t>
  </si>
  <si>
    <t>D11</t>
  </si>
  <si>
    <t>BRD-K81458380-001-01-5</t>
  </si>
  <si>
    <t>CX-4945</t>
  </si>
  <si>
    <t>BRD-K13265046-001-02-1</t>
  </si>
  <si>
    <t>beta-PELTATIN</t>
  </si>
  <si>
    <t>J07</t>
  </si>
  <si>
    <t>BRD-K81169441-236-04-1</t>
  </si>
  <si>
    <t>Cerivastatin</t>
  </si>
  <si>
    <t>BRD-K62577500-001-03-6</t>
  </si>
  <si>
    <t>PODOPHYLLIN ACETATE</t>
  </si>
  <si>
    <t>BRD-K75958547-001-01-2</t>
  </si>
  <si>
    <t>Pitavastatin calcium</t>
  </si>
  <si>
    <t>BRD-K21283037-003-06-2</t>
  </si>
  <si>
    <t>Riluzole hydrochloride</t>
  </si>
  <si>
    <t>BRD-K19540840-001-05-2</t>
  </si>
  <si>
    <t>AZD0530</t>
  </si>
  <si>
    <t>BRD-K92441787-001-02-5</t>
  </si>
  <si>
    <t>Bexarotene</t>
  </si>
  <si>
    <t>I08</t>
  </si>
  <si>
    <t>BRD-K06234293-001-01-8</t>
  </si>
  <si>
    <t>LY 364947</t>
  </si>
  <si>
    <t>B19</t>
  </si>
  <si>
    <t>BRD-K13662825-001-01-8</t>
  </si>
  <si>
    <t>SCH727965</t>
  </si>
  <si>
    <t>BRD-K87774949-001-01-3</t>
  </si>
  <si>
    <t>Istradefylline</t>
  </si>
  <si>
    <t>BRD-K78431006-001-05-2</t>
  </si>
  <si>
    <t>Crizotinib</t>
  </si>
  <si>
    <t>I18</t>
  </si>
  <si>
    <t>BRD-A34380114-001-03-0</t>
  </si>
  <si>
    <t>4'-DEMETHYLEPIPODOPHYLLOTOXIN</t>
  </si>
  <si>
    <t>BRD-K93197368-001-03-7</t>
  </si>
  <si>
    <t>PIMPINELLIN</t>
  </si>
  <si>
    <t>I04</t>
  </si>
  <si>
    <t>BRD-A55594068-065-03-1</t>
  </si>
  <si>
    <t>VINBLASTINE SULFATE</t>
  </si>
  <si>
    <t>BRD-K59369769-001-14-6</t>
  </si>
  <si>
    <t>Cyclopropanecarboxylic acid {4-[4-(4-methyl-piperazin-1-yl)-6-(5-methyl-1H-pyrazol-3-ylamino)-pyrimidin-2</t>
  </si>
  <si>
    <t>BRD-K82746043-001-12-8</t>
  </si>
  <si>
    <t>Navitoclax</t>
  </si>
  <si>
    <t>BRD-K07487750-001-01-7</t>
  </si>
  <si>
    <t>AZELASTINE HYDROCHLORIDE</t>
  </si>
  <si>
    <t>BRD-K12994359-001-13-5</t>
  </si>
  <si>
    <t>valdecoxib</t>
  </si>
  <si>
    <t>BRD-K59304176-001-03-3</t>
  </si>
  <si>
    <t>Go 6976</t>
  </si>
  <si>
    <t>BRD-K09778810-001-07-2</t>
  </si>
  <si>
    <t>FGIN-1-27</t>
  </si>
  <si>
    <t>B13</t>
  </si>
  <si>
    <t>BRD-K29968218-001-01-6</t>
  </si>
  <si>
    <t>KX2-391</t>
  </si>
  <si>
    <t>BRD-K42500029-001-01-9</t>
  </si>
  <si>
    <t>CGP 57380</t>
  </si>
  <si>
    <t>J03</t>
  </si>
  <si>
    <t>BRD-A14574269-051-01-4</t>
  </si>
  <si>
    <t>UB 165 fumarate</t>
  </si>
  <si>
    <t>BRD-K43389675-003-03-5</t>
  </si>
  <si>
    <t>Daunorubicin</t>
  </si>
  <si>
    <t>BRD-K93442924-001-01-8</t>
  </si>
  <si>
    <t>Voapaxar</t>
  </si>
  <si>
    <t>BRD-K79239947-001-02-7</t>
  </si>
  <si>
    <t>PF-573228</t>
  </si>
  <si>
    <t>BRD-K86930074-001-03-5</t>
  </si>
  <si>
    <t>AZD2171</t>
  </si>
  <si>
    <t>F21</t>
  </si>
  <si>
    <t>BRD-K64634304-001-03-1</t>
  </si>
  <si>
    <t>ATRA</t>
  </si>
  <si>
    <t>F09</t>
  </si>
  <si>
    <t>BRD-K62965247-001-02-3</t>
  </si>
  <si>
    <t>Tipifarnib(R115777)</t>
  </si>
  <si>
    <t>BRD-A93967605-001-01-2</t>
  </si>
  <si>
    <t>NP-001473</t>
  </si>
  <si>
    <t>B11</t>
  </si>
  <si>
    <t>BRD-K64606589-001-04-3</t>
  </si>
  <si>
    <t>apicidin</t>
  </si>
  <si>
    <t>BRD-K71487808-001-01-0</t>
  </si>
  <si>
    <t>Ch 55</t>
  </si>
  <si>
    <t>BRD-K96970199-001-01-3</t>
  </si>
  <si>
    <t>BRD-A31962514-001-03-4</t>
  </si>
  <si>
    <t>OLEANOIC ACID</t>
  </si>
  <si>
    <t>BRD-A75552914-001-09-3</t>
  </si>
  <si>
    <t>ISOXICAM</t>
  </si>
  <si>
    <t>BRD-A46684810-001-12-9</t>
  </si>
  <si>
    <t>Colchicine</t>
  </si>
  <si>
    <t>BRD-K81418486-001-30-1</t>
  </si>
  <si>
    <t>Vorinostat</t>
  </si>
  <si>
    <t>F05</t>
  </si>
  <si>
    <t>BRD-K69840642-001-03-0</t>
  </si>
  <si>
    <t>ISOX</t>
  </si>
  <si>
    <t>J05</t>
  </si>
  <si>
    <t>BRD-A83431637-001-02-1</t>
  </si>
  <si>
    <t>BRD-K25311561-001-04-0</t>
  </si>
  <si>
    <t>KU-55933</t>
  </si>
  <si>
    <t>BRD-K17743125-001-04-3</t>
  </si>
  <si>
    <t>Belinostat</t>
  </si>
  <si>
    <t>BRD-K15563106-001-14-9</t>
  </si>
  <si>
    <t>phloretin</t>
  </si>
  <si>
    <t>BRD-K64052750-001-09-2</t>
  </si>
  <si>
    <t>Gefitinib</t>
  </si>
  <si>
    <t>BRD-K76617868-300-04-4</t>
  </si>
  <si>
    <t>HA-1077</t>
  </si>
  <si>
    <t>F15</t>
  </si>
  <si>
    <t>BRD-K76964878-001-01-8</t>
  </si>
  <si>
    <t>EX 527</t>
  </si>
  <si>
    <t>D15</t>
  </si>
  <si>
    <t>BRD-K86670801-001-10-2</t>
  </si>
  <si>
    <t>NP-010080;Allocryptopine</t>
  </si>
  <si>
    <t>O12</t>
  </si>
  <si>
    <t>BRD-K59331372-001-01-2</t>
  </si>
  <si>
    <t>SB 366791</t>
  </si>
  <si>
    <t>O20</t>
  </si>
  <si>
    <t>BRD-K78844995-001-01-8</t>
  </si>
  <si>
    <t>N-[2-(Piperidinylamino)ethyl]-4-iodobenzamide</t>
  </si>
  <si>
    <t>BRD-K72462751-001-02-7</t>
  </si>
  <si>
    <t>C-1</t>
  </si>
  <si>
    <t>H07</t>
  </si>
  <si>
    <t>BRD-A44396103-001-01-1</t>
  </si>
  <si>
    <t>NP-004034</t>
  </si>
  <si>
    <t>G22</t>
  </si>
  <si>
    <t>BRD-A80908310-003-08-8</t>
  </si>
  <si>
    <t>CLOPERASTINE HYDROCHLORIDE</t>
  </si>
  <si>
    <t>F13</t>
  </si>
  <si>
    <t>BRD-K56301217-001-02-5</t>
  </si>
  <si>
    <t>ABT-737</t>
  </si>
  <si>
    <t>D19</t>
  </si>
  <si>
    <t>BRD-K19416115-366-01-9</t>
  </si>
  <si>
    <t>Sitagliptin phosphate monohydrate</t>
  </si>
  <si>
    <t>BRD-K88544581-001-05-3</t>
  </si>
  <si>
    <t>CI-976</t>
  </si>
  <si>
    <t>BRD-A20243730-001-01-4</t>
  </si>
  <si>
    <t>Danazol</t>
  </si>
  <si>
    <t>BRD-K77202630-001-03-7</t>
  </si>
  <si>
    <t>4-HYDROXY-6-METHYLPYRAN-2-ONE</t>
  </si>
  <si>
    <t>J13</t>
  </si>
  <si>
    <t>BRD-K74190368-001-02-7</t>
  </si>
  <si>
    <t>RESORCINOL</t>
  </si>
  <si>
    <t>BRD-K64117221-001-01-1</t>
  </si>
  <si>
    <t>Necrosulfonamide</t>
  </si>
  <si>
    <t>BRD-K89692698-001-12-5</t>
  </si>
  <si>
    <t>ML006;BRD2698</t>
  </si>
  <si>
    <t>B17</t>
  </si>
  <si>
    <t>BRD-K53972329-001-03-9</t>
  </si>
  <si>
    <t>INCB018424</t>
  </si>
  <si>
    <t>B09</t>
  </si>
  <si>
    <t>BRD-K05402890-001-02-7</t>
  </si>
  <si>
    <t>BRD-K31843556-001-01-7</t>
  </si>
  <si>
    <t>T 0070907</t>
  </si>
  <si>
    <t>BRD-A81541225-001-04-3</t>
  </si>
  <si>
    <t>oligomycin A</t>
  </si>
  <si>
    <t>J11</t>
  </si>
  <si>
    <t>BRD-K01244426-236-08-9</t>
  </si>
  <si>
    <t>CLOXACILLIN SODIUM</t>
  </si>
  <si>
    <t>O04</t>
  </si>
  <si>
    <t>BRD-K33260002-001-06-1</t>
  </si>
  <si>
    <t>SPHONDIN</t>
  </si>
  <si>
    <t>O16</t>
  </si>
  <si>
    <t>BRD-K60230970-001-10-0</t>
  </si>
  <si>
    <t>MG-132</t>
  </si>
  <si>
    <t>BRD-K83359602-001-01-5</t>
  </si>
  <si>
    <t>BARBITAL</t>
  </si>
  <si>
    <t>BRD-K41431477-001-13-0</t>
  </si>
  <si>
    <t>A23187, free acid;Calcimycin</t>
  </si>
  <si>
    <t>I16</t>
  </si>
  <si>
    <t>BRD-K92171060-001-02-6</t>
  </si>
  <si>
    <t>3-HYDROXY-3',4'-DIMETHOXYFLAVONE</t>
  </si>
  <si>
    <t>I14</t>
  </si>
  <si>
    <t>BRD-K54233340-001-02-2</t>
  </si>
  <si>
    <t>Dorsomorphin dihydrochloride</t>
  </si>
  <si>
    <t>BRD-K85606544-001-03-4</t>
  </si>
  <si>
    <t>Neratinib</t>
  </si>
  <si>
    <t>BRD-K88625236-001-03-4</t>
  </si>
  <si>
    <t>NONOXYNOL-9</t>
  </si>
  <si>
    <t>BRD-A64228451-001-04-3</t>
  </si>
  <si>
    <t>(-)-Terreic acid</t>
  </si>
  <si>
    <t>M04</t>
  </si>
  <si>
    <t>BRD-K95554982-001-04-1</t>
  </si>
  <si>
    <t>PICROTOXININ</t>
  </si>
  <si>
    <t>H03</t>
  </si>
  <si>
    <t>BRD-K29278358-001-01-0</t>
  </si>
  <si>
    <t>NP-001934</t>
  </si>
  <si>
    <t>H17</t>
  </si>
  <si>
    <t>BRD-K66516195-001-01-4</t>
  </si>
  <si>
    <t>NP-002880</t>
  </si>
  <si>
    <t>M18</t>
  </si>
  <si>
    <t>BRD-K42828737-044-04-1</t>
  </si>
  <si>
    <t>Sunitinib malate</t>
  </si>
  <si>
    <t>BRD-K78513633-001-06-6</t>
  </si>
  <si>
    <t>LONIDAMINE</t>
  </si>
  <si>
    <t>M20</t>
  </si>
  <si>
    <t>BRD-A28582650-001-01-3</t>
  </si>
  <si>
    <t>NP-011010</t>
  </si>
  <si>
    <t>BRD-K62391742-001-02-2</t>
  </si>
  <si>
    <t>ABT-199 (GDC-0199 )</t>
  </si>
  <si>
    <t>M14</t>
  </si>
  <si>
    <t>BRD-A33084557-001-01-7</t>
  </si>
  <si>
    <t>TIOCONAZOLE</t>
  </si>
  <si>
    <t>BRD-K89704198-001-08-1</t>
  </si>
  <si>
    <t>VINCAMINE</t>
  </si>
  <si>
    <t>J15</t>
  </si>
  <si>
    <t>BRD-K12609457-001-02-3</t>
  </si>
  <si>
    <t>EXALAMIDE</t>
  </si>
  <si>
    <t>BRD-K08109215-001-02-3</t>
  </si>
  <si>
    <t>GSK525762A</t>
  </si>
  <si>
    <t>BRD-K27217864-001-15-7</t>
  </si>
  <si>
    <t>BUTAMBEN</t>
  </si>
  <si>
    <t>BRD-K64642496-002-02-2</t>
  </si>
  <si>
    <t>Ko-143</t>
  </si>
  <si>
    <t>BRD-K70401845-003-04-7</t>
  </si>
  <si>
    <t>Erlotinib</t>
  </si>
  <si>
    <t>M10</t>
  </si>
  <si>
    <t>BRD-K32318651-001-17-9</t>
  </si>
  <si>
    <t>Acyclovir</t>
  </si>
  <si>
    <t>L(4well)</t>
  </si>
  <si>
    <t>L07</t>
  </si>
  <si>
    <t>BRD-K64634304-001-01-5</t>
  </si>
  <si>
    <t>Retinoic acid</t>
  </si>
  <si>
    <t>BRD-K63550407-028-03-9</t>
  </si>
  <si>
    <t>ERYTHROMYCIN STEARATE</t>
  </si>
  <si>
    <t>BRD-K42828737-044-03-3</t>
  </si>
  <si>
    <t>Sunitinib Malate</t>
  </si>
  <si>
    <t>BRD-K83876700-001-08-4</t>
  </si>
  <si>
    <t>BRD-K93240442-001-04-3</t>
  </si>
  <si>
    <t>DINITOLMIDE</t>
  </si>
  <si>
    <t>BRD-A17278697-001-01-6</t>
  </si>
  <si>
    <t>NP-006263</t>
  </si>
  <si>
    <t>BRD-K51575138-001-06-6</t>
  </si>
  <si>
    <t>TPCA-1</t>
  </si>
  <si>
    <t>BRD-K36764776-001-01-4</t>
  </si>
  <si>
    <t>5-alpha-PREGNANE-3-alpha-2,1-DIOL-20-ONE</t>
  </si>
  <si>
    <t>M06</t>
  </si>
  <si>
    <t>BRD-K47407372-001-09-8</t>
  </si>
  <si>
    <t>NIFENAZONE</t>
  </si>
  <si>
    <t>O18</t>
  </si>
  <si>
    <t>BRD-K06543683-001-03-6</t>
  </si>
  <si>
    <t>Ro 31-8220 mesylate</t>
  </si>
  <si>
    <t>BRD-K54256913-001-02-0</t>
  </si>
  <si>
    <t>MK-1775</t>
  </si>
  <si>
    <t>H19</t>
  </si>
  <si>
    <t>BRD-K49685476-001-05-0</t>
  </si>
  <si>
    <t>TTNPB</t>
  </si>
  <si>
    <t>M16</t>
  </si>
  <si>
    <t>BRD-A71033472-003-15-5</t>
  </si>
  <si>
    <t>FENDILINE HYDROCHLORIDE</t>
  </si>
  <si>
    <t>BRD-A14321044-001-01-7</t>
  </si>
  <si>
    <t>NP-001029</t>
  </si>
  <si>
    <t>L03</t>
  </si>
  <si>
    <t>BRD-A48015106-004-03-0</t>
  </si>
  <si>
    <t>8-Hydroxy-DPAT hydrobromide</t>
  </si>
  <si>
    <t>K10</t>
  </si>
  <si>
    <t>BRD-A40431293-001-01-0</t>
  </si>
  <si>
    <t>7-DESACETOXY-6,7-DEHYDROGEDUNIN</t>
  </si>
  <si>
    <t>BRD-K65856711-001-01-0</t>
  </si>
  <si>
    <t>(S)-(+)-Rolipram</t>
  </si>
  <si>
    <t>BRD-K78978711-001-01-7</t>
  </si>
  <si>
    <t>KHS101</t>
  </si>
  <si>
    <t>BRD-K64785675-001-02-4</t>
  </si>
  <si>
    <t>TG100-115</t>
  </si>
  <si>
    <t>H05</t>
  </si>
  <si>
    <t>BRD-K66201857-001-01-2</t>
  </si>
  <si>
    <t>NP-002455</t>
  </si>
  <si>
    <t>K14</t>
  </si>
  <si>
    <t>BRD-A55756846-300-01-0</t>
  </si>
  <si>
    <t>H-7 dihydrochloride</t>
  </si>
  <si>
    <t>K16</t>
  </si>
  <si>
    <t>BRD-K29254801-001-06-3</t>
  </si>
  <si>
    <t>THIRAM</t>
  </si>
  <si>
    <t>BRD-K94266545-001-15-9</t>
  </si>
  <si>
    <t>RONIDAZOLE</t>
  </si>
  <si>
    <t>BRD-K88849294-001-08-8</t>
  </si>
  <si>
    <t>LOBARIC ACID</t>
  </si>
  <si>
    <t>F03</t>
  </si>
  <si>
    <t>BRD-K05649647-001-03-7</t>
  </si>
  <si>
    <t>K04</t>
  </si>
  <si>
    <t>BRD-A90311807-236-01-4</t>
  </si>
  <si>
    <t>Cilastatin sodium</t>
  </si>
  <si>
    <t>BRD-K73394555-001-08-6</t>
  </si>
  <si>
    <t>OXOLINIC ACID</t>
  </si>
  <si>
    <t>BRD-K32744045-001-17-1</t>
  </si>
  <si>
    <t>tetraethylthiuram disulfide</t>
  </si>
  <si>
    <t>BRD-K71879491-001-15-0</t>
  </si>
  <si>
    <t>BRD-K30748066-003-01-8</t>
  </si>
  <si>
    <t>CDK9 inhibitor 14</t>
  </si>
  <si>
    <t>B03</t>
  </si>
  <si>
    <t>BRD-K67868012-001-01-9</t>
  </si>
  <si>
    <t>PI-103</t>
  </si>
  <si>
    <t>BRD-K01567962-001-13-1</t>
  </si>
  <si>
    <t>SP600125</t>
  </si>
  <si>
    <t>BRD-K20285085-074-03-7</t>
  </si>
  <si>
    <t>R406</t>
  </si>
  <si>
    <t>K06</t>
  </si>
  <si>
    <t>BRD-K01493881-001-17-9</t>
  </si>
  <si>
    <t>APIGENIN</t>
  </si>
  <si>
    <t>H15</t>
  </si>
  <si>
    <t>BRD-K97233445-001-01-7</t>
  </si>
  <si>
    <t>NP-010580</t>
  </si>
  <si>
    <t>K20</t>
  </si>
  <si>
    <t>BRD-A01145011-001-03-0</t>
  </si>
  <si>
    <t>zebularine</t>
  </si>
  <si>
    <t>J19</t>
  </si>
  <si>
    <t>BRD-K70327167-348-09-2</t>
  </si>
  <si>
    <t>SURAMIN</t>
  </si>
  <si>
    <t>BRD-K92731339-227-03-1</t>
  </si>
  <si>
    <t>PERINDOPRIL ERBUMINE</t>
  </si>
  <si>
    <t>D13</t>
  </si>
  <si>
    <t>BRD-K32330832-001-01-0</t>
  </si>
  <si>
    <t>VER155008</t>
  </si>
  <si>
    <t>H13</t>
  </si>
  <si>
    <t>BRD-K55591206-001-17-3</t>
  </si>
  <si>
    <t>(-)-Epigallocatechin Gallate</t>
  </si>
  <si>
    <t>H09</t>
  </si>
  <si>
    <t>BRD-K13049116-001-02-4</t>
  </si>
  <si>
    <t>BMS-754807</t>
  </si>
  <si>
    <t>BRD-K34568562-001-03-5</t>
  </si>
  <si>
    <t>TILORONE</t>
  </si>
  <si>
    <t>BRD-K11593101-001-01-2</t>
  </si>
  <si>
    <t>PF 184</t>
  </si>
  <si>
    <t>J21</t>
  </si>
  <si>
    <t>BRD-K37561857-001-06-4</t>
  </si>
  <si>
    <t>Zardaverine</t>
  </si>
  <si>
    <t>B05</t>
  </si>
  <si>
    <t>BRD-K94145482-001-01-0</t>
  </si>
  <si>
    <t>CHM 1</t>
  </si>
  <si>
    <t>BRD-K17516382-001-02-5</t>
  </si>
  <si>
    <t>Alsterpaullone</t>
  </si>
  <si>
    <t>L05</t>
  </si>
  <si>
    <t>BRD-K26862302-001-03-7</t>
  </si>
  <si>
    <t>DIOSMETIN</t>
  </si>
  <si>
    <t>BRD-K13169950-001-07-8</t>
  </si>
  <si>
    <t>ppn-schn-2</t>
  </si>
  <si>
    <t>BRD-K86171477-003-01-9</t>
  </si>
  <si>
    <t>Eltoprazine hydrochloride</t>
  </si>
  <si>
    <t>F17</t>
  </si>
  <si>
    <t>BRD-A26097136-001-01-8</t>
  </si>
  <si>
    <t>bulleyaconitine A</t>
  </si>
  <si>
    <t>D21</t>
  </si>
  <si>
    <t>BRD-K28360340-001-03-4</t>
  </si>
  <si>
    <t>TW-37</t>
  </si>
  <si>
    <t>K12</t>
  </si>
  <si>
    <t>BRD-K05434375-001-03-2</t>
  </si>
  <si>
    <t>HA-1004</t>
  </si>
  <si>
    <t>BRD-K40853697-001-09-8</t>
  </si>
  <si>
    <t>S3I-201 (NSC 74859)</t>
  </si>
  <si>
    <t>F07</t>
  </si>
  <si>
    <t>BRD-K53328210-001-01-0</t>
  </si>
  <si>
    <t>T6353695</t>
  </si>
  <si>
    <t>BRD-K71726959-001-10-9</t>
  </si>
  <si>
    <t>N9-isopropylolomoucine</t>
  </si>
  <si>
    <t>I20</t>
  </si>
  <si>
    <t>BRD-A28095882-001-05-7</t>
  </si>
  <si>
    <t>AMINOBENZTROPINE</t>
  </si>
  <si>
    <t>BRD-K54606188-001-01-6</t>
  </si>
  <si>
    <t>(S)-JQ1</t>
  </si>
  <si>
    <t>F19</t>
  </si>
  <si>
    <t>BRD-A67788537-001-05-8</t>
  </si>
  <si>
    <t>Salermide</t>
  </si>
  <si>
    <t>O10</t>
  </si>
  <si>
    <t>BRD-A84389091-001-01-1</t>
  </si>
  <si>
    <t>L-655,708</t>
  </si>
  <si>
    <t>BRD-K54462405-003-16-5</t>
  </si>
  <si>
    <t>Doxepine HCl</t>
  </si>
  <si>
    <t>BRD-K06854232-001-16-5</t>
  </si>
  <si>
    <t>AM-580</t>
  </si>
  <si>
    <t>BRD-A04706586-236-02-5</t>
  </si>
  <si>
    <t>Dibutyryl-cAMP, sodium salt</t>
  </si>
  <si>
    <t>BRD-A99633051-001-05-4</t>
  </si>
  <si>
    <t>ETHOSUXIMIDE</t>
  </si>
  <si>
    <t>BRD-A35511923-019-01-6</t>
  </si>
  <si>
    <t>L-803,087 trifluoroacetate</t>
  </si>
  <si>
    <t>BRD-K11927976-034-01-5</t>
  </si>
  <si>
    <t>ER 27319 maleate</t>
  </si>
  <si>
    <t>M08</t>
  </si>
  <si>
    <t>BRD-A14966924-001-03-0</t>
  </si>
  <si>
    <t>ALAPROCLATE</t>
  </si>
  <si>
    <t>BRD-K25340465-001-11-1</t>
  </si>
  <si>
    <t>OSI-930</t>
  </si>
  <si>
    <t>BRD-A87001746-001-01-8</t>
  </si>
  <si>
    <t>NP-003322</t>
  </si>
  <si>
    <t>BRD-K60866521-001-01-4</t>
  </si>
  <si>
    <t>CAL-101</t>
  </si>
  <si>
    <t>BRD-K36363294-003-01-4</t>
  </si>
  <si>
    <t>IBET-151</t>
  </si>
  <si>
    <t>BRD-A55484088-050-02-5</t>
  </si>
  <si>
    <t>BNTX maleate</t>
  </si>
  <si>
    <t>BRD-K01436366-001-11-5</t>
  </si>
  <si>
    <t>LRRK2-IN-1</t>
  </si>
  <si>
    <t>BRD-K14870255-001-01-5</t>
  </si>
  <si>
    <t>R428</t>
  </si>
  <si>
    <t>BRD-K09951645-001-01-9</t>
  </si>
  <si>
    <t>Dabrafenib mesylate (GSK2118436B)</t>
  </si>
  <si>
    <t>BRD-A64933752-001-01-0</t>
  </si>
  <si>
    <t>CV 1808</t>
  </si>
  <si>
    <t>BRD-K16761703-001-01-2</t>
  </si>
  <si>
    <t>sotrastaurin</t>
  </si>
  <si>
    <t>O14</t>
  </si>
  <si>
    <t>BRD-K15179660-001-01-9</t>
  </si>
  <si>
    <t>5-HYDROXY-2',4',7,8-TETRAMETHOXYFLAVONE</t>
  </si>
  <si>
    <t>B15</t>
  </si>
  <si>
    <t>BRD-K55187425-236-04-5</t>
  </si>
  <si>
    <t>rigosertib</t>
  </si>
  <si>
    <t>BRD-A55416093-001-03-1</t>
  </si>
  <si>
    <t>COLFORSIN</t>
  </si>
  <si>
    <t>O06</t>
  </si>
  <si>
    <t>BRD-K36547807-001-02-4</t>
  </si>
  <si>
    <t>AZTREONAM</t>
  </si>
  <si>
    <t>BRD-K65928735-001-01-9</t>
  </si>
  <si>
    <t>AZD1480</t>
  </si>
  <si>
    <t>BRD-K08589866-001-03-6</t>
  </si>
  <si>
    <t>OSI-906 (Linsitinib)</t>
  </si>
  <si>
    <t>BRD-A38030642-001-02-0</t>
  </si>
  <si>
    <t>cyclosporine</t>
  </si>
  <si>
    <t>O08</t>
  </si>
  <si>
    <t>BRD-K41597374-001-01-7</t>
  </si>
  <si>
    <t>BRD-K68552125-001-05-3</t>
  </si>
  <si>
    <t>Phorbol 12-Myristate 13-Acetate</t>
  </si>
  <si>
    <t>BRD-K04923131-001-07-1</t>
  </si>
  <si>
    <t>BIO</t>
  </si>
  <si>
    <t>K18</t>
  </si>
  <si>
    <t>BRD-K34581968-001-01-2</t>
  </si>
  <si>
    <t>BMS-536924</t>
  </si>
  <si>
    <t>Fig3.b</t>
  </si>
  <si>
    <t>M2-activating compounds</t>
  </si>
  <si>
    <t>M1-activating compounds rescreening</t>
  </si>
  <si>
    <t>CuI 1mM</t>
  </si>
  <si>
    <t>5uM Z-score cytokine absence</t>
  </si>
  <si>
    <t>5uM Z-score cytokine presence</t>
  </si>
  <si>
    <t>Fig. 3d</t>
  </si>
  <si>
    <t>average</t>
  </si>
  <si>
    <t>IL4/13</t>
  </si>
  <si>
    <t>M1-activating compounds</t>
  </si>
  <si>
    <t>Fig.5d</t>
  </si>
  <si>
    <t xml:space="preserve"> </t>
  </si>
  <si>
    <t>qPCR</t>
  </si>
  <si>
    <t>Contol</t>
  </si>
  <si>
    <t>Thio</t>
  </si>
  <si>
    <t>CM</t>
  </si>
  <si>
    <t>CM-Thio</t>
  </si>
  <si>
    <t>preCM</t>
  </si>
  <si>
    <t>preCM-Thio</t>
  </si>
  <si>
    <t>exp1</t>
  </si>
  <si>
    <t>exp2</t>
  </si>
  <si>
    <t>Arg1</t>
  </si>
  <si>
    <t>Fizz1</t>
  </si>
  <si>
    <t>Vegfa</t>
  </si>
  <si>
    <t>Tnf</t>
  </si>
  <si>
    <t>Il1b</t>
  </si>
  <si>
    <t>Cxcl2</t>
  </si>
  <si>
    <t>Tgfb1</t>
  </si>
  <si>
    <t>Ym1</t>
  </si>
  <si>
    <t>Nos2</t>
  </si>
  <si>
    <t>qPCR normalized log2 fold-change</t>
  </si>
  <si>
    <t>cell alone</t>
  </si>
  <si>
    <t>tumor cell + mac pretreated by thiostrepton</t>
  </si>
  <si>
    <t>thio. 0uM</t>
  </si>
  <si>
    <t>thio. 5uM</t>
  </si>
  <si>
    <t>thio. 2.5uM</t>
  </si>
  <si>
    <t>thio. 1uM</t>
  </si>
  <si>
    <t>exp3</t>
  </si>
  <si>
    <t>Fig.5e</t>
  </si>
  <si>
    <t>P</t>
  </si>
  <si>
    <t>Thio. 300mg/kg</t>
  </si>
  <si>
    <t>TA99</t>
  </si>
  <si>
    <t>TA99+thio.300mg/kg</t>
  </si>
  <si>
    <t>thio. 150mg/kg</t>
  </si>
  <si>
    <t>TA99 + thio. 150mg/kg</t>
  </si>
  <si>
    <t>mouse</t>
  </si>
  <si>
    <t>d6</t>
  </si>
  <si>
    <t>d12</t>
  </si>
  <si>
    <t>d18</t>
  </si>
  <si>
    <t>Fig. 6a</t>
  </si>
  <si>
    <t>Thio+Ab</t>
  </si>
  <si>
    <t>Thio 20mg/kg</t>
  </si>
  <si>
    <t>Fig. 6b</t>
  </si>
  <si>
    <r>
      <t>F4/80intCD11b</t>
    </r>
    <r>
      <rPr>
        <b/>
        <vertAlign val="superscript"/>
        <sz val="9"/>
        <color rgb="FF000000"/>
        <rFont val="Arial"/>
        <family val="2"/>
      </rPr>
      <t>+</t>
    </r>
  </si>
  <si>
    <r>
      <t>F4/80hiCD11b</t>
    </r>
    <r>
      <rPr>
        <b/>
        <vertAlign val="superscript"/>
        <sz val="9"/>
        <color rgb="FF000000"/>
        <rFont val="Arial"/>
        <family val="2"/>
      </rPr>
      <t>+</t>
    </r>
  </si>
  <si>
    <r>
      <t>F4/80-CD11b</t>
    </r>
    <r>
      <rPr>
        <b/>
        <vertAlign val="superscript"/>
        <sz val="9"/>
        <color rgb="FF000000"/>
        <rFont val="Arial"/>
        <family val="2"/>
      </rPr>
      <t>+</t>
    </r>
  </si>
  <si>
    <t>DMSO/PBS</t>
  </si>
  <si>
    <t>TA99+thiostrepton</t>
  </si>
  <si>
    <t>exp4</t>
  </si>
  <si>
    <t>Tgfb</t>
  </si>
  <si>
    <t>Av</t>
  </si>
  <si>
    <t>Mean</t>
  </si>
  <si>
    <t>mean</t>
  </si>
  <si>
    <t>sem</t>
  </si>
  <si>
    <t>p values</t>
  </si>
  <si>
    <t>P value</t>
  </si>
  <si>
    <t>P values</t>
  </si>
  <si>
    <t>Max.Zscore</t>
  </si>
  <si>
    <t>Type</t>
  </si>
  <si>
    <t>M2</t>
  </si>
  <si>
    <t>M1</t>
  </si>
  <si>
    <t>EC w/o cytokines</t>
  </si>
  <si>
    <t>EC with cytokines</t>
  </si>
  <si>
    <t>Compound</t>
  </si>
  <si>
    <t>Supplementary Fig. 4</t>
  </si>
  <si>
    <t>suppllementary Fig 7b</t>
  </si>
  <si>
    <t>LA</t>
  </si>
  <si>
    <t>IL4/13 + Thio</t>
  </si>
  <si>
    <t>IL4/IL13 24hrs first</t>
  </si>
  <si>
    <t>LA + Thio</t>
  </si>
  <si>
    <t>LA 24 hrs first</t>
  </si>
  <si>
    <t>Ccl5</t>
  </si>
  <si>
    <t>thio (uM)</t>
  </si>
  <si>
    <t>unheated</t>
  </si>
  <si>
    <t>heated</t>
  </si>
  <si>
    <t>Supplementary Fig. 8a</t>
  </si>
  <si>
    <t>p</t>
  </si>
  <si>
    <t>Treatment</t>
  </si>
  <si>
    <t>LOG10</t>
  </si>
  <si>
    <t>IS</t>
  </si>
  <si>
    <t>IP</t>
  </si>
  <si>
    <t>SD</t>
  </si>
  <si>
    <t>P-value</t>
  </si>
  <si>
    <t>Supplementary Fig. 9b</t>
  </si>
  <si>
    <t>microbiota</t>
  </si>
  <si>
    <t>IS Thio</t>
  </si>
  <si>
    <t>IP Thio</t>
  </si>
  <si>
    <t>IS. 50mg/kg</t>
  </si>
  <si>
    <t>IP. 300mg/kg</t>
  </si>
  <si>
    <t>Clony counts</t>
  </si>
  <si>
    <t>Thio.+TA99</t>
  </si>
  <si>
    <t>Arg+%/Mac</t>
  </si>
  <si>
    <t>iNOS MFI</t>
  </si>
  <si>
    <t>CD86 MFI</t>
  </si>
  <si>
    <t>Supplementary Fig. 10b</t>
  </si>
  <si>
    <t>Supplementary Fig. 10d</t>
  </si>
  <si>
    <t>CD8% in CD45</t>
  </si>
  <si>
    <t>NK% in CD45</t>
  </si>
  <si>
    <t>IFNg+TNFa+ CD8</t>
  </si>
  <si>
    <t>IFNg+TNFa+ NK%</t>
  </si>
  <si>
    <t>All these samples are from frozen tumor single cell suspension.</t>
  </si>
  <si>
    <t xml:space="preserve">In some samples, cells died post stimulation leading to sample loss in intracellular staining </t>
  </si>
  <si>
    <t>Day 14</t>
  </si>
  <si>
    <t>Day 21</t>
  </si>
  <si>
    <t>Day 28</t>
  </si>
  <si>
    <t>Ab</t>
  </si>
  <si>
    <t>luciferase flux normalized to day 14 for treatment</t>
  </si>
  <si>
    <t>Supplementary Fig. 12b</t>
  </si>
  <si>
    <t>MFI of MHCII expression in BM macrophage</t>
  </si>
  <si>
    <t>AB+Thio</t>
  </si>
  <si>
    <t>DMSO vs Ab</t>
  </si>
  <si>
    <t>DMSO vs Thio</t>
  </si>
  <si>
    <t>DMSO vs Ab/Thio</t>
  </si>
  <si>
    <t>Ab vs Thio</t>
  </si>
  <si>
    <t>Ab vs Ab/Thio</t>
  </si>
  <si>
    <t>Thio vs Ab/Thio</t>
  </si>
  <si>
    <t>P: two-tailed T test</t>
  </si>
  <si>
    <t>Il10</t>
  </si>
  <si>
    <t>CM 24hr first</t>
  </si>
  <si>
    <t>CuI</t>
  </si>
  <si>
    <t>IL4/13 + CuI</t>
  </si>
  <si>
    <t>IL4/13 +CuI</t>
  </si>
  <si>
    <t>Sopplementary Fig. 13a</t>
  </si>
  <si>
    <t>AB</t>
  </si>
  <si>
    <t>AB+CuI</t>
  </si>
  <si>
    <t>DMSO vs CuI</t>
  </si>
  <si>
    <t>DMSO vs AB/CuI</t>
  </si>
  <si>
    <t>Supplementary Fig. 13b</t>
  </si>
  <si>
    <t>CuI vs  Ab/CuI</t>
  </si>
  <si>
    <t>AB vs AB/CuI</t>
  </si>
  <si>
    <t>Mocet</t>
  </si>
  <si>
    <t>Mocet+TA99</t>
  </si>
  <si>
    <t>Mocet. +TA99</t>
  </si>
  <si>
    <t>Mocet.</t>
  </si>
  <si>
    <t>SEM</t>
  </si>
  <si>
    <t>F4/80+CD11B+% in CD45</t>
  </si>
  <si>
    <t>Supplementary Fig. 12e and f</t>
  </si>
  <si>
    <t>Supplementary Fig. 13e</t>
  </si>
  <si>
    <t>Supplementary Fig. 5f</t>
  </si>
  <si>
    <t>Original files of Western blotting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</si>
</sst>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Fill="1"/>
    <xf numFmtId="0" fontId="0" fillId="0" borderId="0" xfId="0" applyFont="1" applyFill="1"/>
    <xf numFmtId="0" fontId="4" fillId="0" borderId="0" xfId="0" applyFont="1" applyFill="1"/>
    <xf numFmtId="0" fontId="1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Fill="1"/>
    <xf numFmtId="164" fontId="1" fillId="0" borderId="0" xfId="0" applyNumberFormat="1" applyFont="1"/>
    <xf numFmtId="164" fontId="0" fillId="0" borderId="0" xfId="0" applyNumberFormat="1"/>
    <xf numFmtId="0" fontId="9" fillId="0" borderId="0" xfId="0" applyFont="1"/>
    <xf numFmtId="0" fontId="0" fillId="0" borderId="0" xfId="0" applyAlignment="1">
      <alignment wrapText="1"/>
    </xf>
    <xf numFmtId="11" fontId="8" fillId="0" borderId="0" xfId="0" applyNumberFormat="1" applyFont="1"/>
    <xf numFmtId="0" fontId="1" fillId="0" borderId="0" xfId="0" applyFont="1" applyFill="1"/>
    <xf numFmtId="0" fontId="10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theme" Target="theme/theme1.xml"/><Relationship Id="rId25" Type="http://schemas.openxmlformats.org/officeDocument/2006/relationships/styles" Target="styles.xml"/><Relationship Id="rId26" Type="http://schemas.openxmlformats.org/officeDocument/2006/relationships/sharedStrings" Target="sharedStrings.xml"/><Relationship Id="rId27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4</xdr:row>
      <xdr:rowOff>165100</xdr:rowOff>
    </xdr:from>
    <xdr:to>
      <xdr:col>7</xdr:col>
      <xdr:colOff>3210</xdr:colOff>
      <xdr:row>22</xdr:row>
      <xdr:rowOff>127000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838200" y="927100"/>
          <a:ext cx="4943510" cy="3390900"/>
        </a:xfrm>
        <a:prstGeom prst="rect">
          <a:avLst/>
        </a:prstGeom>
      </xdr:spPr>
    </xdr:pic>
    <xdr:clientData/>
  </xdr:twoCellAnchor>
  <xdr:twoCellAnchor editAs="oneCell">
    <xdr:from>
      <xdr:col>7</xdr:col>
      <xdr:colOff>469900</xdr:colOff>
      <xdr:row>4</xdr:row>
      <xdr:rowOff>152400</xdr:rowOff>
    </xdr:from>
    <xdr:to>
      <xdr:col>14</xdr:col>
      <xdr:colOff>393700</xdr:colOff>
      <xdr:row>31</xdr:row>
      <xdr:rowOff>152400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0532"/>
        <a:stretch/>
      </xdr:blipFill>
      <xdr:spPr>
        <a:xfrm rot="10800000">
          <a:off x="6248400" y="914400"/>
          <a:ext cx="5702300" cy="5143500"/>
        </a:xfrm>
        <a:prstGeom prst="rect">
          <a:avLst/>
        </a:prstGeom>
      </xdr:spPr>
    </xdr:pic>
    <xdr:clientData/>
  </xdr:twoCellAnchor>
  <xdr:twoCellAnchor editAs="oneCell">
    <xdr:from>
      <xdr:col>7</xdr:col>
      <xdr:colOff>469900</xdr:colOff>
      <xdr:row>32</xdr:row>
      <xdr:rowOff>12700</xdr:rowOff>
    </xdr:from>
    <xdr:to>
      <xdr:col>13</xdr:col>
      <xdr:colOff>177800</xdr:colOff>
      <xdr:row>55</xdr:row>
      <xdr:rowOff>50800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48400" y="6108700"/>
          <a:ext cx="4660900" cy="441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15" sqref="H15"/>
    </sheetView>
  </sheetViews>
  <sheetFormatPr baseColWidth="10" defaultRowHeight="15" x14ac:dyDescent="0"/>
  <cols>
    <col min="1" max="1" width="13.6640625" style="5" customWidth="1"/>
  </cols>
  <sheetData>
    <row r="1" spans="1:8">
      <c r="A1" s="4" t="s">
        <v>14</v>
      </c>
    </row>
    <row r="2" spans="1:8">
      <c r="A2" s="4"/>
    </row>
    <row r="3" spans="1:8">
      <c r="A3" s="4" t="s">
        <v>7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>
      <c r="A4" s="4" t="s">
        <v>8</v>
      </c>
      <c r="B4" s="1">
        <v>-5.0967390000000004</v>
      </c>
      <c r="C4" s="1">
        <v>-4.6143789999999996</v>
      </c>
      <c r="D4" s="1">
        <v>-5.2665160000000002</v>
      </c>
      <c r="E4" s="1">
        <v>-4.2418690000000003</v>
      </c>
      <c r="F4" s="1">
        <v>7.6200270000000003</v>
      </c>
      <c r="G4" s="1">
        <v>9.9074840000000002</v>
      </c>
      <c r="H4" s="1">
        <v>5.4768619999999997</v>
      </c>
    </row>
    <row r="5" spans="1:8">
      <c r="A5" s="4" t="s">
        <v>9</v>
      </c>
      <c r="B5" s="1">
        <v>-5.550459</v>
      </c>
      <c r="C5" s="1">
        <v>-5.8443019999999999</v>
      </c>
      <c r="D5" s="1">
        <v>-5.6905530000000004</v>
      </c>
      <c r="E5" s="1">
        <v>-4.4553529999999997</v>
      </c>
      <c r="F5" s="1">
        <v>4.0108100000000002</v>
      </c>
      <c r="G5" s="1">
        <v>4.4255990000000001</v>
      </c>
      <c r="H5" s="1">
        <v>9.9780110000000004</v>
      </c>
    </row>
    <row r="6" spans="1:8">
      <c r="A6" s="4" t="s">
        <v>10</v>
      </c>
      <c r="B6" s="1">
        <v>-4.7277659999999999</v>
      </c>
      <c r="C6" s="1">
        <v>-3.2039339999999998</v>
      </c>
      <c r="D6" s="1">
        <v>-5.6905530000000004</v>
      </c>
      <c r="E6" s="1">
        <v>-4.4553529999999997</v>
      </c>
      <c r="F6" s="1">
        <v>7.4678649999999998</v>
      </c>
      <c r="G6" s="1">
        <v>9.5279369999999997</v>
      </c>
      <c r="H6" s="1">
        <v>4.376144</v>
      </c>
    </row>
    <row r="7" spans="1:8">
      <c r="A7" s="4" t="s">
        <v>11</v>
      </c>
      <c r="B7" s="1">
        <v>-5.5967390000000004</v>
      </c>
      <c r="C7" s="1">
        <v>-4.0231849999999998</v>
      </c>
      <c r="D7" s="1">
        <v>-4.4890930000000004</v>
      </c>
      <c r="E7" s="1">
        <v>-5.5967390000000004</v>
      </c>
      <c r="F7" s="1">
        <v>7.1154070000000003</v>
      </c>
      <c r="G7" s="1">
        <v>7.6980389999999996</v>
      </c>
      <c r="H7" s="1">
        <v>7.0224549999999999</v>
      </c>
    </row>
    <row r="8" spans="1:8">
      <c r="A8" s="4"/>
      <c r="B8" s="16"/>
      <c r="C8" s="16"/>
      <c r="D8" s="7"/>
      <c r="E8" s="16"/>
      <c r="G8" s="7"/>
      <c r="H8" s="7"/>
    </row>
    <row r="9" spans="1:8">
      <c r="A9" s="4"/>
      <c r="B9" s="7"/>
      <c r="C9" s="16"/>
      <c r="D9" s="16"/>
      <c r="E9" s="16"/>
      <c r="F9" s="7"/>
      <c r="G9" s="16"/>
      <c r="H9" s="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36" sqref="D36"/>
    </sheetView>
  </sheetViews>
  <sheetFormatPr baseColWidth="10" defaultRowHeight="15" x14ac:dyDescent="0"/>
  <cols>
    <col min="1" max="1" width="13.1640625" style="1" customWidth="1"/>
    <col min="2" max="16384" width="10.83203125" style="1"/>
  </cols>
  <sheetData>
    <row r="1" spans="1:13">
      <c r="A1" s="1" t="s">
        <v>17</v>
      </c>
    </row>
    <row r="2" spans="1:13">
      <c r="A2" s="1" t="s">
        <v>7</v>
      </c>
    </row>
    <row r="3" spans="1:13">
      <c r="A3" s="1" t="s">
        <v>16</v>
      </c>
      <c r="G3" s="1" t="s">
        <v>15</v>
      </c>
    </row>
    <row r="4" spans="1:13">
      <c r="A4" s="1" t="s">
        <v>18</v>
      </c>
      <c r="B4" s="1" t="s">
        <v>8</v>
      </c>
      <c r="C4" s="1" t="s">
        <v>9</v>
      </c>
      <c r="D4" s="1" t="s">
        <v>10</v>
      </c>
      <c r="E4" s="1" t="s">
        <v>11</v>
      </c>
      <c r="G4" s="1" t="s">
        <v>18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1:13">
      <c r="A5" s="1">
        <v>20</v>
      </c>
      <c r="D5" s="1">
        <v>11.440340000000001</v>
      </c>
      <c r="E5" s="1">
        <v>9.1444039999999998</v>
      </c>
      <c r="G5" s="1">
        <v>20</v>
      </c>
      <c r="H5" s="1">
        <v>-5.7930000000000001</v>
      </c>
      <c r="I5" s="1">
        <v>-4.7544000000000004</v>
      </c>
      <c r="J5" s="1">
        <v>-4.0308000000000002</v>
      </c>
      <c r="K5" s="1">
        <v>-4.0887000000000002</v>
      </c>
      <c r="L5" s="1">
        <v>-9.01</v>
      </c>
      <c r="M5" s="1">
        <v>-9.2111999999999998</v>
      </c>
    </row>
    <row r="6" spans="1:13">
      <c r="A6" s="1">
        <v>10</v>
      </c>
      <c r="B6" s="1">
        <v>22.54391</v>
      </c>
      <c r="C6" s="1">
        <v>24.59177</v>
      </c>
      <c r="D6" s="1">
        <v>12.69631</v>
      </c>
      <c r="E6" s="1">
        <v>9.1585900000000002</v>
      </c>
      <c r="G6" s="1">
        <v>10</v>
      </c>
      <c r="H6" s="1">
        <v>-2.4053</v>
      </c>
      <c r="I6" s="1">
        <v>-2.1497000000000002</v>
      </c>
      <c r="J6" s="1">
        <v>-3.7494999999999998</v>
      </c>
      <c r="K6" s="1">
        <v>-6.1466000000000003</v>
      </c>
      <c r="L6" s="1">
        <v>-7.617</v>
      </c>
      <c r="M6" s="1">
        <v>-10.423999999999999</v>
      </c>
    </row>
    <row r="7" spans="1:13">
      <c r="A7" s="1">
        <v>5</v>
      </c>
      <c r="B7" s="1">
        <v>14.42137</v>
      </c>
      <c r="C7" s="1">
        <v>21.82762</v>
      </c>
      <c r="D7" s="1">
        <v>9.4595950000000002</v>
      </c>
      <c r="E7" s="1">
        <v>7.2676220000000002</v>
      </c>
      <c r="G7" s="1">
        <v>5</v>
      </c>
      <c r="H7" s="1">
        <v>-5.0715000000000003</v>
      </c>
      <c r="I7" s="1">
        <v>-4.1182999999999996</v>
      </c>
      <c r="J7" s="1">
        <v>-5.5384000000000002</v>
      </c>
      <c r="K7" s="1">
        <v>-2.7665999999999999</v>
      </c>
      <c r="L7" s="1">
        <v>-5.5392999999999999</v>
      </c>
      <c r="M7" s="1">
        <v>-7.9470999999999998</v>
      </c>
    </row>
    <row r="8" spans="1:13">
      <c r="A8" s="1">
        <v>1</v>
      </c>
      <c r="B8" s="1">
        <v>21.414960000000001</v>
      </c>
      <c r="C8" s="1">
        <v>16.000450000000001</v>
      </c>
      <c r="D8" s="1">
        <v>13.60252</v>
      </c>
      <c r="E8" s="1">
        <v>9.9453270000000007</v>
      </c>
      <c r="G8" s="1">
        <v>1</v>
      </c>
      <c r="H8" s="1">
        <v>-4.8445999999999998</v>
      </c>
      <c r="I8" s="1">
        <v>0.43485000000000001</v>
      </c>
      <c r="J8" s="1">
        <v>-0.55879999999999996</v>
      </c>
      <c r="K8" s="1">
        <v>-1.7659</v>
      </c>
      <c r="L8" s="1">
        <v>-5.1460999999999997</v>
      </c>
      <c r="M8" s="1">
        <v>-3.2021000000000002</v>
      </c>
    </row>
    <row r="9" spans="1:13">
      <c r="A9" s="1">
        <v>0.5</v>
      </c>
      <c r="B9" s="1">
        <v>18.58278</v>
      </c>
      <c r="C9" s="1">
        <v>19.90729</v>
      </c>
      <c r="D9" s="1">
        <v>8.0952520000000003</v>
      </c>
      <c r="E9" s="1">
        <v>7.4021020000000002</v>
      </c>
      <c r="G9" s="1">
        <v>0.5</v>
      </c>
      <c r="H9" s="1">
        <v>-0.2167</v>
      </c>
      <c r="I9" s="1">
        <v>-1.4977</v>
      </c>
      <c r="J9" s="1">
        <v>-0.86550000000000005</v>
      </c>
      <c r="K9" s="1">
        <v>-3.6194999999999999</v>
      </c>
      <c r="L9" s="1">
        <v>-0.81789999999999996</v>
      </c>
      <c r="M9" s="1">
        <v>-2.0735999999999999</v>
      </c>
    </row>
    <row r="10" spans="1:13">
      <c r="A10" s="1">
        <v>0.1</v>
      </c>
      <c r="B10" s="1">
        <v>10.768789999999999</v>
      </c>
      <c r="C10" s="1">
        <v>8.7703740000000003</v>
      </c>
      <c r="D10" s="1">
        <v>4.1038069999999998</v>
      </c>
      <c r="E10" s="1">
        <v>0.96273359999999997</v>
      </c>
      <c r="G10" s="1">
        <v>0.1</v>
      </c>
      <c r="H10" s="1">
        <v>1.54135</v>
      </c>
      <c r="I10" s="1">
        <v>-0.58299999999999996</v>
      </c>
      <c r="J10" s="1">
        <v>0.54144000000000003</v>
      </c>
      <c r="K10" s="1">
        <v>-3.4861</v>
      </c>
      <c r="L10" s="1">
        <v>-0.87770000000000004</v>
      </c>
      <c r="M10" s="1">
        <v>0.19578999999999999</v>
      </c>
    </row>
    <row r="11" spans="1:13">
      <c r="A11" s="1">
        <v>0.05</v>
      </c>
      <c r="D11" s="1">
        <v>0.2306433</v>
      </c>
      <c r="E11" s="1">
        <v>-7.6284959999999999E-2</v>
      </c>
      <c r="G11" s="1">
        <v>0.05</v>
      </c>
      <c r="H11" s="1">
        <v>0.81676000000000004</v>
      </c>
      <c r="K11" s="1">
        <v>-4.3815</v>
      </c>
      <c r="L11" s="1">
        <v>-0.432</v>
      </c>
      <c r="M11" s="1">
        <v>-1.4704999999999999</v>
      </c>
    </row>
    <row r="12" spans="1:13">
      <c r="A12" s="1">
        <v>0</v>
      </c>
      <c r="B12" s="1">
        <v>-0.67</v>
      </c>
      <c r="C12" s="1">
        <v>0.47997289999999998</v>
      </c>
      <c r="D12" s="1">
        <v>0.21034</v>
      </c>
      <c r="E12" s="1">
        <v>-0.11045000000000001</v>
      </c>
      <c r="G12" s="1">
        <v>0</v>
      </c>
      <c r="H12" s="1">
        <v>-0.67</v>
      </c>
      <c r="I12" s="1">
        <v>0.47997000000000001</v>
      </c>
      <c r="J12" s="1">
        <v>0.21034</v>
      </c>
      <c r="K12" s="1">
        <v>-0.11045000000000001</v>
      </c>
      <c r="L12" s="1">
        <v>-0.24909999999999999</v>
      </c>
      <c r="M12" s="1">
        <v>-0.3659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selection activeCell="F36" sqref="F36"/>
    </sheetView>
  </sheetViews>
  <sheetFormatPr baseColWidth="10" defaultRowHeight="15" x14ac:dyDescent="0"/>
  <cols>
    <col min="1" max="2" width="10.83203125" style="6"/>
    <col min="3" max="3" width="23.5" style="8" customWidth="1"/>
    <col min="4" max="4" width="10.83203125" style="8"/>
    <col min="5" max="8" width="10.83203125" style="6"/>
  </cols>
  <sheetData>
    <row r="1" spans="1:10">
      <c r="A1" s="6" t="s">
        <v>400</v>
      </c>
    </row>
    <row r="2" spans="1:10">
      <c r="A2" s="6" t="s">
        <v>918</v>
      </c>
    </row>
    <row r="3" spans="1:10">
      <c r="A3" s="8" t="s">
        <v>19</v>
      </c>
      <c r="B3" s="8" t="s">
        <v>20</v>
      </c>
      <c r="C3" s="8" t="s">
        <v>21</v>
      </c>
      <c r="D3" s="8" t="s">
        <v>22</v>
      </c>
      <c r="E3" s="8" t="s">
        <v>394</v>
      </c>
      <c r="F3" s="8" t="s">
        <v>395</v>
      </c>
      <c r="G3" s="8" t="s">
        <v>396</v>
      </c>
      <c r="H3" s="8" t="s">
        <v>397</v>
      </c>
      <c r="I3" s="8" t="s">
        <v>398</v>
      </c>
      <c r="J3" s="8" t="s">
        <v>399</v>
      </c>
    </row>
    <row r="4" spans="1:10">
      <c r="A4" s="8" t="s">
        <v>23</v>
      </c>
      <c r="B4" s="8" t="s">
        <v>24</v>
      </c>
      <c r="C4" s="8" t="s">
        <v>25</v>
      </c>
      <c r="D4" s="8" t="s">
        <v>26</v>
      </c>
      <c r="E4" s="8">
        <v>-7.6322784424321304</v>
      </c>
      <c r="F4" s="8">
        <v>-5.6036077096459298</v>
      </c>
      <c r="G4" s="8">
        <v>-17.005427862600399</v>
      </c>
      <c r="H4" s="8">
        <v>-14.8250817906256</v>
      </c>
      <c r="I4" s="8">
        <f t="shared" ref="I4:I35" si="0">AVERAGE(G4,E4)</f>
        <v>-12.318853152516265</v>
      </c>
      <c r="J4" s="8">
        <f t="shared" ref="J4:J35" si="1">AVERAGE(H4,F4)</f>
        <v>-10.214344750135766</v>
      </c>
    </row>
    <row r="5" spans="1:10">
      <c r="A5" s="8" t="s">
        <v>23</v>
      </c>
      <c r="B5" s="8" t="s">
        <v>27</v>
      </c>
      <c r="C5" s="8" t="s">
        <v>28</v>
      </c>
      <c r="D5" s="8" t="s">
        <v>29</v>
      </c>
      <c r="E5" s="8">
        <v>-8.4566001518079492</v>
      </c>
      <c r="F5" s="8">
        <v>-7.0494278469643596</v>
      </c>
      <c r="G5" s="8">
        <v>-14.1269115556778</v>
      </c>
      <c r="H5" s="8">
        <v>-7.8444076223360302</v>
      </c>
      <c r="I5" s="8">
        <f t="shared" si="0"/>
        <v>-11.291755853742874</v>
      </c>
      <c r="J5" s="8">
        <f t="shared" si="1"/>
        <v>-7.4469177346501949</v>
      </c>
    </row>
    <row r="6" spans="1:10">
      <c r="A6" s="8" t="s">
        <v>30</v>
      </c>
      <c r="B6" s="8" t="s">
        <v>31</v>
      </c>
      <c r="C6" s="8" t="s">
        <v>32</v>
      </c>
      <c r="D6" s="8" t="s">
        <v>33</v>
      </c>
      <c r="E6" s="8">
        <v>-3.4494669403420599</v>
      </c>
      <c r="F6" s="8">
        <v>-1.1547274820089199</v>
      </c>
      <c r="G6" s="8">
        <v>-13.2059370586933</v>
      </c>
      <c r="H6" s="8">
        <v>-8.5792517732330307</v>
      </c>
      <c r="I6" s="8">
        <f t="shared" si="0"/>
        <v>-8.3277019995176804</v>
      </c>
      <c r="J6" s="8">
        <f t="shared" si="1"/>
        <v>-4.866989627620975</v>
      </c>
    </row>
    <row r="7" spans="1:10">
      <c r="A7" s="8" t="s">
        <v>34</v>
      </c>
      <c r="B7" s="8" t="s">
        <v>35</v>
      </c>
      <c r="C7" s="8" t="s">
        <v>36</v>
      </c>
      <c r="D7" s="8" t="s">
        <v>37</v>
      </c>
      <c r="E7" s="8">
        <v>0.59004314367232802</v>
      </c>
      <c r="F7" s="8">
        <v>-4.25654232350713</v>
      </c>
      <c r="G7" s="8">
        <v>-13.021664146053199</v>
      </c>
      <c r="H7" s="8">
        <v>-15.2464247454753</v>
      </c>
      <c r="I7" s="8">
        <f t="shared" si="0"/>
        <v>-6.2158105011904352</v>
      </c>
      <c r="J7" s="8">
        <f t="shared" si="1"/>
        <v>-9.7514835344912143</v>
      </c>
    </row>
    <row r="8" spans="1:10">
      <c r="A8" s="8" t="s">
        <v>38</v>
      </c>
      <c r="B8" s="8" t="s">
        <v>39</v>
      </c>
      <c r="C8" s="8" t="s">
        <v>40</v>
      </c>
      <c r="D8" s="8" t="s">
        <v>41</v>
      </c>
      <c r="E8" s="8">
        <v>-2.93454971546051</v>
      </c>
      <c r="F8" s="8">
        <v>-3.9660346864324101</v>
      </c>
      <c r="G8" s="8">
        <v>-12.5689898727247</v>
      </c>
      <c r="H8" s="8">
        <v>-11.0997175829228</v>
      </c>
      <c r="I8" s="8">
        <f t="shared" si="0"/>
        <v>-7.7517697940926045</v>
      </c>
      <c r="J8" s="8">
        <f t="shared" si="1"/>
        <v>-7.532876134677605</v>
      </c>
    </row>
    <row r="9" spans="1:10">
      <c r="A9" s="8" t="s">
        <v>34</v>
      </c>
      <c r="B9" s="8" t="s">
        <v>42</v>
      </c>
      <c r="C9" s="8" t="s">
        <v>43</v>
      </c>
      <c r="D9" s="8" t="s">
        <v>44</v>
      </c>
      <c r="E9" s="8">
        <v>-3.0320344228969902</v>
      </c>
      <c r="F9" s="8">
        <v>-3.3132912773899901</v>
      </c>
      <c r="G9" s="8">
        <v>-11.670789862789199</v>
      </c>
      <c r="H9" s="8">
        <v>-12.6057754542114</v>
      </c>
      <c r="I9" s="8">
        <f t="shared" si="0"/>
        <v>-7.3514121428430945</v>
      </c>
      <c r="J9" s="8">
        <f t="shared" si="1"/>
        <v>-7.959533365800695</v>
      </c>
    </row>
    <row r="10" spans="1:10">
      <c r="A10" s="8" t="s">
        <v>45</v>
      </c>
      <c r="B10" s="8" t="s">
        <v>46</v>
      </c>
      <c r="C10" s="8" t="s">
        <v>47</v>
      </c>
      <c r="D10" s="8" t="s">
        <v>48</v>
      </c>
      <c r="E10" s="8">
        <v>-7.6769542311625898</v>
      </c>
      <c r="F10" s="8">
        <v>-7.3502146902124501</v>
      </c>
      <c r="G10" s="8">
        <v>-11.203813993385801</v>
      </c>
      <c r="H10" s="8">
        <v>-12.421819843455999</v>
      </c>
      <c r="I10" s="8">
        <f t="shared" si="0"/>
        <v>-9.4403841122741952</v>
      </c>
      <c r="J10" s="8">
        <f t="shared" si="1"/>
        <v>-9.8860172668342248</v>
      </c>
    </row>
    <row r="11" spans="1:10">
      <c r="A11" s="8" t="s">
        <v>49</v>
      </c>
      <c r="B11" s="8" t="s">
        <v>50</v>
      </c>
      <c r="C11" s="8" t="s">
        <v>51</v>
      </c>
      <c r="D11" s="8" t="s">
        <v>52</v>
      </c>
      <c r="E11" s="8">
        <v>-7.6936514512458398</v>
      </c>
      <c r="F11" s="8">
        <v>-2.11825082265702</v>
      </c>
      <c r="G11" s="8">
        <v>-11.050626658597</v>
      </c>
      <c r="H11" s="8">
        <v>-11.1214539367718</v>
      </c>
      <c r="I11" s="8">
        <f t="shared" si="0"/>
        <v>-9.3721390549214192</v>
      </c>
      <c r="J11" s="8">
        <f t="shared" si="1"/>
        <v>-6.61985237971441</v>
      </c>
    </row>
    <row r="12" spans="1:10">
      <c r="A12" s="8" t="s">
        <v>30</v>
      </c>
      <c r="B12" s="8" t="s">
        <v>53</v>
      </c>
      <c r="C12" s="8" t="s">
        <v>54</v>
      </c>
      <c r="D12" s="8" t="s">
        <v>55</v>
      </c>
      <c r="E12" s="8">
        <v>-3.7031411436484998</v>
      </c>
      <c r="F12" s="8">
        <v>-3.6677712238297402</v>
      </c>
      <c r="G12" s="8">
        <v>-10.769712956756599</v>
      </c>
      <c r="H12" s="8">
        <v>-9.7217219692366506</v>
      </c>
      <c r="I12" s="8">
        <f t="shared" si="0"/>
        <v>-7.2364270502025496</v>
      </c>
      <c r="J12" s="8">
        <f t="shared" si="1"/>
        <v>-6.6947465965331956</v>
      </c>
    </row>
    <row r="13" spans="1:10">
      <c r="A13" s="8" t="s">
        <v>45</v>
      </c>
      <c r="B13" s="8" t="s">
        <v>56</v>
      </c>
      <c r="C13" s="8" t="s">
        <v>57</v>
      </c>
      <c r="D13" s="8" t="s">
        <v>58</v>
      </c>
      <c r="E13" s="8">
        <v>-20</v>
      </c>
      <c r="F13" s="8">
        <v>-20</v>
      </c>
      <c r="G13" s="8">
        <v>-10.3303486554762</v>
      </c>
      <c r="H13" s="8">
        <v>-11.250977066093901</v>
      </c>
      <c r="I13" s="8">
        <f t="shared" si="0"/>
        <v>-15.1651743277381</v>
      </c>
      <c r="J13" s="8">
        <f t="shared" si="1"/>
        <v>-15.625488533046951</v>
      </c>
    </row>
    <row r="14" spans="1:10">
      <c r="A14" s="8" t="s">
        <v>59</v>
      </c>
      <c r="B14" s="8" t="s">
        <v>60</v>
      </c>
      <c r="C14" s="8" t="s">
        <v>61</v>
      </c>
      <c r="D14" s="8" t="s">
        <v>62</v>
      </c>
      <c r="E14" s="8">
        <v>-3.9358481376879801</v>
      </c>
      <c r="F14" s="8">
        <v>-2.6119072991445398</v>
      </c>
      <c r="G14" s="8">
        <v>-9.9744538156693405</v>
      </c>
      <c r="H14" s="8">
        <v>-7.8638221972825102</v>
      </c>
      <c r="I14" s="8">
        <f t="shared" si="0"/>
        <v>-6.9551509766786603</v>
      </c>
      <c r="J14" s="8">
        <f t="shared" si="1"/>
        <v>-5.237864748213525</v>
      </c>
    </row>
    <row r="15" spans="1:10">
      <c r="A15" s="8" t="s">
        <v>34</v>
      </c>
      <c r="B15" s="8" t="s">
        <v>63</v>
      </c>
      <c r="C15" s="8" t="s">
        <v>64</v>
      </c>
      <c r="D15" s="8" t="s">
        <v>65</v>
      </c>
      <c r="E15" s="8">
        <v>-4.5550391711057703</v>
      </c>
      <c r="F15" s="8">
        <v>-15.157654997685199</v>
      </c>
      <c r="G15" s="8">
        <v>-9.6983954253276092</v>
      </c>
      <c r="H15" s="8">
        <v>-9.4357990242499099</v>
      </c>
      <c r="I15" s="8">
        <f t="shared" si="0"/>
        <v>-7.1267172982166898</v>
      </c>
      <c r="J15" s="8">
        <f t="shared" si="1"/>
        <v>-12.296727010967555</v>
      </c>
    </row>
    <row r="16" spans="1:10">
      <c r="A16" s="8" t="s">
        <v>49</v>
      </c>
      <c r="B16" s="8" t="s">
        <v>66</v>
      </c>
      <c r="C16" s="8" t="s">
        <v>67</v>
      </c>
      <c r="D16" s="8" t="s">
        <v>68</v>
      </c>
      <c r="E16" s="8">
        <v>-3.5353120468333099</v>
      </c>
      <c r="F16" s="8">
        <v>-1.83894836419105</v>
      </c>
      <c r="G16" s="8">
        <v>-9.5188852400058597</v>
      </c>
      <c r="H16" s="8">
        <v>-7.3183865856396402</v>
      </c>
      <c r="I16" s="8">
        <f t="shared" si="0"/>
        <v>-6.5270986434195848</v>
      </c>
      <c r="J16" s="8">
        <f t="shared" si="1"/>
        <v>-4.5786674749153455</v>
      </c>
    </row>
    <row r="17" spans="1:10">
      <c r="A17" s="8" t="s">
        <v>23</v>
      </c>
      <c r="B17" s="8" t="s">
        <v>69</v>
      </c>
      <c r="C17" s="8" t="s">
        <v>70</v>
      </c>
      <c r="D17" s="8" t="s">
        <v>71</v>
      </c>
      <c r="E17" s="8">
        <v>-9.1862400817387808</v>
      </c>
      <c r="F17" s="8">
        <v>-7.8617001121232102</v>
      </c>
      <c r="G17" s="8">
        <v>-9.4416075409817903</v>
      </c>
      <c r="H17" s="8">
        <v>-7.0590272156262497</v>
      </c>
      <c r="I17" s="8">
        <f t="shared" si="0"/>
        <v>-9.3139238113602865</v>
      </c>
      <c r="J17" s="8">
        <f t="shared" si="1"/>
        <v>-7.4603636638747304</v>
      </c>
    </row>
    <row r="18" spans="1:10">
      <c r="A18" s="8" t="s">
        <v>38</v>
      </c>
      <c r="B18" s="8" t="s">
        <v>72</v>
      </c>
      <c r="C18" s="8" t="s">
        <v>73</v>
      </c>
      <c r="D18" s="8" t="s">
        <v>74</v>
      </c>
      <c r="E18" s="8">
        <v>-10.8328580741421</v>
      </c>
      <c r="F18" s="8">
        <v>-12.204376819651801</v>
      </c>
      <c r="G18" s="8">
        <v>-9.4253243565023404</v>
      </c>
      <c r="H18" s="8">
        <v>-7.8774399459868896</v>
      </c>
      <c r="I18" s="8">
        <f t="shared" si="0"/>
        <v>-10.129091215322219</v>
      </c>
      <c r="J18" s="8">
        <f t="shared" si="1"/>
        <v>-10.040908382819346</v>
      </c>
    </row>
    <row r="19" spans="1:10">
      <c r="A19" s="8" t="s">
        <v>30</v>
      </c>
      <c r="B19" s="8" t="s">
        <v>75</v>
      </c>
      <c r="C19" s="8" t="s">
        <v>76</v>
      </c>
      <c r="D19" s="8" t="s">
        <v>77</v>
      </c>
      <c r="E19" s="8">
        <v>0.56946430120096403</v>
      </c>
      <c r="F19" s="8">
        <v>1.1983701470947401</v>
      </c>
      <c r="G19" s="8">
        <v>-8.6802093106364193</v>
      </c>
      <c r="H19" s="8">
        <v>-11.6065183703983</v>
      </c>
      <c r="I19" s="8">
        <f t="shared" si="0"/>
        <v>-4.0553725047177274</v>
      </c>
      <c r="J19" s="8">
        <f t="shared" si="1"/>
        <v>-5.2040741116517797</v>
      </c>
    </row>
    <row r="20" spans="1:10">
      <c r="A20" s="8" t="s">
        <v>49</v>
      </c>
      <c r="B20" s="8" t="s">
        <v>78</v>
      </c>
      <c r="C20" s="9" t="s">
        <v>79</v>
      </c>
      <c r="D20" s="9" t="s">
        <v>80</v>
      </c>
      <c r="E20" s="8">
        <v>-2.3735802766488301</v>
      </c>
      <c r="F20" s="8">
        <v>-1.69555938393595</v>
      </c>
      <c r="G20" s="8">
        <v>-8.6306204140065805</v>
      </c>
      <c r="H20" s="8">
        <v>-8.1489341630993106</v>
      </c>
      <c r="I20" s="8">
        <f t="shared" si="0"/>
        <v>-5.5021003453277055</v>
      </c>
      <c r="J20" s="8">
        <f t="shared" si="1"/>
        <v>-4.9222467735176298</v>
      </c>
    </row>
    <row r="21" spans="1:10">
      <c r="A21" s="8" t="s">
        <v>49</v>
      </c>
      <c r="B21" s="8" t="s">
        <v>81</v>
      </c>
      <c r="C21" s="9" t="s">
        <v>82</v>
      </c>
      <c r="D21" s="9" t="s">
        <v>83</v>
      </c>
      <c r="E21" s="8">
        <v>-1.18876969913766</v>
      </c>
      <c r="F21" s="8">
        <v>-2.3484669640591598</v>
      </c>
      <c r="G21" s="8">
        <v>-8.1919328787919596</v>
      </c>
      <c r="H21" s="8">
        <v>-8.6166945297159891</v>
      </c>
      <c r="I21" s="8">
        <f t="shared" si="0"/>
        <v>-4.69035128896481</v>
      </c>
      <c r="J21" s="8">
        <f t="shared" si="1"/>
        <v>-5.4825807468875745</v>
      </c>
    </row>
    <row r="22" spans="1:10">
      <c r="A22" s="8" t="s">
        <v>59</v>
      </c>
      <c r="B22" s="8" t="s">
        <v>84</v>
      </c>
      <c r="C22" s="9" t="s">
        <v>85</v>
      </c>
      <c r="D22" s="9" t="s">
        <v>86</v>
      </c>
      <c r="E22" s="8">
        <v>-1.09471931642944</v>
      </c>
      <c r="F22" s="8">
        <v>-2.7816885747758699</v>
      </c>
      <c r="G22" s="8">
        <v>-8.0670942342983505</v>
      </c>
      <c r="H22" s="8">
        <v>-8.7606907911057696</v>
      </c>
      <c r="I22" s="8">
        <f t="shared" si="0"/>
        <v>-4.5809067753638955</v>
      </c>
      <c r="J22" s="8">
        <f t="shared" si="1"/>
        <v>-5.77118968294082</v>
      </c>
    </row>
    <row r="23" spans="1:10">
      <c r="A23" s="8" t="s">
        <v>34</v>
      </c>
      <c r="B23" s="8" t="s">
        <v>87</v>
      </c>
      <c r="C23" s="8" t="s">
        <v>88</v>
      </c>
      <c r="D23" s="8" t="s">
        <v>89</v>
      </c>
      <c r="E23" s="8">
        <v>-3.17907527465692</v>
      </c>
      <c r="F23" s="8">
        <v>-9.0868270281081696</v>
      </c>
      <c r="G23" s="8">
        <v>-8.0153552077888399</v>
      </c>
      <c r="H23" s="8">
        <v>-7.6747204360585703</v>
      </c>
      <c r="I23" s="8">
        <f t="shared" si="0"/>
        <v>-5.5972152412228802</v>
      </c>
      <c r="J23" s="8">
        <f t="shared" si="1"/>
        <v>-8.3807737320833695</v>
      </c>
    </row>
    <row r="24" spans="1:10">
      <c r="A24" s="8" t="s">
        <v>30</v>
      </c>
      <c r="B24" s="8" t="s">
        <v>90</v>
      </c>
      <c r="C24" s="8" t="s">
        <v>91</v>
      </c>
      <c r="D24" s="8" t="s">
        <v>92</v>
      </c>
      <c r="E24" s="8">
        <v>-5.3187160398408402</v>
      </c>
      <c r="F24" s="8">
        <v>-1.48816905388898</v>
      </c>
      <c r="G24" s="8">
        <v>-7.5412848961251804</v>
      </c>
      <c r="H24" s="8">
        <v>-11.308722735979201</v>
      </c>
      <c r="I24" s="8">
        <f t="shared" si="0"/>
        <v>-6.4300004679830103</v>
      </c>
      <c r="J24" s="8">
        <f t="shared" si="1"/>
        <v>-6.3984458949340901</v>
      </c>
    </row>
    <row r="25" spans="1:10">
      <c r="A25" s="8" t="s">
        <v>59</v>
      </c>
      <c r="B25" s="8" t="s">
        <v>93</v>
      </c>
      <c r="C25" s="8" t="s">
        <v>94</v>
      </c>
      <c r="D25" s="8" t="s">
        <v>95</v>
      </c>
      <c r="E25" s="8">
        <v>-12.1246682986558</v>
      </c>
      <c r="F25" s="8">
        <v>-8.86779081283726</v>
      </c>
      <c r="G25" s="8">
        <v>-7.2375326660961203</v>
      </c>
      <c r="H25" s="8">
        <v>-6.89375765557108</v>
      </c>
      <c r="I25" s="8">
        <f t="shared" si="0"/>
        <v>-9.6811004823759603</v>
      </c>
      <c r="J25" s="8">
        <f t="shared" si="1"/>
        <v>-7.8807742342041696</v>
      </c>
    </row>
    <row r="26" spans="1:10">
      <c r="A26" s="8" t="s">
        <v>45</v>
      </c>
      <c r="B26" s="8" t="s">
        <v>96</v>
      </c>
      <c r="C26" s="8" t="s">
        <v>97</v>
      </c>
      <c r="D26" s="8" t="s">
        <v>98</v>
      </c>
      <c r="E26" s="8">
        <v>-11.7347133990349</v>
      </c>
      <c r="F26" s="8">
        <v>-12.9017868142042</v>
      </c>
      <c r="G26" s="8">
        <v>-6.9995194521242299</v>
      </c>
      <c r="H26" s="8">
        <v>-6.6009056897044696</v>
      </c>
      <c r="I26" s="8">
        <f t="shared" si="0"/>
        <v>-9.3671164255795656</v>
      </c>
      <c r="J26" s="8">
        <f t="shared" si="1"/>
        <v>-9.7513462519543346</v>
      </c>
    </row>
    <row r="27" spans="1:10">
      <c r="A27" s="8" t="s">
        <v>30</v>
      </c>
      <c r="B27" s="8" t="s">
        <v>99</v>
      </c>
      <c r="C27" s="8" t="s">
        <v>100</v>
      </c>
      <c r="D27" s="8" t="s">
        <v>101</v>
      </c>
      <c r="E27" s="8">
        <v>-2.3124469086269102</v>
      </c>
      <c r="F27" s="8">
        <v>6.5537140172729798</v>
      </c>
      <c r="G27" s="8">
        <v>-6.9764877291700804</v>
      </c>
      <c r="H27" s="8">
        <v>-5.8020952487508302</v>
      </c>
      <c r="I27" s="8">
        <f t="shared" si="0"/>
        <v>-4.6444673188984957</v>
      </c>
      <c r="J27" s="8">
        <f t="shared" si="1"/>
        <v>0.3758093842610748</v>
      </c>
    </row>
    <row r="28" spans="1:10">
      <c r="A28" s="8" t="s">
        <v>49</v>
      </c>
      <c r="B28" s="8" t="s">
        <v>102</v>
      </c>
      <c r="C28" s="8" t="s">
        <v>103</v>
      </c>
      <c r="D28" s="8" t="s">
        <v>104</v>
      </c>
      <c r="E28" s="8">
        <v>-8.6782848418079404</v>
      </c>
      <c r="F28" s="8">
        <v>-4.9030687227845604</v>
      </c>
      <c r="G28" s="8">
        <v>-6.9594005876963401</v>
      </c>
      <c r="H28" s="8">
        <v>-10.017820898260601</v>
      </c>
      <c r="I28" s="8">
        <f t="shared" si="0"/>
        <v>-7.8188427147521402</v>
      </c>
      <c r="J28" s="8">
        <f t="shared" si="1"/>
        <v>-7.4604448105225805</v>
      </c>
    </row>
    <row r="29" spans="1:10">
      <c r="A29" s="8" t="s">
        <v>30</v>
      </c>
      <c r="B29" s="8" t="s">
        <v>105</v>
      </c>
      <c r="C29" s="8" t="s">
        <v>106</v>
      </c>
      <c r="D29" s="8" t="s">
        <v>107</v>
      </c>
      <c r="E29" s="8">
        <v>-0.56809523194307399</v>
      </c>
      <c r="F29" s="8">
        <v>-6.5912622810056902</v>
      </c>
      <c r="G29" s="8">
        <v>-6.8639189726978396</v>
      </c>
      <c r="H29" s="8">
        <v>-4.1681292585394898</v>
      </c>
      <c r="I29" s="8">
        <f t="shared" si="0"/>
        <v>-3.7160071023204568</v>
      </c>
      <c r="J29" s="8">
        <f t="shared" si="1"/>
        <v>-5.3796957697725905</v>
      </c>
    </row>
    <row r="30" spans="1:10">
      <c r="A30" s="8" t="s">
        <v>45</v>
      </c>
      <c r="B30" s="8" t="s">
        <v>108</v>
      </c>
      <c r="C30" s="8" t="s">
        <v>109</v>
      </c>
      <c r="D30" s="8" t="s">
        <v>110</v>
      </c>
      <c r="E30" s="8">
        <v>6.2236206640605003</v>
      </c>
      <c r="F30" s="8">
        <v>4.7215374196739299</v>
      </c>
      <c r="G30" s="8">
        <v>-6.6445325231226002</v>
      </c>
      <c r="H30" s="8">
        <v>-4.4120111057948002</v>
      </c>
      <c r="I30" s="8">
        <f t="shared" si="0"/>
        <v>-0.21045592953104997</v>
      </c>
      <c r="J30" s="8">
        <f t="shared" si="1"/>
        <v>0.15476315693956488</v>
      </c>
    </row>
    <row r="31" spans="1:10">
      <c r="A31" s="8" t="s">
        <v>30</v>
      </c>
      <c r="B31" s="8" t="s">
        <v>111</v>
      </c>
      <c r="C31" s="8" t="s">
        <v>112</v>
      </c>
      <c r="D31" s="8" t="s">
        <v>113</v>
      </c>
      <c r="E31" s="8">
        <v>-2.6963707960347998</v>
      </c>
      <c r="F31" s="8">
        <v>-8.8196599268814406</v>
      </c>
      <c r="G31" s="8">
        <v>-6.3106921309386799</v>
      </c>
      <c r="H31" s="8">
        <v>-5.4883221154899102</v>
      </c>
      <c r="I31" s="8">
        <f t="shared" si="0"/>
        <v>-4.5035314634867394</v>
      </c>
      <c r="J31" s="8">
        <f t="shared" si="1"/>
        <v>-7.153991021185675</v>
      </c>
    </row>
    <row r="32" spans="1:10">
      <c r="A32" s="8" t="s">
        <v>30</v>
      </c>
      <c r="B32" s="8" t="s">
        <v>114</v>
      </c>
      <c r="C32" s="8" t="s">
        <v>115</v>
      </c>
      <c r="D32" s="8" t="s">
        <v>116</v>
      </c>
      <c r="E32" s="8">
        <v>-14.3820808409241</v>
      </c>
      <c r="F32" s="8">
        <v>-10.4763548034566</v>
      </c>
      <c r="G32" s="8">
        <v>-6.2416593790285102</v>
      </c>
      <c r="H32" s="8">
        <v>-8.3346211252716493</v>
      </c>
      <c r="I32" s="8">
        <f t="shared" si="0"/>
        <v>-10.311870109976304</v>
      </c>
      <c r="J32" s="8">
        <f t="shared" si="1"/>
        <v>-9.4054879643641236</v>
      </c>
    </row>
    <row r="33" spans="1:10">
      <c r="A33" s="8" t="s">
        <v>45</v>
      </c>
      <c r="B33" s="8" t="s">
        <v>117</v>
      </c>
      <c r="C33" s="8" t="s">
        <v>118</v>
      </c>
      <c r="D33" s="8" t="s">
        <v>119</v>
      </c>
      <c r="E33" s="8">
        <v>-5.0506510309745396</v>
      </c>
      <c r="F33" s="8">
        <v>-1.1800669844879199</v>
      </c>
      <c r="G33" s="8">
        <v>-5.9241171963322197</v>
      </c>
      <c r="H33" s="8">
        <v>-5.1527150634939396</v>
      </c>
      <c r="I33" s="8">
        <f t="shared" si="0"/>
        <v>-5.4873841136533796</v>
      </c>
      <c r="J33" s="8">
        <f t="shared" si="1"/>
        <v>-3.1663910239909296</v>
      </c>
    </row>
    <row r="34" spans="1:10">
      <c r="A34" s="8" t="s">
        <v>34</v>
      </c>
      <c r="B34" s="8" t="s">
        <v>120</v>
      </c>
      <c r="C34" s="8" t="s">
        <v>121</v>
      </c>
      <c r="D34" s="8" t="s">
        <v>122</v>
      </c>
      <c r="E34" s="8">
        <v>-9.7324371335414792</v>
      </c>
      <c r="F34" s="8">
        <v>-13.744398741638101</v>
      </c>
      <c r="G34" s="8">
        <v>-5.8262498690470901</v>
      </c>
      <c r="H34" s="8">
        <v>-7.2236790439674703</v>
      </c>
      <c r="I34" s="8">
        <f t="shared" si="0"/>
        <v>-7.7793435012942851</v>
      </c>
      <c r="J34" s="8">
        <f t="shared" si="1"/>
        <v>-10.484038892802786</v>
      </c>
    </row>
    <row r="35" spans="1:10">
      <c r="A35" s="8" t="s">
        <v>123</v>
      </c>
      <c r="B35" s="8" t="s">
        <v>124</v>
      </c>
      <c r="C35" s="8" t="s">
        <v>125</v>
      </c>
      <c r="D35" s="8" t="s">
        <v>126</v>
      </c>
      <c r="E35" s="8">
        <v>-3.30480157223599</v>
      </c>
      <c r="F35" s="8">
        <v>-7.6805742597335396</v>
      </c>
      <c r="G35" s="8">
        <v>-5.69188301795044</v>
      </c>
      <c r="H35" s="8">
        <v>-5.7767728470535404</v>
      </c>
      <c r="I35" s="8">
        <f t="shared" si="0"/>
        <v>-4.4983422950932148</v>
      </c>
      <c r="J35" s="8">
        <f t="shared" si="1"/>
        <v>-6.7286735533935396</v>
      </c>
    </row>
    <row r="36" spans="1:10">
      <c r="A36" s="8" t="s">
        <v>38</v>
      </c>
      <c r="B36" s="8" t="s">
        <v>127</v>
      </c>
      <c r="C36" s="8" t="s">
        <v>128</v>
      </c>
      <c r="D36" s="8" t="s">
        <v>129</v>
      </c>
      <c r="E36" s="8">
        <v>-1.07783901233931</v>
      </c>
      <c r="F36" s="8">
        <v>1.2172909913396599</v>
      </c>
      <c r="G36" s="8">
        <v>-5.5197580264207602</v>
      </c>
      <c r="H36" s="8">
        <v>-4.0869179775931999</v>
      </c>
      <c r="I36" s="8">
        <f t="shared" ref="I36:I67" si="2">AVERAGE(G36,E36)</f>
        <v>-3.2987985193800351</v>
      </c>
      <c r="J36" s="8">
        <f t="shared" ref="J36:J67" si="3">AVERAGE(H36,F36)</f>
        <v>-1.43481349312677</v>
      </c>
    </row>
    <row r="37" spans="1:10">
      <c r="A37" s="8" t="s">
        <v>45</v>
      </c>
      <c r="B37" s="8" t="s">
        <v>130</v>
      </c>
      <c r="C37" s="8" t="s">
        <v>131</v>
      </c>
      <c r="D37" s="8" t="s">
        <v>132</v>
      </c>
      <c r="E37" s="8">
        <v>-0.76714796154704901</v>
      </c>
      <c r="F37" s="8">
        <v>-3.5790994384746799</v>
      </c>
      <c r="G37" s="8">
        <v>-5.28112603023345</v>
      </c>
      <c r="H37" s="8">
        <v>-5.6486402716670199</v>
      </c>
      <c r="I37" s="8">
        <f t="shared" si="2"/>
        <v>-3.0241369958902493</v>
      </c>
      <c r="J37" s="8">
        <f t="shared" si="3"/>
        <v>-4.6138698550708499</v>
      </c>
    </row>
    <row r="38" spans="1:10">
      <c r="A38" s="8" t="s">
        <v>23</v>
      </c>
      <c r="B38" s="8" t="s">
        <v>133</v>
      </c>
      <c r="C38" s="8" t="s">
        <v>134</v>
      </c>
      <c r="D38" s="8" t="s">
        <v>135</v>
      </c>
      <c r="E38" s="8">
        <v>-2.4920323785539602</v>
      </c>
      <c r="F38" s="8">
        <v>-0.33189574444740599</v>
      </c>
      <c r="G38" s="8">
        <v>-5.2546055466224999</v>
      </c>
      <c r="H38" s="8">
        <v>-6.1172924756974396</v>
      </c>
      <c r="I38" s="8">
        <f t="shared" si="2"/>
        <v>-3.8733189625882298</v>
      </c>
      <c r="J38" s="8">
        <f t="shared" si="3"/>
        <v>-3.2245941100724229</v>
      </c>
    </row>
    <row r="39" spans="1:10">
      <c r="A39" s="8" t="s">
        <v>30</v>
      </c>
      <c r="B39" s="8" t="s">
        <v>136</v>
      </c>
      <c r="C39" s="8" t="s">
        <v>137</v>
      </c>
      <c r="D39" s="8" t="s">
        <v>138</v>
      </c>
      <c r="E39" s="8">
        <v>1.8591790832822399</v>
      </c>
      <c r="F39" s="8">
        <v>1.92162082510966</v>
      </c>
      <c r="G39" s="8">
        <v>-5.1844275385067098</v>
      </c>
      <c r="H39" s="8">
        <v>-5.7157501082051603</v>
      </c>
      <c r="I39" s="8">
        <f t="shared" si="2"/>
        <v>-1.6626242276122349</v>
      </c>
      <c r="J39" s="8">
        <f t="shared" si="3"/>
        <v>-1.8970646415477501</v>
      </c>
    </row>
    <row r="40" spans="1:10">
      <c r="A40" s="8" t="s">
        <v>34</v>
      </c>
      <c r="B40" s="8" t="s">
        <v>139</v>
      </c>
      <c r="C40" s="8" t="s">
        <v>140</v>
      </c>
      <c r="D40" s="8" t="s">
        <v>141</v>
      </c>
      <c r="E40" s="8">
        <v>-2.2107841370710299</v>
      </c>
      <c r="F40" s="8">
        <v>-4.3268715132042201</v>
      </c>
      <c r="G40" s="8">
        <v>-5.1781314670778498</v>
      </c>
      <c r="H40" s="8">
        <v>-9.27229537600134</v>
      </c>
      <c r="I40" s="8">
        <f t="shared" si="2"/>
        <v>-3.6944578020744396</v>
      </c>
      <c r="J40" s="8">
        <f t="shared" si="3"/>
        <v>-6.7995834446027796</v>
      </c>
    </row>
    <row r="41" spans="1:10">
      <c r="A41" s="8" t="s">
        <v>45</v>
      </c>
      <c r="B41" s="8" t="s">
        <v>142</v>
      </c>
      <c r="C41" s="8" t="s">
        <v>143</v>
      </c>
      <c r="D41" s="8" t="s">
        <v>144</v>
      </c>
      <c r="E41" s="8"/>
      <c r="F41" s="8"/>
      <c r="G41" s="8">
        <v>-5.1038183536217003</v>
      </c>
      <c r="H41" s="8">
        <v>-7.2966665881871497</v>
      </c>
      <c r="I41" s="8">
        <f t="shared" si="2"/>
        <v>-5.1038183536217003</v>
      </c>
      <c r="J41" s="8">
        <f t="shared" si="3"/>
        <v>-7.2966665881871497</v>
      </c>
    </row>
    <row r="42" spans="1:10">
      <c r="A42" s="8" t="s">
        <v>34</v>
      </c>
      <c r="B42" s="8" t="s">
        <v>145</v>
      </c>
      <c r="C42" s="8" t="s">
        <v>146</v>
      </c>
      <c r="D42" s="8" t="s">
        <v>41</v>
      </c>
      <c r="E42" s="8">
        <v>-5.6801686662898296</v>
      </c>
      <c r="F42" s="8">
        <v>1.36897238423322</v>
      </c>
      <c r="G42" s="8">
        <v>-5.0790656329932702</v>
      </c>
      <c r="H42" s="8">
        <v>-10.5373560969281</v>
      </c>
      <c r="I42" s="8">
        <f t="shared" si="2"/>
        <v>-5.3796171496415504</v>
      </c>
      <c r="J42" s="8">
        <f t="shared" si="3"/>
        <v>-4.5841918563474398</v>
      </c>
    </row>
    <row r="43" spans="1:10">
      <c r="A43" s="8" t="s">
        <v>45</v>
      </c>
      <c r="B43" s="8" t="s">
        <v>147</v>
      </c>
      <c r="C43" s="8" t="s">
        <v>148</v>
      </c>
      <c r="D43" s="8" t="s">
        <v>149</v>
      </c>
      <c r="E43" s="8">
        <v>-7.7404839292386098</v>
      </c>
      <c r="F43" s="8">
        <v>-5.8968431801545398</v>
      </c>
      <c r="G43" s="8">
        <v>-5.0644173026809201</v>
      </c>
      <c r="H43" s="8">
        <v>-4.9748485697665199</v>
      </c>
      <c r="I43" s="8">
        <f t="shared" si="2"/>
        <v>-6.4024506159597649</v>
      </c>
      <c r="J43" s="8">
        <f t="shared" si="3"/>
        <v>-5.4358458749605294</v>
      </c>
    </row>
    <row r="44" spans="1:10">
      <c r="A44" s="8" t="s">
        <v>30</v>
      </c>
      <c r="B44" s="8" t="s">
        <v>150</v>
      </c>
      <c r="C44" s="8" t="s">
        <v>151</v>
      </c>
      <c r="D44" s="8" t="s">
        <v>152</v>
      </c>
      <c r="E44" s="8">
        <v>2.3336365102121701</v>
      </c>
      <c r="F44" s="8">
        <v>0.97346312466957796</v>
      </c>
      <c r="G44" s="8">
        <v>-5.0563660398102197</v>
      </c>
      <c r="H44" s="8">
        <v>-4.5330243280201499</v>
      </c>
      <c r="I44" s="8">
        <f t="shared" si="2"/>
        <v>-1.3613647647990248</v>
      </c>
      <c r="J44" s="8">
        <f t="shared" si="3"/>
        <v>-1.779780601675286</v>
      </c>
    </row>
    <row r="45" spans="1:10">
      <c r="A45" s="8" t="s">
        <v>30</v>
      </c>
      <c r="B45" s="8" t="s">
        <v>153</v>
      </c>
      <c r="C45" s="8" t="s">
        <v>154</v>
      </c>
      <c r="D45" s="8" t="s">
        <v>155</v>
      </c>
      <c r="E45" s="8">
        <v>-0.947680271876435</v>
      </c>
      <c r="F45" s="8">
        <v>1.3546509555595401</v>
      </c>
      <c r="G45" s="8">
        <v>-4.9340762325307299</v>
      </c>
      <c r="H45" s="8">
        <v>-5.8630659569780104</v>
      </c>
      <c r="I45" s="8">
        <f t="shared" si="2"/>
        <v>-2.9408782522035826</v>
      </c>
      <c r="J45" s="8">
        <f t="shared" si="3"/>
        <v>-2.254207500709235</v>
      </c>
    </row>
    <row r="46" spans="1:10">
      <c r="A46" s="8" t="s">
        <v>34</v>
      </c>
      <c r="B46" s="8" t="s">
        <v>157</v>
      </c>
      <c r="C46" s="8" t="s">
        <v>158</v>
      </c>
      <c r="D46" s="8" t="s">
        <v>159</v>
      </c>
      <c r="E46" s="8">
        <v>6.8330571274770397</v>
      </c>
      <c r="F46" s="8">
        <v>2.82169863214766</v>
      </c>
      <c r="G46" s="8">
        <v>-4.5321836147109797</v>
      </c>
      <c r="H46" s="8">
        <v>-4.3593626412255002</v>
      </c>
      <c r="I46" s="8">
        <f t="shared" si="2"/>
        <v>1.15043675638303</v>
      </c>
      <c r="J46" s="8">
        <f t="shared" si="3"/>
        <v>-0.76883200453892009</v>
      </c>
    </row>
    <row r="47" spans="1:10">
      <c r="A47" s="8" t="s">
        <v>38</v>
      </c>
      <c r="B47" s="8" t="s">
        <v>160</v>
      </c>
      <c r="C47" s="8" t="s">
        <v>161</v>
      </c>
      <c r="D47" s="8" t="s">
        <v>162</v>
      </c>
      <c r="E47" s="8">
        <v>-1.8762818564516801</v>
      </c>
      <c r="F47" s="8">
        <v>0.37316701268557501</v>
      </c>
      <c r="G47" s="8">
        <v>-4.4209194517144503</v>
      </c>
      <c r="H47" s="8">
        <v>-12.766818035920201</v>
      </c>
      <c r="I47" s="8">
        <f t="shared" si="2"/>
        <v>-3.1486006540830651</v>
      </c>
      <c r="J47" s="8">
        <f t="shared" si="3"/>
        <v>-6.1968255116173125</v>
      </c>
    </row>
    <row r="48" spans="1:10">
      <c r="A48" s="8" t="s">
        <v>45</v>
      </c>
      <c r="B48" s="8" t="s">
        <v>163</v>
      </c>
      <c r="C48" s="8" t="s">
        <v>164</v>
      </c>
      <c r="D48" s="8" t="s">
        <v>164</v>
      </c>
      <c r="E48" s="8">
        <v>-0.92992640686637396</v>
      </c>
      <c r="F48" s="8">
        <v>-8.4046481376739806</v>
      </c>
      <c r="G48" s="8">
        <v>-4.2566507876908002</v>
      </c>
      <c r="H48" s="8">
        <v>-5.6798646732793303</v>
      </c>
      <c r="I48" s="8">
        <f t="shared" si="2"/>
        <v>-2.5932885972785868</v>
      </c>
      <c r="J48" s="8">
        <f t="shared" si="3"/>
        <v>-7.042256405476655</v>
      </c>
    </row>
    <row r="49" spans="1:10">
      <c r="A49" s="8" t="s">
        <v>34</v>
      </c>
      <c r="B49" s="8" t="s">
        <v>165</v>
      </c>
      <c r="C49" s="8" t="s">
        <v>166</v>
      </c>
      <c r="D49" s="8" t="s">
        <v>15</v>
      </c>
      <c r="E49" s="8">
        <v>-4.8195688153300704</v>
      </c>
      <c r="F49" s="8">
        <v>-5.3617676717185097</v>
      </c>
      <c r="G49" s="8">
        <v>-3.9912783716195199</v>
      </c>
      <c r="H49" s="8">
        <v>-5.8884084360989499</v>
      </c>
      <c r="I49" s="8">
        <f t="shared" si="2"/>
        <v>-4.4054235934747954</v>
      </c>
      <c r="J49" s="8">
        <f t="shared" si="3"/>
        <v>-5.6250880539087298</v>
      </c>
    </row>
    <row r="50" spans="1:10">
      <c r="A50" s="8" t="s">
        <v>123</v>
      </c>
      <c r="B50" s="8" t="s">
        <v>167</v>
      </c>
      <c r="C50" s="8" t="s">
        <v>168</v>
      </c>
      <c r="D50" s="8" t="s">
        <v>169</v>
      </c>
      <c r="E50" s="8">
        <v>-10.486059638565999</v>
      </c>
      <c r="F50" s="8">
        <v>-17.304322974101201</v>
      </c>
      <c r="G50" s="8">
        <v>-3.9465825345323302</v>
      </c>
      <c r="H50" s="8">
        <v>-10.217377851619499</v>
      </c>
      <c r="I50" s="8">
        <f t="shared" si="2"/>
        <v>-7.2163210865491649</v>
      </c>
      <c r="J50" s="8">
        <f t="shared" si="3"/>
        <v>-13.76085041286035</v>
      </c>
    </row>
    <row r="51" spans="1:10">
      <c r="A51" s="8" t="s">
        <v>34</v>
      </c>
      <c r="B51" s="8" t="s">
        <v>170</v>
      </c>
      <c r="C51" s="8" t="s">
        <v>171</v>
      </c>
      <c r="D51" s="8" t="s">
        <v>172</v>
      </c>
      <c r="E51" s="8">
        <v>-3.5718266087662598</v>
      </c>
      <c r="F51" s="8">
        <v>-2.2075502716931799</v>
      </c>
      <c r="G51" s="8">
        <v>-3.8924028942778301</v>
      </c>
      <c r="H51" s="8">
        <v>-11.059956980536599</v>
      </c>
      <c r="I51" s="8">
        <f t="shared" si="2"/>
        <v>-3.7321147515220447</v>
      </c>
      <c r="J51" s="8">
        <f t="shared" si="3"/>
        <v>-6.6337536261148893</v>
      </c>
    </row>
    <row r="52" spans="1:10">
      <c r="A52" s="8" t="s">
        <v>30</v>
      </c>
      <c r="B52" s="8" t="s">
        <v>173</v>
      </c>
      <c r="C52" s="8" t="s">
        <v>174</v>
      </c>
      <c r="D52" s="8" t="s">
        <v>175</v>
      </c>
      <c r="E52" s="8">
        <v>-0.35020452565962401</v>
      </c>
      <c r="F52" s="8">
        <v>0.196827700106499</v>
      </c>
      <c r="G52" s="8">
        <v>-3.8573921020027</v>
      </c>
      <c r="H52" s="8">
        <v>-6.2102669271595596</v>
      </c>
      <c r="I52" s="8">
        <f t="shared" si="2"/>
        <v>-2.1037983138311622</v>
      </c>
      <c r="J52" s="8">
        <f t="shared" si="3"/>
        <v>-3.0067196135265304</v>
      </c>
    </row>
    <row r="53" spans="1:10">
      <c r="A53" s="8" t="s">
        <v>30</v>
      </c>
      <c r="B53" s="8" t="s">
        <v>176</v>
      </c>
      <c r="C53" s="8" t="s">
        <v>177</v>
      </c>
      <c r="D53" s="8" t="s">
        <v>178</v>
      </c>
      <c r="E53" s="8">
        <v>2.5545171215792699</v>
      </c>
      <c r="F53" s="8">
        <v>3.4262979894268999</v>
      </c>
      <c r="G53" s="8">
        <v>-3.6217235296183801</v>
      </c>
      <c r="H53" s="8">
        <v>-4.1694607012472398</v>
      </c>
      <c r="I53" s="8">
        <f t="shared" si="2"/>
        <v>-0.53360320401955508</v>
      </c>
      <c r="J53" s="8">
        <f t="shared" si="3"/>
        <v>-0.37158135591016994</v>
      </c>
    </row>
    <row r="54" spans="1:10">
      <c r="A54" s="8" t="s">
        <v>34</v>
      </c>
      <c r="B54" s="8" t="s">
        <v>179</v>
      </c>
      <c r="C54" s="8" t="s">
        <v>180</v>
      </c>
      <c r="D54" s="8" t="s">
        <v>181</v>
      </c>
      <c r="E54" s="8">
        <v>-1.9118638575756099</v>
      </c>
      <c r="F54" s="8">
        <v>-4.3438070602279799</v>
      </c>
      <c r="G54" s="8">
        <v>-3.48588875620946</v>
      </c>
      <c r="H54" s="8">
        <v>-6.8591366784218897</v>
      </c>
      <c r="I54" s="8">
        <f t="shared" si="2"/>
        <v>-2.6988763068925348</v>
      </c>
      <c r="J54" s="8">
        <f t="shared" si="3"/>
        <v>-5.6014718693249348</v>
      </c>
    </row>
    <row r="55" spans="1:10">
      <c r="A55" s="8" t="s">
        <v>59</v>
      </c>
      <c r="B55" s="8" t="s">
        <v>182</v>
      </c>
      <c r="C55" s="8" t="s">
        <v>183</v>
      </c>
      <c r="D55" s="8" t="s">
        <v>184</v>
      </c>
      <c r="E55" s="8">
        <v>0.64788661226014499</v>
      </c>
      <c r="F55" s="8">
        <v>1.4426151989451701</v>
      </c>
      <c r="G55" s="8">
        <v>-3.43151153109695</v>
      </c>
      <c r="H55" s="8">
        <v>-6.0079204360831699</v>
      </c>
      <c r="I55" s="8">
        <f t="shared" si="2"/>
        <v>-1.3918124594184025</v>
      </c>
      <c r="J55" s="8">
        <f t="shared" si="3"/>
        <v>-2.2826526185690001</v>
      </c>
    </row>
    <row r="56" spans="1:10">
      <c r="A56" s="8" t="s">
        <v>38</v>
      </c>
      <c r="B56" s="8" t="s">
        <v>185</v>
      </c>
      <c r="C56" s="8" t="s">
        <v>186</v>
      </c>
      <c r="D56" s="8" t="s">
        <v>187</v>
      </c>
      <c r="E56" s="8">
        <v>1.79769340849724</v>
      </c>
      <c r="F56" s="8">
        <v>-2.04064211174359</v>
      </c>
      <c r="G56" s="8">
        <v>-3.2206493814013601</v>
      </c>
      <c r="H56" s="8">
        <v>-6.7328095109410802</v>
      </c>
      <c r="I56" s="8">
        <f t="shared" si="2"/>
        <v>-0.71147798645206006</v>
      </c>
      <c r="J56" s="8">
        <f t="shared" si="3"/>
        <v>-4.3867258113423349</v>
      </c>
    </row>
    <row r="57" spans="1:10">
      <c r="A57" s="8" t="s">
        <v>59</v>
      </c>
      <c r="B57" s="8" t="s">
        <v>188</v>
      </c>
      <c r="C57" s="8" t="s">
        <v>189</v>
      </c>
      <c r="D57" s="8" t="s">
        <v>190</v>
      </c>
      <c r="E57" s="8">
        <v>0.37718308755824798</v>
      </c>
      <c r="F57" s="8">
        <v>0.39466440681314202</v>
      </c>
      <c r="G57" s="8">
        <v>-3.0530782245113501</v>
      </c>
      <c r="H57" s="8">
        <v>-4.608488581324</v>
      </c>
      <c r="I57" s="8">
        <f t="shared" si="2"/>
        <v>-1.3379475684765512</v>
      </c>
      <c r="J57" s="8">
        <f t="shared" si="3"/>
        <v>-2.106912087255429</v>
      </c>
    </row>
    <row r="58" spans="1:10">
      <c r="A58" s="8" t="s">
        <v>34</v>
      </c>
      <c r="B58" s="8" t="s">
        <v>191</v>
      </c>
      <c r="C58" s="8" t="s">
        <v>192</v>
      </c>
      <c r="D58" s="8" t="s">
        <v>193</v>
      </c>
      <c r="E58" s="8">
        <v>-0.88424339333484803</v>
      </c>
      <c r="F58" s="8">
        <v>-1.30684272686665</v>
      </c>
      <c r="G58" s="8">
        <v>-2.7225660062253798</v>
      </c>
      <c r="H58" s="8">
        <v>-4.2702452896511698</v>
      </c>
      <c r="I58" s="8">
        <f t="shared" si="2"/>
        <v>-1.8034046997801139</v>
      </c>
      <c r="J58" s="8">
        <f t="shared" si="3"/>
        <v>-2.7885440082589099</v>
      </c>
    </row>
    <row r="59" spans="1:10">
      <c r="A59" s="8" t="s">
        <v>49</v>
      </c>
      <c r="B59" s="8" t="s">
        <v>194</v>
      </c>
      <c r="C59" s="8" t="s">
        <v>195</v>
      </c>
      <c r="D59" s="8" t="s">
        <v>196</v>
      </c>
      <c r="E59" s="8">
        <v>-4.3660135641587496</v>
      </c>
      <c r="F59" s="8">
        <v>-0.96124954722441902</v>
      </c>
      <c r="G59" s="8">
        <v>-2.3908776851990501</v>
      </c>
      <c r="H59" s="8">
        <v>-5.1838976610875198</v>
      </c>
      <c r="I59" s="8">
        <f t="shared" si="2"/>
        <v>-3.3784456246788999</v>
      </c>
      <c r="J59" s="8">
        <f t="shared" si="3"/>
        <v>-3.0725736041559695</v>
      </c>
    </row>
    <row r="60" spans="1:10">
      <c r="A60" s="8" t="s">
        <v>123</v>
      </c>
      <c r="B60" s="8" t="s">
        <v>197</v>
      </c>
      <c r="C60" s="8" t="s">
        <v>198</v>
      </c>
      <c r="D60" s="8" t="s">
        <v>199</v>
      </c>
      <c r="E60" s="8">
        <v>-4.3840795568129503</v>
      </c>
      <c r="F60" s="8">
        <v>-5.2845520242796402</v>
      </c>
      <c r="G60" s="8">
        <v>-2.2116799047635798</v>
      </c>
      <c r="H60" s="8">
        <v>-18.531719638705699</v>
      </c>
      <c r="I60" s="8">
        <f t="shared" si="2"/>
        <v>-3.297879730788265</v>
      </c>
      <c r="J60" s="8">
        <f t="shared" si="3"/>
        <v>-11.90813583149267</v>
      </c>
    </row>
    <row r="61" spans="1:10">
      <c r="A61" s="8" t="s">
        <v>59</v>
      </c>
      <c r="B61" s="8" t="s">
        <v>200</v>
      </c>
      <c r="C61" s="8" t="s">
        <v>201</v>
      </c>
      <c r="D61" s="8" t="s">
        <v>202</v>
      </c>
      <c r="E61" s="8">
        <v>-0.19720864336437799</v>
      </c>
      <c r="F61" s="8">
        <v>-0.54141206501543504</v>
      </c>
      <c r="G61" s="8">
        <v>-2.07613166754129</v>
      </c>
      <c r="H61" s="8">
        <v>-4.36298678476851</v>
      </c>
      <c r="I61" s="8">
        <f t="shared" si="2"/>
        <v>-1.136670155452834</v>
      </c>
      <c r="J61" s="8">
        <f t="shared" si="3"/>
        <v>-2.4521994248919725</v>
      </c>
    </row>
    <row r="62" spans="1:10">
      <c r="A62" s="8" t="s">
        <v>59</v>
      </c>
      <c r="B62" s="8" t="s">
        <v>203</v>
      </c>
      <c r="C62" s="8" t="s">
        <v>204</v>
      </c>
      <c r="D62" s="8" t="s">
        <v>205</v>
      </c>
      <c r="E62" s="8">
        <v>-0.55735562470894595</v>
      </c>
      <c r="F62" s="8">
        <v>-1.24813609294284</v>
      </c>
      <c r="G62" s="8">
        <v>0.101417031297744</v>
      </c>
      <c r="H62" s="8">
        <v>-4.3386963642689196</v>
      </c>
      <c r="I62" s="8">
        <f t="shared" si="2"/>
        <v>-0.22796929670560098</v>
      </c>
      <c r="J62" s="8">
        <f t="shared" si="3"/>
        <v>-2.7934162286058797</v>
      </c>
    </row>
    <row r="63" spans="1:10">
      <c r="A63" s="8" t="s">
        <v>59</v>
      </c>
      <c r="B63" s="8" t="s">
        <v>206</v>
      </c>
      <c r="C63" s="8" t="s">
        <v>154</v>
      </c>
      <c r="D63" s="8" t="s">
        <v>155</v>
      </c>
      <c r="E63" s="8">
        <v>-2.0280264913223802</v>
      </c>
      <c r="F63" s="8">
        <v>0.26998073163701902</v>
      </c>
      <c r="G63" s="8">
        <v>0.84320607942818004</v>
      </c>
      <c r="H63" s="8">
        <v>-5.8207779154577901</v>
      </c>
      <c r="I63" s="8">
        <f t="shared" si="2"/>
        <v>-0.59241020594710014</v>
      </c>
      <c r="J63" s="8">
        <f t="shared" si="3"/>
        <v>-2.7753985919103856</v>
      </c>
    </row>
    <row r="64" spans="1:10">
      <c r="A64" s="8" t="s">
        <v>123</v>
      </c>
      <c r="B64" s="8" t="s">
        <v>207</v>
      </c>
      <c r="C64" s="8" t="s">
        <v>208</v>
      </c>
      <c r="D64" s="8" t="s">
        <v>209</v>
      </c>
      <c r="E64" s="8">
        <v>-3.2369701987464898</v>
      </c>
      <c r="F64" s="8">
        <v>-8.2376100948042194E-2</v>
      </c>
      <c r="G64" s="8">
        <v>0.94299663626047903</v>
      </c>
      <c r="H64" s="8">
        <v>-4.8467910452168903</v>
      </c>
      <c r="I64" s="8">
        <f t="shared" si="2"/>
        <v>-1.1469867812430055</v>
      </c>
      <c r="J64" s="8">
        <f t="shared" si="3"/>
        <v>-2.4645835730824661</v>
      </c>
    </row>
    <row r="65" spans="1:10">
      <c r="A65" s="8" t="s">
        <v>38</v>
      </c>
      <c r="B65" s="8" t="s">
        <v>210</v>
      </c>
      <c r="C65" s="8" t="s">
        <v>211</v>
      </c>
      <c r="D65" s="8" t="s">
        <v>212</v>
      </c>
      <c r="E65" s="8">
        <v>-2.5311172367114998</v>
      </c>
      <c r="F65" s="8">
        <v>1.4090428395177701</v>
      </c>
      <c r="G65" s="8">
        <v>13.4884671652806</v>
      </c>
      <c r="H65" s="8">
        <v>-4.8887884063338998</v>
      </c>
      <c r="I65" s="8">
        <f t="shared" si="2"/>
        <v>5.4786749642845498</v>
      </c>
      <c r="J65" s="8">
        <f t="shared" si="3"/>
        <v>-1.7398727834080647</v>
      </c>
    </row>
    <row r="66" spans="1:10">
      <c r="A66" s="8" t="s">
        <v>38</v>
      </c>
      <c r="B66" s="8" t="s">
        <v>213</v>
      </c>
      <c r="C66" s="8" t="s">
        <v>215</v>
      </c>
      <c r="D66" s="8" t="s">
        <v>393</v>
      </c>
      <c r="E66" s="8"/>
      <c r="F66" s="8"/>
      <c r="G66" s="8">
        <v>-9.5629296641411106</v>
      </c>
      <c r="H66" s="8">
        <v>-5.3209368824089998</v>
      </c>
      <c r="I66" s="8">
        <f t="shared" si="2"/>
        <v>-9.5629296641411106</v>
      </c>
      <c r="J66" s="8">
        <f t="shared" si="3"/>
        <v>-5.3209368824089998</v>
      </c>
    </row>
    <row r="67" spans="1:10">
      <c r="A67" s="8" t="s">
        <v>45</v>
      </c>
      <c r="B67" s="8" t="s">
        <v>216</v>
      </c>
      <c r="C67" s="8" t="s">
        <v>217</v>
      </c>
      <c r="D67" s="8" t="s">
        <v>218</v>
      </c>
      <c r="E67" s="8">
        <v>-6.8708710361298202</v>
      </c>
      <c r="F67" s="8">
        <v>-0.28187402550377599</v>
      </c>
      <c r="G67" s="8">
        <v>-7.1303407891111199</v>
      </c>
      <c r="H67" s="8">
        <v>-3.6900292847082401</v>
      </c>
      <c r="I67" s="8">
        <f t="shared" si="2"/>
        <v>-7.0006059126204701</v>
      </c>
      <c r="J67" s="8">
        <f t="shared" si="3"/>
        <v>-1.9859516551060081</v>
      </c>
    </row>
    <row r="68" spans="1:10">
      <c r="A68" s="8" t="s">
        <v>34</v>
      </c>
      <c r="B68" s="8" t="s">
        <v>219</v>
      </c>
      <c r="C68" s="8" t="s">
        <v>220</v>
      </c>
      <c r="D68" s="8" t="s">
        <v>221</v>
      </c>
      <c r="E68" s="8">
        <v>-7.2107128701636096</v>
      </c>
      <c r="F68" s="8">
        <v>-11.157880339360601</v>
      </c>
      <c r="G68" s="8">
        <v>-6.7616095510849803</v>
      </c>
      <c r="H68" s="8">
        <v>-2.1115703659957399</v>
      </c>
      <c r="I68" s="8">
        <f t="shared" ref="I68:I99" si="4">AVERAGE(G68,E68)</f>
        <v>-6.986161210624295</v>
      </c>
      <c r="J68" s="8">
        <f t="shared" ref="J68:J99" si="5">AVERAGE(H68,F68)</f>
        <v>-6.6347253526781707</v>
      </c>
    </row>
    <row r="69" spans="1:10">
      <c r="A69" s="8" t="s">
        <v>45</v>
      </c>
      <c r="B69" s="8" t="s">
        <v>222</v>
      </c>
      <c r="C69" s="8" t="s">
        <v>223</v>
      </c>
      <c r="D69" s="8" t="s">
        <v>224</v>
      </c>
      <c r="E69" s="8">
        <v>-2.7575751412014098</v>
      </c>
      <c r="F69" s="8">
        <v>1.27177813903359</v>
      </c>
      <c r="G69" s="8">
        <v>-6.18563601691742</v>
      </c>
      <c r="H69" s="8">
        <v>-0.25247052024523398</v>
      </c>
      <c r="I69" s="8">
        <f t="shared" si="4"/>
        <v>-4.4716055790594149</v>
      </c>
      <c r="J69" s="8">
        <f t="shared" si="5"/>
        <v>0.50965380939417804</v>
      </c>
    </row>
    <row r="70" spans="1:10">
      <c r="A70" s="8" t="s">
        <v>45</v>
      </c>
      <c r="B70" s="8" t="s">
        <v>225</v>
      </c>
      <c r="C70" s="8" t="s">
        <v>226</v>
      </c>
      <c r="D70" s="8" t="s">
        <v>227</v>
      </c>
      <c r="E70" s="8">
        <v>-3.1816904721725199</v>
      </c>
      <c r="F70" s="8">
        <v>-1.31907423878987</v>
      </c>
      <c r="G70" s="8">
        <v>-5.6123309029430599</v>
      </c>
      <c r="H70" s="8">
        <v>-3.4647966046204601</v>
      </c>
      <c r="I70" s="8">
        <f t="shared" si="4"/>
        <v>-4.3970106875577901</v>
      </c>
      <c r="J70" s="8">
        <f t="shared" si="5"/>
        <v>-2.3919354217051652</v>
      </c>
    </row>
    <row r="71" spans="1:10">
      <c r="A71" s="8" t="s">
        <v>30</v>
      </c>
      <c r="B71" s="8" t="s">
        <v>228</v>
      </c>
      <c r="C71" s="8" t="s">
        <v>229</v>
      </c>
      <c r="D71" s="8" t="s">
        <v>230</v>
      </c>
      <c r="E71" s="8">
        <v>-4.9361509298477904</v>
      </c>
      <c r="F71" s="8">
        <v>1.0993841147243999</v>
      </c>
      <c r="G71" s="8">
        <v>-5.3780138095895902</v>
      </c>
      <c r="H71" s="8">
        <v>-2.0211632731001901</v>
      </c>
      <c r="I71" s="8">
        <f t="shared" si="4"/>
        <v>-5.1570823697186903</v>
      </c>
      <c r="J71" s="8">
        <f t="shared" si="5"/>
        <v>-0.46088957918789508</v>
      </c>
    </row>
    <row r="72" spans="1:10">
      <c r="A72" s="8" t="s">
        <v>30</v>
      </c>
      <c r="B72" s="8" t="s">
        <v>231</v>
      </c>
      <c r="C72" s="8" t="s">
        <v>232</v>
      </c>
      <c r="D72" s="8" t="s">
        <v>233</v>
      </c>
      <c r="E72" s="8">
        <v>-2.08287233097793</v>
      </c>
      <c r="F72" s="8">
        <v>-1.51342488832121</v>
      </c>
      <c r="G72" s="8">
        <v>-5.0471461761673302</v>
      </c>
      <c r="H72" s="8">
        <v>9.6595712282644399</v>
      </c>
      <c r="I72" s="8">
        <f t="shared" si="4"/>
        <v>-3.5650092535726303</v>
      </c>
      <c r="J72" s="8">
        <f t="shared" si="5"/>
        <v>4.0730731699716145</v>
      </c>
    </row>
    <row r="73" spans="1:10">
      <c r="A73" s="8" t="s">
        <v>30</v>
      </c>
      <c r="B73" s="8" t="s">
        <v>234</v>
      </c>
      <c r="C73" s="8" t="s">
        <v>235</v>
      </c>
      <c r="D73" s="8" t="s">
        <v>236</v>
      </c>
      <c r="E73" s="8">
        <v>-0.112785593818747</v>
      </c>
      <c r="F73" s="8">
        <v>0.48691125508530703</v>
      </c>
      <c r="G73" s="8">
        <v>-4.89537958754374</v>
      </c>
      <c r="H73" s="8">
        <v>-2.43474820321623</v>
      </c>
      <c r="I73" s="8">
        <f t="shared" si="4"/>
        <v>-2.5040825906812434</v>
      </c>
      <c r="J73" s="8">
        <f t="shared" si="5"/>
        <v>-0.9739184740654615</v>
      </c>
    </row>
    <row r="74" spans="1:10">
      <c r="A74" s="8" t="s">
        <v>49</v>
      </c>
      <c r="B74" s="8" t="s">
        <v>237</v>
      </c>
      <c r="C74" s="8" t="s">
        <v>238</v>
      </c>
      <c r="D74" s="8" t="s">
        <v>239</v>
      </c>
      <c r="E74" s="8">
        <v>0.16554741656342101</v>
      </c>
      <c r="F74" s="8">
        <v>1.3955915072909499</v>
      </c>
      <c r="G74" s="8">
        <v>-4.5856745476712302</v>
      </c>
      <c r="H74" s="8">
        <v>-2.3810237077527701</v>
      </c>
      <c r="I74" s="8">
        <f t="shared" si="4"/>
        <v>-2.2100635655539045</v>
      </c>
      <c r="J74" s="8">
        <f t="shared" si="5"/>
        <v>-0.49271610023091006</v>
      </c>
    </row>
    <row r="75" spans="1:10">
      <c r="A75" s="8" t="s">
        <v>123</v>
      </c>
      <c r="B75" s="8" t="s">
        <v>240</v>
      </c>
      <c r="C75" s="8" t="s">
        <v>241</v>
      </c>
      <c r="D75" s="8" t="s">
        <v>242</v>
      </c>
      <c r="E75" s="8">
        <v>-8.5284926292897101</v>
      </c>
      <c r="F75" s="8">
        <v>-11.383019471408</v>
      </c>
      <c r="G75" s="8">
        <v>-4.4248751036785796</v>
      </c>
      <c r="H75" s="8">
        <v>-3.01179256232827</v>
      </c>
      <c r="I75" s="8">
        <f t="shared" si="4"/>
        <v>-6.4766838664841444</v>
      </c>
      <c r="J75" s="8">
        <f t="shared" si="5"/>
        <v>-7.1974060168681344</v>
      </c>
    </row>
    <row r="76" spans="1:10">
      <c r="A76" s="8" t="s">
        <v>59</v>
      </c>
      <c r="B76" s="8" t="s">
        <v>243</v>
      </c>
      <c r="C76" s="8" t="s">
        <v>244</v>
      </c>
      <c r="D76" s="8" t="s">
        <v>245</v>
      </c>
      <c r="E76" s="8">
        <v>-6.9022535741845896</v>
      </c>
      <c r="F76" s="8">
        <v>-8.4922333922346098</v>
      </c>
      <c r="G76" s="8">
        <v>-4.3981115877748902</v>
      </c>
      <c r="H76" s="8">
        <v>-3.8066675762609101</v>
      </c>
      <c r="I76" s="8">
        <f t="shared" si="4"/>
        <v>-5.6501825809797399</v>
      </c>
      <c r="J76" s="8">
        <f t="shared" si="5"/>
        <v>-6.14945048424776</v>
      </c>
    </row>
    <row r="77" spans="1:10">
      <c r="A77" s="8" t="s">
        <v>38</v>
      </c>
      <c r="B77" s="8" t="s">
        <v>246</v>
      </c>
      <c r="C77" s="8" t="s">
        <v>247</v>
      </c>
      <c r="D77" s="8" t="s">
        <v>248</v>
      </c>
      <c r="E77" s="8">
        <v>-4.9308894936830203</v>
      </c>
      <c r="F77" s="8">
        <v>1.3010207397867699</v>
      </c>
      <c r="G77" s="8">
        <v>-4.2854241319354802</v>
      </c>
      <c r="H77" s="8">
        <v>4.6463206356155</v>
      </c>
      <c r="I77" s="8">
        <f t="shared" si="4"/>
        <v>-4.6081568128092503</v>
      </c>
      <c r="J77" s="8">
        <f t="shared" si="5"/>
        <v>2.973670687701135</v>
      </c>
    </row>
    <row r="78" spans="1:10">
      <c r="A78" s="8" t="s">
        <v>45</v>
      </c>
      <c r="B78" s="8" t="s">
        <v>249</v>
      </c>
      <c r="C78" s="8" t="s">
        <v>250</v>
      </c>
      <c r="D78" s="8" t="s">
        <v>251</v>
      </c>
      <c r="E78" s="8">
        <v>-3.1731429098819102</v>
      </c>
      <c r="F78" s="8">
        <v>3.1686605077302401</v>
      </c>
      <c r="G78" s="8">
        <v>-4.1298941439629102</v>
      </c>
      <c r="H78" s="8">
        <v>-2.3344636860049599</v>
      </c>
      <c r="I78" s="8">
        <f t="shared" si="4"/>
        <v>-3.65151852692241</v>
      </c>
      <c r="J78" s="8">
        <f t="shared" si="5"/>
        <v>0.4170984108626401</v>
      </c>
    </row>
    <row r="79" spans="1:10">
      <c r="A79" s="8" t="s">
        <v>38</v>
      </c>
      <c r="B79" s="8" t="s">
        <v>252</v>
      </c>
      <c r="C79" s="8" t="s">
        <v>253</v>
      </c>
      <c r="D79" s="8" t="s">
        <v>254</v>
      </c>
      <c r="E79" s="8">
        <v>0.68878232809179996</v>
      </c>
      <c r="F79" s="8">
        <v>1.87560926432163</v>
      </c>
      <c r="G79" s="8">
        <v>-4.1170068213146003</v>
      </c>
      <c r="H79" s="8">
        <v>-0.78619718183077103</v>
      </c>
      <c r="I79" s="8">
        <f t="shared" si="4"/>
        <v>-1.7141122466114003</v>
      </c>
      <c r="J79" s="8">
        <f t="shared" si="5"/>
        <v>0.54470604124542943</v>
      </c>
    </row>
    <row r="80" spans="1:10">
      <c r="A80" s="8" t="s">
        <v>45</v>
      </c>
      <c r="B80" s="8" t="s">
        <v>255</v>
      </c>
      <c r="C80" s="8" t="s">
        <v>256</v>
      </c>
      <c r="D80" s="8" t="s">
        <v>257</v>
      </c>
      <c r="E80" s="8">
        <v>-1.8807025382793501</v>
      </c>
      <c r="F80" s="8">
        <v>-0.67889244294181295</v>
      </c>
      <c r="G80" s="8">
        <v>-3.9692037953175201</v>
      </c>
      <c r="H80" s="8">
        <v>-3.0092997754895299</v>
      </c>
      <c r="I80" s="8">
        <f t="shared" si="4"/>
        <v>-2.924953166798435</v>
      </c>
      <c r="J80" s="8">
        <f t="shared" si="5"/>
        <v>-1.8440961092156714</v>
      </c>
    </row>
    <row r="81" spans="1:10">
      <c r="A81" s="8" t="s">
        <v>38</v>
      </c>
      <c r="B81" s="8" t="s">
        <v>258</v>
      </c>
      <c r="C81" s="8" t="s">
        <v>259</v>
      </c>
      <c r="D81" s="8" t="s">
        <v>260</v>
      </c>
      <c r="E81" s="8">
        <v>0.53253952210380195</v>
      </c>
      <c r="F81" s="8">
        <v>2.1096426228323799</v>
      </c>
      <c r="G81" s="8">
        <v>-3.6714041356811999</v>
      </c>
      <c r="H81" s="8">
        <v>1.17602136260752</v>
      </c>
      <c r="I81" s="8">
        <f t="shared" si="4"/>
        <v>-1.569432306788699</v>
      </c>
      <c r="J81" s="8">
        <f t="shared" si="5"/>
        <v>1.64283199271995</v>
      </c>
    </row>
    <row r="82" spans="1:10">
      <c r="A82" s="8" t="s">
        <v>123</v>
      </c>
      <c r="B82" s="8" t="s">
        <v>261</v>
      </c>
      <c r="C82" s="8" t="s">
        <v>262</v>
      </c>
      <c r="D82" s="8" t="s">
        <v>263</v>
      </c>
      <c r="E82" s="8">
        <v>-1.2469149695552399</v>
      </c>
      <c r="F82" s="8">
        <v>1.0104999200236899</v>
      </c>
      <c r="G82" s="8">
        <v>-3.62017943705027</v>
      </c>
      <c r="H82" s="8">
        <v>-1.81105881677124</v>
      </c>
      <c r="I82" s="8">
        <f t="shared" si="4"/>
        <v>-2.433547203302755</v>
      </c>
      <c r="J82" s="8">
        <f t="shared" si="5"/>
        <v>-0.40027944837377505</v>
      </c>
    </row>
    <row r="83" spans="1:10">
      <c r="A83" s="8" t="s">
        <v>45</v>
      </c>
      <c r="B83" s="8" t="s">
        <v>264</v>
      </c>
      <c r="C83" s="8" t="s">
        <v>265</v>
      </c>
      <c r="D83" s="8" t="s">
        <v>265</v>
      </c>
      <c r="E83" s="8">
        <v>-1.5424670277033199</v>
      </c>
      <c r="F83" s="8">
        <v>1.8726066949834601</v>
      </c>
      <c r="G83" s="8">
        <v>-3.5930937254697599</v>
      </c>
      <c r="H83" s="8">
        <v>-0.923634562977244</v>
      </c>
      <c r="I83" s="8">
        <f t="shared" si="4"/>
        <v>-2.5677803765865397</v>
      </c>
      <c r="J83" s="8">
        <f t="shared" si="5"/>
        <v>0.47448606600310805</v>
      </c>
    </row>
    <row r="84" spans="1:10">
      <c r="A84" s="8" t="s">
        <v>23</v>
      </c>
      <c r="B84" s="8" t="s">
        <v>266</v>
      </c>
      <c r="C84" s="8" t="s">
        <v>267</v>
      </c>
      <c r="D84" s="8" t="s">
        <v>268</v>
      </c>
      <c r="E84" s="8">
        <v>-10.399211233969</v>
      </c>
      <c r="F84" s="8">
        <v>-20</v>
      </c>
      <c r="G84" s="8">
        <v>-3.5873718610473402</v>
      </c>
      <c r="H84" s="8">
        <v>-1.2791062426203099</v>
      </c>
      <c r="I84" s="8">
        <f t="shared" si="4"/>
        <v>-6.9932915475081696</v>
      </c>
      <c r="J84" s="8">
        <f t="shared" si="5"/>
        <v>-10.639553121310154</v>
      </c>
    </row>
    <row r="85" spans="1:10">
      <c r="A85" s="8" t="s">
        <v>38</v>
      </c>
      <c r="B85" s="8" t="s">
        <v>269</v>
      </c>
      <c r="C85" s="8" t="s">
        <v>270</v>
      </c>
      <c r="D85" s="8" t="s">
        <v>271</v>
      </c>
      <c r="E85" s="8">
        <v>-5.2672132642927103</v>
      </c>
      <c r="F85" s="8">
        <v>1.6191891974492001</v>
      </c>
      <c r="G85" s="8">
        <v>-3.4440717695171599</v>
      </c>
      <c r="H85" s="8">
        <v>-1.6172922769711899</v>
      </c>
      <c r="I85" s="8">
        <f t="shared" si="4"/>
        <v>-4.3556425169049353</v>
      </c>
      <c r="J85" s="8">
        <f t="shared" si="5"/>
        <v>9.4846023900507781E-4</v>
      </c>
    </row>
    <row r="86" spans="1:10">
      <c r="A86" s="8" t="s">
        <v>38</v>
      </c>
      <c r="B86" s="8" t="s">
        <v>272</v>
      </c>
      <c r="C86" s="8" t="s">
        <v>273</v>
      </c>
      <c r="D86" s="8" t="s">
        <v>274</v>
      </c>
      <c r="E86" s="8">
        <v>-3.4646445813195399</v>
      </c>
      <c r="F86" s="8">
        <v>3.8743135375634501</v>
      </c>
      <c r="G86" s="8">
        <v>-3.4423403641839299</v>
      </c>
      <c r="H86" s="8">
        <v>-0.68682174216706005</v>
      </c>
      <c r="I86" s="8">
        <f t="shared" si="4"/>
        <v>-3.4534924727517349</v>
      </c>
      <c r="J86" s="8">
        <f t="shared" si="5"/>
        <v>1.5937458976981951</v>
      </c>
    </row>
    <row r="87" spans="1:10">
      <c r="A87" s="8" t="s">
        <v>59</v>
      </c>
      <c r="B87" s="8" t="s">
        <v>275</v>
      </c>
      <c r="C87" s="8" t="s">
        <v>276</v>
      </c>
      <c r="D87" s="8" t="s">
        <v>277</v>
      </c>
      <c r="E87" s="8">
        <v>-1.4522148134784001</v>
      </c>
      <c r="F87" s="8">
        <v>2.0664553360785201</v>
      </c>
      <c r="G87" s="8">
        <v>-3.4345246539544299</v>
      </c>
      <c r="H87" s="8">
        <v>-1.10117477316595</v>
      </c>
      <c r="I87" s="8">
        <f t="shared" si="4"/>
        <v>-2.4433697337164149</v>
      </c>
      <c r="J87" s="8">
        <f t="shared" si="5"/>
        <v>0.48264028145628501</v>
      </c>
    </row>
    <row r="88" spans="1:10">
      <c r="A88" s="8" t="s">
        <v>59</v>
      </c>
      <c r="B88" s="8" t="s">
        <v>278</v>
      </c>
      <c r="C88" s="8" t="s">
        <v>279</v>
      </c>
      <c r="D88" s="8" t="s">
        <v>280</v>
      </c>
      <c r="E88" s="8">
        <v>2.7238980881616599</v>
      </c>
      <c r="F88" s="8">
        <v>1.6619111650535701</v>
      </c>
      <c r="G88" s="8">
        <v>-3.3878374217982299</v>
      </c>
      <c r="H88" s="8">
        <v>0.57660195023556204</v>
      </c>
      <c r="I88" s="8">
        <f t="shared" si="4"/>
        <v>-0.33196966681828499</v>
      </c>
      <c r="J88" s="8">
        <f t="shared" si="5"/>
        <v>1.1192565576445661</v>
      </c>
    </row>
    <row r="89" spans="1:10">
      <c r="A89" s="8" t="s">
        <v>34</v>
      </c>
      <c r="B89" s="8" t="s">
        <v>281</v>
      </c>
      <c r="C89" s="8" t="s">
        <v>282</v>
      </c>
      <c r="D89" s="8" t="s">
        <v>283</v>
      </c>
      <c r="E89" s="8">
        <v>0.52826600494924802</v>
      </c>
      <c r="F89" s="8">
        <v>1.77228731684049</v>
      </c>
      <c r="G89" s="8">
        <v>-3.1054936147675001</v>
      </c>
      <c r="H89" s="8">
        <v>-2.3237350828037999</v>
      </c>
      <c r="I89" s="8">
        <f t="shared" si="4"/>
        <v>-1.288613804909126</v>
      </c>
      <c r="J89" s="8">
        <f t="shared" si="5"/>
        <v>-0.27572388298165496</v>
      </c>
    </row>
    <row r="90" spans="1:10">
      <c r="A90" s="8" t="s">
        <v>59</v>
      </c>
      <c r="B90" s="8" t="s">
        <v>284</v>
      </c>
      <c r="C90" s="8" t="s">
        <v>285</v>
      </c>
      <c r="D90" s="8" t="s">
        <v>286</v>
      </c>
      <c r="E90" s="8">
        <v>1.7653698168405401</v>
      </c>
      <c r="F90" s="8">
        <v>0.29157659653156598</v>
      </c>
      <c r="G90" s="8">
        <v>-3.0401047092776201</v>
      </c>
      <c r="H90" s="8">
        <v>-3.4632497759361498</v>
      </c>
      <c r="I90" s="8">
        <f t="shared" si="4"/>
        <v>-0.63736744621854002</v>
      </c>
      <c r="J90" s="8">
        <f t="shared" si="5"/>
        <v>-1.5858365897022919</v>
      </c>
    </row>
    <row r="91" spans="1:10">
      <c r="A91" s="8" t="s">
        <v>123</v>
      </c>
      <c r="B91" s="8" t="s">
        <v>287</v>
      </c>
      <c r="C91" s="8" t="s">
        <v>288</v>
      </c>
      <c r="D91" s="8" t="s">
        <v>289</v>
      </c>
      <c r="E91" s="8">
        <v>-7.8570682494720501</v>
      </c>
      <c r="F91" s="8">
        <v>2.2438412739894198</v>
      </c>
      <c r="G91" s="8">
        <v>-3.00303981729206</v>
      </c>
      <c r="H91" s="8">
        <v>-1.5785882102325901</v>
      </c>
      <c r="I91" s="8">
        <f t="shared" si="4"/>
        <v>-5.4300540333820546</v>
      </c>
      <c r="J91" s="8">
        <f t="shared" si="5"/>
        <v>0.33262653187841484</v>
      </c>
    </row>
    <row r="92" spans="1:10">
      <c r="A92" s="8" t="s">
        <v>30</v>
      </c>
      <c r="B92" s="8" t="s">
        <v>290</v>
      </c>
      <c r="C92" s="8" t="s">
        <v>291</v>
      </c>
      <c r="D92" s="8" t="s">
        <v>292</v>
      </c>
      <c r="E92" s="8">
        <v>1.6842530759335199</v>
      </c>
      <c r="F92" s="8">
        <v>2.3801503240172801</v>
      </c>
      <c r="G92" s="8">
        <v>-2.9693773158159402</v>
      </c>
      <c r="H92" s="8">
        <v>-2.4502348440011401</v>
      </c>
      <c r="I92" s="8">
        <f t="shared" si="4"/>
        <v>-0.64256211994121015</v>
      </c>
      <c r="J92" s="8">
        <f t="shared" si="5"/>
        <v>-3.5042259991930003E-2</v>
      </c>
    </row>
    <row r="93" spans="1:10">
      <c r="A93" s="8" t="s">
        <v>23</v>
      </c>
      <c r="B93" s="8" t="s">
        <v>293</v>
      </c>
      <c r="C93" s="8" t="s">
        <v>294</v>
      </c>
      <c r="D93" s="8" t="s">
        <v>295</v>
      </c>
      <c r="E93" s="8">
        <v>0.96498631949892399</v>
      </c>
      <c r="F93" s="8">
        <v>-1.7993950106999701</v>
      </c>
      <c r="G93" s="8">
        <v>-2.9295726484350899</v>
      </c>
      <c r="H93" s="8">
        <v>-0.46613211802974303</v>
      </c>
      <c r="I93" s="8">
        <f t="shared" si="4"/>
        <v>-0.98229316446808301</v>
      </c>
      <c r="J93" s="8">
        <f t="shared" si="5"/>
        <v>-1.1327635643648566</v>
      </c>
    </row>
    <row r="94" spans="1:10">
      <c r="A94" s="8" t="s">
        <v>59</v>
      </c>
      <c r="B94" s="8" t="s">
        <v>296</v>
      </c>
      <c r="C94" s="8" t="s">
        <v>297</v>
      </c>
      <c r="D94" s="8" t="s">
        <v>298</v>
      </c>
      <c r="E94" s="8">
        <v>1.0380126417176201</v>
      </c>
      <c r="F94" s="8">
        <v>0.66236868843330299</v>
      </c>
      <c r="G94" s="8">
        <v>-2.9292339410885502</v>
      </c>
      <c r="H94" s="8">
        <v>-2.3046932965829301</v>
      </c>
      <c r="I94" s="8">
        <f t="shared" si="4"/>
        <v>-0.94561064968546504</v>
      </c>
      <c r="J94" s="8">
        <f t="shared" si="5"/>
        <v>-0.8211623040748135</v>
      </c>
    </row>
    <row r="95" spans="1:10">
      <c r="A95" s="8" t="s">
        <v>30</v>
      </c>
      <c r="B95" s="8" t="s">
        <v>299</v>
      </c>
      <c r="C95" s="8" t="s">
        <v>300</v>
      </c>
      <c r="D95" s="8" t="s">
        <v>301</v>
      </c>
      <c r="E95" s="8">
        <v>-4.9751432777098001</v>
      </c>
      <c r="F95" s="8">
        <v>1.6725925856219599</v>
      </c>
      <c r="G95" s="8">
        <v>-2.8238792756489599</v>
      </c>
      <c r="H95" s="8">
        <v>-1.5994359602115999</v>
      </c>
      <c r="I95" s="8">
        <f t="shared" si="4"/>
        <v>-3.8995112766793802</v>
      </c>
      <c r="J95" s="8">
        <f t="shared" si="5"/>
        <v>3.6578312705179972E-2</v>
      </c>
    </row>
    <row r="96" spans="1:10">
      <c r="A96" s="8" t="s">
        <v>49</v>
      </c>
      <c r="B96" s="8" t="s">
        <v>302</v>
      </c>
      <c r="C96" s="8" t="s">
        <v>303</v>
      </c>
      <c r="D96" s="8" t="s">
        <v>304</v>
      </c>
      <c r="E96" s="8">
        <v>0.67987745809695899</v>
      </c>
      <c r="F96" s="8">
        <v>0.374021178709952</v>
      </c>
      <c r="G96" s="8">
        <v>-2.60752111996131</v>
      </c>
      <c r="H96" s="8">
        <v>-1.59514795217728</v>
      </c>
      <c r="I96" s="8">
        <f t="shared" si="4"/>
        <v>-0.96382183093217555</v>
      </c>
      <c r="J96" s="8">
        <f t="shared" si="5"/>
        <v>-0.61056338673366395</v>
      </c>
    </row>
    <row r="97" spans="1:10">
      <c r="A97" s="8" t="s">
        <v>123</v>
      </c>
      <c r="B97" s="8" t="s">
        <v>305</v>
      </c>
      <c r="C97" s="8" t="s">
        <v>306</v>
      </c>
      <c r="D97" s="8" t="s">
        <v>307</v>
      </c>
      <c r="E97" s="8">
        <v>8.8086488623099493E-2</v>
      </c>
      <c r="F97" s="8">
        <v>-3.2844475159905802</v>
      </c>
      <c r="G97" s="8">
        <v>-2.4899955739890598</v>
      </c>
      <c r="H97" s="8">
        <v>2.4076168592397198</v>
      </c>
      <c r="I97" s="8">
        <f t="shared" si="4"/>
        <v>-1.2009545426829802</v>
      </c>
      <c r="J97" s="8">
        <f t="shared" si="5"/>
        <v>-0.43841532837543018</v>
      </c>
    </row>
    <row r="98" spans="1:10">
      <c r="A98" s="8" t="s">
        <v>59</v>
      </c>
      <c r="B98" s="8" t="s">
        <v>308</v>
      </c>
      <c r="C98" s="8" t="s">
        <v>309</v>
      </c>
      <c r="D98" s="8" t="s">
        <v>310</v>
      </c>
      <c r="E98" s="8">
        <v>-4.0172800842265204</v>
      </c>
      <c r="F98" s="8">
        <v>0.81573261305877798</v>
      </c>
      <c r="G98" s="8">
        <v>-2.3618908346428098</v>
      </c>
      <c r="H98" s="8">
        <v>-3.1150442837275598</v>
      </c>
      <c r="I98" s="8">
        <f t="shared" si="4"/>
        <v>-3.1895854594346651</v>
      </c>
      <c r="J98" s="8">
        <f t="shared" si="5"/>
        <v>-1.1496558353343909</v>
      </c>
    </row>
    <row r="99" spans="1:10">
      <c r="A99" s="8" t="s">
        <v>123</v>
      </c>
      <c r="B99" s="8" t="s">
        <v>311</v>
      </c>
      <c r="C99" s="8" t="s">
        <v>312</v>
      </c>
      <c r="D99" s="8" t="s">
        <v>313</v>
      </c>
      <c r="E99" s="8">
        <v>-6.3744399074070097</v>
      </c>
      <c r="F99" s="8">
        <v>2.4896499395071898</v>
      </c>
      <c r="G99" s="8">
        <v>-2.3349305441257</v>
      </c>
      <c r="H99" s="8">
        <v>0.75311447738196302</v>
      </c>
      <c r="I99" s="8">
        <f t="shared" si="4"/>
        <v>-4.3546852257663549</v>
      </c>
      <c r="J99" s="8">
        <f t="shared" si="5"/>
        <v>1.6213822084445764</v>
      </c>
    </row>
    <row r="100" spans="1:10">
      <c r="A100" s="8" t="s">
        <v>59</v>
      </c>
      <c r="B100" s="8" t="s">
        <v>314</v>
      </c>
      <c r="C100" s="8" t="s">
        <v>315</v>
      </c>
      <c r="D100" s="8" t="s">
        <v>316</v>
      </c>
      <c r="E100" s="8">
        <v>7.3664716730232902</v>
      </c>
      <c r="F100" s="8">
        <v>2.2093277869768402</v>
      </c>
      <c r="G100" s="8">
        <v>-2.3101771940298299</v>
      </c>
      <c r="H100" s="8">
        <v>-2.93196095552402</v>
      </c>
      <c r="I100" s="8">
        <f t="shared" ref="I100:I127" si="6">AVERAGE(G100,E100)</f>
        <v>2.5281472394967301</v>
      </c>
      <c r="J100" s="8">
        <f t="shared" ref="J100:J127" si="7">AVERAGE(H100,F100)</f>
        <v>-0.36131658427358992</v>
      </c>
    </row>
    <row r="101" spans="1:10">
      <c r="A101" s="8" t="s">
        <v>34</v>
      </c>
      <c r="B101" s="8" t="s">
        <v>317</v>
      </c>
      <c r="C101" s="8" t="s">
        <v>318</v>
      </c>
      <c r="D101" s="8" t="s">
        <v>319</v>
      </c>
      <c r="E101" s="8">
        <v>1.4054008219218399</v>
      </c>
      <c r="F101" s="8">
        <v>0.84929882888277897</v>
      </c>
      <c r="G101" s="8">
        <v>-2.1840579713525199</v>
      </c>
      <c r="H101" s="8">
        <v>7.2536671892040001</v>
      </c>
      <c r="I101" s="8">
        <f t="shared" si="6"/>
        <v>-0.38932857471533999</v>
      </c>
      <c r="J101" s="8">
        <f t="shared" si="7"/>
        <v>4.0514830090433893</v>
      </c>
    </row>
    <row r="102" spans="1:10">
      <c r="A102" s="8" t="s">
        <v>34</v>
      </c>
      <c r="B102" s="8" t="s">
        <v>320</v>
      </c>
      <c r="C102" s="8" t="s">
        <v>321</v>
      </c>
      <c r="D102" s="8" t="s">
        <v>322</v>
      </c>
      <c r="E102" s="8">
        <v>2.0401363158038301</v>
      </c>
      <c r="F102" s="8">
        <v>4.2769129171898204</v>
      </c>
      <c r="G102" s="8">
        <v>-2.0583652651849702</v>
      </c>
      <c r="H102" s="8">
        <v>-2.0130853453520099</v>
      </c>
      <c r="I102" s="8">
        <f t="shared" si="6"/>
        <v>-9.1144746905700291E-3</v>
      </c>
      <c r="J102" s="8">
        <f t="shared" si="7"/>
        <v>1.1319137859189052</v>
      </c>
    </row>
    <row r="103" spans="1:10">
      <c r="A103" s="8" t="s">
        <v>49</v>
      </c>
      <c r="B103" s="8" t="s">
        <v>323</v>
      </c>
      <c r="C103" s="8" t="s">
        <v>324</v>
      </c>
      <c r="D103" s="8" t="s">
        <v>41</v>
      </c>
      <c r="E103" s="8">
        <v>-11.9981967095377</v>
      </c>
      <c r="F103" s="8">
        <v>-20</v>
      </c>
      <c r="G103" s="8">
        <v>-1.8620090880432001</v>
      </c>
      <c r="H103" s="8">
        <v>-1.1426484107089701</v>
      </c>
      <c r="I103" s="8">
        <f t="shared" si="6"/>
        <v>-6.9301028987904498</v>
      </c>
      <c r="J103" s="8">
        <f t="shared" si="7"/>
        <v>-10.571324205354484</v>
      </c>
    </row>
    <row r="104" spans="1:10">
      <c r="A104" s="8" t="s">
        <v>23</v>
      </c>
      <c r="B104" s="8" t="s">
        <v>325</v>
      </c>
      <c r="C104" s="8" t="s">
        <v>326</v>
      </c>
      <c r="D104" s="8" t="s">
        <v>327</v>
      </c>
      <c r="E104" s="8">
        <v>0.70188639091171201</v>
      </c>
      <c r="F104" s="8">
        <v>1.8058413675203899</v>
      </c>
      <c r="G104" s="8">
        <v>-1.8421735295337001</v>
      </c>
      <c r="H104" s="8">
        <v>-3.3836996222081401</v>
      </c>
      <c r="I104" s="8">
        <f t="shared" si="6"/>
        <v>-0.57014356931099397</v>
      </c>
      <c r="J104" s="8">
        <f t="shared" si="7"/>
        <v>-0.7889291273438751</v>
      </c>
    </row>
    <row r="105" spans="1:10">
      <c r="A105" s="8" t="s">
        <v>23</v>
      </c>
      <c r="B105" s="8" t="s">
        <v>328</v>
      </c>
      <c r="C105" s="8" t="s">
        <v>329</v>
      </c>
      <c r="D105" s="8" t="s">
        <v>330</v>
      </c>
      <c r="E105" s="8">
        <v>1.00982849827756</v>
      </c>
      <c r="F105" s="8">
        <v>-2.0973149708060701</v>
      </c>
      <c r="G105" s="8">
        <v>-1.8006129518726399</v>
      </c>
      <c r="H105" s="8">
        <v>-1.61015658889724</v>
      </c>
      <c r="I105" s="8">
        <f t="shared" si="6"/>
        <v>-0.39539222679753994</v>
      </c>
      <c r="J105" s="8">
        <f t="shared" si="7"/>
        <v>-1.8537357798516552</v>
      </c>
    </row>
    <row r="106" spans="1:10">
      <c r="A106" s="8" t="s">
        <v>45</v>
      </c>
      <c r="B106" s="8" t="s">
        <v>331</v>
      </c>
      <c r="C106" s="8" t="s">
        <v>332</v>
      </c>
      <c r="D106" s="8" t="s">
        <v>332</v>
      </c>
      <c r="E106" s="8">
        <v>-1.15086830619305</v>
      </c>
      <c r="F106" s="8">
        <v>3.35071752523094</v>
      </c>
      <c r="G106" s="8">
        <v>-1.7313713826208501</v>
      </c>
      <c r="H106" s="8">
        <v>-1.7075717331984901</v>
      </c>
      <c r="I106" s="8">
        <f t="shared" si="6"/>
        <v>-1.4411198444069502</v>
      </c>
      <c r="J106" s="8">
        <f t="shared" si="7"/>
        <v>0.82157289601622496</v>
      </c>
    </row>
    <row r="107" spans="1:10">
      <c r="A107" s="8" t="s">
        <v>34</v>
      </c>
      <c r="B107" s="8" t="s">
        <v>333</v>
      </c>
      <c r="C107" s="8" t="s">
        <v>334</v>
      </c>
      <c r="D107" s="8" t="s">
        <v>335</v>
      </c>
      <c r="E107" s="8">
        <v>-1.5988545405868499</v>
      </c>
      <c r="F107" s="8">
        <v>0.158284997079636</v>
      </c>
      <c r="G107" s="8">
        <v>-1.72744024182349</v>
      </c>
      <c r="H107" s="8">
        <v>-1.9891268481911899</v>
      </c>
      <c r="I107" s="8">
        <f t="shared" si="6"/>
        <v>-1.66314739120517</v>
      </c>
      <c r="J107" s="8">
        <f t="shared" si="7"/>
        <v>-0.91542092555577692</v>
      </c>
    </row>
    <row r="108" spans="1:10">
      <c r="A108" s="8" t="s">
        <v>59</v>
      </c>
      <c r="B108" s="8" t="s">
        <v>336</v>
      </c>
      <c r="C108" s="8" t="s">
        <v>337</v>
      </c>
      <c r="D108" s="8" t="s">
        <v>338</v>
      </c>
      <c r="E108" s="8">
        <v>-0.51178102061214703</v>
      </c>
      <c r="F108" s="8">
        <v>-4.3052949660053901E-2</v>
      </c>
      <c r="G108" s="8">
        <v>-1.4446249228061401</v>
      </c>
      <c r="H108" s="8">
        <v>-3.0985378151066998</v>
      </c>
      <c r="I108" s="8">
        <f t="shared" si="6"/>
        <v>-0.97820297170914361</v>
      </c>
      <c r="J108" s="8">
        <f t="shared" si="7"/>
        <v>-1.5707953823833769</v>
      </c>
    </row>
    <row r="109" spans="1:10">
      <c r="A109" s="8" t="s">
        <v>45</v>
      </c>
      <c r="B109" s="8" t="s">
        <v>339</v>
      </c>
      <c r="C109" s="8" t="s">
        <v>340</v>
      </c>
      <c r="D109" s="8" t="s">
        <v>340</v>
      </c>
      <c r="E109" s="8">
        <v>1.06720497711708</v>
      </c>
      <c r="F109" s="8">
        <v>-3.0545766973689998</v>
      </c>
      <c r="G109" s="8">
        <v>-0.86529300916171903</v>
      </c>
      <c r="H109" s="8">
        <v>2.7469906825854999</v>
      </c>
      <c r="I109" s="8">
        <f t="shared" si="6"/>
        <v>0.10095598397768046</v>
      </c>
      <c r="J109" s="8">
        <f t="shared" si="7"/>
        <v>-0.15379300739174995</v>
      </c>
    </row>
    <row r="110" spans="1:10">
      <c r="A110" s="8" t="s">
        <v>59</v>
      </c>
      <c r="B110" s="8" t="s">
        <v>341</v>
      </c>
      <c r="C110" s="8" t="s">
        <v>342</v>
      </c>
      <c r="D110" s="8" t="s">
        <v>343</v>
      </c>
      <c r="E110" s="8">
        <v>1.58127376182459</v>
      </c>
      <c r="F110" s="8">
        <v>2.8771771155655701</v>
      </c>
      <c r="G110" s="8">
        <v>-0.75451059369850904</v>
      </c>
      <c r="H110" s="8">
        <v>1.737807426721</v>
      </c>
      <c r="I110" s="8">
        <f t="shared" si="6"/>
        <v>0.41338158406304049</v>
      </c>
      <c r="J110" s="8">
        <f t="shared" si="7"/>
        <v>2.307492271143285</v>
      </c>
    </row>
    <row r="111" spans="1:10">
      <c r="A111" s="8" t="s">
        <v>123</v>
      </c>
      <c r="B111" s="8" t="s">
        <v>344</v>
      </c>
      <c r="C111" s="8" t="s">
        <v>345</v>
      </c>
      <c r="D111" s="8" t="s">
        <v>346</v>
      </c>
      <c r="E111" s="8">
        <v>1.94395381257893</v>
      </c>
      <c r="F111" s="8">
        <v>9.2171391543410905</v>
      </c>
      <c r="G111" s="8">
        <v>-0.53147941373442098</v>
      </c>
      <c r="H111" s="8">
        <v>-3.55760820827108</v>
      </c>
      <c r="I111" s="8">
        <f t="shared" si="6"/>
        <v>0.70623719942225449</v>
      </c>
      <c r="J111" s="8">
        <f t="shared" si="7"/>
        <v>2.829765473035005</v>
      </c>
    </row>
    <row r="112" spans="1:10">
      <c r="A112" s="8" t="s">
        <v>49</v>
      </c>
      <c r="B112" s="8" t="s">
        <v>347</v>
      </c>
      <c r="C112" s="8" t="s">
        <v>348</v>
      </c>
      <c r="D112" s="8" t="s">
        <v>349</v>
      </c>
      <c r="E112" s="8">
        <v>-2.0605500945707602</v>
      </c>
      <c r="F112" s="8">
        <v>-1.7011871763764901</v>
      </c>
      <c r="G112" s="8">
        <v>-0.49024644132024497</v>
      </c>
      <c r="H112" s="8">
        <v>-1.3308016138140299</v>
      </c>
      <c r="I112" s="8">
        <f t="shared" si="6"/>
        <v>-1.2753982679455027</v>
      </c>
      <c r="J112" s="8">
        <f t="shared" si="7"/>
        <v>-1.5159943950952601</v>
      </c>
    </row>
    <row r="113" spans="1:10">
      <c r="A113" s="8" t="s">
        <v>23</v>
      </c>
      <c r="B113" s="8" t="s">
        <v>350</v>
      </c>
      <c r="C113" s="8" t="s">
        <v>351</v>
      </c>
      <c r="D113" s="8" t="s">
        <v>351</v>
      </c>
      <c r="E113" s="8">
        <v>0.29773714080920299</v>
      </c>
      <c r="F113" s="8">
        <v>0.36374636437015201</v>
      </c>
      <c r="G113" s="8">
        <v>-0.40897808208728897</v>
      </c>
      <c r="H113" s="8">
        <v>-8.4931767918217493E-2</v>
      </c>
      <c r="I113" s="8">
        <f t="shared" si="6"/>
        <v>-5.562047063904299E-2</v>
      </c>
      <c r="J113" s="8">
        <f t="shared" si="7"/>
        <v>0.13940729822596726</v>
      </c>
    </row>
    <row r="114" spans="1:10">
      <c r="A114" s="8" t="s">
        <v>59</v>
      </c>
      <c r="B114" s="8" t="s">
        <v>352</v>
      </c>
      <c r="C114" s="8" t="s">
        <v>353</v>
      </c>
      <c r="D114" s="8" t="s">
        <v>354</v>
      </c>
      <c r="E114" s="8">
        <v>-1.1393493248608799</v>
      </c>
      <c r="F114" s="8">
        <v>-4.8736089278790304</v>
      </c>
      <c r="G114" s="8">
        <v>-0.26499854684243401</v>
      </c>
      <c r="H114" s="8">
        <v>3.9733626666420898</v>
      </c>
      <c r="I114" s="8">
        <f t="shared" si="6"/>
        <v>-0.70217393585165699</v>
      </c>
      <c r="J114" s="8">
        <f t="shared" si="7"/>
        <v>-0.45012313061847031</v>
      </c>
    </row>
    <row r="115" spans="1:10">
      <c r="A115" s="8" t="s">
        <v>123</v>
      </c>
      <c r="B115" s="8" t="s">
        <v>355</v>
      </c>
      <c r="C115" s="8" t="s">
        <v>356</v>
      </c>
      <c r="D115" s="8" t="s">
        <v>357</v>
      </c>
      <c r="E115" s="8">
        <v>-2.5733961004807702</v>
      </c>
      <c r="F115" s="8">
        <v>-3.4256591804611398</v>
      </c>
      <c r="G115" s="8">
        <v>0.190965292859263</v>
      </c>
      <c r="H115" s="8">
        <v>-0.58898825443990099</v>
      </c>
      <c r="I115" s="8">
        <f t="shared" si="6"/>
        <v>-1.1912154038107536</v>
      </c>
      <c r="J115" s="8">
        <f t="shared" si="7"/>
        <v>-2.0073237174505203</v>
      </c>
    </row>
    <row r="116" spans="1:10">
      <c r="A116" s="8" t="s">
        <v>45</v>
      </c>
      <c r="B116" s="8" t="s">
        <v>358</v>
      </c>
      <c r="C116" s="8" t="s">
        <v>359</v>
      </c>
      <c r="D116" s="8" t="s">
        <v>360</v>
      </c>
      <c r="E116" s="8">
        <v>-4.9738567144080399</v>
      </c>
      <c r="F116" s="8">
        <v>2.6171734538146798</v>
      </c>
      <c r="G116" s="8">
        <v>0.24899347236463401</v>
      </c>
      <c r="H116" s="8">
        <v>1.08285367072702</v>
      </c>
      <c r="I116" s="8">
        <f t="shared" si="6"/>
        <v>-2.3624316210217029</v>
      </c>
      <c r="J116" s="8">
        <f t="shared" si="7"/>
        <v>1.85001356227085</v>
      </c>
    </row>
    <row r="117" spans="1:10">
      <c r="A117" s="8" t="s">
        <v>34</v>
      </c>
      <c r="B117" s="8" t="s">
        <v>361</v>
      </c>
      <c r="C117" s="8" t="s">
        <v>362</v>
      </c>
      <c r="D117" s="8" t="s">
        <v>363</v>
      </c>
      <c r="E117" s="8">
        <v>-3.8514071325450501</v>
      </c>
      <c r="F117" s="8">
        <v>0.28251615960850301</v>
      </c>
      <c r="G117" s="8">
        <v>0.32696903888765699</v>
      </c>
      <c r="H117" s="8">
        <v>4.9262744975553403</v>
      </c>
      <c r="I117" s="8">
        <f t="shared" si="6"/>
        <v>-1.7622190468286965</v>
      </c>
      <c r="J117" s="8">
        <f t="shared" si="7"/>
        <v>2.6043953285819215</v>
      </c>
    </row>
    <row r="118" spans="1:10">
      <c r="A118" s="8" t="s">
        <v>34</v>
      </c>
      <c r="B118" s="8" t="s">
        <v>364</v>
      </c>
      <c r="C118" s="8" t="s">
        <v>365</v>
      </c>
      <c r="D118" s="8" t="s">
        <v>340</v>
      </c>
      <c r="E118" s="8">
        <v>0.469005547028229</v>
      </c>
      <c r="F118" s="8">
        <v>-1.2415562546138701</v>
      </c>
      <c r="G118" s="8">
        <v>0.66501615102234302</v>
      </c>
      <c r="H118" s="8">
        <v>-1.4793046857591099</v>
      </c>
      <c r="I118" s="8">
        <f t="shared" si="6"/>
        <v>0.56701084902528598</v>
      </c>
      <c r="J118" s="8">
        <f t="shared" si="7"/>
        <v>-1.36043047018649</v>
      </c>
    </row>
    <row r="119" spans="1:10">
      <c r="A119" s="8" t="s">
        <v>59</v>
      </c>
      <c r="B119" s="8" t="s">
        <v>366</v>
      </c>
      <c r="C119" s="8" t="s">
        <v>367</v>
      </c>
      <c r="D119" s="8" t="s">
        <v>368</v>
      </c>
      <c r="E119" s="8">
        <v>1.4954291556516199</v>
      </c>
      <c r="F119" s="8">
        <v>1.3281961989647699</v>
      </c>
      <c r="G119" s="8">
        <v>1.2135242802200801</v>
      </c>
      <c r="H119" s="8">
        <v>-1.82874944438979</v>
      </c>
      <c r="I119" s="8">
        <f t="shared" si="6"/>
        <v>1.3544767179358499</v>
      </c>
      <c r="J119" s="8">
        <f t="shared" si="7"/>
        <v>-0.25027662271251006</v>
      </c>
    </row>
    <row r="120" spans="1:10">
      <c r="A120" s="8" t="s">
        <v>30</v>
      </c>
      <c r="B120" s="8" t="s">
        <v>369</v>
      </c>
      <c r="C120" s="8" t="s">
        <v>370</v>
      </c>
      <c r="D120" s="8" t="s">
        <v>371</v>
      </c>
      <c r="E120" s="8">
        <v>-1.1069908784612901</v>
      </c>
      <c r="F120" s="8">
        <v>0.69563549920163303</v>
      </c>
      <c r="G120" s="8">
        <v>1.8963834192055899</v>
      </c>
      <c r="H120" s="8">
        <v>-3.3487258914579101</v>
      </c>
      <c r="I120" s="8">
        <f t="shared" si="6"/>
        <v>0.39469627037214994</v>
      </c>
      <c r="J120" s="8">
        <f t="shared" si="7"/>
        <v>-1.3265451961281385</v>
      </c>
    </row>
    <row r="121" spans="1:10">
      <c r="A121" s="8" t="s">
        <v>59</v>
      </c>
      <c r="B121" s="8" t="s">
        <v>372</v>
      </c>
      <c r="C121" s="8" t="s">
        <v>373</v>
      </c>
      <c r="D121" s="8" t="s">
        <v>374</v>
      </c>
      <c r="E121" s="8">
        <v>3.64047308252138</v>
      </c>
      <c r="F121" s="8">
        <v>2.6177103385015101</v>
      </c>
      <c r="G121" s="8">
        <v>3.01656643864716</v>
      </c>
      <c r="H121" s="8">
        <v>-3.51151271128581</v>
      </c>
      <c r="I121" s="8">
        <f t="shared" si="6"/>
        <v>3.3285197605842702</v>
      </c>
      <c r="J121" s="8">
        <f t="shared" si="7"/>
        <v>-0.44690118639214993</v>
      </c>
    </row>
    <row r="122" spans="1:10">
      <c r="A122" s="8" t="s">
        <v>30</v>
      </c>
      <c r="B122" s="8" t="s">
        <v>375</v>
      </c>
      <c r="C122" s="8" t="s">
        <v>376</v>
      </c>
      <c r="D122" s="8" t="s">
        <v>377</v>
      </c>
      <c r="E122" s="8">
        <v>0.24221876436304299</v>
      </c>
      <c r="F122" s="8">
        <v>-3.6240710138563599</v>
      </c>
      <c r="G122" s="8">
        <v>3.4038792512949101</v>
      </c>
      <c r="H122" s="8">
        <v>7.7165712752841902</v>
      </c>
      <c r="I122" s="8">
        <f t="shared" si="6"/>
        <v>1.8230490078289765</v>
      </c>
      <c r="J122" s="8">
        <f t="shared" si="7"/>
        <v>2.0462501307139149</v>
      </c>
    </row>
    <row r="123" spans="1:10">
      <c r="A123" s="8" t="s">
        <v>45</v>
      </c>
      <c r="B123" s="8" t="s">
        <v>378</v>
      </c>
      <c r="C123" s="8" t="s">
        <v>379</v>
      </c>
      <c r="D123" s="8" t="s">
        <v>380</v>
      </c>
      <c r="E123" s="8">
        <v>-2.2227178803459902</v>
      </c>
      <c r="F123" s="8">
        <v>1.93631656538478</v>
      </c>
      <c r="G123" s="8">
        <v>3.6339688249097701</v>
      </c>
      <c r="H123" s="8">
        <v>-3.7110670019180598</v>
      </c>
      <c r="I123" s="8">
        <f t="shared" si="6"/>
        <v>0.70562547228188999</v>
      </c>
      <c r="J123" s="8">
        <f t="shared" si="7"/>
        <v>-0.8873752182666399</v>
      </c>
    </row>
    <row r="124" spans="1:10">
      <c r="A124" s="8" t="s">
        <v>49</v>
      </c>
      <c r="B124" s="8" t="s">
        <v>381</v>
      </c>
      <c r="C124" s="8" t="s">
        <v>382</v>
      </c>
      <c r="D124" s="8" t="s">
        <v>383</v>
      </c>
      <c r="E124" s="8">
        <v>-3.05458211622694</v>
      </c>
      <c r="F124" s="8">
        <v>0.80926871650915699</v>
      </c>
      <c r="G124" s="8">
        <v>4.2094757406582097</v>
      </c>
      <c r="H124" s="8">
        <v>-0.95024423376206502</v>
      </c>
      <c r="I124" s="8">
        <f t="shared" si="6"/>
        <v>0.57744681221563487</v>
      </c>
      <c r="J124" s="8">
        <f t="shared" si="7"/>
        <v>-7.0487758626454011E-2</v>
      </c>
    </row>
    <row r="125" spans="1:10">
      <c r="A125" s="8" t="s">
        <v>34</v>
      </c>
      <c r="B125" s="8" t="s">
        <v>384</v>
      </c>
      <c r="C125" s="8" t="s">
        <v>385</v>
      </c>
      <c r="D125" s="8" t="s">
        <v>386</v>
      </c>
      <c r="E125" s="8">
        <v>2.29532823049201</v>
      </c>
      <c r="F125" s="8">
        <v>0.83672254380325295</v>
      </c>
      <c r="G125" s="8">
        <v>4.3167815729460903</v>
      </c>
      <c r="H125" s="8">
        <v>1.52279077411604</v>
      </c>
      <c r="I125" s="8">
        <f t="shared" si="6"/>
        <v>3.3060549017190501</v>
      </c>
      <c r="J125" s="8">
        <f t="shared" si="7"/>
        <v>1.1797566589596464</v>
      </c>
    </row>
    <row r="126" spans="1:10">
      <c r="A126" s="8" t="s">
        <v>23</v>
      </c>
      <c r="B126" s="8" t="s">
        <v>387</v>
      </c>
      <c r="C126" s="8" t="s">
        <v>388</v>
      </c>
      <c r="D126" s="8" t="s">
        <v>389</v>
      </c>
      <c r="E126" s="8">
        <v>-1.3775243242320501</v>
      </c>
      <c r="F126" s="8">
        <v>1.2066078068292501</v>
      </c>
      <c r="G126" s="8">
        <v>7.3560545871210898</v>
      </c>
      <c r="H126" s="8">
        <v>-1.0812366786337499</v>
      </c>
      <c r="I126" s="8">
        <f t="shared" si="6"/>
        <v>2.9892651314445198</v>
      </c>
      <c r="J126" s="8">
        <f t="shared" si="7"/>
        <v>6.2685564097750057E-2</v>
      </c>
    </row>
    <row r="127" spans="1:10">
      <c r="A127" s="8" t="s">
        <v>23</v>
      </c>
      <c r="B127" s="8" t="s">
        <v>390</v>
      </c>
      <c r="C127" s="8" t="s">
        <v>391</v>
      </c>
      <c r="D127" s="8" t="s">
        <v>392</v>
      </c>
      <c r="E127" s="8">
        <v>-1.2746354874457999</v>
      </c>
      <c r="F127" s="8">
        <v>2.4222711946172</v>
      </c>
      <c r="G127" s="8">
        <v>12.382797154683299</v>
      </c>
      <c r="H127" s="8">
        <v>8.6468557351636992</v>
      </c>
      <c r="I127" s="8">
        <f t="shared" si="6"/>
        <v>5.5540808336187499</v>
      </c>
      <c r="J127" s="8">
        <f t="shared" si="7"/>
        <v>5.53456346489045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workbookViewId="0">
      <selection activeCell="F27" sqref="F27"/>
    </sheetView>
  </sheetViews>
  <sheetFormatPr baseColWidth="10" defaultRowHeight="15" x14ac:dyDescent="0"/>
  <cols>
    <col min="1" max="2" width="10.83203125" style="6"/>
    <col min="3" max="3" width="10.83203125" style="8"/>
    <col min="4" max="4" width="12.6640625" style="8" customWidth="1"/>
    <col min="5" max="16384" width="10.83203125" style="6"/>
  </cols>
  <sheetData>
    <row r="1" spans="1:10">
      <c r="A1" s="6" t="s">
        <v>916</v>
      </c>
    </row>
    <row r="2" spans="1:10">
      <c r="A2" s="6" t="s">
        <v>918</v>
      </c>
    </row>
    <row r="3" spans="1:10">
      <c r="A3" s="6" t="s">
        <v>19</v>
      </c>
      <c r="B3" s="6" t="s">
        <v>401</v>
      </c>
      <c r="C3" s="8" t="s">
        <v>21</v>
      </c>
      <c r="D3" s="8" t="s">
        <v>402</v>
      </c>
      <c r="E3" s="8" t="s">
        <v>394</v>
      </c>
      <c r="F3" s="8" t="s">
        <v>395</v>
      </c>
      <c r="G3" s="8" t="s">
        <v>396</v>
      </c>
      <c r="H3" s="8" t="s">
        <v>397</v>
      </c>
      <c r="I3" s="8" t="s">
        <v>398</v>
      </c>
      <c r="J3" s="8" t="s">
        <v>399</v>
      </c>
    </row>
    <row r="4" spans="1:10">
      <c r="A4" s="6" t="s">
        <v>59</v>
      </c>
      <c r="B4" s="6" t="s">
        <v>84</v>
      </c>
      <c r="C4" s="8" t="s">
        <v>403</v>
      </c>
      <c r="D4" s="8" t="s">
        <v>404</v>
      </c>
      <c r="E4" s="6" t="s">
        <v>41</v>
      </c>
      <c r="F4" s="6">
        <v>8.7850365227538596</v>
      </c>
      <c r="G4" s="6">
        <v>11.549759028343701</v>
      </c>
      <c r="H4" s="6">
        <v>12.591958670413799</v>
      </c>
      <c r="I4" s="6">
        <f t="shared" ref="I4:I67" si="0">AVERAGE(G4,E4)</f>
        <v>11.549759028343701</v>
      </c>
      <c r="J4" s="6">
        <f t="shared" ref="J4:J67" si="1">AVERAGE(H4,F4)</f>
        <v>10.688497596583829</v>
      </c>
    </row>
    <row r="5" spans="1:10">
      <c r="A5" s="6" t="s">
        <v>59</v>
      </c>
      <c r="B5" s="6" t="s">
        <v>284</v>
      </c>
      <c r="C5" s="8" t="s">
        <v>405</v>
      </c>
      <c r="D5" s="8" t="s">
        <v>406</v>
      </c>
      <c r="E5" s="6" t="s">
        <v>41</v>
      </c>
      <c r="F5" s="6" t="s">
        <v>41</v>
      </c>
      <c r="G5" s="6">
        <v>11.300190065561599</v>
      </c>
      <c r="H5" s="6">
        <v>14.2211846511362</v>
      </c>
      <c r="I5" s="6">
        <f t="shared" si="0"/>
        <v>11.300190065561599</v>
      </c>
      <c r="J5" s="6">
        <f t="shared" si="1"/>
        <v>14.2211846511362</v>
      </c>
    </row>
    <row r="6" spans="1:10">
      <c r="A6" s="6" t="s">
        <v>407</v>
      </c>
      <c r="B6" s="6" t="s">
        <v>408</v>
      </c>
      <c r="C6" s="8" t="s">
        <v>409</v>
      </c>
      <c r="D6" s="8" t="s">
        <v>410</v>
      </c>
      <c r="E6" s="6" t="s">
        <v>41</v>
      </c>
      <c r="F6" s="6" t="s">
        <v>41</v>
      </c>
      <c r="G6" s="6">
        <v>11.0841739839281</v>
      </c>
      <c r="H6" s="6">
        <v>7.7861388111009902</v>
      </c>
      <c r="I6" s="6">
        <f t="shared" si="0"/>
        <v>11.0841739839281</v>
      </c>
      <c r="J6" s="6">
        <f t="shared" si="1"/>
        <v>7.7861388111009902</v>
      </c>
    </row>
    <row r="7" spans="1:10">
      <c r="A7" s="6" t="s">
        <v>411</v>
      </c>
      <c r="B7" s="6" t="s">
        <v>412</v>
      </c>
      <c r="C7" s="8" t="s">
        <v>413</v>
      </c>
      <c r="D7" s="8" t="s">
        <v>414</v>
      </c>
      <c r="E7" s="6">
        <v>4.6594191627958503</v>
      </c>
      <c r="F7" s="6" t="s">
        <v>41</v>
      </c>
      <c r="G7" s="6">
        <v>11.076681115309199</v>
      </c>
      <c r="H7" s="6">
        <v>6.1420872290702304</v>
      </c>
      <c r="I7" s="6">
        <f t="shared" si="0"/>
        <v>7.8680501390525244</v>
      </c>
      <c r="J7" s="6">
        <f t="shared" si="1"/>
        <v>6.1420872290702304</v>
      </c>
    </row>
    <row r="8" spans="1:10">
      <c r="A8" s="6" t="s">
        <v>415</v>
      </c>
      <c r="B8" s="6" t="s">
        <v>416</v>
      </c>
      <c r="C8" s="8" t="s">
        <v>417</v>
      </c>
      <c r="D8" s="8" t="s">
        <v>418</v>
      </c>
      <c r="E8" s="6">
        <v>3.22254128828384</v>
      </c>
      <c r="F8" s="6" t="s">
        <v>41</v>
      </c>
      <c r="G8" s="6">
        <v>10.7686667118831</v>
      </c>
      <c r="H8" s="6">
        <v>11.157613077848699</v>
      </c>
      <c r="I8" s="6">
        <f t="shared" si="0"/>
        <v>6.9956040000834694</v>
      </c>
      <c r="J8" s="6">
        <f t="shared" si="1"/>
        <v>11.157613077848699</v>
      </c>
    </row>
    <row r="9" spans="1:10">
      <c r="A9" s="6" t="s">
        <v>59</v>
      </c>
      <c r="B9" s="6" t="s">
        <v>308</v>
      </c>
      <c r="C9" s="8" t="s">
        <v>419</v>
      </c>
      <c r="D9" s="8" t="s">
        <v>420</v>
      </c>
      <c r="E9" s="6">
        <v>2.1762076129322701</v>
      </c>
      <c r="F9" s="6" t="s">
        <v>41</v>
      </c>
      <c r="G9" s="6">
        <v>10.0219158105493</v>
      </c>
      <c r="H9" s="6">
        <v>7.1066503227695499</v>
      </c>
      <c r="I9" s="6">
        <f t="shared" si="0"/>
        <v>6.0990617117407853</v>
      </c>
      <c r="J9" s="6">
        <f t="shared" si="1"/>
        <v>7.1066503227695499</v>
      </c>
    </row>
    <row r="10" spans="1:10">
      <c r="A10" s="6" t="s">
        <v>411</v>
      </c>
      <c r="B10" s="6" t="s">
        <v>421</v>
      </c>
      <c r="C10" s="8" t="s">
        <v>422</v>
      </c>
      <c r="D10" s="8" t="s">
        <v>423</v>
      </c>
      <c r="E10" s="6" t="s">
        <v>41</v>
      </c>
      <c r="F10" s="6" t="s">
        <v>41</v>
      </c>
      <c r="G10" s="6">
        <v>9.8824243776460001</v>
      </c>
      <c r="H10" s="6">
        <v>10.9284973771328</v>
      </c>
      <c r="I10" s="6">
        <f t="shared" si="0"/>
        <v>9.8824243776460001</v>
      </c>
      <c r="J10" s="6">
        <f t="shared" si="1"/>
        <v>10.9284973771328</v>
      </c>
    </row>
    <row r="11" spans="1:10">
      <c r="A11" s="6" t="s">
        <v>30</v>
      </c>
      <c r="B11" s="6" t="s">
        <v>153</v>
      </c>
      <c r="C11" s="8" t="s">
        <v>424</v>
      </c>
      <c r="D11" s="8" t="s">
        <v>425</v>
      </c>
      <c r="E11" s="6" t="s">
        <v>41</v>
      </c>
      <c r="F11" s="6" t="s">
        <v>41</v>
      </c>
      <c r="G11" s="6">
        <v>9.8761929084392399</v>
      </c>
      <c r="H11" s="6">
        <v>13.594528705246599</v>
      </c>
      <c r="I11" s="6">
        <f t="shared" si="0"/>
        <v>9.8761929084392399</v>
      </c>
      <c r="J11" s="6">
        <f t="shared" si="1"/>
        <v>13.594528705246599</v>
      </c>
    </row>
    <row r="12" spans="1:10">
      <c r="A12" s="6" t="s">
        <v>30</v>
      </c>
      <c r="B12" s="6" t="s">
        <v>114</v>
      </c>
      <c r="C12" s="8" t="s">
        <v>426</v>
      </c>
      <c r="D12" s="8" t="s">
        <v>427</v>
      </c>
      <c r="E12" s="6" t="s">
        <v>41</v>
      </c>
      <c r="F12" s="6" t="s">
        <v>41</v>
      </c>
      <c r="G12" s="6">
        <v>9.6598569838893003</v>
      </c>
      <c r="H12" s="6">
        <v>10.411081964442801</v>
      </c>
      <c r="I12" s="6">
        <f t="shared" si="0"/>
        <v>9.6598569838893003</v>
      </c>
      <c r="J12" s="6">
        <f t="shared" si="1"/>
        <v>10.411081964442801</v>
      </c>
    </row>
    <row r="13" spans="1:10">
      <c r="A13" s="6" t="s">
        <v>30</v>
      </c>
      <c r="B13" s="6" t="s">
        <v>176</v>
      </c>
      <c r="C13" s="8" t="s">
        <v>428</v>
      </c>
      <c r="D13" s="8" t="s">
        <v>429</v>
      </c>
      <c r="E13" s="6" t="s">
        <v>41</v>
      </c>
      <c r="F13" s="6" t="s">
        <v>41</v>
      </c>
      <c r="G13" s="6">
        <v>8.8346239834740299</v>
      </c>
      <c r="H13" s="6">
        <v>6.7591265158112002</v>
      </c>
      <c r="I13" s="6">
        <f t="shared" si="0"/>
        <v>8.8346239834740299</v>
      </c>
      <c r="J13" s="6">
        <f t="shared" si="1"/>
        <v>6.7591265158112002</v>
      </c>
    </row>
    <row r="14" spans="1:10">
      <c r="A14" s="6" t="s">
        <v>59</v>
      </c>
      <c r="B14" s="6" t="s">
        <v>275</v>
      </c>
      <c r="C14" s="8" t="s">
        <v>430</v>
      </c>
      <c r="D14" s="8" t="s">
        <v>431</v>
      </c>
      <c r="E14" s="6">
        <v>4.08570069784846</v>
      </c>
      <c r="F14" s="6">
        <v>6.6045665235391899</v>
      </c>
      <c r="G14" s="6">
        <v>8.5355084585916696</v>
      </c>
      <c r="H14" s="6">
        <v>16.324096828000901</v>
      </c>
      <c r="I14" s="6">
        <f t="shared" si="0"/>
        <v>6.3106045782200653</v>
      </c>
      <c r="J14" s="6">
        <f t="shared" si="1"/>
        <v>11.464331675770046</v>
      </c>
    </row>
    <row r="15" spans="1:10">
      <c r="A15" s="6" t="s">
        <v>34</v>
      </c>
      <c r="B15" s="6" t="s">
        <v>87</v>
      </c>
      <c r="C15" s="8" t="s">
        <v>432</v>
      </c>
      <c r="D15" s="8" t="s">
        <v>433</v>
      </c>
      <c r="E15" s="6" t="s">
        <v>41</v>
      </c>
      <c r="F15" s="6" t="s">
        <v>41</v>
      </c>
      <c r="G15" s="6">
        <v>8.3388525884187992</v>
      </c>
      <c r="H15" s="6">
        <v>9.5110348190209599</v>
      </c>
      <c r="I15" s="6">
        <f t="shared" si="0"/>
        <v>8.3388525884187992</v>
      </c>
      <c r="J15" s="6">
        <f t="shared" si="1"/>
        <v>9.5110348190209599</v>
      </c>
    </row>
    <row r="16" spans="1:10">
      <c r="A16" s="6" t="s">
        <v>30</v>
      </c>
      <c r="B16" s="6" t="s">
        <v>234</v>
      </c>
      <c r="C16" s="8" t="s">
        <v>434</v>
      </c>
      <c r="D16" s="8" t="s">
        <v>435</v>
      </c>
      <c r="E16" s="6" t="s">
        <v>41</v>
      </c>
      <c r="F16" s="6" t="s">
        <v>41</v>
      </c>
      <c r="G16" s="6">
        <v>7.9565377983672896</v>
      </c>
      <c r="H16" s="6">
        <v>7.6750650406281897</v>
      </c>
      <c r="I16" s="6">
        <f t="shared" si="0"/>
        <v>7.9565377983672896</v>
      </c>
      <c r="J16" s="6">
        <f t="shared" si="1"/>
        <v>7.6750650406281897</v>
      </c>
    </row>
    <row r="17" spans="1:10">
      <c r="A17" s="6" t="s">
        <v>415</v>
      </c>
      <c r="B17" s="6" t="s">
        <v>436</v>
      </c>
      <c r="C17" s="8" t="s">
        <v>437</v>
      </c>
      <c r="D17" s="8" t="s">
        <v>438</v>
      </c>
      <c r="E17" s="6" t="s">
        <v>41</v>
      </c>
      <c r="F17" s="6">
        <v>6.4298338659606404</v>
      </c>
      <c r="G17" s="6">
        <v>7.3820570265677397</v>
      </c>
      <c r="H17" s="6">
        <v>9.6391798718870803</v>
      </c>
      <c r="I17" s="6">
        <f t="shared" si="0"/>
        <v>7.3820570265677397</v>
      </c>
      <c r="J17" s="6">
        <f t="shared" si="1"/>
        <v>8.0345068689238595</v>
      </c>
    </row>
    <row r="18" spans="1:10">
      <c r="A18" s="6" t="s">
        <v>34</v>
      </c>
      <c r="B18" s="6" t="s">
        <v>179</v>
      </c>
      <c r="C18" s="8" t="s">
        <v>439</v>
      </c>
      <c r="D18" s="8" t="s">
        <v>440</v>
      </c>
      <c r="E18" s="6" t="s">
        <v>41</v>
      </c>
      <c r="F18" s="6" t="s">
        <v>41</v>
      </c>
      <c r="G18" s="6">
        <v>6.4366112264430297</v>
      </c>
      <c r="H18" s="6">
        <v>7.4779907684873699</v>
      </c>
      <c r="I18" s="6">
        <f t="shared" si="0"/>
        <v>6.4366112264430297</v>
      </c>
      <c r="J18" s="6">
        <f t="shared" si="1"/>
        <v>7.4779907684873699</v>
      </c>
    </row>
    <row r="19" spans="1:10">
      <c r="A19" s="6" t="s">
        <v>49</v>
      </c>
      <c r="B19" s="6" t="s">
        <v>323</v>
      </c>
      <c r="C19" s="8" t="s">
        <v>441</v>
      </c>
      <c r="D19" s="8" t="s">
        <v>442</v>
      </c>
      <c r="E19" s="6">
        <v>13.576145624214201</v>
      </c>
      <c r="F19" s="6">
        <v>14.7959471248268</v>
      </c>
      <c r="G19" s="6">
        <v>6.1365929826599404</v>
      </c>
      <c r="H19" s="6">
        <v>10.3385410582102</v>
      </c>
      <c r="I19" s="6">
        <f t="shared" si="0"/>
        <v>9.8563693034370701</v>
      </c>
      <c r="J19" s="6">
        <f t="shared" si="1"/>
        <v>12.5672440915185</v>
      </c>
    </row>
    <row r="20" spans="1:10">
      <c r="A20" s="6" t="s">
        <v>49</v>
      </c>
      <c r="B20" s="6" t="s">
        <v>443</v>
      </c>
      <c r="C20" s="8" t="s">
        <v>444</v>
      </c>
      <c r="D20" s="8" t="s">
        <v>445</v>
      </c>
      <c r="E20" s="6">
        <v>14.955772670815</v>
      </c>
      <c r="F20" s="6">
        <v>13.761225141753901</v>
      </c>
      <c r="G20" s="6">
        <v>3.3610711658240802</v>
      </c>
      <c r="H20" s="6">
        <v>7.5363955394168203</v>
      </c>
      <c r="I20" s="6">
        <f t="shared" si="0"/>
        <v>9.1584219183195401</v>
      </c>
      <c r="J20" s="6">
        <f t="shared" si="1"/>
        <v>10.64881034058536</v>
      </c>
    </row>
    <row r="21" spans="1:10">
      <c r="A21" s="6" t="s">
        <v>38</v>
      </c>
      <c r="B21" s="6" t="s">
        <v>446</v>
      </c>
      <c r="C21" s="8" t="s">
        <v>447</v>
      </c>
      <c r="D21" s="8" t="s">
        <v>448</v>
      </c>
      <c r="E21" s="6">
        <v>7.1505113130562599</v>
      </c>
      <c r="F21" s="6">
        <v>3.6614360618304098</v>
      </c>
      <c r="G21" s="6">
        <v>5.7088236937598396</v>
      </c>
      <c r="H21" s="6">
        <v>8.7619222195685804</v>
      </c>
      <c r="I21" s="6">
        <f t="shared" si="0"/>
        <v>6.4296675034080497</v>
      </c>
      <c r="J21" s="6">
        <f t="shared" si="1"/>
        <v>6.2116791406994949</v>
      </c>
    </row>
    <row r="22" spans="1:10">
      <c r="A22" s="6" t="s">
        <v>449</v>
      </c>
      <c r="B22" s="6" t="s">
        <v>450</v>
      </c>
      <c r="C22" s="8" t="s">
        <v>451</v>
      </c>
      <c r="D22" s="8" t="s">
        <v>452</v>
      </c>
      <c r="E22" s="6">
        <v>10.6933574400129</v>
      </c>
      <c r="F22" s="6" t="s">
        <v>41</v>
      </c>
      <c r="G22" s="6">
        <v>4.6926697673004103</v>
      </c>
      <c r="H22" s="6">
        <v>8.2672367847389605</v>
      </c>
      <c r="I22" s="6">
        <f t="shared" si="0"/>
        <v>7.693013603656655</v>
      </c>
      <c r="J22" s="6">
        <f t="shared" si="1"/>
        <v>8.2672367847389605</v>
      </c>
    </row>
    <row r="23" spans="1:10">
      <c r="A23" s="6" t="s">
        <v>49</v>
      </c>
      <c r="B23" s="6" t="s">
        <v>194</v>
      </c>
      <c r="C23" s="8" t="s">
        <v>453</v>
      </c>
      <c r="D23" s="8" t="s">
        <v>454</v>
      </c>
      <c r="E23" s="6">
        <v>13.244562910666099</v>
      </c>
      <c r="F23" s="6">
        <v>13.727324994738</v>
      </c>
      <c r="G23" s="6">
        <v>3.3832165833533501</v>
      </c>
      <c r="H23" s="6">
        <v>5.1663711508521697</v>
      </c>
      <c r="I23" s="6">
        <f t="shared" si="0"/>
        <v>8.3138897470097248</v>
      </c>
      <c r="J23" s="6">
        <f t="shared" si="1"/>
        <v>9.4468480727950848</v>
      </c>
    </row>
    <row r="24" spans="1:10">
      <c r="A24" s="6" t="s">
        <v>49</v>
      </c>
      <c r="B24" s="6" t="s">
        <v>381</v>
      </c>
      <c r="C24" s="8" t="s">
        <v>455</v>
      </c>
      <c r="D24" s="8" t="s">
        <v>456</v>
      </c>
      <c r="E24" s="6">
        <v>13.496620011538299</v>
      </c>
      <c r="F24" s="6">
        <v>10.516777945829499</v>
      </c>
      <c r="G24" s="6">
        <v>1.96584198267245</v>
      </c>
      <c r="H24" s="6">
        <v>2.6186324506732799</v>
      </c>
      <c r="I24" s="6">
        <f t="shared" si="0"/>
        <v>7.7312309971053743</v>
      </c>
      <c r="J24" s="6">
        <f t="shared" si="1"/>
        <v>6.5677051982513897</v>
      </c>
    </row>
    <row r="25" spans="1:10">
      <c r="A25" s="6" t="s">
        <v>30</v>
      </c>
      <c r="B25" s="6" t="s">
        <v>290</v>
      </c>
      <c r="C25" s="8" t="s">
        <v>457</v>
      </c>
      <c r="D25" s="8" t="s">
        <v>458</v>
      </c>
      <c r="E25" s="6" t="s">
        <v>41</v>
      </c>
      <c r="F25" s="6" t="s">
        <v>41</v>
      </c>
      <c r="G25" s="6">
        <v>5.2939901706408801</v>
      </c>
      <c r="H25" s="6">
        <v>7.2521069330839403</v>
      </c>
      <c r="I25" s="6">
        <f t="shared" si="0"/>
        <v>5.2939901706408801</v>
      </c>
      <c r="J25" s="6">
        <f t="shared" si="1"/>
        <v>7.2521069330839403</v>
      </c>
    </row>
    <row r="26" spans="1:10">
      <c r="A26" s="6" t="s">
        <v>23</v>
      </c>
      <c r="B26" s="6" t="s">
        <v>69</v>
      </c>
      <c r="C26" s="8" t="s">
        <v>459</v>
      </c>
      <c r="D26" s="8" t="s">
        <v>460</v>
      </c>
      <c r="E26" s="6" t="s">
        <v>41</v>
      </c>
      <c r="F26" s="6" t="s">
        <v>41</v>
      </c>
      <c r="G26" s="6">
        <v>5.2215059227131597</v>
      </c>
      <c r="H26" s="6">
        <v>9.6522766133467304</v>
      </c>
      <c r="I26" s="6">
        <f t="shared" si="0"/>
        <v>5.2215059227131597</v>
      </c>
      <c r="J26" s="6">
        <f t="shared" si="1"/>
        <v>9.6522766133467304</v>
      </c>
    </row>
    <row r="27" spans="1:10">
      <c r="A27" s="6" t="s">
        <v>461</v>
      </c>
      <c r="B27" s="6" t="s">
        <v>462</v>
      </c>
      <c r="C27" s="8" t="s">
        <v>463</v>
      </c>
      <c r="D27" s="8" t="s">
        <v>464</v>
      </c>
      <c r="E27" s="6" t="s">
        <v>41</v>
      </c>
      <c r="F27" s="6">
        <v>7.5213945876238304</v>
      </c>
      <c r="G27" s="6">
        <v>3.91646662011583</v>
      </c>
      <c r="H27" s="6">
        <v>8.5170285533282506</v>
      </c>
      <c r="I27" s="6">
        <f t="shared" si="0"/>
        <v>3.91646662011583</v>
      </c>
      <c r="J27" s="6">
        <f t="shared" si="1"/>
        <v>8.0192115704760401</v>
      </c>
    </row>
    <row r="28" spans="1:10">
      <c r="A28" s="6" t="s">
        <v>34</v>
      </c>
      <c r="B28" s="6" t="s">
        <v>120</v>
      </c>
      <c r="C28" s="8" t="s">
        <v>465</v>
      </c>
      <c r="D28" s="8" t="s">
        <v>466</v>
      </c>
      <c r="E28" s="6" t="s">
        <v>41</v>
      </c>
      <c r="F28" s="6">
        <v>4.6090715591537004</v>
      </c>
      <c r="G28" s="6">
        <v>3.83792000611533</v>
      </c>
      <c r="H28" s="6">
        <v>8.1617286718598105</v>
      </c>
      <c r="I28" s="6">
        <f t="shared" si="0"/>
        <v>3.83792000611533</v>
      </c>
      <c r="J28" s="6">
        <f t="shared" si="1"/>
        <v>6.385400115506755</v>
      </c>
    </row>
    <row r="29" spans="1:10">
      <c r="A29" s="6" t="s">
        <v>34</v>
      </c>
      <c r="B29" s="6" t="s">
        <v>281</v>
      </c>
      <c r="C29" s="8" t="s">
        <v>467</v>
      </c>
      <c r="D29" s="8" t="s">
        <v>468</v>
      </c>
      <c r="E29" s="6" t="s">
        <v>41</v>
      </c>
      <c r="F29" s="6" t="s">
        <v>41</v>
      </c>
      <c r="G29" s="6">
        <v>3.5649644145607899</v>
      </c>
      <c r="H29" s="6">
        <v>7.0807075403356396</v>
      </c>
      <c r="I29" s="6">
        <f t="shared" si="0"/>
        <v>3.5649644145607899</v>
      </c>
      <c r="J29" s="6">
        <f t="shared" si="1"/>
        <v>7.0807075403356396</v>
      </c>
    </row>
    <row r="30" spans="1:10">
      <c r="A30" s="6" t="s">
        <v>59</v>
      </c>
      <c r="B30" s="6" t="s">
        <v>336</v>
      </c>
      <c r="C30" s="8" t="s">
        <v>469</v>
      </c>
      <c r="D30" s="8" t="s">
        <v>470</v>
      </c>
      <c r="E30" s="6" t="s">
        <v>41</v>
      </c>
      <c r="F30" s="6" t="s">
        <v>41</v>
      </c>
      <c r="G30" s="6">
        <v>3.0107643597351301</v>
      </c>
      <c r="H30" s="6">
        <v>9.0310337622588293</v>
      </c>
      <c r="I30" s="6">
        <f t="shared" si="0"/>
        <v>3.0107643597351301</v>
      </c>
      <c r="J30" s="6">
        <f t="shared" si="1"/>
        <v>9.0310337622588293</v>
      </c>
    </row>
    <row r="31" spans="1:10">
      <c r="A31" s="6" t="s">
        <v>34</v>
      </c>
      <c r="B31" s="6" t="s">
        <v>42</v>
      </c>
      <c r="C31" s="8" t="s">
        <v>471</v>
      </c>
      <c r="D31" s="8" t="s">
        <v>472</v>
      </c>
      <c r="E31" s="6">
        <v>1.03049606907054</v>
      </c>
      <c r="F31" s="6">
        <v>3.66686891746743</v>
      </c>
      <c r="G31" s="6">
        <v>0.21701735985009299</v>
      </c>
      <c r="H31" s="6">
        <v>9.8897782767144395</v>
      </c>
      <c r="I31" s="6">
        <f t="shared" si="0"/>
        <v>0.62375671446031655</v>
      </c>
      <c r="J31" s="6">
        <f t="shared" si="1"/>
        <v>6.7783235970909352</v>
      </c>
    </row>
    <row r="32" spans="1:10">
      <c r="A32" s="6" t="s">
        <v>123</v>
      </c>
      <c r="B32" s="6" t="s">
        <v>473</v>
      </c>
      <c r="C32" s="8" t="s">
        <v>474</v>
      </c>
      <c r="D32" s="8" t="s">
        <v>475</v>
      </c>
      <c r="E32" s="6">
        <v>3.70079483218522</v>
      </c>
      <c r="F32" s="6" t="s">
        <v>41</v>
      </c>
      <c r="G32" s="6">
        <v>-0.22250139163727201</v>
      </c>
      <c r="H32" s="6">
        <v>7.8585165367590601</v>
      </c>
      <c r="I32" s="6">
        <f t="shared" si="0"/>
        <v>1.7391467202739741</v>
      </c>
      <c r="J32" s="6">
        <f t="shared" si="1"/>
        <v>7.8585165367590601</v>
      </c>
    </row>
    <row r="33" spans="1:10">
      <c r="A33" s="6" t="s">
        <v>123</v>
      </c>
      <c r="B33" s="6" t="s">
        <v>261</v>
      </c>
      <c r="C33" s="8" t="s">
        <v>476</v>
      </c>
      <c r="D33" s="8" t="s">
        <v>477</v>
      </c>
      <c r="E33" s="6">
        <v>9.7628508127934506</v>
      </c>
      <c r="F33" s="6">
        <v>6.9642020968607099</v>
      </c>
      <c r="G33" s="6">
        <v>-0.34080461890700497</v>
      </c>
      <c r="H33" s="6">
        <v>7.7582119830805398</v>
      </c>
      <c r="I33" s="6">
        <f t="shared" si="0"/>
        <v>4.7110230969432232</v>
      </c>
      <c r="J33" s="6">
        <f t="shared" si="1"/>
        <v>7.3612070399706244</v>
      </c>
    </row>
    <row r="34" spans="1:10">
      <c r="A34" s="6" t="s">
        <v>407</v>
      </c>
      <c r="B34" s="6" t="s">
        <v>478</v>
      </c>
      <c r="C34" s="8" t="s">
        <v>479</v>
      </c>
      <c r="D34" s="8" t="s">
        <v>480</v>
      </c>
      <c r="E34" s="6">
        <v>3.6419977676980499</v>
      </c>
      <c r="F34" s="6">
        <v>4.38435648573547</v>
      </c>
      <c r="G34" s="6">
        <v>15.480351342288101</v>
      </c>
      <c r="H34" s="6">
        <v>5.8064817093173398</v>
      </c>
      <c r="I34" s="6">
        <f t="shared" si="0"/>
        <v>9.5611745549930749</v>
      </c>
      <c r="J34" s="6">
        <f t="shared" si="1"/>
        <v>5.0954190975264044</v>
      </c>
    </row>
    <row r="35" spans="1:10">
      <c r="A35" s="6" t="s">
        <v>59</v>
      </c>
      <c r="B35" s="6" t="s">
        <v>60</v>
      </c>
      <c r="C35" s="8" t="s">
        <v>481</v>
      </c>
      <c r="D35" s="8" t="s">
        <v>482</v>
      </c>
      <c r="E35" s="6">
        <v>4.0164137553919304</v>
      </c>
      <c r="F35" s="6">
        <v>2.83379075008042</v>
      </c>
      <c r="G35" s="6">
        <v>9.5616952871976295</v>
      </c>
      <c r="H35" s="6">
        <v>5.9429138589567199</v>
      </c>
      <c r="I35" s="6">
        <f t="shared" si="0"/>
        <v>6.7890545212947799</v>
      </c>
      <c r="J35" s="6">
        <f t="shared" si="1"/>
        <v>4.3883523045185697</v>
      </c>
    </row>
    <row r="36" spans="1:10">
      <c r="A36" s="6" t="s">
        <v>449</v>
      </c>
      <c r="B36" s="6" t="s">
        <v>483</v>
      </c>
      <c r="C36" s="8" t="s">
        <v>484</v>
      </c>
      <c r="D36" s="8" t="s">
        <v>485</v>
      </c>
      <c r="E36" s="6">
        <v>9.9069233245628308</v>
      </c>
      <c r="F36" s="6">
        <v>6.6724055638610196</v>
      </c>
      <c r="G36" s="6">
        <v>3.5004208496612499</v>
      </c>
      <c r="H36" s="6">
        <v>0.83173955343975703</v>
      </c>
      <c r="I36" s="6">
        <f t="shared" si="0"/>
        <v>6.7036720871120403</v>
      </c>
      <c r="J36" s="6">
        <f t="shared" si="1"/>
        <v>3.7520725586503882</v>
      </c>
    </row>
    <row r="37" spans="1:10">
      <c r="A37" s="6" t="s">
        <v>411</v>
      </c>
      <c r="B37" s="6" t="s">
        <v>486</v>
      </c>
      <c r="C37" s="8" t="s">
        <v>487</v>
      </c>
      <c r="D37" s="8" t="s">
        <v>488</v>
      </c>
      <c r="E37" s="6">
        <v>10.5741141671036</v>
      </c>
      <c r="F37" s="6">
        <v>8.5999072291225396</v>
      </c>
      <c r="G37" s="6">
        <v>3.0752502205088499</v>
      </c>
      <c r="H37" s="6">
        <v>3.0107545865962999</v>
      </c>
      <c r="I37" s="6">
        <f t="shared" si="0"/>
        <v>6.8246821938062254</v>
      </c>
      <c r="J37" s="6">
        <f t="shared" si="1"/>
        <v>5.8053309078594193</v>
      </c>
    </row>
    <row r="38" spans="1:10">
      <c r="A38" s="6" t="s">
        <v>411</v>
      </c>
      <c r="B38" s="6" t="s">
        <v>489</v>
      </c>
      <c r="C38" s="8" t="s">
        <v>490</v>
      </c>
      <c r="D38" s="8" t="s">
        <v>491</v>
      </c>
      <c r="E38" s="6">
        <v>7.8132209178630202E-2</v>
      </c>
      <c r="F38" s="6">
        <v>-2.5488590342937401</v>
      </c>
      <c r="G38" s="6">
        <v>8.5896078860374008</v>
      </c>
      <c r="H38" s="6">
        <v>-2.5952690410119299</v>
      </c>
      <c r="I38" s="6">
        <f t="shared" si="0"/>
        <v>4.3338700476080154</v>
      </c>
      <c r="J38" s="6">
        <f t="shared" si="1"/>
        <v>-2.5720640376528348</v>
      </c>
    </row>
    <row r="39" spans="1:10">
      <c r="A39" s="6" t="s">
        <v>411</v>
      </c>
      <c r="B39" s="6" t="s">
        <v>492</v>
      </c>
      <c r="C39" s="8" t="s">
        <v>493</v>
      </c>
      <c r="D39" s="8" t="s">
        <v>494</v>
      </c>
      <c r="E39" s="6">
        <v>-8.6515742866456407</v>
      </c>
      <c r="F39" s="6">
        <v>-3.7973929028733502</v>
      </c>
      <c r="G39" s="6">
        <v>8.5442777545644706</v>
      </c>
      <c r="H39" s="6">
        <v>4.8144396922825203</v>
      </c>
      <c r="I39" s="6">
        <f t="shared" si="0"/>
        <v>-5.3648266040585035E-2</v>
      </c>
      <c r="J39" s="6">
        <f t="shared" si="1"/>
        <v>0.50852339470458507</v>
      </c>
    </row>
    <row r="40" spans="1:10">
      <c r="A40" s="6" t="s">
        <v>45</v>
      </c>
      <c r="B40" s="6" t="s">
        <v>117</v>
      </c>
      <c r="C40" s="8" t="s">
        <v>495</v>
      </c>
      <c r="D40" s="8" t="s">
        <v>496</v>
      </c>
      <c r="E40" s="6">
        <v>-8.2381096625413708</v>
      </c>
      <c r="F40" s="6">
        <v>-7.3640734162092798</v>
      </c>
      <c r="G40" s="6">
        <v>6.2648662382493203</v>
      </c>
      <c r="H40" s="6">
        <v>2.2527423481337201</v>
      </c>
      <c r="I40" s="6">
        <f t="shared" si="0"/>
        <v>-0.98662171214602523</v>
      </c>
      <c r="J40" s="6">
        <f t="shared" si="1"/>
        <v>-2.5556655340377796</v>
      </c>
    </row>
    <row r="41" spans="1:10">
      <c r="A41" s="6" t="s">
        <v>411</v>
      </c>
      <c r="B41" s="6" t="s">
        <v>497</v>
      </c>
      <c r="C41" s="8" t="s">
        <v>498</v>
      </c>
      <c r="D41" s="8" t="s">
        <v>499</v>
      </c>
      <c r="E41" s="6">
        <v>7.8735885875236694E-2</v>
      </c>
      <c r="F41" s="6">
        <v>7.2520060850280998</v>
      </c>
      <c r="G41" s="6">
        <v>5.5808734312379196</v>
      </c>
      <c r="H41" s="6">
        <v>-1.1986398347370799</v>
      </c>
      <c r="I41" s="6">
        <f t="shared" si="0"/>
        <v>2.8298046585565779</v>
      </c>
      <c r="J41" s="6">
        <f t="shared" si="1"/>
        <v>3.0266831251455102</v>
      </c>
    </row>
    <row r="42" spans="1:10">
      <c r="A42" s="6" t="s">
        <v>34</v>
      </c>
      <c r="B42" s="6" t="s">
        <v>63</v>
      </c>
      <c r="C42" s="8" t="s">
        <v>500</v>
      </c>
      <c r="D42" s="8" t="s">
        <v>501</v>
      </c>
      <c r="E42" s="6">
        <v>-0.57077695355222902</v>
      </c>
      <c r="F42" s="6">
        <v>2.5931226857451102</v>
      </c>
      <c r="G42" s="6">
        <v>4.5883068680035803</v>
      </c>
      <c r="H42" s="6">
        <v>3.0635008929399201</v>
      </c>
      <c r="I42" s="6">
        <f t="shared" si="0"/>
        <v>2.0087649572256758</v>
      </c>
      <c r="J42" s="6">
        <f t="shared" si="1"/>
        <v>2.8283117893425151</v>
      </c>
    </row>
    <row r="43" spans="1:10">
      <c r="A43" s="6" t="s">
        <v>449</v>
      </c>
      <c r="B43" s="6" t="s">
        <v>502</v>
      </c>
      <c r="C43" s="8" t="s">
        <v>503</v>
      </c>
      <c r="D43" s="8" t="s">
        <v>504</v>
      </c>
      <c r="E43" s="6">
        <v>-4.0684512854608501</v>
      </c>
      <c r="F43" s="6">
        <v>5.4642986365151698</v>
      </c>
      <c r="G43" s="6">
        <v>4.3897976334406996</v>
      </c>
      <c r="H43" s="6">
        <v>5.1984804469533401</v>
      </c>
      <c r="I43" s="6">
        <f t="shared" si="0"/>
        <v>0.16067317398992476</v>
      </c>
      <c r="J43" s="6">
        <f t="shared" si="1"/>
        <v>5.3313895417342554</v>
      </c>
    </row>
    <row r="44" spans="1:10">
      <c r="A44" s="6" t="s">
        <v>30</v>
      </c>
      <c r="B44" s="6" t="s">
        <v>31</v>
      </c>
      <c r="C44" s="8" t="s">
        <v>505</v>
      </c>
      <c r="D44" s="8" t="s">
        <v>506</v>
      </c>
      <c r="E44" s="6">
        <v>1.94698100116962</v>
      </c>
      <c r="F44" s="6">
        <v>2.34885585423469</v>
      </c>
      <c r="G44" s="6">
        <v>3.7340759290888701</v>
      </c>
      <c r="H44" s="6">
        <v>4.5596468268387502</v>
      </c>
      <c r="I44" s="6">
        <f t="shared" si="0"/>
        <v>2.8405284651292453</v>
      </c>
      <c r="J44" s="6">
        <f t="shared" si="1"/>
        <v>3.4542513405367199</v>
      </c>
    </row>
    <row r="45" spans="1:10">
      <c r="A45" s="6" t="s">
        <v>23</v>
      </c>
      <c r="B45" s="6" t="s">
        <v>293</v>
      </c>
      <c r="C45" s="8" t="s">
        <v>507</v>
      </c>
      <c r="D45" s="8" t="s">
        <v>508</v>
      </c>
      <c r="E45" s="6">
        <v>0.32429743832637198</v>
      </c>
      <c r="F45" s="6">
        <v>0.284814716976939</v>
      </c>
      <c r="G45" s="6">
        <v>3.7061958074353099</v>
      </c>
      <c r="H45" s="6">
        <v>2.4048461839019502</v>
      </c>
      <c r="I45" s="6">
        <f t="shared" si="0"/>
        <v>2.015246622880841</v>
      </c>
      <c r="J45" s="6">
        <f t="shared" si="1"/>
        <v>1.3448304504394446</v>
      </c>
    </row>
    <row r="46" spans="1:10">
      <c r="A46" s="6" t="s">
        <v>34</v>
      </c>
      <c r="B46" s="6" t="s">
        <v>139</v>
      </c>
      <c r="C46" s="8" t="s">
        <v>509</v>
      </c>
      <c r="D46" s="8" t="s">
        <v>510</v>
      </c>
      <c r="E46" s="6">
        <v>2.2970065167835401</v>
      </c>
      <c r="F46" s="6">
        <v>-5.5015520234663597</v>
      </c>
      <c r="G46" s="6">
        <v>3.6351112623276398</v>
      </c>
      <c r="H46" s="6">
        <v>-2.5736546136822498</v>
      </c>
      <c r="I46" s="6">
        <f t="shared" si="0"/>
        <v>2.9660588895555899</v>
      </c>
      <c r="J46" s="6">
        <f t="shared" si="1"/>
        <v>-4.0376033185743045</v>
      </c>
    </row>
    <row r="47" spans="1:10">
      <c r="A47" s="6" t="s">
        <v>34</v>
      </c>
      <c r="B47" s="6" t="s">
        <v>333</v>
      </c>
      <c r="C47" s="8" t="s">
        <v>511</v>
      </c>
      <c r="D47" s="8" t="s">
        <v>512</v>
      </c>
      <c r="E47" s="6">
        <v>1.11669452504918</v>
      </c>
      <c r="F47" s="6">
        <v>2.1274796316026499</v>
      </c>
      <c r="G47" s="6">
        <v>3.0889563195091898</v>
      </c>
      <c r="H47" s="6">
        <v>4.03455159544583</v>
      </c>
      <c r="I47" s="6">
        <f t="shared" si="0"/>
        <v>2.1028254222791851</v>
      </c>
      <c r="J47" s="6">
        <f t="shared" si="1"/>
        <v>3.0810156135242401</v>
      </c>
    </row>
    <row r="48" spans="1:10">
      <c r="A48" s="6" t="s">
        <v>34</v>
      </c>
      <c r="B48" s="6" t="s">
        <v>364</v>
      </c>
      <c r="C48" s="8" t="s">
        <v>513</v>
      </c>
      <c r="D48" s="8" t="s">
        <v>514</v>
      </c>
      <c r="E48" s="6">
        <v>1.7911423409491001</v>
      </c>
      <c r="F48" s="6">
        <v>-5.1441264153887998</v>
      </c>
      <c r="G48" s="6">
        <v>2.9372149719357501</v>
      </c>
      <c r="H48" s="6">
        <v>4.6016621178063897</v>
      </c>
      <c r="I48" s="6">
        <f t="shared" si="0"/>
        <v>2.3641786564424252</v>
      </c>
      <c r="J48" s="6">
        <f t="shared" si="1"/>
        <v>-0.27123214879120505</v>
      </c>
    </row>
    <row r="49" spans="1:10">
      <c r="A49" s="6" t="s">
        <v>38</v>
      </c>
      <c r="B49" s="6" t="s">
        <v>515</v>
      </c>
      <c r="C49" s="8" t="s">
        <v>516</v>
      </c>
      <c r="D49" s="8" t="s">
        <v>517</v>
      </c>
      <c r="E49" s="6">
        <v>5.04319647884705</v>
      </c>
      <c r="F49" s="6">
        <v>3.5075155952219799</v>
      </c>
      <c r="G49" s="6">
        <v>2.7669619622317199</v>
      </c>
      <c r="H49" s="6">
        <v>2.2689222937055402</v>
      </c>
      <c r="I49" s="6">
        <f t="shared" si="0"/>
        <v>3.9050792205393847</v>
      </c>
      <c r="J49" s="6">
        <f t="shared" si="1"/>
        <v>2.8882189444637598</v>
      </c>
    </row>
    <row r="50" spans="1:10">
      <c r="A50" s="6" t="s">
        <v>407</v>
      </c>
      <c r="B50" s="6" t="s">
        <v>518</v>
      </c>
      <c r="C50" s="8" t="s">
        <v>519</v>
      </c>
      <c r="D50" s="8" t="s">
        <v>520</v>
      </c>
      <c r="E50" s="6">
        <v>-5.8054379464514199</v>
      </c>
      <c r="F50" s="6">
        <v>-10.462905644948901</v>
      </c>
      <c r="G50" s="6">
        <v>2.6787857505256301</v>
      </c>
      <c r="H50" s="6">
        <v>-0.26185892009327</v>
      </c>
      <c r="I50" s="6">
        <f t="shared" si="0"/>
        <v>-1.5633260979628949</v>
      </c>
      <c r="J50" s="6">
        <f t="shared" si="1"/>
        <v>-5.362382282521085</v>
      </c>
    </row>
    <row r="51" spans="1:10">
      <c r="A51" s="6" t="s">
        <v>34</v>
      </c>
      <c r="B51" s="6" t="s">
        <v>361</v>
      </c>
      <c r="C51" s="8" t="s">
        <v>521</v>
      </c>
      <c r="D51" s="8" t="s">
        <v>522</v>
      </c>
      <c r="E51" s="6">
        <v>1.12286202922311</v>
      </c>
      <c r="F51" s="6">
        <v>-0.85756231223517598</v>
      </c>
      <c r="G51" s="6">
        <v>2.4020240541162599</v>
      </c>
      <c r="H51" s="6">
        <v>-2.0151279531408599E-2</v>
      </c>
      <c r="I51" s="6">
        <f t="shared" si="0"/>
        <v>1.7624430416696848</v>
      </c>
      <c r="J51" s="6">
        <f t="shared" si="1"/>
        <v>-0.43885679588329229</v>
      </c>
    </row>
    <row r="52" spans="1:10">
      <c r="A52" s="6" t="s">
        <v>34</v>
      </c>
      <c r="B52" s="6" t="s">
        <v>219</v>
      </c>
      <c r="C52" s="8" t="s">
        <v>523</v>
      </c>
      <c r="D52" s="8" t="s">
        <v>524</v>
      </c>
      <c r="E52" s="6">
        <v>2.9317115728385899</v>
      </c>
      <c r="F52" s="6">
        <v>-0.42243784262213602</v>
      </c>
      <c r="G52" s="6">
        <v>2.3738686515654899</v>
      </c>
      <c r="H52" s="6">
        <v>-3.7011752999047798</v>
      </c>
      <c r="I52" s="6">
        <f t="shared" si="0"/>
        <v>2.6527901122020401</v>
      </c>
      <c r="J52" s="6">
        <f t="shared" si="1"/>
        <v>-2.0618065712634577</v>
      </c>
    </row>
    <row r="53" spans="1:10">
      <c r="A53" s="6" t="s">
        <v>38</v>
      </c>
      <c r="B53" s="6" t="s">
        <v>525</v>
      </c>
      <c r="C53" s="8" t="s">
        <v>526</v>
      </c>
      <c r="D53" s="8" t="s">
        <v>527</v>
      </c>
      <c r="E53" s="6">
        <v>0.54426056557534297</v>
      </c>
      <c r="F53" s="6">
        <v>-3.56430037965296</v>
      </c>
      <c r="G53" s="6">
        <v>1.93990924898286</v>
      </c>
      <c r="H53" s="6">
        <v>0.31746969115267498</v>
      </c>
      <c r="I53" s="6">
        <f t="shared" si="0"/>
        <v>1.2420849072791014</v>
      </c>
      <c r="J53" s="6">
        <f t="shared" si="1"/>
        <v>-1.6234153442501424</v>
      </c>
    </row>
    <row r="54" spans="1:10">
      <c r="A54" s="6" t="s">
        <v>30</v>
      </c>
      <c r="B54" s="6" t="s">
        <v>150</v>
      </c>
      <c r="C54" s="8" t="s">
        <v>528</v>
      </c>
      <c r="D54" s="8" t="s">
        <v>529</v>
      </c>
      <c r="E54" s="6">
        <v>1.99104523299128</v>
      </c>
      <c r="F54" s="6">
        <v>0.91157442200186301</v>
      </c>
      <c r="G54" s="6">
        <v>1.9045326701818399</v>
      </c>
      <c r="H54" s="6">
        <v>1.68625803220728</v>
      </c>
      <c r="I54" s="6">
        <f t="shared" si="0"/>
        <v>1.9477889515865598</v>
      </c>
      <c r="J54" s="6">
        <f t="shared" si="1"/>
        <v>1.2989162271045716</v>
      </c>
    </row>
    <row r="55" spans="1:10">
      <c r="A55" s="6" t="s">
        <v>38</v>
      </c>
      <c r="B55" s="6" t="s">
        <v>530</v>
      </c>
      <c r="C55" s="8" t="s">
        <v>531</v>
      </c>
      <c r="D55" s="8" t="s">
        <v>532</v>
      </c>
      <c r="E55" s="6">
        <v>-1.1204304467539801</v>
      </c>
      <c r="F55" s="6">
        <v>0.28439489791307099</v>
      </c>
      <c r="G55" s="6">
        <v>1.8845914238919199</v>
      </c>
      <c r="H55" s="6">
        <v>-0.34704796389075299</v>
      </c>
      <c r="I55" s="6">
        <f t="shared" si="0"/>
        <v>0.38208048856896992</v>
      </c>
      <c r="J55" s="6">
        <f t="shared" si="1"/>
        <v>-3.1326532988840999E-2</v>
      </c>
    </row>
    <row r="56" spans="1:10">
      <c r="A56" s="6" t="s">
        <v>59</v>
      </c>
      <c r="B56" s="6" t="s">
        <v>278</v>
      </c>
      <c r="C56" s="8" t="s">
        <v>533</v>
      </c>
      <c r="D56" s="8" t="s">
        <v>534</v>
      </c>
      <c r="E56" s="6">
        <v>2.69877759982259</v>
      </c>
      <c r="F56" s="6">
        <v>7.9176916464592999</v>
      </c>
      <c r="G56" s="6">
        <v>1.7585341088258399</v>
      </c>
      <c r="H56" s="6">
        <v>2.3389450247135799</v>
      </c>
      <c r="I56" s="6">
        <f t="shared" si="0"/>
        <v>2.2286558543242148</v>
      </c>
      <c r="J56" s="6">
        <f t="shared" si="1"/>
        <v>5.1283183355864397</v>
      </c>
    </row>
    <row r="57" spans="1:10">
      <c r="A57" s="6" t="s">
        <v>30</v>
      </c>
      <c r="B57" s="6" t="s">
        <v>173</v>
      </c>
      <c r="C57" s="8" t="s">
        <v>535</v>
      </c>
      <c r="D57" s="8" t="s">
        <v>536</v>
      </c>
      <c r="E57" s="6">
        <v>2.0185374102767999</v>
      </c>
      <c r="F57" s="6">
        <v>1.1759888744062399</v>
      </c>
      <c r="G57" s="6">
        <v>1.7426786247900401</v>
      </c>
      <c r="H57" s="6">
        <v>-0.34015823801408102</v>
      </c>
      <c r="I57" s="6">
        <f t="shared" si="0"/>
        <v>1.8806080175334201</v>
      </c>
      <c r="J57" s="6">
        <f t="shared" si="1"/>
        <v>0.41791531819607941</v>
      </c>
    </row>
    <row r="58" spans="1:10">
      <c r="A58" s="6" t="s">
        <v>38</v>
      </c>
      <c r="B58" s="6" t="s">
        <v>252</v>
      </c>
      <c r="C58" s="8" t="s">
        <v>537</v>
      </c>
      <c r="D58" s="8" t="s">
        <v>538</v>
      </c>
      <c r="E58" s="6">
        <v>4.9083989057611701</v>
      </c>
      <c r="F58" s="6">
        <v>5.0895144845831597</v>
      </c>
      <c r="G58" s="6">
        <v>1.6536335973210601</v>
      </c>
      <c r="H58" s="6">
        <v>5.8230886496641698</v>
      </c>
      <c r="I58" s="6">
        <f t="shared" si="0"/>
        <v>3.2810162515411152</v>
      </c>
      <c r="J58" s="6">
        <f t="shared" si="1"/>
        <v>5.4563015671236652</v>
      </c>
    </row>
    <row r="59" spans="1:10">
      <c r="A59" s="6" t="s">
        <v>23</v>
      </c>
      <c r="B59" s="6" t="s">
        <v>27</v>
      </c>
      <c r="C59" s="8" t="s">
        <v>539</v>
      </c>
      <c r="D59" s="8" t="s">
        <v>540</v>
      </c>
      <c r="E59" s="6">
        <v>3.5906357151596802</v>
      </c>
      <c r="F59" s="6">
        <v>-5.2432571657316496</v>
      </c>
      <c r="G59" s="6">
        <v>1.48374349073781</v>
      </c>
      <c r="H59" s="6">
        <v>3.0169184577286998</v>
      </c>
      <c r="I59" s="6">
        <f t="shared" si="0"/>
        <v>2.5371896029487448</v>
      </c>
      <c r="J59" s="6">
        <f t="shared" si="1"/>
        <v>-1.1131693540014749</v>
      </c>
    </row>
    <row r="60" spans="1:10">
      <c r="A60" s="6" t="s">
        <v>59</v>
      </c>
      <c r="B60" s="6" t="s">
        <v>314</v>
      </c>
      <c r="C60" s="8" t="s">
        <v>541</v>
      </c>
      <c r="D60" s="8" t="s">
        <v>542</v>
      </c>
      <c r="E60" s="6">
        <v>4.2975387764390103</v>
      </c>
      <c r="F60" s="6">
        <v>1.65799433349142</v>
      </c>
      <c r="G60" s="6">
        <v>1.30315862906991</v>
      </c>
      <c r="H60" s="6">
        <v>0.95669021801315401</v>
      </c>
      <c r="I60" s="6">
        <f t="shared" si="0"/>
        <v>2.80034870275446</v>
      </c>
      <c r="J60" s="6">
        <f t="shared" si="1"/>
        <v>1.307342275752287</v>
      </c>
    </row>
    <row r="61" spans="1:10">
      <c r="A61" s="6" t="s">
        <v>30</v>
      </c>
      <c r="B61" s="6" t="s">
        <v>375</v>
      </c>
      <c r="C61" s="8" t="s">
        <v>543</v>
      </c>
      <c r="D61" s="8" t="s">
        <v>544</v>
      </c>
      <c r="E61" s="6">
        <v>3.0158483876423698</v>
      </c>
      <c r="F61" s="6">
        <v>1.00630311175508</v>
      </c>
      <c r="G61" s="6">
        <v>1.1205056094071899</v>
      </c>
      <c r="H61" s="6">
        <v>-0.50199421014136103</v>
      </c>
      <c r="I61" s="6">
        <f t="shared" si="0"/>
        <v>2.06817699852478</v>
      </c>
      <c r="J61" s="6">
        <f t="shared" si="1"/>
        <v>0.2521544508068595</v>
      </c>
    </row>
    <row r="62" spans="1:10">
      <c r="A62" s="6" t="s">
        <v>407</v>
      </c>
      <c r="B62" s="6" t="s">
        <v>545</v>
      </c>
      <c r="C62" s="8" t="s">
        <v>546</v>
      </c>
      <c r="D62" s="8" t="s">
        <v>547</v>
      </c>
      <c r="E62" s="6">
        <v>-0.59076722575942497</v>
      </c>
      <c r="F62" s="6">
        <v>-2.4693607500269699</v>
      </c>
      <c r="G62" s="6">
        <v>1.0095053537265499</v>
      </c>
      <c r="H62" s="6">
        <v>2.04960611725443</v>
      </c>
      <c r="I62" s="6">
        <f t="shared" si="0"/>
        <v>0.20936906398356248</v>
      </c>
      <c r="J62" s="6">
        <f t="shared" si="1"/>
        <v>-0.20987731638626994</v>
      </c>
    </row>
    <row r="63" spans="1:10">
      <c r="A63" s="6" t="s">
        <v>34</v>
      </c>
      <c r="B63" s="6" t="s">
        <v>35</v>
      </c>
      <c r="C63" s="8" t="s">
        <v>548</v>
      </c>
      <c r="D63" s="8" t="s">
        <v>549</v>
      </c>
      <c r="E63" s="6">
        <v>0.62162054121072297</v>
      </c>
      <c r="F63" s="6">
        <v>1.86354295352736</v>
      </c>
      <c r="G63" s="6">
        <v>0.93312219696625798</v>
      </c>
      <c r="H63" s="6">
        <v>0.68167081189839795</v>
      </c>
      <c r="I63" s="6">
        <f t="shared" si="0"/>
        <v>0.77737136908849047</v>
      </c>
      <c r="J63" s="6">
        <f t="shared" si="1"/>
        <v>1.2726068827128789</v>
      </c>
    </row>
    <row r="64" spans="1:10">
      <c r="A64" s="6" t="s">
        <v>449</v>
      </c>
      <c r="B64" s="6" t="s">
        <v>550</v>
      </c>
      <c r="C64" s="8" t="s">
        <v>551</v>
      </c>
      <c r="D64" s="8" t="s">
        <v>552</v>
      </c>
      <c r="E64" s="6">
        <v>-8.6877043808589196</v>
      </c>
      <c r="F64" s="6">
        <v>2.92574986255786</v>
      </c>
      <c r="G64" s="6">
        <v>0.92661991180769498</v>
      </c>
      <c r="H64" s="6">
        <v>-1.8241578885385299</v>
      </c>
      <c r="I64" s="6">
        <f t="shared" si="0"/>
        <v>-3.8805422345256124</v>
      </c>
      <c r="J64" s="6">
        <f t="shared" si="1"/>
        <v>0.55079598700966503</v>
      </c>
    </row>
    <row r="65" spans="1:10">
      <c r="A65" s="6" t="s">
        <v>49</v>
      </c>
      <c r="B65" s="6" t="s">
        <v>66</v>
      </c>
      <c r="C65" s="8" t="s">
        <v>553</v>
      </c>
      <c r="D65" s="8" t="s">
        <v>554</v>
      </c>
      <c r="E65" s="6">
        <v>-3.8069345364731002</v>
      </c>
      <c r="F65" s="6">
        <v>-0.819482393263958</v>
      </c>
      <c r="G65" s="6">
        <v>0.91473758144253103</v>
      </c>
      <c r="H65" s="6">
        <v>2.6962365300242901</v>
      </c>
      <c r="I65" s="6">
        <f t="shared" si="0"/>
        <v>-1.4460984775152845</v>
      </c>
      <c r="J65" s="6">
        <f t="shared" si="1"/>
        <v>0.93837706838016599</v>
      </c>
    </row>
    <row r="66" spans="1:10">
      <c r="A66" s="6" t="s">
        <v>38</v>
      </c>
      <c r="B66" s="6" t="s">
        <v>160</v>
      </c>
      <c r="C66" s="8" t="s">
        <v>555</v>
      </c>
      <c r="D66" s="8" t="s">
        <v>556</v>
      </c>
      <c r="E66" s="6">
        <v>3.94534478954809</v>
      </c>
      <c r="F66" s="6">
        <v>-3.0916670403870401</v>
      </c>
      <c r="G66" s="6">
        <v>0.90398600417955</v>
      </c>
      <c r="H66" s="6">
        <v>3.3583798588204998</v>
      </c>
      <c r="I66" s="6">
        <f t="shared" si="0"/>
        <v>2.4246653968638201</v>
      </c>
      <c r="J66" s="6">
        <f t="shared" si="1"/>
        <v>0.13335640921672987</v>
      </c>
    </row>
    <row r="67" spans="1:10">
      <c r="A67" s="6" t="s">
        <v>38</v>
      </c>
      <c r="B67" s="6" t="s">
        <v>185</v>
      </c>
      <c r="C67" s="8" t="s">
        <v>557</v>
      </c>
      <c r="D67" s="8" t="s">
        <v>558</v>
      </c>
      <c r="E67" s="6">
        <v>-4.8651228156334101</v>
      </c>
      <c r="F67" s="6">
        <v>-7.18845483399482</v>
      </c>
      <c r="G67" s="6">
        <v>0.87161709021786904</v>
      </c>
      <c r="H67" s="6">
        <v>0.15835465582548899</v>
      </c>
      <c r="I67" s="6">
        <f t="shared" si="0"/>
        <v>-1.9967528627077704</v>
      </c>
      <c r="J67" s="6">
        <f t="shared" si="1"/>
        <v>-3.5150500890846654</v>
      </c>
    </row>
    <row r="68" spans="1:10">
      <c r="A68" s="6" t="s">
        <v>34</v>
      </c>
      <c r="B68" s="6" t="s">
        <v>384</v>
      </c>
      <c r="C68" s="8" t="s">
        <v>559</v>
      </c>
      <c r="D68" s="8" t="s">
        <v>560</v>
      </c>
      <c r="E68" s="6">
        <v>-9.1061523788616103</v>
      </c>
      <c r="F68" s="6">
        <v>-9.2762570874020707</v>
      </c>
      <c r="G68" s="6">
        <v>0.61067702025758497</v>
      </c>
      <c r="H68" s="6">
        <v>-0.78438508631797099</v>
      </c>
      <c r="I68" s="6">
        <f t="shared" ref="I68:I131" si="2">AVERAGE(G68,E68)</f>
        <v>-4.2477376793020127</v>
      </c>
      <c r="J68" s="6">
        <f t="shared" ref="J68:J131" si="3">AVERAGE(H68,F68)</f>
        <v>-5.0303210868600212</v>
      </c>
    </row>
    <row r="69" spans="1:10">
      <c r="A69" s="6" t="s">
        <v>461</v>
      </c>
      <c r="B69" s="6" t="s">
        <v>561</v>
      </c>
      <c r="C69" s="8" t="s">
        <v>562</v>
      </c>
      <c r="D69" s="8" t="s">
        <v>563</v>
      </c>
      <c r="E69" s="6">
        <v>-17.032616872711099</v>
      </c>
      <c r="F69" s="6">
        <v>-14.5250681584416</v>
      </c>
      <c r="G69" s="6">
        <v>0.58106274860976903</v>
      </c>
      <c r="H69" s="6">
        <v>3.2234725870402099</v>
      </c>
      <c r="I69" s="6">
        <f t="shared" si="2"/>
        <v>-8.2257770620506641</v>
      </c>
      <c r="J69" s="6">
        <f t="shared" si="3"/>
        <v>-5.6507977857006955</v>
      </c>
    </row>
    <row r="70" spans="1:10">
      <c r="A70" s="6" t="s">
        <v>461</v>
      </c>
      <c r="B70" s="6" t="s">
        <v>564</v>
      </c>
      <c r="C70" s="8" t="s">
        <v>565</v>
      </c>
      <c r="D70" s="8" t="s">
        <v>566</v>
      </c>
      <c r="E70" s="6">
        <v>0.80652961079079399</v>
      </c>
      <c r="F70" s="6">
        <v>4.6789720652485904</v>
      </c>
      <c r="G70" s="6">
        <v>0.51730974590074097</v>
      </c>
      <c r="H70" s="6">
        <v>-1.8624678918895601</v>
      </c>
      <c r="I70" s="6">
        <f t="shared" si="2"/>
        <v>0.66191967834576748</v>
      </c>
      <c r="J70" s="6">
        <f t="shared" si="3"/>
        <v>1.4082520866795152</v>
      </c>
    </row>
    <row r="71" spans="1:10">
      <c r="A71" s="6" t="s">
        <v>23</v>
      </c>
      <c r="B71" s="6" t="s">
        <v>350</v>
      </c>
      <c r="C71" s="8" t="s">
        <v>567</v>
      </c>
      <c r="D71" s="8" t="s">
        <v>568</v>
      </c>
      <c r="E71" s="6">
        <v>1.58194510617846</v>
      </c>
      <c r="F71" s="6">
        <v>1.5753616483183099</v>
      </c>
      <c r="G71" s="6">
        <v>0.45924290529705403</v>
      </c>
      <c r="H71" s="6">
        <v>0.51586336027091195</v>
      </c>
      <c r="I71" s="6">
        <f t="shared" si="2"/>
        <v>1.0205940057377569</v>
      </c>
      <c r="J71" s="6">
        <f t="shared" si="3"/>
        <v>1.0456125042946109</v>
      </c>
    </row>
    <row r="72" spans="1:10">
      <c r="A72" s="6" t="s">
        <v>407</v>
      </c>
      <c r="B72" s="6" t="s">
        <v>569</v>
      </c>
      <c r="C72" s="8" t="s">
        <v>570</v>
      </c>
      <c r="D72" s="8" t="s">
        <v>571</v>
      </c>
      <c r="E72" s="6">
        <v>-6.3784790914426104</v>
      </c>
      <c r="F72" s="6">
        <v>-7.6201680405865702</v>
      </c>
      <c r="G72" s="6">
        <v>0.43523723882514898</v>
      </c>
      <c r="H72" s="6">
        <v>-0.85526461848716895</v>
      </c>
      <c r="I72" s="6">
        <f t="shared" si="2"/>
        <v>-2.9716209263087308</v>
      </c>
      <c r="J72" s="6">
        <f t="shared" si="3"/>
        <v>-4.2377163295368696</v>
      </c>
    </row>
    <row r="73" spans="1:10">
      <c r="A73" s="6" t="s">
        <v>59</v>
      </c>
      <c r="B73" s="6" t="s">
        <v>372</v>
      </c>
      <c r="C73" s="8" t="s">
        <v>572</v>
      </c>
      <c r="D73" s="8" t="s">
        <v>573</v>
      </c>
      <c r="E73" s="6">
        <v>-2.5839368896383199</v>
      </c>
      <c r="F73" s="6">
        <v>-10.3690283059781</v>
      </c>
      <c r="G73" s="6">
        <v>0.43491268097503299</v>
      </c>
      <c r="H73" s="6">
        <v>-3.8529739938943002</v>
      </c>
      <c r="I73" s="6">
        <f t="shared" si="2"/>
        <v>-1.0745121043316435</v>
      </c>
      <c r="J73" s="6">
        <f t="shared" si="3"/>
        <v>-7.1110011499362002</v>
      </c>
    </row>
    <row r="74" spans="1:10">
      <c r="A74" s="6" t="s">
        <v>49</v>
      </c>
      <c r="B74" s="6" t="s">
        <v>347</v>
      </c>
      <c r="C74" s="8" t="s">
        <v>574</v>
      </c>
      <c r="D74" s="8" t="s">
        <v>41</v>
      </c>
      <c r="E74" s="6">
        <v>8.5869115341238196</v>
      </c>
      <c r="F74" s="6">
        <v>7.3623593849864299</v>
      </c>
      <c r="G74" s="6">
        <v>0.37424199327840901</v>
      </c>
      <c r="H74" s="6">
        <v>1.1322119724614099</v>
      </c>
      <c r="I74" s="6">
        <f t="shared" si="2"/>
        <v>4.480576763701114</v>
      </c>
      <c r="J74" s="6">
        <f t="shared" si="3"/>
        <v>4.2472856787239195</v>
      </c>
    </row>
    <row r="75" spans="1:10">
      <c r="A75" s="6" t="s">
        <v>38</v>
      </c>
      <c r="B75" s="6" t="s">
        <v>72</v>
      </c>
      <c r="C75" s="8" t="s">
        <v>575</v>
      </c>
      <c r="D75" s="8" t="s">
        <v>576</v>
      </c>
      <c r="E75" s="6">
        <v>-8.9816680353941702</v>
      </c>
      <c r="F75" s="6">
        <v>2.7282612351601401</v>
      </c>
      <c r="G75" s="6">
        <v>0.34089600176349499</v>
      </c>
      <c r="H75" s="6">
        <v>0.29559954403486099</v>
      </c>
      <c r="I75" s="6">
        <f t="shared" si="2"/>
        <v>-4.3203860168153376</v>
      </c>
      <c r="J75" s="6">
        <f t="shared" si="3"/>
        <v>1.5119303895975005</v>
      </c>
    </row>
    <row r="76" spans="1:10">
      <c r="A76" s="6" t="s">
        <v>23</v>
      </c>
      <c r="B76" s="6" t="s">
        <v>328</v>
      </c>
      <c r="C76" s="8" t="s">
        <v>577</v>
      </c>
      <c r="D76" s="8" t="s">
        <v>578</v>
      </c>
      <c r="E76" s="6">
        <v>3.5734354471007701</v>
      </c>
      <c r="F76" s="6">
        <v>-11.276264058202299</v>
      </c>
      <c r="G76" s="6">
        <v>0.29421185160006302</v>
      </c>
      <c r="H76" s="6">
        <v>0.80329192350435497</v>
      </c>
      <c r="I76" s="6">
        <f t="shared" si="2"/>
        <v>1.9338236493504166</v>
      </c>
      <c r="J76" s="6">
        <f t="shared" si="3"/>
        <v>-5.2364860673489719</v>
      </c>
    </row>
    <row r="77" spans="1:10">
      <c r="A77" s="6" t="s">
        <v>38</v>
      </c>
      <c r="B77" s="6" t="s">
        <v>39</v>
      </c>
      <c r="C77" s="8" t="s">
        <v>579</v>
      </c>
      <c r="D77" s="8" t="s">
        <v>580</v>
      </c>
      <c r="E77" s="6">
        <v>0.83480451966219804</v>
      </c>
      <c r="F77" s="6">
        <v>-0.245309137120404</v>
      </c>
      <c r="G77" s="6">
        <v>0.28216273436486</v>
      </c>
      <c r="H77" s="6">
        <v>-0.26429426196683398</v>
      </c>
      <c r="I77" s="6">
        <f t="shared" si="2"/>
        <v>0.55848362701352905</v>
      </c>
      <c r="J77" s="6">
        <f t="shared" si="3"/>
        <v>-0.25480169954361898</v>
      </c>
    </row>
    <row r="78" spans="1:10">
      <c r="A78" s="6" t="s">
        <v>30</v>
      </c>
      <c r="B78" s="6" t="s">
        <v>99</v>
      </c>
      <c r="C78" s="8" t="s">
        <v>581</v>
      </c>
      <c r="D78" s="8" t="s">
        <v>582</v>
      </c>
      <c r="E78" s="6">
        <v>0.30073913953542902</v>
      </c>
      <c r="F78" s="6">
        <v>-5.5930768490035003</v>
      </c>
      <c r="G78" s="6">
        <v>0.128392538204609</v>
      </c>
      <c r="H78" s="6">
        <v>0.44788544283444798</v>
      </c>
      <c r="I78" s="6">
        <f t="shared" si="2"/>
        <v>0.21456583887001901</v>
      </c>
      <c r="J78" s="6">
        <f t="shared" si="3"/>
        <v>-2.5725957030845263</v>
      </c>
    </row>
    <row r="79" spans="1:10">
      <c r="A79" s="6" t="s">
        <v>461</v>
      </c>
      <c r="B79" s="6" t="s">
        <v>583</v>
      </c>
      <c r="C79" s="8" t="s">
        <v>584</v>
      </c>
      <c r="D79" s="8" t="s">
        <v>585</v>
      </c>
      <c r="E79" s="6">
        <v>0.63311950788555205</v>
      </c>
      <c r="F79" s="6">
        <v>-3.4794351057913402</v>
      </c>
      <c r="G79" s="6">
        <v>-5.5487311995842802E-2</v>
      </c>
      <c r="H79" s="6">
        <v>0.19661333276724499</v>
      </c>
      <c r="I79" s="6">
        <f t="shared" si="2"/>
        <v>0.28881609794485463</v>
      </c>
      <c r="J79" s="6">
        <f t="shared" si="3"/>
        <v>-1.6414108865120476</v>
      </c>
    </row>
    <row r="80" spans="1:10">
      <c r="A80" s="6" t="s">
        <v>449</v>
      </c>
      <c r="B80" s="6" t="s">
        <v>586</v>
      </c>
      <c r="C80" s="8" t="s">
        <v>587</v>
      </c>
      <c r="D80" s="8" t="s">
        <v>41</v>
      </c>
      <c r="E80" s="6">
        <v>7.3238156051995604</v>
      </c>
      <c r="F80" s="6">
        <v>5.6419885515742996</v>
      </c>
      <c r="G80" s="6">
        <v>-8.1226871121372002E-2</v>
      </c>
      <c r="H80" s="6">
        <v>1.0478679410093801</v>
      </c>
      <c r="I80" s="6">
        <f t="shared" si="2"/>
        <v>3.621294367039094</v>
      </c>
      <c r="J80" s="6">
        <f t="shared" si="3"/>
        <v>3.3449282462918397</v>
      </c>
    </row>
    <row r="81" spans="1:10">
      <c r="A81" s="6" t="s">
        <v>49</v>
      </c>
      <c r="B81" s="6" t="s">
        <v>81</v>
      </c>
      <c r="C81" s="8" t="s">
        <v>588</v>
      </c>
      <c r="D81" s="8" t="s">
        <v>589</v>
      </c>
      <c r="E81" s="6">
        <v>12.4858725666097</v>
      </c>
      <c r="F81" s="6">
        <v>11.9905141673516</v>
      </c>
      <c r="G81" s="6">
        <v>-0.119140567339203</v>
      </c>
      <c r="H81" s="6">
        <v>-3.1713609979425099</v>
      </c>
      <c r="I81" s="6">
        <f t="shared" si="2"/>
        <v>6.1833659996352486</v>
      </c>
      <c r="J81" s="6">
        <f t="shared" si="3"/>
        <v>4.4095765847045456</v>
      </c>
    </row>
    <row r="82" spans="1:10">
      <c r="A82" s="6" t="s">
        <v>34</v>
      </c>
      <c r="B82" s="6" t="s">
        <v>320</v>
      </c>
      <c r="C82" s="8" t="s">
        <v>590</v>
      </c>
      <c r="D82" s="8" t="s">
        <v>591</v>
      </c>
      <c r="E82" s="6">
        <v>-6.4260146554311101E-2</v>
      </c>
      <c r="F82" s="6">
        <v>-4.3783003615550404</v>
      </c>
      <c r="G82" s="6">
        <v>-0.23705299888734799</v>
      </c>
      <c r="H82" s="6">
        <v>2.5481298748689901E-2</v>
      </c>
      <c r="I82" s="6">
        <f t="shared" si="2"/>
        <v>-0.15065657272082955</v>
      </c>
      <c r="J82" s="6">
        <f t="shared" si="3"/>
        <v>-2.1764095314031753</v>
      </c>
    </row>
    <row r="83" spans="1:10">
      <c r="A83" s="6" t="s">
        <v>49</v>
      </c>
      <c r="B83" s="6" t="s">
        <v>78</v>
      </c>
      <c r="C83" s="8" t="s">
        <v>592</v>
      </c>
      <c r="D83" s="8" t="s">
        <v>593</v>
      </c>
      <c r="E83" s="6">
        <v>8.9358876701216907</v>
      </c>
      <c r="F83" s="6">
        <v>-4.2749725791588604</v>
      </c>
      <c r="G83" s="6">
        <v>-0.25007641993968699</v>
      </c>
      <c r="H83" s="6">
        <v>2.79216290122086</v>
      </c>
      <c r="I83" s="6">
        <f t="shared" si="2"/>
        <v>4.3429056250910021</v>
      </c>
      <c r="J83" s="6">
        <f t="shared" si="3"/>
        <v>-0.74140483896900022</v>
      </c>
    </row>
    <row r="84" spans="1:10">
      <c r="A84" s="6" t="s">
        <v>59</v>
      </c>
      <c r="B84" s="6" t="s">
        <v>366</v>
      </c>
      <c r="C84" s="8" t="s">
        <v>594</v>
      </c>
      <c r="D84" s="8" t="s">
        <v>595</v>
      </c>
      <c r="E84" s="6">
        <v>2.2561843990655599</v>
      </c>
      <c r="F84" s="6">
        <v>-6.8234841480417696</v>
      </c>
      <c r="G84" s="6">
        <v>-0.26342639644198002</v>
      </c>
      <c r="H84" s="6">
        <v>-3.5354634909448301</v>
      </c>
      <c r="I84" s="6">
        <f t="shared" si="2"/>
        <v>0.99637900131178991</v>
      </c>
      <c r="J84" s="6">
        <f t="shared" si="3"/>
        <v>-5.1794738194932997</v>
      </c>
    </row>
    <row r="85" spans="1:10">
      <c r="A85" s="6" t="s">
        <v>123</v>
      </c>
      <c r="B85" s="6" t="s">
        <v>305</v>
      </c>
      <c r="C85" s="8" t="s">
        <v>596</v>
      </c>
      <c r="D85" s="8" t="s">
        <v>597</v>
      </c>
      <c r="E85" s="6">
        <v>6.9635910222922597</v>
      </c>
      <c r="F85" s="6">
        <v>0.81249125716691994</v>
      </c>
      <c r="G85" s="6">
        <v>-0.26725770031782298</v>
      </c>
      <c r="H85" s="6">
        <v>0.641241451751147</v>
      </c>
      <c r="I85" s="6">
        <f t="shared" si="2"/>
        <v>3.3481666609872183</v>
      </c>
      <c r="J85" s="6">
        <f t="shared" si="3"/>
        <v>0.72686635445903347</v>
      </c>
    </row>
    <row r="86" spans="1:10">
      <c r="A86" s="6" t="s">
        <v>461</v>
      </c>
      <c r="B86" s="6" t="s">
        <v>598</v>
      </c>
      <c r="C86" s="8" t="s">
        <v>599</v>
      </c>
      <c r="D86" s="8" t="s">
        <v>600</v>
      </c>
      <c r="E86" s="6">
        <v>0.16275485545957999</v>
      </c>
      <c r="F86" s="6">
        <v>6.02112668945687</v>
      </c>
      <c r="G86" s="6">
        <v>-0.342664859681927</v>
      </c>
      <c r="H86" s="6">
        <v>0.12011169024222899</v>
      </c>
      <c r="I86" s="6">
        <f t="shared" si="2"/>
        <v>-8.9955002111173507E-2</v>
      </c>
      <c r="J86" s="6">
        <f t="shared" si="3"/>
        <v>3.0706191898495496</v>
      </c>
    </row>
    <row r="87" spans="1:10">
      <c r="A87" s="6" t="s">
        <v>411</v>
      </c>
      <c r="B87" s="6" t="s">
        <v>601</v>
      </c>
      <c r="C87" s="8" t="s">
        <v>602</v>
      </c>
      <c r="D87" s="8" t="s">
        <v>603</v>
      </c>
      <c r="E87" s="6">
        <v>8.6903504334680104</v>
      </c>
      <c r="F87" s="6">
        <v>4.9538706494701996</v>
      </c>
      <c r="G87" s="6">
        <v>-0.37393873260383698</v>
      </c>
      <c r="H87" s="6">
        <v>-2.7080022940070099</v>
      </c>
      <c r="I87" s="6">
        <f t="shared" si="2"/>
        <v>4.1582058504320871</v>
      </c>
      <c r="J87" s="6">
        <f t="shared" si="3"/>
        <v>1.1229341777315949</v>
      </c>
    </row>
    <row r="88" spans="1:10">
      <c r="A88" s="6" t="s">
        <v>23</v>
      </c>
      <c r="B88" s="6" t="s">
        <v>604</v>
      </c>
      <c r="C88" s="8" t="s">
        <v>605</v>
      </c>
      <c r="D88" s="8" t="s">
        <v>606</v>
      </c>
      <c r="E88" s="6">
        <v>1.98195323055113</v>
      </c>
      <c r="F88" s="6">
        <v>2.5790043445862301</v>
      </c>
      <c r="G88" s="6">
        <v>-0.37553416169474102</v>
      </c>
      <c r="H88" s="6">
        <v>0.72369100752500803</v>
      </c>
      <c r="I88" s="6">
        <f t="shared" si="2"/>
        <v>0.80320953442819454</v>
      </c>
      <c r="J88" s="6">
        <f t="shared" si="3"/>
        <v>1.6513476760556189</v>
      </c>
    </row>
    <row r="89" spans="1:10">
      <c r="A89" s="6" t="s">
        <v>23</v>
      </c>
      <c r="B89" s="6" t="s">
        <v>607</v>
      </c>
      <c r="C89" s="8" t="s">
        <v>608</v>
      </c>
      <c r="D89" s="8" t="s">
        <v>609</v>
      </c>
      <c r="E89" s="6">
        <v>2.2278191836869801</v>
      </c>
      <c r="F89" s="6">
        <v>3.0894862351607801</v>
      </c>
      <c r="G89" s="6">
        <v>-0.42701744164088201</v>
      </c>
      <c r="H89" s="6">
        <v>3.1627136583576498</v>
      </c>
      <c r="I89" s="6">
        <f t="shared" si="2"/>
        <v>0.900400871023049</v>
      </c>
      <c r="J89" s="6">
        <f t="shared" si="3"/>
        <v>3.126099946759215</v>
      </c>
    </row>
    <row r="90" spans="1:10">
      <c r="A90" s="6" t="s">
        <v>45</v>
      </c>
      <c r="B90" s="6" t="s">
        <v>378</v>
      </c>
      <c r="C90" s="8" t="s">
        <v>610</v>
      </c>
      <c r="D90" s="8" t="s">
        <v>611</v>
      </c>
      <c r="E90" s="6">
        <v>0.25719929890048698</v>
      </c>
      <c r="F90" s="6">
        <v>2.7129674364027601</v>
      </c>
      <c r="G90" s="6">
        <v>-0.47017556639686098</v>
      </c>
      <c r="H90" s="6">
        <v>2.8295228729357902</v>
      </c>
      <c r="I90" s="6">
        <f t="shared" si="2"/>
        <v>-0.106488133748187</v>
      </c>
      <c r="J90" s="6">
        <f t="shared" si="3"/>
        <v>2.7712451546692751</v>
      </c>
    </row>
    <row r="91" spans="1:10">
      <c r="A91" s="6" t="s">
        <v>415</v>
      </c>
      <c r="B91" s="6" t="s">
        <v>612</v>
      </c>
      <c r="C91" s="8" t="s">
        <v>613</v>
      </c>
      <c r="D91" s="8" t="s">
        <v>614</v>
      </c>
      <c r="E91" s="6">
        <v>-14.433020094224</v>
      </c>
      <c r="F91" s="6">
        <v>-16.984405694572899</v>
      </c>
      <c r="G91" s="6">
        <v>-0.52728463239844603</v>
      </c>
      <c r="H91" s="6">
        <v>-3.9908970903026102</v>
      </c>
      <c r="I91" s="6">
        <f t="shared" si="2"/>
        <v>-7.4801523633112232</v>
      </c>
      <c r="J91" s="6">
        <f t="shared" si="3"/>
        <v>-10.487651392437755</v>
      </c>
    </row>
    <row r="92" spans="1:10">
      <c r="A92" s="6" t="s">
        <v>45</v>
      </c>
      <c r="B92" s="6" t="s">
        <v>615</v>
      </c>
      <c r="C92" s="8" t="s">
        <v>616</v>
      </c>
      <c r="D92" s="8" t="s">
        <v>617</v>
      </c>
      <c r="E92" s="6">
        <v>1.7173340032694899</v>
      </c>
      <c r="F92" s="6">
        <v>0.84258759534418604</v>
      </c>
      <c r="G92" s="6">
        <v>-0.54482882399133403</v>
      </c>
      <c r="H92" s="6">
        <v>-1.94607009313326</v>
      </c>
      <c r="I92" s="6">
        <f t="shared" si="2"/>
        <v>0.586252589639078</v>
      </c>
      <c r="J92" s="6">
        <f t="shared" si="3"/>
        <v>-0.55174124889453702</v>
      </c>
    </row>
    <row r="93" spans="1:10">
      <c r="A93" s="6" t="s">
        <v>461</v>
      </c>
      <c r="B93" s="6" t="s">
        <v>618</v>
      </c>
      <c r="C93" s="8" t="s">
        <v>619</v>
      </c>
      <c r="D93" s="8" t="s">
        <v>620</v>
      </c>
      <c r="E93" s="6">
        <v>-0.63892430877652095</v>
      </c>
      <c r="F93" s="6">
        <v>6.76302723680611</v>
      </c>
      <c r="G93" s="6">
        <v>-0.57157912293950897</v>
      </c>
      <c r="H93" s="6">
        <v>2.6554412720365601</v>
      </c>
      <c r="I93" s="6">
        <f t="shared" si="2"/>
        <v>-0.60525171585801496</v>
      </c>
      <c r="J93" s="6">
        <f t="shared" si="3"/>
        <v>4.709234254421335</v>
      </c>
    </row>
    <row r="94" spans="1:10">
      <c r="A94" s="6" t="s">
        <v>411</v>
      </c>
      <c r="B94" s="6" t="s">
        <v>621</v>
      </c>
      <c r="C94" s="8" t="s">
        <v>622</v>
      </c>
      <c r="D94" s="8" t="s">
        <v>623</v>
      </c>
      <c r="E94" s="6">
        <v>5.4959673191553602</v>
      </c>
      <c r="F94" s="6">
        <v>6.7960306263696397</v>
      </c>
      <c r="G94" s="6">
        <v>-0.68881123357360896</v>
      </c>
      <c r="H94" s="6">
        <v>-4.2635547681839103</v>
      </c>
      <c r="I94" s="6">
        <f t="shared" si="2"/>
        <v>2.4035780427908757</v>
      </c>
      <c r="J94" s="6">
        <f t="shared" si="3"/>
        <v>1.2662379290928647</v>
      </c>
    </row>
    <row r="95" spans="1:10">
      <c r="A95" s="6" t="s">
        <v>123</v>
      </c>
      <c r="B95" s="6" t="s">
        <v>355</v>
      </c>
      <c r="C95" s="8" t="s">
        <v>624</v>
      </c>
      <c r="D95" s="8" t="s">
        <v>625</v>
      </c>
      <c r="E95" s="6">
        <v>-12.192053422538001</v>
      </c>
      <c r="F95" s="6">
        <v>-12.468705229337401</v>
      </c>
      <c r="G95" s="6">
        <v>-0.70599832063159995</v>
      </c>
      <c r="H95" s="6">
        <v>0.50240909945339596</v>
      </c>
      <c r="I95" s="6">
        <f t="shared" si="2"/>
        <v>-6.4490258715848006</v>
      </c>
      <c r="J95" s="6">
        <f t="shared" si="3"/>
        <v>-5.9831480649420019</v>
      </c>
    </row>
    <row r="96" spans="1:10">
      <c r="A96" s="6" t="s">
        <v>59</v>
      </c>
      <c r="B96" s="6" t="s">
        <v>296</v>
      </c>
      <c r="C96" s="8" t="s">
        <v>626</v>
      </c>
      <c r="D96" s="8" t="s">
        <v>627</v>
      </c>
      <c r="E96" s="6">
        <v>1.9468681961485701</v>
      </c>
      <c r="F96" s="6">
        <v>6.50127614515422</v>
      </c>
      <c r="G96" s="6">
        <v>-0.772169108871534</v>
      </c>
      <c r="H96" s="6">
        <v>2.2689701787575101</v>
      </c>
      <c r="I96" s="6">
        <f t="shared" si="2"/>
        <v>0.5873495436385181</v>
      </c>
      <c r="J96" s="6">
        <f t="shared" si="3"/>
        <v>4.3851231619558648</v>
      </c>
    </row>
    <row r="97" spans="1:10">
      <c r="A97" s="6" t="s">
        <v>30</v>
      </c>
      <c r="B97" s="6" t="s">
        <v>53</v>
      </c>
      <c r="C97" s="8" t="s">
        <v>628</v>
      </c>
      <c r="D97" s="8" t="s">
        <v>629</v>
      </c>
      <c r="E97" s="6">
        <v>1.1440643573717399</v>
      </c>
      <c r="F97" s="6">
        <v>-11.0080628672356</v>
      </c>
      <c r="G97" s="6">
        <v>-0.77343899251400805</v>
      </c>
      <c r="H97" s="6">
        <v>-2.1465449412344402</v>
      </c>
      <c r="I97" s="6">
        <f t="shared" si="2"/>
        <v>0.18531268242886595</v>
      </c>
      <c r="J97" s="6">
        <f t="shared" si="3"/>
        <v>-6.5773039042350199</v>
      </c>
    </row>
    <row r="98" spans="1:10">
      <c r="A98" s="6" t="s">
        <v>449</v>
      </c>
      <c r="B98" s="6" t="s">
        <v>630</v>
      </c>
      <c r="C98" s="8" t="s">
        <v>631</v>
      </c>
      <c r="D98" s="8" t="s">
        <v>632</v>
      </c>
      <c r="E98" s="6">
        <v>6.6046344394619796</v>
      </c>
      <c r="F98" s="6">
        <v>4.0984419363455098</v>
      </c>
      <c r="G98" s="6">
        <v>-0.92033870369334903</v>
      </c>
      <c r="H98" s="6">
        <v>-0.70430664237491103</v>
      </c>
      <c r="I98" s="6">
        <f t="shared" si="2"/>
        <v>2.8421478678843153</v>
      </c>
      <c r="J98" s="6">
        <f t="shared" si="3"/>
        <v>1.6970676469852994</v>
      </c>
    </row>
    <row r="99" spans="1:10">
      <c r="A99" s="6" t="s">
        <v>38</v>
      </c>
      <c r="B99" s="6" t="s">
        <v>210</v>
      </c>
      <c r="C99" s="8" t="s">
        <v>633</v>
      </c>
      <c r="D99" s="8" t="s">
        <v>634</v>
      </c>
      <c r="E99" s="6">
        <v>-6.7047636960146004</v>
      </c>
      <c r="F99" s="6">
        <v>-18.032784044584201</v>
      </c>
      <c r="G99" s="6">
        <v>-0.92513325691367798</v>
      </c>
      <c r="H99" s="6">
        <v>-3.8627590537122898</v>
      </c>
      <c r="I99" s="6">
        <f t="shared" si="2"/>
        <v>-3.814948476464139</v>
      </c>
      <c r="J99" s="6">
        <f t="shared" si="3"/>
        <v>-10.947771549148245</v>
      </c>
    </row>
    <row r="100" spans="1:10">
      <c r="A100" s="6" t="s">
        <v>49</v>
      </c>
      <c r="B100" s="6" t="s">
        <v>237</v>
      </c>
      <c r="C100" s="8" t="s">
        <v>635</v>
      </c>
      <c r="D100" s="8" t="s">
        <v>636</v>
      </c>
      <c r="E100" s="6">
        <v>10.074927244303099</v>
      </c>
      <c r="F100" s="6">
        <v>12.772424996264199</v>
      </c>
      <c r="G100" s="6">
        <v>-0.96449655590654204</v>
      </c>
      <c r="H100" s="6">
        <v>-1.34875363374593</v>
      </c>
      <c r="I100" s="6">
        <f t="shared" si="2"/>
        <v>4.5552153441982783</v>
      </c>
      <c r="J100" s="6">
        <f t="shared" si="3"/>
        <v>5.7118356812591342</v>
      </c>
    </row>
    <row r="101" spans="1:10">
      <c r="A101" s="6" t="s">
        <v>407</v>
      </c>
      <c r="B101" s="6" t="s">
        <v>637</v>
      </c>
      <c r="C101" s="8" t="s">
        <v>638</v>
      </c>
      <c r="D101" s="8" t="s">
        <v>639</v>
      </c>
      <c r="E101" s="6">
        <v>1.4908901358605899</v>
      </c>
      <c r="F101" s="6">
        <v>3.3457790689841</v>
      </c>
      <c r="G101" s="6">
        <v>-1.0090544972819699</v>
      </c>
      <c r="H101" s="6">
        <v>1.9421427240935001</v>
      </c>
      <c r="I101" s="6">
        <f t="shared" si="2"/>
        <v>0.24091781928931</v>
      </c>
      <c r="J101" s="6">
        <f t="shared" si="3"/>
        <v>2.6439608965388</v>
      </c>
    </row>
    <row r="102" spans="1:10">
      <c r="A102" s="6" t="s">
        <v>407</v>
      </c>
      <c r="B102" s="6" t="s">
        <v>640</v>
      </c>
      <c r="C102" s="8" t="s">
        <v>641</v>
      </c>
      <c r="D102" s="8">
        <v>17757146</v>
      </c>
      <c r="E102" s="6">
        <v>-3.7596733357501901</v>
      </c>
      <c r="F102" s="6">
        <v>-4.68045576527763</v>
      </c>
      <c r="G102" s="6">
        <v>-1.0681685973239201</v>
      </c>
      <c r="H102" s="6">
        <v>-1.4262400639769099</v>
      </c>
      <c r="I102" s="6">
        <f t="shared" si="2"/>
        <v>-2.4139209665370549</v>
      </c>
      <c r="J102" s="6">
        <f t="shared" si="3"/>
        <v>-3.05334791462727</v>
      </c>
    </row>
    <row r="103" spans="1:10">
      <c r="A103" s="6" t="s">
        <v>34</v>
      </c>
      <c r="B103" s="6" t="s">
        <v>145</v>
      </c>
      <c r="C103" s="8" t="s">
        <v>642</v>
      </c>
      <c r="D103" s="8" t="s">
        <v>643</v>
      </c>
      <c r="E103" s="6">
        <v>0.50951430428216804</v>
      </c>
      <c r="F103" s="6">
        <v>-0.156636247107728</v>
      </c>
      <c r="G103" s="6">
        <v>-1.0942607440490599</v>
      </c>
      <c r="H103" s="6">
        <v>4.67824798406102</v>
      </c>
      <c r="I103" s="6">
        <f t="shared" si="2"/>
        <v>-0.29237321988344595</v>
      </c>
      <c r="J103" s="6">
        <f t="shared" si="3"/>
        <v>2.2608058684766461</v>
      </c>
    </row>
    <row r="104" spans="1:10">
      <c r="A104" s="6" t="s">
        <v>45</v>
      </c>
      <c r="B104" s="6" t="s">
        <v>130</v>
      </c>
      <c r="C104" s="8" t="s">
        <v>644</v>
      </c>
      <c r="D104" s="8" t="s">
        <v>645</v>
      </c>
      <c r="E104" s="6">
        <v>0.56453921650868599</v>
      </c>
      <c r="F104" s="6">
        <v>-21.000328158103098</v>
      </c>
      <c r="G104" s="6">
        <v>-1.17147186504531</v>
      </c>
      <c r="H104" s="6">
        <v>-3.6783783625738899</v>
      </c>
      <c r="I104" s="6">
        <f t="shared" si="2"/>
        <v>-0.30346632426831199</v>
      </c>
      <c r="J104" s="6">
        <f t="shared" si="3"/>
        <v>-12.339353260338495</v>
      </c>
    </row>
    <row r="105" spans="1:10">
      <c r="A105" s="6" t="s">
        <v>449</v>
      </c>
      <c r="B105" s="6" t="s">
        <v>646</v>
      </c>
      <c r="C105" s="8" t="s">
        <v>647</v>
      </c>
      <c r="D105" s="8" t="s">
        <v>648</v>
      </c>
      <c r="E105" s="6">
        <v>9.0478168599022499</v>
      </c>
      <c r="F105" s="6">
        <v>1.57704190824803</v>
      </c>
      <c r="G105" s="6">
        <v>-1.1880823136415599</v>
      </c>
      <c r="H105" s="6">
        <v>-3.9801288843009401</v>
      </c>
      <c r="I105" s="6">
        <f t="shared" si="2"/>
        <v>3.9298672731303448</v>
      </c>
      <c r="J105" s="6">
        <f t="shared" si="3"/>
        <v>-1.2015434880264551</v>
      </c>
    </row>
    <row r="106" spans="1:10">
      <c r="A106" s="6" t="s">
        <v>23</v>
      </c>
      <c r="B106" s="6" t="s">
        <v>649</v>
      </c>
      <c r="C106" s="8" t="s">
        <v>650</v>
      </c>
      <c r="D106" s="8" t="s">
        <v>651</v>
      </c>
      <c r="E106" s="6">
        <v>2.06781353257333</v>
      </c>
      <c r="F106" s="6">
        <v>1.35447001043122</v>
      </c>
      <c r="G106" s="6">
        <v>-1.21901661020332</v>
      </c>
      <c r="H106" s="6">
        <v>-1.6056149531020301</v>
      </c>
      <c r="I106" s="6">
        <f t="shared" si="2"/>
        <v>0.42439846118500502</v>
      </c>
      <c r="J106" s="6">
        <f t="shared" si="3"/>
        <v>-0.12557247133540506</v>
      </c>
    </row>
    <row r="107" spans="1:10">
      <c r="A107" s="6" t="s">
        <v>23</v>
      </c>
      <c r="B107" s="6" t="s">
        <v>652</v>
      </c>
      <c r="C107" s="8" t="s">
        <v>653</v>
      </c>
      <c r="D107" s="8" t="s">
        <v>654</v>
      </c>
      <c r="E107" s="6">
        <v>-6.6612104170777302</v>
      </c>
      <c r="F107" s="6">
        <v>-9.5048880309073809</v>
      </c>
      <c r="G107" s="6">
        <v>-1.24263945616037</v>
      </c>
      <c r="H107" s="6">
        <v>0.313292669683925</v>
      </c>
      <c r="I107" s="6">
        <f t="shared" si="2"/>
        <v>-3.9519249366190499</v>
      </c>
      <c r="J107" s="6">
        <f t="shared" si="3"/>
        <v>-4.595797680611728</v>
      </c>
    </row>
    <row r="108" spans="1:10">
      <c r="A108" s="6" t="s">
        <v>30</v>
      </c>
      <c r="B108" s="6" t="s">
        <v>136</v>
      </c>
      <c r="C108" s="8" t="s">
        <v>655</v>
      </c>
      <c r="D108" s="8" t="s">
        <v>656</v>
      </c>
      <c r="E108" s="6">
        <v>2.0992790112862298</v>
      </c>
      <c r="F108" s="6">
        <v>1.37009138418835</v>
      </c>
      <c r="G108" s="6">
        <v>-1.2485344324733401</v>
      </c>
      <c r="H108" s="6">
        <v>0.55285782389690796</v>
      </c>
      <c r="I108" s="6">
        <f t="shared" si="2"/>
        <v>0.42537228940644489</v>
      </c>
      <c r="J108" s="6">
        <f t="shared" si="3"/>
        <v>0.96147460404262897</v>
      </c>
    </row>
    <row r="109" spans="1:10">
      <c r="A109" s="6" t="s">
        <v>49</v>
      </c>
      <c r="B109" s="6" t="s">
        <v>302</v>
      </c>
      <c r="C109" s="8" t="s">
        <v>657</v>
      </c>
      <c r="D109" s="8" t="s">
        <v>658</v>
      </c>
      <c r="E109" s="6">
        <v>11.068426234375099</v>
      </c>
      <c r="F109" s="6">
        <v>7.1683352948593599</v>
      </c>
      <c r="G109" s="6">
        <v>-1.36784585054854</v>
      </c>
      <c r="H109" s="6">
        <v>-1.4754225926065301</v>
      </c>
      <c r="I109" s="6">
        <f t="shared" si="2"/>
        <v>4.8502901919132793</v>
      </c>
      <c r="J109" s="6">
        <f t="shared" si="3"/>
        <v>2.8464563511264149</v>
      </c>
    </row>
    <row r="110" spans="1:10">
      <c r="A110" s="6" t="s">
        <v>38</v>
      </c>
      <c r="B110" s="6" t="s">
        <v>659</v>
      </c>
      <c r="C110" s="8" t="s">
        <v>660</v>
      </c>
      <c r="D110" s="8" t="s">
        <v>661</v>
      </c>
      <c r="E110" s="6">
        <v>1.49770507344962</v>
      </c>
      <c r="F110" s="6">
        <v>7.2779065673805201</v>
      </c>
      <c r="G110" s="6">
        <v>-1.3708324972346599</v>
      </c>
      <c r="H110" s="6">
        <v>-2.0922626471663301</v>
      </c>
      <c r="I110" s="6">
        <f t="shared" si="2"/>
        <v>6.3436288107480032E-2</v>
      </c>
      <c r="J110" s="6">
        <f t="shared" si="3"/>
        <v>2.592821960107095</v>
      </c>
    </row>
    <row r="111" spans="1:10">
      <c r="A111" s="6" t="s">
        <v>38</v>
      </c>
      <c r="B111" s="6" t="s">
        <v>662</v>
      </c>
      <c r="C111" s="8" t="s">
        <v>663</v>
      </c>
      <c r="D111" s="8" t="s">
        <v>664</v>
      </c>
      <c r="E111" s="6">
        <v>4.9155935376465898</v>
      </c>
      <c r="F111" s="6">
        <v>3.0812434320820898</v>
      </c>
      <c r="G111" s="6">
        <v>-1.51269906064097</v>
      </c>
      <c r="H111" s="6">
        <v>-0.95494330672318195</v>
      </c>
      <c r="I111" s="6">
        <f t="shared" si="2"/>
        <v>1.7014472385028099</v>
      </c>
      <c r="J111" s="6">
        <f t="shared" si="3"/>
        <v>1.0631500626794539</v>
      </c>
    </row>
    <row r="112" spans="1:10">
      <c r="A112" s="6" t="s">
        <v>45</v>
      </c>
      <c r="B112" s="6" t="s">
        <v>96</v>
      </c>
      <c r="C112" s="8" t="s">
        <v>665</v>
      </c>
      <c r="D112" s="8" t="s">
        <v>666</v>
      </c>
      <c r="E112" s="6">
        <v>2.98788599707171</v>
      </c>
      <c r="F112" s="6">
        <v>1.4000886224582401</v>
      </c>
      <c r="G112" s="6">
        <v>-1.5172372368123901</v>
      </c>
      <c r="H112" s="6">
        <v>-2.8888661893650398</v>
      </c>
      <c r="I112" s="6">
        <f t="shared" si="2"/>
        <v>0.73532438012965995</v>
      </c>
      <c r="J112" s="6">
        <f t="shared" si="3"/>
        <v>-0.74438878345339987</v>
      </c>
    </row>
    <row r="113" spans="1:10">
      <c r="A113" s="6" t="s">
        <v>34</v>
      </c>
      <c r="B113" s="6" t="s">
        <v>165</v>
      </c>
      <c r="C113" s="8" t="s">
        <v>667</v>
      </c>
      <c r="D113" s="8" t="s">
        <v>668</v>
      </c>
      <c r="E113" s="6">
        <v>2.27934919874729</v>
      </c>
      <c r="F113" s="6">
        <v>4.5180972131778301</v>
      </c>
      <c r="G113" s="6">
        <v>-1.51894407336098</v>
      </c>
      <c r="H113" s="6">
        <v>-2.0855449616072801</v>
      </c>
      <c r="I113" s="6">
        <f t="shared" si="2"/>
        <v>0.380202562693155</v>
      </c>
      <c r="J113" s="6">
        <f t="shared" si="3"/>
        <v>1.216276125785275</v>
      </c>
    </row>
    <row r="114" spans="1:10">
      <c r="A114" s="6" t="s">
        <v>23</v>
      </c>
      <c r="B114" s="6" t="s">
        <v>266</v>
      </c>
      <c r="C114" s="8" t="s">
        <v>669</v>
      </c>
      <c r="D114" s="8" t="s">
        <v>670</v>
      </c>
      <c r="E114" s="6">
        <v>1.38820163970289</v>
      </c>
      <c r="F114" s="6">
        <v>-1.18337419766404</v>
      </c>
      <c r="G114" s="6">
        <v>-1.59849169287996</v>
      </c>
      <c r="H114" s="6">
        <v>-4.0945018468714904</v>
      </c>
      <c r="I114" s="6">
        <f t="shared" si="2"/>
        <v>-0.10514502658853497</v>
      </c>
      <c r="J114" s="6">
        <f t="shared" si="3"/>
        <v>-2.638938022267765</v>
      </c>
    </row>
    <row r="115" spans="1:10">
      <c r="A115" s="6" t="s">
        <v>49</v>
      </c>
      <c r="B115" s="6" t="s">
        <v>671</v>
      </c>
      <c r="C115" s="8" t="s">
        <v>672</v>
      </c>
      <c r="D115" s="8" t="s">
        <v>673</v>
      </c>
      <c r="E115" s="6">
        <v>10.071027523973299</v>
      </c>
      <c r="F115" s="6">
        <v>10.1001057628759</v>
      </c>
      <c r="G115" s="6">
        <v>-1.6032259155556301</v>
      </c>
      <c r="H115" s="6">
        <v>0.81152317783025296</v>
      </c>
      <c r="I115" s="6">
        <f t="shared" si="2"/>
        <v>4.2339008042088349</v>
      </c>
      <c r="J115" s="6">
        <f t="shared" si="3"/>
        <v>5.4558144703530767</v>
      </c>
    </row>
    <row r="116" spans="1:10">
      <c r="A116" s="6" t="s">
        <v>415</v>
      </c>
      <c r="B116" s="6" t="s">
        <v>674</v>
      </c>
      <c r="C116" s="8" t="s">
        <v>675</v>
      </c>
      <c r="D116" s="8" t="s">
        <v>676</v>
      </c>
      <c r="E116" s="6">
        <v>3.8829763540981599</v>
      </c>
      <c r="F116" s="6">
        <v>-2.7026948726678302</v>
      </c>
      <c r="G116" s="6">
        <v>-1.61405120512477</v>
      </c>
      <c r="H116" s="6">
        <v>-1.5698350411872599</v>
      </c>
      <c r="I116" s="6">
        <f t="shared" si="2"/>
        <v>1.134462574486695</v>
      </c>
      <c r="J116" s="6">
        <f t="shared" si="3"/>
        <v>-2.1362649569275449</v>
      </c>
    </row>
    <row r="117" spans="1:10">
      <c r="A117" s="6" t="s">
        <v>415</v>
      </c>
      <c r="B117" s="6" t="s">
        <v>677</v>
      </c>
      <c r="C117" s="8" t="s">
        <v>678</v>
      </c>
      <c r="D117" s="8" t="s">
        <v>679</v>
      </c>
      <c r="E117" s="6">
        <v>0.45490570830343002</v>
      </c>
      <c r="F117" s="6">
        <v>2.8768911469790699</v>
      </c>
      <c r="G117" s="6">
        <v>-1.6465097226944501</v>
      </c>
      <c r="H117" s="6">
        <v>-1.66320493939904</v>
      </c>
      <c r="I117" s="6">
        <f t="shared" si="2"/>
        <v>-0.59580200719551002</v>
      </c>
      <c r="J117" s="6">
        <f t="shared" si="3"/>
        <v>0.60684310379001494</v>
      </c>
    </row>
    <row r="118" spans="1:10">
      <c r="A118" s="6" t="s">
        <v>49</v>
      </c>
      <c r="B118" s="6" t="s">
        <v>680</v>
      </c>
      <c r="C118" s="8" t="s">
        <v>681</v>
      </c>
      <c r="D118" s="8" t="s">
        <v>682</v>
      </c>
      <c r="E118" s="6">
        <v>12.2337027049378</v>
      </c>
      <c r="F118" s="6">
        <v>9.8707583776683006</v>
      </c>
      <c r="G118" s="6">
        <v>-1.6550246985200201</v>
      </c>
      <c r="H118" s="6">
        <v>-3.69056813559326</v>
      </c>
      <c r="I118" s="6">
        <f t="shared" si="2"/>
        <v>5.2893390032088901</v>
      </c>
      <c r="J118" s="6">
        <f t="shared" si="3"/>
        <v>3.0900951210375203</v>
      </c>
    </row>
    <row r="119" spans="1:10">
      <c r="A119" s="6" t="s">
        <v>30</v>
      </c>
      <c r="B119" s="6" t="s">
        <v>299</v>
      </c>
      <c r="C119" s="8" t="s">
        <v>683</v>
      </c>
      <c r="D119" s="8" t="s">
        <v>684</v>
      </c>
      <c r="E119" s="6">
        <v>2.8236594773364598</v>
      </c>
      <c r="F119" s="6">
        <v>-15.792941176172601</v>
      </c>
      <c r="G119" s="6">
        <v>-1.75654216563993</v>
      </c>
      <c r="H119" s="6">
        <v>-2.2441744513198998</v>
      </c>
      <c r="I119" s="6">
        <f t="shared" si="2"/>
        <v>0.5335586558482649</v>
      </c>
      <c r="J119" s="6">
        <f t="shared" si="3"/>
        <v>-9.0185578137462503</v>
      </c>
    </row>
    <row r="120" spans="1:10">
      <c r="A120" s="6" t="s">
        <v>49</v>
      </c>
      <c r="B120" s="6" t="s">
        <v>685</v>
      </c>
      <c r="C120" s="8" t="s">
        <v>686</v>
      </c>
      <c r="D120" s="8" t="s">
        <v>687</v>
      </c>
      <c r="E120" s="6">
        <v>-0.53821283345599402</v>
      </c>
      <c r="F120" s="6">
        <v>-6.2837553028601896</v>
      </c>
      <c r="G120" s="6">
        <v>-1.8192604735075</v>
      </c>
      <c r="H120" s="6">
        <v>-1.00302443034198</v>
      </c>
      <c r="I120" s="6">
        <f t="shared" si="2"/>
        <v>-1.1787366534817469</v>
      </c>
      <c r="J120" s="6">
        <f t="shared" si="3"/>
        <v>-3.6433898666010847</v>
      </c>
    </row>
    <row r="121" spans="1:10">
      <c r="A121" s="6" t="s">
        <v>59</v>
      </c>
      <c r="B121" s="6" t="s">
        <v>352</v>
      </c>
      <c r="C121" s="8" t="s">
        <v>688</v>
      </c>
      <c r="D121" s="8" t="s">
        <v>689</v>
      </c>
      <c r="E121" s="6">
        <v>2.1650640547553399</v>
      </c>
      <c r="F121" s="6">
        <v>7.4646758977140504</v>
      </c>
      <c r="G121" s="6">
        <v>-1.8793794426866199</v>
      </c>
      <c r="H121" s="6">
        <v>0.77067759470688002</v>
      </c>
      <c r="I121" s="6">
        <f t="shared" si="2"/>
        <v>0.14284230603435999</v>
      </c>
      <c r="J121" s="6">
        <f t="shared" si="3"/>
        <v>4.1176767462104653</v>
      </c>
    </row>
    <row r="122" spans="1:10">
      <c r="A122" s="6" t="s">
        <v>49</v>
      </c>
      <c r="B122" s="6" t="s">
        <v>690</v>
      </c>
      <c r="C122" s="8" t="s">
        <v>691</v>
      </c>
      <c r="D122" s="8" t="s">
        <v>692</v>
      </c>
      <c r="E122" s="6">
        <v>9.8808605292966796</v>
      </c>
      <c r="F122" s="6">
        <v>5.70483353684169</v>
      </c>
      <c r="G122" s="6">
        <v>-1.9245023789240301</v>
      </c>
      <c r="H122" s="6">
        <v>-2.55855104347645</v>
      </c>
      <c r="I122" s="6">
        <f t="shared" si="2"/>
        <v>3.9781790751863246</v>
      </c>
      <c r="J122" s="6">
        <f t="shared" si="3"/>
        <v>1.57314124668262</v>
      </c>
    </row>
    <row r="123" spans="1:10">
      <c r="A123" s="6" t="s">
        <v>45</v>
      </c>
      <c r="B123" s="6" t="s">
        <v>216</v>
      </c>
      <c r="C123" s="8" t="s">
        <v>693</v>
      </c>
      <c r="D123" s="8" t="s">
        <v>694</v>
      </c>
      <c r="E123" s="6">
        <v>3.2878340304701301</v>
      </c>
      <c r="F123" s="6">
        <v>1.54830510085221</v>
      </c>
      <c r="G123" s="6">
        <v>-1.9902284971739099</v>
      </c>
      <c r="H123" s="6">
        <v>-3.0071386910492999</v>
      </c>
      <c r="I123" s="6">
        <f t="shared" si="2"/>
        <v>0.6488027666481101</v>
      </c>
      <c r="J123" s="6">
        <f t="shared" si="3"/>
        <v>-0.72941679509854496</v>
      </c>
    </row>
    <row r="124" spans="1:10">
      <c r="A124" s="6" t="s">
        <v>449</v>
      </c>
      <c r="B124" s="6" t="s">
        <v>695</v>
      </c>
      <c r="C124" s="8" t="s">
        <v>696</v>
      </c>
      <c r="D124" s="8" t="s">
        <v>697</v>
      </c>
      <c r="E124" s="6">
        <v>6.4814940907279102</v>
      </c>
      <c r="F124" s="6">
        <v>-6.5907933517089896</v>
      </c>
      <c r="G124" s="6">
        <v>-2.01186681523036</v>
      </c>
      <c r="H124" s="6">
        <v>1.6953549291491601</v>
      </c>
      <c r="I124" s="6">
        <f t="shared" si="2"/>
        <v>2.2348136377487751</v>
      </c>
      <c r="J124" s="6">
        <f t="shared" si="3"/>
        <v>-2.4477192112799147</v>
      </c>
    </row>
    <row r="125" spans="1:10">
      <c r="A125" s="6" t="s">
        <v>34</v>
      </c>
      <c r="B125" s="6" t="s">
        <v>317</v>
      </c>
      <c r="C125" s="8" t="s">
        <v>698</v>
      </c>
      <c r="D125" s="8" t="s">
        <v>699</v>
      </c>
      <c r="E125" s="6">
        <v>0.35906128030573398</v>
      </c>
      <c r="F125" s="6">
        <v>1.0124905709637</v>
      </c>
      <c r="G125" s="6">
        <v>-2.0721035973894701</v>
      </c>
      <c r="H125" s="6">
        <v>-2.71127093505185</v>
      </c>
      <c r="I125" s="6">
        <f t="shared" si="2"/>
        <v>-0.85652115854186806</v>
      </c>
      <c r="J125" s="6">
        <f t="shared" si="3"/>
        <v>-0.84939018204407501</v>
      </c>
    </row>
    <row r="126" spans="1:10">
      <c r="A126" s="6" t="s">
        <v>45</v>
      </c>
      <c r="B126" s="6" t="s">
        <v>339</v>
      </c>
      <c r="C126" s="8" t="s">
        <v>700</v>
      </c>
      <c r="D126" s="8" t="s">
        <v>701</v>
      </c>
      <c r="E126" s="6">
        <v>2.4992961736702402</v>
      </c>
      <c r="F126" s="6">
        <v>2.5068491456270698</v>
      </c>
      <c r="G126" s="6">
        <v>-2.0810915701264698</v>
      </c>
      <c r="H126" s="6">
        <v>-4.3525216547996104</v>
      </c>
      <c r="I126" s="6">
        <f t="shared" si="2"/>
        <v>0.20910230177188516</v>
      </c>
      <c r="J126" s="6">
        <f t="shared" si="3"/>
        <v>-0.92283625458627028</v>
      </c>
    </row>
    <row r="127" spans="1:10">
      <c r="A127" s="6" t="s">
        <v>59</v>
      </c>
      <c r="B127" s="6" t="s">
        <v>188</v>
      </c>
      <c r="C127" s="8" t="s">
        <v>702</v>
      </c>
      <c r="D127" s="8" t="s">
        <v>703</v>
      </c>
      <c r="E127" s="6">
        <v>1.3050232055833599</v>
      </c>
      <c r="F127" s="6">
        <v>-1.8221997972189501</v>
      </c>
      <c r="G127" s="6">
        <v>-2.1091306900496898</v>
      </c>
      <c r="H127" s="6">
        <v>-4.1698555951427796</v>
      </c>
      <c r="I127" s="6">
        <f t="shared" si="2"/>
        <v>-0.40205374223316492</v>
      </c>
      <c r="J127" s="6">
        <f t="shared" si="3"/>
        <v>-2.9960276961808647</v>
      </c>
    </row>
    <row r="128" spans="1:10">
      <c r="A128" s="6" t="s">
        <v>23</v>
      </c>
      <c r="B128" s="6" t="s">
        <v>325</v>
      </c>
      <c r="C128" s="8" t="s">
        <v>704</v>
      </c>
      <c r="D128" s="8" t="s">
        <v>705</v>
      </c>
      <c r="E128" s="6">
        <v>0.47013908307760599</v>
      </c>
      <c r="F128" s="6">
        <v>-6.5637474839705696</v>
      </c>
      <c r="G128" s="6">
        <v>-2.1992222636153298</v>
      </c>
      <c r="H128" s="6">
        <v>1.28146906208477</v>
      </c>
      <c r="I128" s="6">
        <f t="shared" si="2"/>
        <v>-0.8645415902688619</v>
      </c>
      <c r="J128" s="6">
        <f t="shared" si="3"/>
        <v>-2.6411392109428999</v>
      </c>
    </row>
    <row r="129" spans="1:10">
      <c r="A129" s="6" t="s">
        <v>49</v>
      </c>
      <c r="B129" s="6" t="s">
        <v>706</v>
      </c>
      <c r="C129" s="8" t="s">
        <v>707</v>
      </c>
      <c r="D129" s="8" t="s">
        <v>708</v>
      </c>
      <c r="E129" s="6">
        <v>-0.66258627280333904</v>
      </c>
      <c r="F129" s="6">
        <v>10.3643328660925</v>
      </c>
      <c r="G129" s="6">
        <v>-2.2141942550901001</v>
      </c>
      <c r="H129" s="6">
        <v>-1.5061263711114801</v>
      </c>
      <c r="I129" s="6">
        <f t="shared" si="2"/>
        <v>-1.4383902639467196</v>
      </c>
      <c r="J129" s="6">
        <f t="shared" si="3"/>
        <v>4.4291032474905103</v>
      </c>
    </row>
    <row r="130" spans="1:10">
      <c r="A130" s="6" t="s">
        <v>709</v>
      </c>
      <c r="B130" s="6" t="s">
        <v>710</v>
      </c>
      <c r="C130" s="8" t="s">
        <v>711</v>
      </c>
      <c r="D130" s="8" t="s">
        <v>712</v>
      </c>
      <c r="E130" s="6">
        <v>-15.2262184012302</v>
      </c>
      <c r="F130" s="6">
        <v>-14.906088334524499</v>
      </c>
      <c r="G130" s="6">
        <v>-2.24935532650635</v>
      </c>
      <c r="H130" s="6">
        <v>-5.15808673377117</v>
      </c>
      <c r="I130" s="6">
        <f t="shared" si="2"/>
        <v>-8.7377868638682745</v>
      </c>
      <c r="J130" s="6">
        <f t="shared" si="3"/>
        <v>-10.032087534147834</v>
      </c>
    </row>
    <row r="131" spans="1:10">
      <c r="A131" s="6" t="s">
        <v>23</v>
      </c>
      <c r="B131" s="6" t="s">
        <v>24</v>
      </c>
      <c r="C131" s="8" t="s">
        <v>713</v>
      </c>
      <c r="D131" s="8" t="s">
        <v>714</v>
      </c>
      <c r="E131" s="6">
        <v>2.83626958774629</v>
      </c>
      <c r="F131" s="6">
        <v>0.60998735564872397</v>
      </c>
      <c r="G131" s="6">
        <v>-2.2589119455976401</v>
      </c>
      <c r="H131" s="6">
        <v>0.50696754348645101</v>
      </c>
      <c r="I131" s="6">
        <f t="shared" si="2"/>
        <v>0.28867882107432496</v>
      </c>
      <c r="J131" s="6">
        <f t="shared" si="3"/>
        <v>0.55847744956758749</v>
      </c>
    </row>
    <row r="132" spans="1:10">
      <c r="A132" s="6" t="s">
        <v>123</v>
      </c>
      <c r="B132" s="6" t="s">
        <v>207</v>
      </c>
      <c r="C132" s="8" t="s">
        <v>715</v>
      </c>
      <c r="D132" s="8" t="s">
        <v>716</v>
      </c>
      <c r="E132" s="6">
        <v>-2.1610686136071999</v>
      </c>
      <c r="F132" s="6">
        <v>-9.3094555115406603</v>
      </c>
      <c r="G132" s="6">
        <v>-2.2611206878544698</v>
      </c>
      <c r="H132" s="6">
        <v>-5.6287873232188899</v>
      </c>
      <c r="I132" s="6">
        <f t="shared" ref="I132:I195" si="4">AVERAGE(G132,E132)</f>
        <v>-2.2110946507308347</v>
      </c>
      <c r="J132" s="6">
        <f t="shared" ref="J132:J195" si="5">AVERAGE(H132,F132)</f>
        <v>-7.4691214173797746</v>
      </c>
    </row>
    <row r="133" spans="1:10">
      <c r="A133" s="6" t="s">
        <v>45</v>
      </c>
      <c r="B133" s="6" t="s">
        <v>56</v>
      </c>
      <c r="C133" s="8" t="s">
        <v>717</v>
      </c>
      <c r="D133" s="8" t="s">
        <v>41</v>
      </c>
      <c r="E133" s="6">
        <v>3.5412742963765802</v>
      </c>
      <c r="F133" s="6">
        <v>2.4888019361106801</v>
      </c>
      <c r="G133" s="6">
        <v>-2.3072254482243899</v>
      </c>
      <c r="H133" s="6">
        <v>-1.46474140210387</v>
      </c>
      <c r="I133" s="6">
        <f t="shared" si="4"/>
        <v>0.61702442407609515</v>
      </c>
      <c r="J133" s="6">
        <f t="shared" si="5"/>
        <v>0.51203026700340504</v>
      </c>
    </row>
    <row r="134" spans="1:10">
      <c r="A134" s="6" t="s">
        <v>59</v>
      </c>
      <c r="B134" s="6" t="s">
        <v>341</v>
      </c>
      <c r="C134" s="8" t="s">
        <v>718</v>
      </c>
      <c r="D134" s="8" t="s">
        <v>719</v>
      </c>
      <c r="E134" s="6">
        <v>-0.51521443321833504</v>
      </c>
      <c r="F134" s="6">
        <v>-9.3083465376765506</v>
      </c>
      <c r="G134" s="6">
        <v>-2.3210535979247502</v>
      </c>
      <c r="H134" s="6">
        <v>-2.45485730126705</v>
      </c>
      <c r="I134" s="6">
        <f t="shared" si="4"/>
        <v>-1.4181340155715425</v>
      </c>
      <c r="J134" s="6">
        <f t="shared" si="5"/>
        <v>-5.8816019194717999</v>
      </c>
    </row>
    <row r="135" spans="1:10">
      <c r="A135" s="6" t="s">
        <v>59</v>
      </c>
      <c r="B135" s="6" t="s">
        <v>200</v>
      </c>
      <c r="C135" s="8" t="s">
        <v>720</v>
      </c>
      <c r="D135" s="8" t="s">
        <v>721</v>
      </c>
      <c r="E135" s="6">
        <v>2.2073844159588201</v>
      </c>
      <c r="F135" s="6">
        <v>6.84226588581169</v>
      </c>
      <c r="G135" s="6">
        <v>-2.41414213440093</v>
      </c>
      <c r="H135" s="6">
        <v>0.154416171388924</v>
      </c>
      <c r="I135" s="6">
        <f t="shared" si="4"/>
        <v>-0.10337885922105494</v>
      </c>
      <c r="J135" s="6">
        <f t="shared" si="5"/>
        <v>3.4983410286003069</v>
      </c>
    </row>
    <row r="136" spans="1:10">
      <c r="A136" s="6" t="s">
        <v>123</v>
      </c>
      <c r="B136" s="6" t="s">
        <v>167</v>
      </c>
      <c r="C136" s="8" t="s">
        <v>722</v>
      </c>
      <c r="D136" s="8" t="s">
        <v>723</v>
      </c>
      <c r="E136" s="6">
        <v>-6.36334215572621</v>
      </c>
      <c r="F136" s="6">
        <v>-9.9205004983534106</v>
      </c>
      <c r="G136" s="6">
        <v>-2.4705935549865301</v>
      </c>
      <c r="H136" s="6">
        <v>-1.3649241865008299</v>
      </c>
      <c r="I136" s="6">
        <f t="shared" si="4"/>
        <v>-4.4169678553563703</v>
      </c>
      <c r="J136" s="6">
        <f t="shared" si="5"/>
        <v>-5.6427123424271199</v>
      </c>
    </row>
    <row r="137" spans="1:10">
      <c r="A137" s="6" t="s">
        <v>38</v>
      </c>
      <c r="B137" s="6" t="s">
        <v>156</v>
      </c>
      <c r="C137" s="8" t="s">
        <v>724</v>
      </c>
      <c r="D137" s="8" t="s">
        <v>725</v>
      </c>
      <c r="E137" s="6">
        <v>3.3647531397421999</v>
      </c>
      <c r="F137" s="6">
        <v>0.90153982833277402</v>
      </c>
      <c r="G137" s="6">
        <v>-2.4761173088977899</v>
      </c>
      <c r="H137" s="6">
        <v>-5.2095896274544202</v>
      </c>
      <c r="I137" s="6">
        <f t="shared" si="4"/>
        <v>0.444317915422205</v>
      </c>
      <c r="J137" s="6">
        <f t="shared" si="5"/>
        <v>-2.1540248995608229</v>
      </c>
    </row>
    <row r="138" spans="1:10">
      <c r="A138" s="6" t="s">
        <v>49</v>
      </c>
      <c r="B138" s="6" t="s">
        <v>726</v>
      </c>
      <c r="C138" s="8" t="s">
        <v>727</v>
      </c>
      <c r="D138" s="8" t="s">
        <v>728</v>
      </c>
      <c r="E138" s="6">
        <v>12.5003007291601</v>
      </c>
      <c r="F138" s="6">
        <v>8.44312554709356</v>
      </c>
      <c r="G138" s="6">
        <v>-2.5732029729394199</v>
      </c>
      <c r="H138" s="6">
        <v>-2.8387176043859101</v>
      </c>
      <c r="I138" s="6">
        <f t="shared" si="4"/>
        <v>4.9635488781103403</v>
      </c>
      <c r="J138" s="6">
        <f t="shared" si="5"/>
        <v>2.8022039713538249</v>
      </c>
    </row>
    <row r="139" spans="1:10">
      <c r="A139" s="6" t="s">
        <v>23</v>
      </c>
      <c r="B139" s="6" t="s">
        <v>729</v>
      </c>
      <c r="C139" s="8" t="s">
        <v>730</v>
      </c>
      <c r="D139" s="8" t="s">
        <v>731</v>
      </c>
      <c r="E139" s="6">
        <v>-6.4786517296364101</v>
      </c>
      <c r="F139" s="6">
        <v>-4.1248644795068303</v>
      </c>
      <c r="G139" s="6">
        <v>-2.6153284944423798</v>
      </c>
      <c r="H139" s="6">
        <v>-2.2677400393701999</v>
      </c>
      <c r="I139" s="6">
        <f t="shared" si="4"/>
        <v>-4.5469901120393947</v>
      </c>
      <c r="J139" s="6">
        <f t="shared" si="5"/>
        <v>-3.1963022594385153</v>
      </c>
    </row>
    <row r="140" spans="1:10">
      <c r="A140" s="6" t="s">
        <v>59</v>
      </c>
      <c r="B140" s="6" t="s">
        <v>93</v>
      </c>
      <c r="C140" s="8" t="s">
        <v>732</v>
      </c>
      <c r="D140" s="8" t="s">
        <v>733</v>
      </c>
      <c r="E140" s="6">
        <v>-0.62385022128520395</v>
      </c>
      <c r="F140" s="6">
        <v>5.9867879269828599</v>
      </c>
      <c r="G140" s="6">
        <v>-2.6832094259791202</v>
      </c>
      <c r="H140" s="6">
        <v>-0.38546964867564298</v>
      </c>
      <c r="I140" s="6">
        <f t="shared" si="4"/>
        <v>-1.6535298236321621</v>
      </c>
      <c r="J140" s="6">
        <f t="shared" si="5"/>
        <v>2.8006591391536086</v>
      </c>
    </row>
    <row r="141" spans="1:10">
      <c r="A141" s="6" t="s">
        <v>415</v>
      </c>
      <c r="B141" s="6" t="s">
        <v>734</v>
      </c>
      <c r="C141" s="8" t="s">
        <v>735</v>
      </c>
      <c r="D141" s="8" t="s">
        <v>736</v>
      </c>
      <c r="E141" s="6">
        <v>6.1800789949012902</v>
      </c>
      <c r="F141" s="6">
        <v>1.8646082116892799</v>
      </c>
      <c r="G141" s="6">
        <v>-2.6917590984689101</v>
      </c>
      <c r="H141" s="6">
        <v>-3.94417353428689</v>
      </c>
      <c r="I141" s="6">
        <f t="shared" si="4"/>
        <v>1.74415994821619</v>
      </c>
      <c r="J141" s="6">
        <f t="shared" si="5"/>
        <v>-1.039782661298805</v>
      </c>
    </row>
    <row r="142" spans="1:10">
      <c r="A142" s="6" t="s">
        <v>49</v>
      </c>
      <c r="B142" s="6" t="s">
        <v>737</v>
      </c>
      <c r="C142" s="8" t="s">
        <v>738</v>
      </c>
      <c r="D142" s="8" t="s">
        <v>739</v>
      </c>
      <c r="E142" s="6">
        <v>7.1543609950310803</v>
      </c>
      <c r="F142" s="6">
        <v>-0.96170431628203301</v>
      </c>
      <c r="G142" s="6">
        <v>-2.7850195229066901</v>
      </c>
      <c r="H142" s="6">
        <v>-8.4763452931791292</v>
      </c>
      <c r="I142" s="6">
        <f t="shared" si="4"/>
        <v>2.1846707360621949</v>
      </c>
      <c r="J142" s="6">
        <f t="shared" si="5"/>
        <v>-4.7190248047305809</v>
      </c>
    </row>
    <row r="143" spans="1:10">
      <c r="A143" s="6" t="s">
        <v>59</v>
      </c>
      <c r="B143" s="6" t="s">
        <v>182</v>
      </c>
      <c r="C143" s="8" t="s">
        <v>740</v>
      </c>
      <c r="D143" s="8" t="s">
        <v>741</v>
      </c>
      <c r="E143" s="6">
        <v>-10.740945443567201</v>
      </c>
      <c r="F143" s="6">
        <v>4.8649089703881003</v>
      </c>
      <c r="G143" s="6">
        <v>-2.7851647725282098</v>
      </c>
      <c r="H143" s="6">
        <v>-1.2083974666009201</v>
      </c>
      <c r="I143" s="6">
        <f t="shared" si="4"/>
        <v>-6.7630551080477055</v>
      </c>
      <c r="J143" s="6">
        <f t="shared" si="5"/>
        <v>1.82825575189359</v>
      </c>
    </row>
    <row r="144" spans="1:10">
      <c r="A144" s="6" t="s">
        <v>709</v>
      </c>
      <c r="B144" s="6" t="s">
        <v>742</v>
      </c>
      <c r="C144" s="8" t="s">
        <v>743</v>
      </c>
      <c r="D144" s="8" t="s">
        <v>744</v>
      </c>
      <c r="E144" s="6">
        <v>1.3647082018418399</v>
      </c>
      <c r="F144" s="6">
        <v>0.89508474193667797</v>
      </c>
      <c r="G144" s="6">
        <v>-2.8030948593940899</v>
      </c>
      <c r="H144" s="6">
        <v>-3.1066512211963699</v>
      </c>
      <c r="I144" s="6">
        <f t="shared" si="4"/>
        <v>-0.71919332877612496</v>
      </c>
      <c r="J144" s="6">
        <f t="shared" si="5"/>
        <v>-1.1057832396298459</v>
      </c>
    </row>
    <row r="145" spans="1:10">
      <c r="A145" s="6" t="s">
        <v>123</v>
      </c>
      <c r="B145" s="6" t="s">
        <v>745</v>
      </c>
      <c r="C145" s="8" t="s">
        <v>746</v>
      </c>
      <c r="D145" s="8" t="s">
        <v>747</v>
      </c>
      <c r="E145" s="6">
        <v>3.7630810104866099</v>
      </c>
      <c r="F145" s="6">
        <v>-8.6726602533332997</v>
      </c>
      <c r="G145" s="6">
        <v>-2.8358880318753599</v>
      </c>
      <c r="H145" s="6">
        <v>-1.6566851131303799</v>
      </c>
      <c r="I145" s="6">
        <f t="shared" si="4"/>
        <v>0.46359648930562503</v>
      </c>
      <c r="J145" s="6">
        <f t="shared" si="5"/>
        <v>-5.1646726832318395</v>
      </c>
    </row>
    <row r="146" spans="1:10">
      <c r="A146" s="6" t="s">
        <v>34</v>
      </c>
      <c r="B146" s="6" t="s">
        <v>170</v>
      </c>
      <c r="C146" s="8" t="s">
        <v>748</v>
      </c>
      <c r="D146" s="8" t="s">
        <v>749</v>
      </c>
      <c r="E146" s="6">
        <v>2.0472256691957198</v>
      </c>
      <c r="F146" s="6">
        <v>-4.2674420848493897</v>
      </c>
      <c r="G146" s="6">
        <v>-2.8387050023099998</v>
      </c>
      <c r="H146" s="6">
        <v>-4.3614206425115398</v>
      </c>
      <c r="I146" s="6">
        <f t="shared" si="4"/>
        <v>-0.39573966655713999</v>
      </c>
      <c r="J146" s="6">
        <f t="shared" si="5"/>
        <v>-4.3144313636804643</v>
      </c>
    </row>
    <row r="147" spans="1:10">
      <c r="A147" s="6" t="s">
        <v>123</v>
      </c>
      <c r="B147" s="6" t="s">
        <v>197</v>
      </c>
      <c r="C147" s="8" t="s">
        <v>750</v>
      </c>
      <c r="D147" s="8" t="s">
        <v>751</v>
      </c>
      <c r="E147" s="6">
        <v>6.2087930447417499</v>
      </c>
      <c r="F147" s="6">
        <v>-0.75757157745942905</v>
      </c>
      <c r="G147" s="6">
        <v>-2.8548777475578202</v>
      </c>
      <c r="H147" s="6">
        <v>-4.91272107681867</v>
      </c>
      <c r="I147" s="6">
        <f t="shared" si="4"/>
        <v>1.6769576485919648</v>
      </c>
      <c r="J147" s="6">
        <f t="shared" si="5"/>
        <v>-2.8351463271390496</v>
      </c>
    </row>
    <row r="148" spans="1:10">
      <c r="A148" s="6" t="s">
        <v>38</v>
      </c>
      <c r="B148" s="6" t="s">
        <v>246</v>
      </c>
      <c r="C148" s="8" t="s">
        <v>752</v>
      </c>
      <c r="D148" s="8" t="s">
        <v>753</v>
      </c>
      <c r="E148" s="6">
        <v>1.28235554290223</v>
      </c>
      <c r="F148" s="6">
        <v>3.4402689352139699</v>
      </c>
      <c r="G148" s="6">
        <v>-2.8743360177835702</v>
      </c>
      <c r="H148" s="6">
        <v>-3.77883973230121</v>
      </c>
      <c r="I148" s="6">
        <f t="shared" si="4"/>
        <v>-0.7959902374406701</v>
      </c>
      <c r="J148" s="6">
        <f t="shared" si="5"/>
        <v>-0.16928539854362001</v>
      </c>
    </row>
    <row r="149" spans="1:10">
      <c r="A149" s="6" t="s">
        <v>415</v>
      </c>
      <c r="B149" s="6" t="s">
        <v>754</v>
      </c>
      <c r="C149" s="8" t="s">
        <v>755</v>
      </c>
      <c r="D149" s="8" t="s">
        <v>756</v>
      </c>
      <c r="E149" s="6">
        <v>7.0725710585543196</v>
      </c>
      <c r="F149" s="6">
        <v>3.7180673754082698</v>
      </c>
      <c r="G149" s="6">
        <v>-2.9179800766610402</v>
      </c>
      <c r="H149" s="6">
        <v>-4.7480233876208802</v>
      </c>
      <c r="I149" s="6">
        <f t="shared" si="4"/>
        <v>2.0772954909466397</v>
      </c>
      <c r="J149" s="6">
        <f t="shared" si="5"/>
        <v>-0.51497800610630518</v>
      </c>
    </row>
    <row r="150" spans="1:10">
      <c r="A150" s="6" t="s">
        <v>123</v>
      </c>
      <c r="B150" s="6" t="s">
        <v>757</v>
      </c>
      <c r="C150" s="8" t="s">
        <v>758</v>
      </c>
      <c r="D150" s="8" t="s">
        <v>759</v>
      </c>
      <c r="E150" s="6">
        <v>-4.8089952419927799</v>
      </c>
      <c r="F150" s="6">
        <v>2.0428384059564602</v>
      </c>
      <c r="G150" s="6">
        <v>-2.9743136310322198</v>
      </c>
      <c r="H150" s="6">
        <v>-0.73121792003073605</v>
      </c>
      <c r="I150" s="6">
        <f t="shared" si="4"/>
        <v>-3.8916544365124999</v>
      </c>
      <c r="J150" s="6">
        <f t="shared" si="5"/>
        <v>0.65581024296286206</v>
      </c>
    </row>
    <row r="151" spans="1:10">
      <c r="A151" s="6" t="s">
        <v>123</v>
      </c>
      <c r="B151" s="6" t="s">
        <v>760</v>
      </c>
      <c r="C151" s="8" t="s">
        <v>761</v>
      </c>
      <c r="D151" s="8" t="s">
        <v>762</v>
      </c>
      <c r="E151" s="6">
        <v>-8.5421582745065994</v>
      </c>
      <c r="F151" s="6">
        <v>-18.398182859259599</v>
      </c>
      <c r="G151" s="6">
        <v>-2.9847085070424599</v>
      </c>
      <c r="H151" s="6">
        <v>-1.02340518951035</v>
      </c>
      <c r="I151" s="6">
        <f t="shared" si="4"/>
        <v>-5.7634333907745301</v>
      </c>
      <c r="J151" s="6">
        <f t="shared" si="5"/>
        <v>-9.710794024384974</v>
      </c>
    </row>
    <row r="152" spans="1:10">
      <c r="A152" s="6" t="s">
        <v>30</v>
      </c>
      <c r="B152" s="6" t="s">
        <v>105</v>
      </c>
      <c r="C152" s="8" t="s">
        <v>763</v>
      </c>
      <c r="D152" s="8" t="s">
        <v>764</v>
      </c>
      <c r="E152" s="6">
        <v>2.06659529684041</v>
      </c>
      <c r="F152" s="6">
        <v>1.22526620178752</v>
      </c>
      <c r="G152" s="6">
        <v>-3.0148155304562301</v>
      </c>
      <c r="H152" s="6">
        <v>-1.37126937924239</v>
      </c>
      <c r="I152" s="6">
        <f t="shared" si="4"/>
        <v>-0.47411011680791004</v>
      </c>
      <c r="J152" s="6">
        <f t="shared" si="5"/>
        <v>-7.3001588727435007E-2</v>
      </c>
    </row>
    <row r="153" spans="1:10">
      <c r="A153" s="6" t="s">
        <v>30</v>
      </c>
      <c r="B153" s="6" t="s">
        <v>90</v>
      </c>
      <c r="C153" s="8" t="s">
        <v>765</v>
      </c>
      <c r="D153" s="8" t="s">
        <v>766</v>
      </c>
      <c r="E153" s="6">
        <v>1.0607038244611899</v>
      </c>
      <c r="F153" s="6">
        <v>-8.1014837828686996</v>
      </c>
      <c r="G153" s="6">
        <v>-3.02916398558789</v>
      </c>
      <c r="H153" s="6">
        <v>0.95059991034568703</v>
      </c>
      <c r="I153" s="6">
        <f t="shared" si="4"/>
        <v>-0.98423008056335004</v>
      </c>
      <c r="J153" s="6">
        <f t="shared" si="5"/>
        <v>-3.5754419362615062</v>
      </c>
    </row>
    <row r="154" spans="1:10">
      <c r="A154" s="6" t="s">
        <v>461</v>
      </c>
      <c r="B154" s="6" t="s">
        <v>767</v>
      </c>
      <c r="C154" s="8" t="s">
        <v>768</v>
      </c>
      <c r="D154" s="8" t="s">
        <v>41</v>
      </c>
      <c r="E154" s="6">
        <v>-1.54737487449996</v>
      </c>
      <c r="F154" s="6">
        <v>4.7965062791466604</v>
      </c>
      <c r="G154" s="6">
        <v>-3.0387624340150001</v>
      </c>
      <c r="H154" s="6">
        <v>-0.74515378334248294</v>
      </c>
      <c r="I154" s="6">
        <f t="shared" si="4"/>
        <v>-2.2930686542574801</v>
      </c>
      <c r="J154" s="6">
        <f t="shared" si="5"/>
        <v>2.0256762479020889</v>
      </c>
    </row>
    <row r="155" spans="1:10">
      <c r="A155" s="6" t="s">
        <v>123</v>
      </c>
      <c r="B155" s="6" t="s">
        <v>769</v>
      </c>
      <c r="C155" s="8" t="s">
        <v>770</v>
      </c>
      <c r="D155" s="8" t="s">
        <v>771</v>
      </c>
      <c r="E155" s="6">
        <v>4.9379307942828596</v>
      </c>
      <c r="F155" s="6">
        <v>-8.5249773984000399</v>
      </c>
      <c r="G155" s="6">
        <v>-3.0624511370782299</v>
      </c>
      <c r="H155" s="6">
        <v>-2.9102853572571599</v>
      </c>
      <c r="I155" s="6">
        <f t="shared" si="4"/>
        <v>0.93773982860231486</v>
      </c>
      <c r="J155" s="6">
        <f t="shared" si="5"/>
        <v>-5.7176313778285994</v>
      </c>
    </row>
    <row r="156" spans="1:10">
      <c r="A156" s="6" t="s">
        <v>30</v>
      </c>
      <c r="B156" s="6" t="s">
        <v>111</v>
      </c>
      <c r="C156" s="8" t="s">
        <v>772</v>
      </c>
      <c r="D156" s="8" t="s">
        <v>773</v>
      </c>
      <c r="E156" s="6">
        <v>2.2091376019017801</v>
      </c>
      <c r="F156" s="6">
        <v>-7.1106626407153497</v>
      </c>
      <c r="G156" s="6">
        <v>-3.06686009754829</v>
      </c>
      <c r="H156" s="6">
        <v>-0.12259674017802399</v>
      </c>
      <c r="I156" s="6">
        <f t="shared" si="4"/>
        <v>-0.42886124782325497</v>
      </c>
      <c r="J156" s="6">
        <f t="shared" si="5"/>
        <v>-3.616629690446687</v>
      </c>
    </row>
    <row r="157" spans="1:10">
      <c r="A157" s="6" t="s">
        <v>59</v>
      </c>
      <c r="B157" s="6" t="s">
        <v>243</v>
      </c>
      <c r="C157" s="8" t="s">
        <v>774</v>
      </c>
      <c r="D157" s="8" t="s">
        <v>775</v>
      </c>
      <c r="E157" s="6">
        <v>2.0472418300515098</v>
      </c>
      <c r="F157" s="6">
        <v>-4.7292284018982196</v>
      </c>
      <c r="G157" s="6">
        <v>-3.08343326739057</v>
      </c>
      <c r="H157" s="6">
        <v>-3.4912458049589699</v>
      </c>
      <c r="I157" s="6">
        <f t="shared" si="4"/>
        <v>-0.51809571866953008</v>
      </c>
      <c r="J157" s="6">
        <f t="shared" si="5"/>
        <v>-4.1102371034285952</v>
      </c>
    </row>
    <row r="158" spans="1:10">
      <c r="A158" s="6" t="s">
        <v>34</v>
      </c>
      <c r="B158" s="6" t="s">
        <v>157</v>
      </c>
      <c r="C158" s="8" t="s">
        <v>776</v>
      </c>
      <c r="D158" s="8" t="s">
        <v>712</v>
      </c>
      <c r="E158" s="6">
        <v>1.7485129772983701</v>
      </c>
      <c r="F158" s="6">
        <v>0.62824970594804896</v>
      </c>
      <c r="G158" s="6">
        <v>-3.11174297673751</v>
      </c>
      <c r="H158" s="6">
        <v>-3.0338009299220299</v>
      </c>
      <c r="I158" s="6">
        <f t="shared" si="4"/>
        <v>-0.68161499971956996</v>
      </c>
      <c r="J158" s="6">
        <f t="shared" si="5"/>
        <v>-1.2027756119869903</v>
      </c>
    </row>
    <row r="159" spans="1:10">
      <c r="A159" s="6" t="s">
        <v>45</v>
      </c>
      <c r="B159" s="6" t="s">
        <v>108</v>
      </c>
      <c r="C159" s="8" t="s">
        <v>777</v>
      </c>
      <c r="D159" s="8" t="s">
        <v>778</v>
      </c>
      <c r="E159" s="6">
        <v>-6.0633558525281099</v>
      </c>
      <c r="F159" s="6">
        <v>-3.8416927102823202</v>
      </c>
      <c r="G159" s="6">
        <v>-3.1192813376848001</v>
      </c>
      <c r="H159" s="6">
        <v>0.55660242428880002</v>
      </c>
      <c r="I159" s="6">
        <f t="shared" si="4"/>
        <v>-4.591318595106455</v>
      </c>
      <c r="J159" s="6">
        <f t="shared" si="5"/>
        <v>-1.6425451429967601</v>
      </c>
    </row>
    <row r="160" spans="1:10">
      <c r="A160" s="6" t="s">
        <v>407</v>
      </c>
      <c r="B160" s="6" t="s">
        <v>779</v>
      </c>
      <c r="C160" s="8" t="s">
        <v>780</v>
      </c>
      <c r="D160" s="8" t="s">
        <v>781</v>
      </c>
      <c r="E160" s="6">
        <v>1.6593938220323201</v>
      </c>
      <c r="F160" s="6">
        <v>-2.0397938337100499</v>
      </c>
      <c r="G160" s="6">
        <v>-3.1266508611214698</v>
      </c>
      <c r="H160" s="6">
        <v>-5.3323049056004903</v>
      </c>
      <c r="I160" s="6">
        <f t="shared" si="4"/>
        <v>-0.73362851954457486</v>
      </c>
      <c r="J160" s="6">
        <f t="shared" si="5"/>
        <v>-3.6860493696552701</v>
      </c>
    </row>
    <row r="161" spans="1:10">
      <c r="A161" s="6" t="s">
        <v>123</v>
      </c>
      <c r="B161" s="6" t="s">
        <v>287</v>
      </c>
      <c r="C161" s="8" t="s">
        <v>782</v>
      </c>
      <c r="D161" s="8" t="s">
        <v>783</v>
      </c>
      <c r="E161" s="6">
        <v>9.7732327946753408</v>
      </c>
      <c r="F161" s="6">
        <v>7.3888663876572602</v>
      </c>
      <c r="G161" s="6">
        <v>-3.1304039642586798</v>
      </c>
      <c r="H161" s="6">
        <v>-7.1974666151969497</v>
      </c>
      <c r="I161" s="6">
        <f t="shared" si="4"/>
        <v>3.3214144152083307</v>
      </c>
      <c r="J161" s="6">
        <f t="shared" si="5"/>
        <v>9.569988623015524E-2</v>
      </c>
    </row>
    <row r="162" spans="1:10">
      <c r="A162" s="6" t="s">
        <v>49</v>
      </c>
      <c r="B162" s="6" t="s">
        <v>50</v>
      </c>
      <c r="C162" s="8" t="s">
        <v>784</v>
      </c>
      <c r="D162" s="8" t="s">
        <v>785</v>
      </c>
      <c r="E162" s="6">
        <v>10.3112931676222</v>
      </c>
      <c r="F162" s="6">
        <v>4.2683062127896703</v>
      </c>
      <c r="G162" s="6">
        <v>-3.3028795961115498</v>
      </c>
      <c r="H162" s="6">
        <v>-2.2670645652935</v>
      </c>
      <c r="I162" s="6">
        <f t="shared" si="4"/>
        <v>3.5042067857553247</v>
      </c>
      <c r="J162" s="6">
        <f t="shared" si="5"/>
        <v>1.0006208237480851</v>
      </c>
    </row>
    <row r="163" spans="1:10">
      <c r="A163" s="6" t="s">
        <v>123</v>
      </c>
      <c r="B163" s="6" t="s">
        <v>786</v>
      </c>
      <c r="C163" s="8" t="s">
        <v>787</v>
      </c>
      <c r="D163" s="8" t="s">
        <v>788</v>
      </c>
      <c r="E163" s="6">
        <v>5.5082994274907504</v>
      </c>
      <c r="F163" s="6">
        <v>2.8208517287127699</v>
      </c>
      <c r="G163" s="6">
        <v>-3.3253318583802298</v>
      </c>
      <c r="H163" s="6">
        <v>-3.0608961239278298</v>
      </c>
      <c r="I163" s="6">
        <f t="shared" si="4"/>
        <v>1.0914837845552603</v>
      </c>
      <c r="J163" s="6">
        <f t="shared" si="5"/>
        <v>-0.12002219760752997</v>
      </c>
    </row>
    <row r="164" spans="1:10">
      <c r="A164" s="6" t="s">
        <v>415</v>
      </c>
      <c r="B164" s="6" t="s">
        <v>789</v>
      </c>
      <c r="C164" s="8" t="s">
        <v>790</v>
      </c>
      <c r="D164" s="8" t="s">
        <v>791</v>
      </c>
      <c r="E164" s="6">
        <v>7.1221979071463597</v>
      </c>
      <c r="F164" s="6">
        <v>0.23320218259602299</v>
      </c>
      <c r="G164" s="6">
        <v>-3.53618074396406</v>
      </c>
      <c r="H164" s="6">
        <v>-4.2363314247223798</v>
      </c>
      <c r="I164" s="6">
        <f t="shared" si="4"/>
        <v>1.7930085815911498</v>
      </c>
      <c r="J164" s="6">
        <f t="shared" si="5"/>
        <v>-2.0015646210631783</v>
      </c>
    </row>
    <row r="165" spans="1:10">
      <c r="A165" s="6" t="s">
        <v>123</v>
      </c>
      <c r="B165" s="6" t="s">
        <v>792</v>
      </c>
      <c r="C165" s="8" t="s">
        <v>793</v>
      </c>
      <c r="D165" s="8" t="s">
        <v>794</v>
      </c>
      <c r="E165" s="6">
        <v>-12.254631596050301</v>
      </c>
      <c r="F165" s="6">
        <v>2.0946777183253</v>
      </c>
      <c r="G165" s="6">
        <v>-3.5513365374616601</v>
      </c>
      <c r="H165" s="6">
        <v>-2.5245124359864501</v>
      </c>
      <c r="I165" s="6">
        <f t="shared" si="4"/>
        <v>-7.9029840667559803</v>
      </c>
      <c r="J165" s="6">
        <f t="shared" si="5"/>
        <v>-0.21491735883057506</v>
      </c>
    </row>
    <row r="166" spans="1:10">
      <c r="A166" s="6" t="s">
        <v>449</v>
      </c>
      <c r="B166" s="6" t="s">
        <v>795</v>
      </c>
      <c r="C166" s="8" t="s">
        <v>796</v>
      </c>
      <c r="D166" s="8" t="s">
        <v>797</v>
      </c>
      <c r="E166" s="6">
        <v>7.7269303608725997</v>
      </c>
      <c r="F166" s="6">
        <v>-12.216730220318601</v>
      </c>
      <c r="G166" s="6">
        <v>-3.5781941063332199</v>
      </c>
      <c r="H166" s="6">
        <v>-0.57177245388959497</v>
      </c>
      <c r="I166" s="6">
        <f t="shared" si="4"/>
        <v>2.0743681272696897</v>
      </c>
      <c r="J166" s="6">
        <f t="shared" si="5"/>
        <v>-6.3942513371040981</v>
      </c>
    </row>
    <row r="167" spans="1:10">
      <c r="A167" s="6" t="s">
        <v>38</v>
      </c>
      <c r="B167" s="6" t="s">
        <v>213</v>
      </c>
      <c r="C167" s="8" t="s">
        <v>798</v>
      </c>
      <c r="D167" s="8" t="s">
        <v>799</v>
      </c>
      <c r="E167" s="6">
        <v>0.96516811054956797</v>
      </c>
      <c r="F167" s="6">
        <v>3.3473957131537402</v>
      </c>
      <c r="G167" s="6">
        <v>-3.6851557801147798</v>
      </c>
      <c r="H167" s="6">
        <v>-3.1172364000075201</v>
      </c>
      <c r="I167" s="6">
        <f t="shared" si="4"/>
        <v>-1.3599938347826059</v>
      </c>
      <c r="J167" s="6">
        <f t="shared" si="5"/>
        <v>0.11507965657311003</v>
      </c>
    </row>
    <row r="168" spans="1:10">
      <c r="A168" s="6" t="s">
        <v>411</v>
      </c>
      <c r="B168" s="6" t="s">
        <v>800</v>
      </c>
      <c r="C168" s="8" t="s">
        <v>801</v>
      </c>
      <c r="D168" s="8" t="s">
        <v>802</v>
      </c>
      <c r="E168" s="6">
        <v>4.5415429216408896</v>
      </c>
      <c r="F168" s="6">
        <v>3.2609085678540399</v>
      </c>
      <c r="G168" s="6">
        <v>-3.76373642383804</v>
      </c>
      <c r="H168" s="6">
        <v>-1.93037883359537</v>
      </c>
      <c r="I168" s="6">
        <f t="shared" si="4"/>
        <v>0.3889032489014248</v>
      </c>
      <c r="J168" s="6">
        <f t="shared" si="5"/>
        <v>0.66526486712933497</v>
      </c>
    </row>
    <row r="169" spans="1:10">
      <c r="A169" s="6" t="s">
        <v>415</v>
      </c>
      <c r="B169" s="6" t="s">
        <v>803</v>
      </c>
      <c r="C169" s="8" t="s">
        <v>804</v>
      </c>
      <c r="D169" s="8" t="s">
        <v>805</v>
      </c>
      <c r="E169" s="6">
        <v>6.0389644527360398</v>
      </c>
      <c r="F169" s="6">
        <v>3.0074553007719702</v>
      </c>
      <c r="G169" s="6">
        <v>-3.7685936256891699</v>
      </c>
      <c r="H169" s="6">
        <v>-2.5704925557244298</v>
      </c>
      <c r="I169" s="6">
        <f t="shared" si="4"/>
        <v>1.1351854135234349</v>
      </c>
      <c r="J169" s="6">
        <f t="shared" si="5"/>
        <v>0.2184813725237702</v>
      </c>
    </row>
    <row r="170" spans="1:10">
      <c r="A170" s="6" t="s">
        <v>415</v>
      </c>
      <c r="B170" s="6" t="s">
        <v>806</v>
      </c>
      <c r="C170" s="8" t="s">
        <v>807</v>
      </c>
      <c r="D170" s="8" t="s">
        <v>808</v>
      </c>
      <c r="E170" s="6">
        <v>8.2993508824483602</v>
      </c>
      <c r="F170" s="6">
        <v>-13.9565583965488</v>
      </c>
      <c r="G170" s="6">
        <v>-3.8473513011449199</v>
      </c>
      <c r="H170" s="6">
        <v>-3.1009992990273201</v>
      </c>
      <c r="I170" s="6">
        <f t="shared" si="4"/>
        <v>2.2259997906517199</v>
      </c>
      <c r="J170" s="6">
        <f t="shared" si="5"/>
        <v>-8.5287788477880611</v>
      </c>
    </row>
    <row r="171" spans="1:10">
      <c r="A171" s="6" t="s">
        <v>45</v>
      </c>
      <c r="B171" s="6" t="s">
        <v>255</v>
      </c>
      <c r="C171" s="8" t="s">
        <v>809</v>
      </c>
      <c r="D171" s="8" t="s">
        <v>810</v>
      </c>
      <c r="E171" s="6">
        <v>0.156485189712332</v>
      </c>
      <c r="F171" s="6">
        <v>-6.9552879227127402</v>
      </c>
      <c r="G171" s="6">
        <v>-3.8942752243620902</v>
      </c>
      <c r="H171" s="6">
        <v>-1.5306340890324801</v>
      </c>
      <c r="I171" s="6">
        <f t="shared" si="4"/>
        <v>-1.8688950173248791</v>
      </c>
      <c r="J171" s="6">
        <f t="shared" si="5"/>
        <v>-4.2429610058726102</v>
      </c>
    </row>
    <row r="172" spans="1:10">
      <c r="A172" s="6" t="s">
        <v>34</v>
      </c>
      <c r="B172" s="6" t="s">
        <v>191</v>
      </c>
      <c r="C172" s="8" t="s">
        <v>811</v>
      </c>
      <c r="D172" s="8" t="s">
        <v>812</v>
      </c>
      <c r="E172" s="6">
        <v>-7.9985790152248102</v>
      </c>
      <c r="F172" s="6">
        <v>-7.6119585989448701</v>
      </c>
      <c r="G172" s="6">
        <v>-3.9181334547100501</v>
      </c>
      <c r="H172" s="6">
        <v>-8.6734468170170302</v>
      </c>
      <c r="I172" s="6">
        <f t="shared" si="4"/>
        <v>-5.9583562349674306</v>
      </c>
      <c r="J172" s="6">
        <f t="shared" si="5"/>
        <v>-8.1427027079809502</v>
      </c>
    </row>
    <row r="173" spans="1:10">
      <c r="A173" s="6" t="s">
        <v>449</v>
      </c>
      <c r="B173" s="6" t="s">
        <v>813</v>
      </c>
      <c r="C173" s="8" t="s">
        <v>814</v>
      </c>
      <c r="D173" s="8" t="s">
        <v>815</v>
      </c>
      <c r="E173" s="6">
        <v>10.965567239675799</v>
      </c>
      <c r="F173" s="6">
        <v>5.0722234937877699</v>
      </c>
      <c r="G173" s="6">
        <v>-3.9211355757369502</v>
      </c>
      <c r="H173" s="6">
        <v>-5.4078348444613198</v>
      </c>
      <c r="I173" s="6">
        <f t="shared" si="4"/>
        <v>3.5222158319694246</v>
      </c>
      <c r="J173" s="6">
        <f t="shared" si="5"/>
        <v>-0.16780567533677493</v>
      </c>
    </row>
    <row r="174" spans="1:10">
      <c r="A174" s="6" t="s">
        <v>407</v>
      </c>
      <c r="B174" s="6" t="s">
        <v>816</v>
      </c>
      <c r="C174" s="8" t="s">
        <v>817</v>
      </c>
      <c r="D174" s="8" t="s">
        <v>818</v>
      </c>
      <c r="E174" s="6">
        <v>0.133420574082661</v>
      </c>
      <c r="F174" s="6">
        <v>-1.26726599338404</v>
      </c>
      <c r="G174" s="6">
        <v>-3.9354970669097802</v>
      </c>
      <c r="H174" s="6">
        <v>-0.19313223692743001</v>
      </c>
      <c r="I174" s="6">
        <f t="shared" si="4"/>
        <v>-1.9010382464135596</v>
      </c>
      <c r="J174" s="6">
        <f t="shared" si="5"/>
        <v>-0.73019911515573499</v>
      </c>
    </row>
    <row r="175" spans="1:10">
      <c r="A175" s="6" t="s">
        <v>59</v>
      </c>
      <c r="B175" s="6" t="s">
        <v>206</v>
      </c>
      <c r="C175" s="8" t="s">
        <v>819</v>
      </c>
      <c r="D175" s="8" t="s">
        <v>820</v>
      </c>
      <c r="E175" s="6">
        <v>-3.94259463181037</v>
      </c>
      <c r="F175" s="6">
        <v>-1.1275261391765099</v>
      </c>
      <c r="G175" s="6">
        <v>-3.99914423274029</v>
      </c>
      <c r="H175" s="6">
        <v>1.5078422125072599</v>
      </c>
      <c r="I175" s="6">
        <f t="shared" si="4"/>
        <v>-3.9708694322753297</v>
      </c>
      <c r="J175" s="6">
        <f t="shared" si="5"/>
        <v>0.19015803666537501</v>
      </c>
    </row>
    <row r="176" spans="1:10">
      <c r="A176" s="6" t="s">
        <v>709</v>
      </c>
      <c r="B176" s="6" t="s">
        <v>821</v>
      </c>
      <c r="C176" s="8" t="s">
        <v>822</v>
      </c>
      <c r="D176" s="8" t="s">
        <v>823</v>
      </c>
      <c r="E176" s="6">
        <v>-18.5199779816888</v>
      </c>
      <c r="F176" s="6">
        <v>2.2557326152365502</v>
      </c>
      <c r="G176" s="6">
        <v>-4.00227624571475</v>
      </c>
      <c r="H176" s="6">
        <v>-2.35610572291999</v>
      </c>
      <c r="I176" s="6">
        <f t="shared" si="4"/>
        <v>-11.261127113701775</v>
      </c>
      <c r="J176" s="6">
        <f t="shared" si="5"/>
        <v>-5.0186553841719883E-2</v>
      </c>
    </row>
    <row r="177" spans="1:10">
      <c r="A177" s="6" t="s">
        <v>45</v>
      </c>
      <c r="B177" s="6" t="s">
        <v>222</v>
      </c>
      <c r="C177" s="8" t="s">
        <v>824</v>
      </c>
      <c r="D177" s="8" t="s">
        <v>825</v>
      </c>
      <c r="E177" s="6">
        <v>0.12140575830441901</v>
      </c>
      <c r="F177" s="6">
        <v>0.335499434388143</v>
      </c>
      <c r="G177" s="6">
        <v>-4.0488155809354804</v>
      </c>
      <c r="H177" s="6">
        <v>-0.31956404064958999</v>
      </c>
      <c r="I177" s="6">
        <f t="shared" si="4"/>
        <v>-1.9637049113155307</v>
      </c>
      <c r="J177" s="6">
        <f t="shared" si="5"/>
        <v>7.9676968692765082E-3</v>
      </c>
    </row>
    <row r="178" spans="1:10">
      <c r="A178" s="6" t="s">
        <v>38</v>
      </c>
      <c r="B178" s="6" t="s">
        <v>269</v>
      </c>
      <c r="C178" s="8" t="s">
        <v>826</v>
      </c>
      <c r="D178" s="8" t="s">
        <v>827</v>
      </c>
      <c r="E178" s="6">
        <v>4.4853739297374302</v>
      </c>
      <c r="F178" s="6">
        <v>2.5574928262996899</v>
      </c>
      <c r="G178" s="6">
        <v>-4.0825656480281696</v>
      </c>
      <c r="H178" s="6">
        <v>-4.3855435352882903</v>
      </c>
      <c r="I178" s="6">
        <f t="shared" si="4"/>
        <v>0.20140414085463032</v>
      </c>
      <c r="J178" s="6">
        <f t="shared" si="5"/>
        <v>-0.91402535449430022</v>
      </c>
    </row>
    <row r="179" spans="1:10">
      <c r="A179" s="6" t="s">
        <v>461</v>
      </c>
      <c r="B179" s="6" t="s">
        <v>828</v>
      </c>
      <c r="C179" s="8" t="s">
        <v>829</v>
      </c>
      <c r="D179" s="8" t="s">
        <v>830</v>
      </c>
      <c r="E179" s="6">
        <v>3.0257380274160002</v>
      </c>
      <c r="F179" s="6">
        <v>5.8973001211218801</v>
      </c>
      <c r="G179" s="6">
        <v>-4.1027842082232002</v>
      </c>
      <c r="H179" s="6">
        <v>-2.0859631362528499</v>
      </c>
      <c r="I179" s="6">
        <f t="shared" si="4"/>
        <v>-0.53852309040360002</v>
      </c>
      <c r="J179" s="6">
        <f t="shared" si="5"/>
        <v>1.9056684924345151</v>
      </c>
    </row>
    <row r="180" spans="1:10">
      <c r="A180" s="6" t="s">
        <v>411</v>
      </c>
      <c r="B180" s="6" t="s">
        <v>831</v>
      </c>
      <c r="C180" s="8" t="s">
        <v>832</v>
      </c>
      <c r="D180" s="8" t="s">
        <v>833</v>
      </c>
      <c r="E180" s="6">
        <v>0.87518946597722502</v>
      </c>
      <c r="F180" s="6">
        <v>-3.7553458300821698</v>
      </c>
      <c r="G180" s="6">
        <v>-4.1465939948075397</v>
      </c>
      <c r="H180" s="6">
        <v>-4.3019879585770404</v>
      </c>
      <c r="I180" s="6">
        <f t="shared" si="4"/>
        <v>-1.6357022644151573</v>
      </c>
      <c r="J180" s="6">
        <f t="shared" si="5"/>
        <v>-4.0286668943296053</v>
      </c>
    </row>
    <row r="181" spans="1:10">
      <c r="A181" s="6" t="s">
        <v>123</v>
      </c>
      <c r="B181" s="6" t="s">
        <v>834</v>
      </c>
      <c r="C181" s="8" t="s">
        <v>835</v>
      </c>
      <c r="D181" s="8" t="s">
        <v>836</v>
      </c>
      <c r="E181" s="6">
        <v>3.6244293856297101</v>
      </c>
      <c r="F181" s="6">
        <v>3.71345529916807</v>
      </c>
      <c r="G181" s="6">
        <v>-4.2207273119655602</v>
      </c>
      <c r="H181" s="6">
        <v>-0.97072643925913304</v>
      </c>
      <c r="I181" s="6">
        <f t="shared" si="4"/>
        <v>-0.29814896316792505</v>
      </c>
      <c r="J181" s="6">
        <f t="shared" si="5"/>
        <v>1.3713644299544685</v>
      </c>
    </row>
    <row r="182" spans="1:10">
      <c r="A182" s="6" t="s">
        <v>49</v>
      </c>
      <c r="B182" s="6" t="s">
        <v>102</v>
      </c>
      <c r="C182" s="8" t="s">
        <v>837</v>
      </c>
      <c r="D182" s="8" t="s">
        <v>838</v>
      </c>
      <c r="E182" s="6">
        <v>11.391023982271101</v>
      </c>
      <c r="F182" s="6">
        <v>9.7327960907801998</v>
      </c>
      <c r="G182" s="6">
        <v>-4.2515917721945096</v>
      </c>
      <c r="H182" s="6">
        <v>-1.9833618103028201</v>
      </c>
      <c r="I182" s="6">
        <f t="shared" si="4"/>
        <v>3.5697161050382955</v>
      </c>
      <c r="J182" s="6">
        <f t="shared" si="5"/>
        <v>3.87471714023869</v>
      </c>
    </row>
    <row r="183" spans="1:10">
      <c r="A183" s="6" t="s">
        <v>461</v>
      </c>
      <c r="B183" s="6" t="s">
        <v>839</v>
      </c>
      <c r="C183" s="8" t="s">
        <v>840</v>
      </c>
      <c r="D183" s="8" t="s">
        <v>841</v>
      </c>
      <c r="E183" s="6">
        <v>-19.683422926249101</v>
      </c>
      <c r="F183" s="6">
        <v>6.9110732051718404</v>
      </c>
      <c r="G183" s="6">
        <v>-4.2535114058950096</v>
      </c>
      <c r="H183" s="6">
        <v>-5.4315611265609904</v>
      </c>
      <c r="I183" s="6">
        <f t="shared" si="4"/>
        <v>-11.968467166072056</v>
      </c>
      <c r="J183" s="6">
        <f t="shared" si="5"/>
        <v>0.73975603930542499</v>
      </c>
    </row>
    <row r="184" spans="1:10">
      <c r="A184" s="6" t="s">
        <v>123</v>
      </c>
      <c r="B184" s="6" t="s">
        <v>240</v>
      </c>
      <c r="C184" s="8" t="s">
        <v>842</v>
      </c>
      <c r="D184" s="8" t="s">
        <v>843</v>
      </c>
      <c r="E184" s="6">
        <v>7.1046630039185699</v>
      </c>
      <c r="F184" s="6">
        <v>2.1208824135401301</v>
      </c>
      <c r="G184" s="6">
        <v>-4.2585649907164802</v>
      </c>
      <c r="H184" s="6">
        <v>-5.4353431133218297</v>
      </c>
      <c r="I184" s="6">
        <f t="shared" si="4"/>
        <v>1.4230490066010448</v>
      </c>
      <c r="J184" s="6">
        <f t="shared" si="5"/>
        <v>-1.6572303498908498</v>
      </c>
    </row>
    <row r="185" spans="1:10">
      <c r="A185" s="6" t="s">
        <v>38</v>
      </c>
      <c r="B185" s="6" t="s">
        <v>844</v>
      </c>
      <c r="C185" s="8" t="s">
        <v>845</v>
      </c>
      <c r="D185" s="8" t="s">
        <v>846</v>
      </c>
      <c r="E185" s="6">
        <v>2.2929147510918102</v>
      </c>
      <c r="F185" s="6">
        <v>2.30212549194927</v>
      </c>
      <c r="G185" s="6">
        <v>-4.3501423185387198</v>
      </c>
      <c r="H185" s="6">
        <v>-3.59831340709863</v>
      </c>
      <c r="I185" s="6">
        <f t="shared" si="4"/>
        <v>-1.0286137837234548</v>
      </c>
      <c r="J185" s="6">
        <f t="shared" si="5"/>
        <v>-0.64809395757468002</v>
      </c>
    </row>
    <row r="186" spans="1:10">
      <c r="A186" s="6" t="s">
        <v>30</v>
      </c>
      <c r="B186" s="6" t="s">
        <v>369</v>
      </c>
      <c r="C186" s="8" t="s">
        <v>847</v>
      </c>
      <c r="D186" s="8" t="s">
        <v>848</v>
      </c>
      <c r="E186" s="6">
        <v>2.81782372182332</v>
      </c>
      <c r="F186" s="6">
        <v>0.46931233846653098</v>
      </c>
      <c r="G186" s="6">
        <v>-4.3922142060800997</v>
      </c>
      <c r="H186" s="6">
        <v>-4.0698188752965603</v>
      </c>
      <c r="I186" s="6">
        <f t="shared" si="4"/>
        <v>-0.78719524212838987</v>
      </c>
      <c r="J186" s="6">
        <f t="shared" si="5"/>
        <v>-1.8002532684150148</v>
      </c>
    </row>
    <row r="187" spans="1:10">
      <c r="A187" s="6" t="s">
        <v>461</v>
      </c>
      <c r="B187" s="6" t="s">
        <v>849</v>
      </c>
      <c r="C187" s="8" t="s">
        <v>850</v>
      </c>
      <c r="D187" s="8" t="s">
        <v>851</v>
      </c>
      <c r="E187" s="6">
        <v>0.57819929452889096</v>
      </c>
      <c r="F187" s="6">
        <v>6.4925314127895701</v>
      </c>
      <c r="G187" s="6">
        <v>-4.7076364462553704</v>
      </c>
      <c r="H187" s="6">
        <v>-2.8928368444729702</v>
      </c>
      <c r="I187" s="6">
        <f t="shared" si="4"/>
        <v>-2.0647185758632398</v>
      </c>
      <c r="J187" s="6">
        <f t="shared" si="5"/>
        <v>1.7998472841583</v>
      </c>
    </row>
    <row r="188" spans="1:10">
      <c r="A188" s="6" t="s">
        <v>23</v>
      </c>
      <c r="B188" s="6" t="s">
        <v>852</v>
      </c>
      <c r="C188" s="8" t="s">
        <v>853</v>
      </c>
      <c r="D188" s="8" t="s">
        <v>854</v>
      </c>
      <c r="E188" s="6">
        <v>2.2019573638390502</v>
      </c>
      <c r="F188" s="6">
        <v>0.57031700870289204</v>
      </c>
      <c r="G188" s="6">
        <v>-4.7832787432048898</v>
      </c>
      <c r="H188" s="6">
        <v>-3.5175731092164999</v>
      </c>
      <c r="I188" s="6">
        <f t="shared" si="4"/>
        <v>-1.2906606896829198</v>
      </c>
      <c r="J188" s="6">
        <f t="shared" si="5"/>
        <v>-1.473628050256804</v>
      </c>
    </row>
    <row r="189" spans="1:10">
      <c r="A189" s="6" t="s">
        <v>45</v>
      </c>
      <c r="B189" s="6" t="s">
        <v>225</v>
      </c>
      <c r="C189" s="8" t="s">
        <v>855</v>
      </c>
      <c r="D189" s="8" t="s">
        <v>856</v>
      </c>
      <c r="E189" s="6">
        <v>3.2941916179852502</v>
      </c>
      <c r="F189" s="6">
        <v>1.0939967376701401</v>
      </c>
      <c r="G189" s="6">
        <v>-4.9831822642564099</v>
      </c>
      <c r="H189" s="6">
        <v>-3.3128243538811399</v>
      </c>
      <c r="I189" s="6">
        <f t="shared" si="4"/>
        <v>-0.84449532313557985</v>
      </c>
      <c r="J189" s="6">
        <f t="shared" si="5"/>
        <v>-1.1094138081054998</v>
      </c>
    </row>
    <row r="190" spans="1:10">
      <c r="A190" s="6" t="s">
        <v>123</v>
      </c>
      <c r="B190" s="6" t="s">
        <v>344</v>
      </c>
      <c r="C190" s="8" t="s">
        <v>857</v>
      </c>
      <c r="D190" s="8" t="s">
        <v>858</v>
      </c>
      <c r="E190" s="6">
        <v>5.2593717704965899</v>
      </c>
      <c r="F190" s="6">
        <v>3.3651505373181299</v>
      </c>
      <c r="G190" s="6">
        <v>-5.0572799033017404</v>
      </c>
      <c r="H190" s="6">
        <v>-5.4195392440441896</v>
      </c>
      <c r="I190" s="6">
        <f t="shared" si="4"/>
        <v>0.10104593359742475</v>
      </c>
      <c r="J190" s="6">
        <f t="shared" si="5"/>
        <v>-1.0271943533630299</v>
      </c>
    </row>
    <row r="191" spans="1:10">
      <c r="A191" s="6" t="s">
        <v>45</v>
      </c>
      <c r="B191" s="6" t="s">
        <v>264</v>
      </c>
      <c r="C191" s="8" t="s">
        <v>859</v>
      </c>
      <c r="D191" s="8" t="s">
        <v>860</v>
      </c>
      <c r="E191" s="6">
        <v>0.28155594930511801</v>
      </c>
      <c r="F191" s="6">
        <v>-13.465445032802</v>
      </c>
      <c r="G191" s="6">
        <v>-5.1333286804730403</v>
      </c>
      <c r="H191" s="6">
        <v>-4.5693353470398002</v>
      </c>
      <c r="I191" s="6">
        <f t="shared" si="4"/>
        <v>-2.4258863655839611</v>
      </c>
      <c r="J191" s="6">
        <f t="shared" si="5"/>
        <v>-9.0173901899208992</v>
      </c>
    </row>
    <row r="192" spans="1:10">
      <c r="A192" s="6" t="s">
        <v>45</v>
      </c>
      <c r="B192" s="6" t="s">
        <v>142</v>
      </c>
      <c r="C192" s="8" t="s">
        <v>861</v>
      </c>
      <c r="D192" s="8" t="s">
        <v>862</v>
      </c>
      <c r="E192" s="6">
        <v>2.1086120670552799</v>
      </c>
      <c r="F192" s="6">
        <v>2.4340240994637701</v>
      </c>
      <c r="G192" s="6">
        <v>-5.1422568755802196</v>
      </c>
      <c r="H192" s="6">
        <v>-3.5132764052379399</v>
      </c>
      <c r="I192" s="6">
        <f t="shared" si="4"/>
        <v>-1.5168224042624698</v>
      </c>
      <c r="J192" s="6">
        <f t="shared" si="5"/>
        <v>-0.53962615288708493</v>
      </c>
    </row>
    <row r="193" spans="1:10">
      <c r="A193" s="6" t="s">
        <v>45</v>
      </c>
      <c r="B193" s="6" t="s">
        <v>331</v>
      </c>
      <c r="C193" s="8" t="s">
        <v>863</v>
      </c>
      <c r="D193" s="8" t="s">
        <v>864</v>
      </c>
      <c r="E193" s="6">
        <v>1.7281751124721301</v>
      </c>
      <c r="F193" s="6">
        <v>0.96980168578433101</v>
      </c>
      <c r="G193" s="6">
        <v>-5.2015331210714404</v>
      </c>
      <c r="H193" s="6">
        <v>-3.6528283528149301</v>
      </c>
      <c r="I193" s="6">
        <f t="shared" si="4"/>
        <v>-1.7366790042996552</v>
      </c>
      <c r="J193" s="6">
        <f t="shared" si="5"/>
        <v>-1.3415133335152996</v>
      </c>
    </row>
    <row r="194" spans="1:10">
      <c r="A194" s="6" t="s">
        <v>23</v>
      </c>
      <c r="B194" s="6" t="s">
        <v>387</v>
      </c>
      <c r="C194" s="8" t="s">
        <v>865</v>
      </c>
      <c r="D194" s="8" t="s">
        <v>866</v>
      </c>
      <c r="E194" s="6">
        <v>2.94520229207507</v>
      </c>
      <c r="F194" s="6">
        <v>-3.6646394556981701</v>
      </c>
      <c r="G194" s="6">
        <v>-5.2619274920769703</v>
      </c>
      <c r="H194" s="6">
        <v>-0.51224474308753298</v>
      </c>
      <c r="I194" s="6">
        <f t="shared" si="4"/>
        <v>-1.1583626000009501</v>
      </c>
      <c r="J194" s="6">
        <f t="shared" si="5"/>
        <v>-2.0884420993928514</v>
      </c>
    </row>
    <row r="195" spans="1:10">
      <c r="A195" s="6" t="s">
        <v>49</v>
      </c>
      <c r="B195" s="6" t="s">
        <v>867</v>
      </c>
      <c r="C195" s="8" t="s">
        <v>868</v>
      </c>
      <c r="D195" s="8" t="s">
        <v>869</v>
      </c>
      <c r="E195" s="6">
        <v>-0.70366940926581401</v>
      </c>
      <c r="F195" s="6">
        <v>12.4350723894234</v>
      </c>
      <c r="G195" s="6">
        <v>-5.52931717005072</v>
      </c>
      <c r="H195" s="6">
        <v>-5.0960753303314803</v>
      </c>
      <c r="I195" s="6">
        <f t="shared" si="4"/>
        <v>-3.1164932896582669</v>
      </c>
      <c r="J195" s="6">
        <f t="shared" si="5"/>
        <v>3.6694985295459599</v>
      </c>
    </row>
    <row r="196" spans="1:10">
      <c r="A196" s="6" t="s">
        <v>30</v>
      </c>
      <c r="B196" s="6" t="s">
        <v>228</v>
      </c>
      <c r="C196" s="8" t="s">
        <v>870</v>
      </c>
      <c r="D196" s="8" t="s">
        <v>871</v>
      </c>
      <c r="E196" s="6">
        <v>-1.6465541147923899</v>
      </c>
      <c r="F196" s="6">
        <v>-1.1106926075893699</v>
      </c>
      <c r="G196" s="6">
        <v>-5.6531732254208897</v>
      </c>
      <c r="H196" s="6">
        <v>-5.7868207885774803</v>
      </c>
      <c r="I196" s="6">
        <f t="shared" ref="I196:I216" si="6">AVERAGE(G196,E196)</f>
        <v>-3.6498636701066398</v>
      </c>
      <c r="J196" s="6">
        <f t="shared" ref="J196:J216" si="7">AVERAGE(H196,F196)</f>
        <v>-3.4487566980834252</v>
      </c>
    </row>
    <row r="197" spans="1:10">
      <c r="A197" s="6" t="s">
        <v>45</v>
      </c>
      <c r="B197" s="6" t="s">
        <v>46</v>
      </c>
      <c r="C197" s="8" t="s">
        <v>872</v>
      </c>
      <c r="D197" s="8" t="s">
        <v>873</v>
      </c>
      <c r="E197" s="6">
        <v>2.5515906218496101</v>
      </c>
      <c r="F197" s="6">
        <v>2.4301986206451098</v>
      </c>
      <c r="G197" s="6">
        <v>-5.7781978797795803</v>
      </c>
      <c r="H197" s="6">
        <v>-4.8826775192334004</v>
      </c>
      <c r="I197" s="6">
        <f t="shared" si="6"/>
        <v>-1.6133036289649851</v>
      </c>
      <c r="J197" s="6">
        <f t="shared" si="7"/>
        <v>-1.2262394492941453</v>
      </c>
    </row>
    <row r="198" spans="1:10">
      <c r="A198" s="6" t="s">
        <v>38</v>
      </c>
      <c r="B198" s="6" t="s">
        <v>127</v>
      </c>
      <c r="C198" s="8" t="s">
        <v>874</v>
      </c>
      <c r="D198" s="8" t="s">
        <v>875</v>
      </c>
      <c r="E198" s="6">
        <v>5.2664816644644299</v>
      </c>
      <c r="F198" s="6">
        <v>5.4805876045322899</v>
      </c>
      <c r="G198" s="6">
        <v>-5.8344223647715197</v>
      </c>
      <c r="H198" s="6">
        <v>-6.9974878321067902</v>
      </c>
      <c r="I198" s="6">
        <f t="shared" si="6"/>
        <v>-0.28397035015354488</v>
      </c>
      <c r="J198" s="6">
        <f t="shared" si="7"/>
        <v>-0.75845011378725014</v>
      </c>
    </row>
    <row r="199" spans="1:10">
      <c r="A199" s="6" t="s">
        <v>59</v>
      </c>
      <c r="B199" s="6" t="s">
        <v>203</v>
      </c>
      <c r="C199" s="8" t="s">
        <v>876</v>
      </c>
      <c r="D199" s="8" t="s">
        <v>877</v>
      </c>
      <c r="E199" s="6">
        <v>2.41295588531014</v>
      </c>
      <c r="F199" s="6">
        <v>4.0364796278323301</v>
      </c>
      <c r="G199" s="6">
        <v>-5.9329733755128498</v>
      </c>
      <c r="H199" s="6">
        <v>-1.82034217833505</v>
      </c>
      <c r="I199" s="6">
        <f t="shared" si="6"/>
        <v>-1.7600087451013549</v>
      </c>
      <c r="J199" s="6">
        <f t="shared" si="7"/>
        <v>1.10806872474864</v>
      </c>
    </row>
    <row r="200" spans="1:10">
      <c r="A200" s="6" t="s">
        <v>38</v>
      </c>
      <c r="B200" s="6" t="s">
        <v>272</v>
      </c>
      <c r="C200" s="8" t="s">
        <v>878</v>
      </c>
      <c r="D200" s="8" t="s">
        <v>879</v>
      </c>
      <c r="E200" s="6">
        <v>-7.1090260129683296</v>
      </c>
      <c r="F200" s="6">
        <v>-23.3996239112628</v>
      </c>
      <c r="G200" s="6">
        <v>-6.0966619685893297</v>
      </c>
      <c r="H200" s="6">
        <v>-7.1945143208028997</v>
      </c>
      <c r="I200" s="6">
        <f t="shared" si="6"/>
        <v>-6.6028439907788297</v>
      </c>
      <c r="J200" s="6">
        <f t="shared" si="7"/>
        <v>-15.29706911603285</v>
      </c>
    </row>
    <row r="201" spans="1:10">
      <c r="A201" s="6" t="s">
        <v>23</v>
      </c>
      <c r="B201" s="6" t="s">
        <v>133</v>
      </c>
      <c r="C201" s="8" t="s">
        <v>880</v>
      </c>
      <c r="D201" s="8" t="s">
        <v>881</v>
      </c>
      <c r="E201" s="6">
        <v>3.24590381921091</v>
      </c>
      <c r="F201" s="6">
        <v>3.1721925719714399</v>
      </c>
      <c r="G201" s="6">
        <v>-6.2028287497604904</v>
      </c>
      <c r="H201" s="6">
        <v>-7.3773858928834803</v>
      </c>
      <c r="I201" s="6">
        <f t="shared" si="6"/>
        <v>-1.4784624652747902</v>
      </c>
      <c r="J201" s="6">
        <f t="shared" si="7"/>
        <v>-2.1025966604560202</v>
      </c>
    </row>
    <row r="202" spans="1:10">
      <c r="A202" s="6" t="s">
        <v>38</v>
      </c>
      <c r="B202" s="6" t="s">
        <v>258</v>
      </c>
      <c r="C202" s="8" t="s">
        <v>882</v>
      </c>
      <c r="D202" s="8" t="s">
        <v>883</v>
      </c>
      <c r="E202" s="6">
        <v>-4.3187968454759904</v>
      </c>
      <c r="F202" s="6">
        <v>-4.2781230329854996</v>
      </c>
      <c r="G202" s="6">
        <v>-6.2353137038308803</v>
      </c>
      <c r="H202" s="6">
        <v>-11.950561748826001</v>
      </c>
      <c r="I202" s="6">
        <f t="shared" si="6"/>
        <v>-5.2770552746534349</v>
      </c>
      <c r="J202" s="6">
        <f t="shared" si="7"/>
        <v>-8.114342390905751</v>
      </c>
    </row>
    <row r="203" spans="1:10">
      <c r="A203" s="6" t="s">
        <v>45</v>
      </c>
      <c r="B203" s="6" t="s">
        <v>358</v>
      </c>
      <c r="C203" s="8" t="s">
        <v>884</v>
      </c>
      <c r="D203" s="8" t="s">
        <v>885</v>
      </c>
      <c r="E203" s="6">
        <v>0.669764598415033</v>
      </c>
      <c r="F203" s="6">
        <v>6.09458199058584E-2</v>
      </c>
      <c r="G203" s="6">
        <v>-6.3089112999115899</v>
      </c>
      <c r="H203" s="6">
        <v>-8.4550707395075406</v>
      </c>
      <c r="I203" s="6">
        <f t="shared" si="6"/>
        <v>-2.8195733507482785</v>
      </c>
      <c r="J203" s="6">
        <f t="shared" si="7"/>
        <v>-4.1970624598008408</v>
      </c>
    </row>
    <row r="204" spans="1:10">
      <c r="A204" s="6" t="s">
        <v>45</v>
      </c>
      <c r="B204" s="6" t="s">
        <v>163</v>
      </c>
      <c r="C204" s="8" t="s">
        <v>886</v>
      </c>
      <c r="D204" s="8" t="s">
        <v>887</v>
      </c>
      <c r="E204" s="6">
        <v>2.6985331393278602</v>
      </c>
      <c r="F204" s="6">
        <v>-19.982521409929099</v>
      </c>
      <c r="G204" s="6">
        <v>-6.3233297100827999</v>
      </c>
      <c r="H204" s="6">
        <v>-7.3003677089530798</v>
      </c>
      <c r="I204" s="6">
        <f t="shared" si="6"/>
        <v>-1.8123982853774698</v>
      </c>
      <c r="J204" s="6">
        <f t="shared" si="7"/>
        <v>-13.641444559441089</v>
      </c>
    </row>
    <row r="205" spans="1:10">
      <c r="A205" s="6" t="s">
        <v>123</v>
      </c>
      <c r="B205" s="6" t="s">
        <v>124</v>
      </c>
      <c r="C205" s="8" t="s">
        <v>888</v>
      </c>
      <c r="D205" s="8" t="s">
        <v>889</v>
      </c>
      <c r="E205" s="6">
        <v>4.9324367408729897</v>
      </c>
      <c r="F205" s="6">
        <v>1.2998615121449</v>
      </c>
      <c r="G205" s="6">
        <v>-6.43005563387843</v>
      </c>
      <c r="H205" s="6">
        <v>-2.45869457788503</v>
      </c>
      <c r="I205" s="6">
        <f t="shared" si="6"/>
        <v>-0.74880944650272019</v>
      </c>
      <c r="J205" s="6">
        <f t="shared" si="7"/>
        <v>-0.579416532870065</v>
      </c>
    </row>
    <row r="206" spans="1:10">
      <c r="A206" s="6" t="s">
        <v>23</v>
      </c>
      <c r="B206" s="6" t="s">
        <v>890</v>
      </c>
      <c r="C206" s="8" t="s">
        <v>891</v>
      </c>
      <c r="D206" s="8" t="s">
        <v>892</v>
      </c>
      <c r="E206" s="6">
        <v>2.3679961330567898</v>
      </c>
      <c r="F206" s="6">
        <v>2.2422647075630202</v>
      </c>
      <c r="G206" s="6">
        <v>-6.6541013989342099</v>
      </c>
      <c r="H206" s="6">
        <v>-4.3282089167839901</v>
      </c>
      <c r="I206" s="6">
        <f t="shared" si="6"/>
        <v>-2.1430526329387103</v>
      </c>
      <c r="J206" s="6">
        <f t="shared" si="7"/>
        <v>-1.042972104610485</v>
      </c>
    </row>
    <row r="207" spans="1:10">
      <c r="A207" s="6" t="s">
        <v>407</v>
      </c>
      <c r="B207" s="6" t="s">
        <v>893</v>
      </c>
      <c r="C207" s="8" t="s">
        <v>894</v>
      </c>
      <c r="D207" s="8" t="s">
        <v>895</v>
      </c>
      <c r="E207" s="6">
        <v>-12.9827060354094</v>
      </c>
      <c r="F207" s="6">
        <v>-1.7655999240879101</v>
      </c>
      <c r="G207" s="6">
        <v>-6.7112266713074797</v>
      </c>
      <c r="H207" s="6">
        <v>-2.5209312832523798</v>
      </c>
      <c r="I207" s="6">
        <f t="shared" si="6"/>
        <v>-9.8469663533584395</v>
      </c>
      <c r="J207" s="6">
        <f t="shared" si="7"/>
        <v>-2.143265603670145</v>
      </c>
    </row>
    <row r="208" spans="1:10">
      <c r="A208" s="6" t="s">
        <v>30</v>
      </c>
      <c r="B208" s="6" t="s">
        <v>75</v>
      </c>
      <c r="C208" s="8" t="s">
        <v>896</v>
      </c>
      <c r="D208" s="8" t="s">
        <v>897</v>
      </c>
      <c r="E208" s="6">
        <v>2.6539267042437502</v>
      </c>
      <c r="F208" s="6">
        <v>-12.370268474651599</v>
      </c>
      <c r="G208" s="6">
        <v>-6.8176054053720696</v>
      </c>
      <c r="H208" s="6">
        <v>-5.7780207182651004</v>
      </c>
      <c r="I208" s="6">
        <f t="shared" si="6"/>
        <v>-2.0818393505641595</v>
      </c>
      <c r="J208" s="6">
        <f t="shared" si="7"/>
        <v>-9.0741445964583498</v>
      </c>
    </row>
    <row r="209" spans="1:10">
      <c r="A209" s="6" t="s">
        <v>23</v>
      </c>
      <c r="B209" s="6" t="s">
        <v>898</v>
      </c>
      <c r="C209" s="8" t="s">
        <v>899</v>
      </c>
      <c r="D209" s="8" t="s">
        <v>900</v>
      </c>
      <c r="E209" s="6">
        <v>1.91723196797924</v>
      </c>
      <c r="F209" s="6">
        <v>-14.892450337552599</v>
      </c>
      <c r="G209" s="6">
        <v>-7.0285133058483904</v>
      </c>
      <c r="H209" s="6">
        <v>-4.0757521124342002</v>
      </c>
      <c r="I209" s="6">
        <f t="shared" si="6"/>
        <v>-2.5556406689345752</v>
      </c>
      <c r="J209" s="6">
        <f t="shared" si="7"/>
        <v>-9.4841012249933989</v>
      </c>
    </row>
    <row r="210" spans="1:10">
      <c r="A210" s="6" t="s">
        <v>123</v>
      </c>
      <c r="B210" s="6" t="s">
        <v>311</v>
      </c>
      <c r="C210" s="8" t="s">
        <v>901</v>
      </c>
      <c r="D210" s="8" t="s">
        <v>902</v>
      </c>
      <c r="E210" s="6">
        <v>1.2621168468365001</v>
      </c>
      <c r="F210" s="6">
        <v>-16.888057964981201</v>
      </c>
      <c r="G210" s="6">
        <v>-8.0881363729696805</v>
      </c>
      <c r="H210" s="6">
        <v>-9.8586640416555493</v>
      </c>
      <c r="I210" s="6">
        <f t="shared" si="6"/>
        <v>-3.4130097630665901</v>
      </c>
      <c r="J210" s="6">
        <f t="shared" si="7"/>
        <v>-13.373361003318376</v>
      </c>
    </row>
    <row r="211" spans="1:10">
      <c r="A211" s="6" t="s">
        <v>45</v>
      </c>
      <c r="B211" s="6" t="s">
        <v>147</v>
      </c>
      <c r="C211" s="8" t="s">
        <v>903</v>
      </c>
      <c r="D211" s="8" t="s">
        <v>904</v>
      </c>
      <c r="E211" s="6">
        <v>4.0181467091281498</v>
      </c>
      <c r="F211" s="6">
        <v>3.1741060074892098</v>
      </c>
      <c r="G211" s="6">
        <v>-8.5774890854740597</v>
      </c>
      <c r="H211" s="6">
        <v>-9.0489550856915795</v>
      </c>
      <c r="I211" s="6">
        <f t="shared" si="6"/>
        <v>-2.279671188172955</v>
      </c>
      <c r="J211" s="6">
        <f t="shared" si="7"/>
        <v>-2.9374245391011851</v>
      </c>
    </row>
    <row r="212" spans="1:10">
      <c r="A212" s="6" t="s">
        <v>45</v>
      </c>
      <c r="B212" s="6" t="s">
        <v>249</v>
      </c>
      <c r="C212" s="8" t="s">
        <v>905</v>
      </c>
      <c r="D212" s="8" t="s">
        <v>906</v>
      </c>
      <c r="E212" s="6">
        <v>0.400323587651291</v>
      </c>
      <c r="F212" s="6">
        <v>-2.0364452552709502</v>
      </c>
      <c r="G212" s="6">
        <v>-8.8662656582951396</v>
      </c>
      <c r="H212" s="6">
        <v>-10.8426078240122</v>
      </c>
      <c r="I212" s="6">
        <f t="shared" si="6"/>
        <v>-4.2329710353219241</v>
      </c>
      <c r="J212" s="6">
        <f t="shared" si="7"/>
        <v>-6.4395265396415748</v>
      </c>
    </row>
    <row r="213" spans="1:10">
      <c r="A213" s="6" t="s">
        <v>23</v>
      </c>
      <c r="B213" s="6" t="s">
        <v>907</v>
      </c>
      <c r="C213" s="8" t="s">
        <v>908</v>
      </c>
      <c r="D213" s="8" t="s">
        <v>41</v>
      </c>
      <c r="E213" s="6">
        <v>1.57407298670652</v>
      </c>
      <c r="F213" s="6">
        <v>-0.83176160418077705</v>
      </c>
      <c r="G213" s="6">
        <v>-10.0047725027163</v>
      </c>
      <c r="H213" s="6">
        <v>-15</v>
      </c>
      <c r="I213" s="6">
        <f t="shared" si="6"/>
        <v>-4.2153497580048898</v>
      </c>
      <c r="J213" s="6">
        <f t="shared" si="7"/>
        <v>-7.9158808020903884</v>
      </c>
    </row>
    <row r="214" spans="1:10">
      <c r="A214" s="6" t="s">
        <v>23</v>
      </c>
      <c r="B214" s="6" t="s">
        <v>390</v>
      </c>
      <c r="C214" s="8" t="s">
        <v>909</v>
      </c>
      <c r="D214" s="8" t="s">
        <v>910</v>
      </c>
      <c r="E214" s="6">
        <v>-7.9186192489396703</v>
      </c>
      <c r="F214" s="6">
        <v>-9.9215459901141507</v>
      </c>
      <c r="G214" s="6">
        <v>-10.1459893184128</v>
      </c>
      <c r="H214" s="6">
        <v>-7.5080203642412702</v>
      </c>
      <c r="I214" s="6">
        <f t="shared" si="6"/>
        <v>-9.0323042836762362</v>
      </c>
      <c r="J214" s="6">
        <f t="shared" si="7"/>
        <v>-8.7147831771777113</v>
      </c>
    </row>
    <row r="215" spans="1:10">
      <c r="A215" s="6" t="s">
        <v>30</v>
      </c>
      <c r="B215" s="6" t="s">
        <v>231</v>
      </c>
      <c r="C215" s="8" t="s">
        <v>911</v>
      </c>
      <c r="D215" s="8" t="s">
        <v>912</v>
      </c>
      <c r="E215" s="6">
        <v>1.86478970960625</v>
      </c>
      <c r="F215" s="6">
        <v>-2.69024293986504</v>
      </c>
      <c r="G215" s="6">
        <v>-11.993556313681299</v>
      </c>
      <c r="H215" s="6">
        <v>-11.1741025905469</v>
      </c>
      <c r="I215" s="6">
        <f t="shared" si="6"/>
        <v>-5.0643833020375251</v>
      </c>
      <c r="J215" s="6">
        <f t="shared" si="7"/>
        <v>-6.9321727652059701</v>
      </c>
    </row>
    <row r="216" spans="1:10">
      <c r="A216" s="6" t="s">
        <v>123</v>
      </c>
      <c r="B216" s="6" t="s">
        <v>913</v>
      </c>
      <c r="C216" s="8" t="s">
        <v>914</v>
      </c>
      <c r="D216" s="8" t="s">
        <v>915</v>
      </c>
      <c r="E216" s="6">
        <v>8.2571289917055495</v>
      </c>
      <c r="F216" s="6">
        <v>-13.9174079003527</v>
      </c>
      <c r="G216" s="6">
        <v>-13.3767954629652</v>
      </c>
      <c r="H216" s="6">
        <v>-12.8122062410183</v>
      </c>
      <c r="I216" s="6">
        <f t="shared" si="6"/>
        <v>-2.5598332356298252</v>
      </c>
      <c r="J216" s="6">
        <f t="shared" si="7"/>
        <v>-13.364807070685501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workbookViewId="0">
      <selection activeCell="F21" sqref="F21"/>
    </sheetView>
  </sheetViews>
  <sheetFormatPr baseColWidth="10" defaultRowHeight="15" x14ac:dyDescent="0"/>
  <cols>
    <col min="2" max="2" width="17.1640625" customWidth="1"/>
    <col min="3" max="3" width="21.1640625" customWidth="1"/>
    <col min="4" max="4" width="22" customWidth="1"/>
  </cols>
  <sheetData>
    <row r="1" spans="1:4">
      <c r="A1" t="s">
        <v>922</v>
      </c>
    </row>
    <row r="2" spans="1:4">
      <c r="A2" t="s">
        <v>925</v>
      </c>
      <c r="C2" t="s">
        <v>923</v>
      </c>
      <c r="D2" t="s">
        <v>923</v>
      </c>
    </row>
    <row r="3" spans="1:4">
      <c r="A3" t="s">
        <v>21</v>
      </c>
      <c r="B3" t="s">
        <v>22</v>
      </c>
      <c r="C3" t="s">
        <v>921</v>
      </c>
      <c r="D3" t="s">
        <v>920</v>
      </c>
    </row>
    <row r="4" spans="1:4">
      <c r="A4" t="s">
        <v>28</v>
      </c>
      <c r="B4" t="s">
        <v>29</v>
      </c>
      <c r="C4">
        <v>-39.643927770324602</v>
      </c>
      <c r="D4">
        <v>-11.291755853742874</v>
      </c>
    </row>
    <row r="5" spans="1:4">
      <c r="A5" t="s">
        <v>57</v>
      </c>
      <c r="B5" t="s">
        <v>919</v>
      </c>
      <c r="C5">
        <v>-36.250371303377598</v>
      </c>
      <c r="D5">
        <v>-15.1651743277381</v>
      </c>
    </row>
    <row r="6" spans="1:4">
      <c r="A6" t="s">
        <v>267</v>
      </c>
      <c r="B6" t="s">
        <v>268</v>
      </c>
      <c r="C6">
        <v>-29.438477226060499</v>
      </c>
      <c r="D6">
        <v>-6.9932915475081696</v>
      </c>
    </row>
    <row r="7" spans="1:4">
      <c r="A7" t="s">
        <v>51</v>
      </c>
      <c r="B7" t="s">
        <v>52</v>
      </c>
      <c r="C7">
        <v>-28.2195792591654</v>
      </c>
      <c r="D7">
        <v>-9.3721390549214192</v>
      </c>
    </row>
    <row r="8" spans="1:4">
      <c r="A8" t="s">
        <v>241</v>
      </c>
      <c r="B8" t="s">
        <v>242</v>
      </c>
      <c r="C8">
        <v>-23.519230356551599</v>
      </c>
      <c r="D8">
        <v>-6.4766838664841444</v>
      </c>
    </row>
    <row r="9" spans="1:4">
      <c r="A9" t="s">
        <v>112</v>
      </c>
      <c r="B9" t="s">
        <v>113</v>
      </c>
      <c r="C9">
        <v>-20.9304759102437</v>
      </c>
      <c r="D9">
        <v>-4.5035314634867394</v>
      </c>
    </row>
    <row r="10" spans="1:4">
      <c r="A10" t="s">
        <v>36</v>
      </c>
      <c r="B10" t="s">
        <v>37</v>
      </c>
      <c r="C10">
        <v>-18.7010244433297</v>
      </c>
      <c r="D10">
        <v>-6.2158105011904352</v>
      </c>
    </row>
    <row r="11" spans="1:4">
      <c r="A11" t="s">
        <v>244</v>
      </c>
      <c r="B11" t="s">
        <v>245</v>
      </c>
      <c r="C11">
        <v>-17.5486369474295</v>
      </c>
      <c r="D11">
        <v>-5.6501825809797399</v>
      </c>
    </row>
    <row r="12" spans="1:4">
      <c r="A12" t="s">
        <v>85</v>
      </c>
      <c r="B12" t="s">
        <v>86</v>
      </c>
      <c r="C12">
        <v>-16.283223379838201</v>
      </c>
      <c r="D12">
        <v>-4.5809067753638955</v>
      </c>
    </row>
    <row r="13" spans="1:4">
      <c r="A13" t="s">
        <v>103</v>
      </c>
      <c r="B13" t="s">
        <v>104</v>
      </c>
      <c r="C13">
        <v>-16.089234301884002</v>
      </c>
      <c r="D13">
        <v>-7.8188427147521402</v>
      </c>
    </row>
    <row r="14" spans="1:4">
      <c r="A14" t="s">
        <v>121</v>
      </c>
      <c r="B14" t="s">
        <v>122</v>
      </c>
      <c r="C14">
        <v>-15.5403061032822</v>
      </c>
      <c r="D14">
        <v>-7.7793435012942851</v>
      </c>
    </row>
    <row r="15" spans="1:4">
      <c r="A15" t="s">
        <v>25</v>
      </c>
      <c r="B15" t="s">
        <v>26</v>
      </c>
      <c r="C15">
        <v>-14.2534956584458</v>
      </c>
      <c r="D15">
        <v>-12.318853152516265</v>
      </c>
    </row>
    <row r="16" spans="1:4">
      <c r="A16" t="s">
        <v>324</v>
      </c>
      <c r="B16" t="s">
        <v>41</v>
      </c>
      <c r="C16">
        <v>-13.733485942346601</v>
      </c>
      <c r="D16">
        <v>-6.9301028987904498</v>
      </c>
    </row>
    <row r="17" spans="1:4">
      <c r="A17" t="s">
        <v>148</v>
      </c>
      <c r="B17" t="s">
        <v>149</v>
      </c>
      <c r="C17">
        <v>-12.459418586882199</v>
      </c>
      <c r="D17">
        <v>-6.4024506159597649</v>
      </c>
    </row>
    <row r="18" spans="1:4">
      <c r="A18" t="s">
        <v>91</v>
      </c>
      <c r="B18" t="s">
        <v>92</v>
      </c>
      <c r="C18">
        <v>-12.2371751068663</v>
      </c>
      <c r="D18">
        <v>-6.4300004679830103</v>
      </c>
    </row>
    <row r="19" spans="1:4">
      <c r="A19" t="s">
        <v>166</v>
      </c>
      <c r="B19" t="s">
        <v>15</v>
      </c>
      <c r="C19">
        <v>-10.975871460036201</v>
      </c>
      <c r="D19">
        <v>-4.4054235934747954</v>
      </c>
    </row>
    <row r="20" spans="1:4">
      <c r="A20" t="s">
        <v>88</v>
      </c>
      <c r="B20" t="s">
        <v>89</v>
      </c>
      <c r="C20">
        <v>-10.9746770184017</v>
      </c>
      <c r="D20">
        <v>-5.5972152412228802</v>
      </c>
    </row>
    <row r="21" spans="1:4">
      <c r="A21" t="s">
        <v>40</v>
      </c>
      <c r="B21" t="s">
        <v>41</v>
      </c>
      <c r="C21">
        <v>-10.9557327944883</v>
      </c>
      <c r="D21">
        <v>-7.7517697940926045</v>
      </c>
    </row>
    <row r="22" spans="1:4">
      <c r="A22" t="s">
        <v>168</v>
      </c>
      <c r="B22" t="s">
        <v>169</v>
      </c>
      <c r="C22">
        <v>-10.753486789085001</v>
      </c>
      <c r="D22">
        <v>-7.2163210865491649</v>
      </c>
    </row>
    <row r="23" spans="1:4">
      <c r="A23" t="s">
        <v>94</v>
      </c>
      <c r="B23" t="s">
        <v>95</v>
      </c>
      <c r="C23">
        <v>-10.241584808155901</v>
      </c>
      <c r="D23">
        <v>-9.6811004823759603</v>
      </c>
    </row>
    <row r="24" spans="1:4">
      <c r="A24" t="s">
        <v>97</v>
      </c>
      <c r="B24" t="s">
        <v>98</v>
      </c>
      <c r="C24">
        <v>-10.018551687892099</v>
      </c>
      <c r="D24">
        <v>-9.3671164255795656</v>
      </c>
    </row>
    <row r="25" spans="1:4">
      <c r="A25" t="s">
        <v>70</v>
      </c>
      <c r="B25" t="s">
        <v>71</v>
      </c>
      <c r="C25">
        <v>-9.8268534569775099</v>
      </c>
      <c r="D25">
        <v>-9.3139238113602865</v>
      </c>
    </row>
    <row r="26" spans="1:4">
      <c r="A26" t="s">
        <v>43</v>
      </c>
      <c r="B26" t="s">
        <v>44</v>
      </c>
      <c r="C26">
        <v>-9.6147143052800192</v>
      </c>
      <c r="D26">
        <v>-7.3514121428430945</v>
      </c>
    </row>
    <row r="27" spans="1:4">
      <c r="A27" t="s">
        <v>32</v>
      </c>
      <c r="B27" t="s">
        <v>33</v>
      </c>
      <c r="C27">
        <v>-7.5105076142439797</v>
      </c>
      <c r="D27">
        <v>-8.3277019995176804</v>
      </c>
    </row>
    <row r="28" spans="1:4">
      <c r="A28" t="s">
        <v>61</v>
      </c>
      <c r="B28" t="s">
        <v>62</v>
      </c>
      <c r="C28">
        <v>-6.8712431347716096</v>
      </c>
      <c r="D28">
        <v>-6.9551509766786603</v>
      </c>
    </row>
    <row r="29" spans="1:4">
      <c r="A29" t="s">
        <v>143</v>
      </c>
      <c r="B29" t="s">
        <v>144</v>
      </c>
      <c r="C29">
        <v>-6.5249407568993503</v>
      </c>
      <c r="D29">
        <v>-5.1038183536217003</v>
      </c>
    </row>
    <row r="30" spans="1:4">
      <c r="A30" t="s">
        <v>79</v>
      </c>
      <c r="B30" t="s">
        <v>80</v>
      </c>
      <c r="C30">
        <v>-6.3815280674811499</v>
      </c>
      <c r="D30">
        <v>-5.5021003453277055</v>
      </c>
    </row>
    <row r="31" spans="1:4">
      <c r="A31" t="s">
        <v>115</v>
      </c>
      <c r="B31" t="s">
        <v>116</v>
      </c>
      <c r="C31">
        <v>-6.1429272274738302</v>
      </c>
      <c r="D31">
        <v>-10.311870109976304</v>
      </c>
    </row>
    <row r="32" spans="1:4">
      <c r="A32" t="s">
        <v>64</v>
      </c>
      <c r="B32" t="s">
        <v>65</v>
      </c>
      <c r="C32">
        <v>-2.5260850706409501</v>
      </c>
      <c r="D32">
        <v>-7.1267172982166898</v>
      </c>
    </row>
    <row r="33" spans="1:4">
      <c r="A33" t="s">
        <v>76</v>
      </c>
      <c r="B33" t="s">
        <v>77</v>
      </c>
      <c r="C33">
        <v>-2.4015900538782602</v>
      </c>
      <c r="D33">
        <v>-4.0553725047177274</v>
      </c>
    </row>
    <row r="34" spans="1:4">
      <c r="A34" t="s">
        <v>54</v>
      </c>
      <c r="B34" t="s">
        <v>55</v>
      </c>
      <c r="C34">
        <v>-2.2920497099966899</v>
      </c>
      <c r="D34">
        <v>-7.2364270502025496</v>
      </c>
    </row>
    <row r="35" spans="1:4">
      <c r="A35" t="s">
        <v>220</v>
      </c>
      <c r="B35" t="s">
        <v>221</v>
      </c>
      <c r="C35">
        <v>-1.13872890112265</v>
      </c>
      <c r="D35">
        <v>-6.986161210624295</v>
      </c>
    </row>
    <row r="36" spans="1:4">
      <c r="A36" t="s">
        <v>73</v>
      </c>
      <c r="B36" t="s">
        <v>74</v>
      </c>
      <c r="C36">
        <v>-0.82764250273967799</v>
      </c>
      <c r="D36">
        <v>-10.129091215322219</v>
      </c>
    </row>
    <row r="37" spans="1:4">
      <c r="A37" t="s">
        <v>125</v>
      </c>
      <c r="B37" t="s">
        <v>126</v>
      </c>
      <c r="C37">
        <v>-0.297118857026689</v>
      </c>
      <c r="D37">
        <v>-4.4983422950932148</v>
      </c>
    </row>
    <row r="38" spans="1:4">
      <c r="A38" t="s">
        <v>67</v>
      </c>
      <c r="B38" t="s">
        <v>68</v>
      </c>
      <c r="C38">
        <v>0.13541063702051201</v>
      </c>
      <c r="D38">
        <v>-6.5270986434195848</v>
      </c>
    </row>
    <row r="39" spans="1:4">
      <c r="A39" t="s">
        <v>82</v>
      </c>
      <c r="B39" t="s">
        <v>83</v>
      </c>
      <c r="C39">
        <v>0.88856936197603098</v>
      </c>
      <c r="D39">
        <v>-4.69035128896481</v>
      </c>
    </row>
    <row r="40" spans="1:4">
      <c r="A40" t="s">
        <v>146</v>
      </c>
      <c r="B40" t="s">
        <v>41</v>
      </c>
      <c r="C40">
        <v>5.8707504022972596</v>
      </c>
      <c r="D40">
        <v>-5.3796171496415504</v>
      </c>
    </row>
    <row r="41" spans="1:4">
      <c r="A41" t="s">
        <v>288</v>
      </c>
      <c r="B41" t="s">
        <v>289</v>
      </c>
      <c r="C41">
        <v>-9.3929467699568594</v>
      </c>
      <c r="D41">
        <v>-5.4300540333820546</v>
      </c>
    </row>
    <row r="42" spans="1:4">
      <c r="A42" t="s">
        <v>312</v>
      </c>
      <c r="B42" t="s">
        <v>313</v>
      </c>
      <c r="C42">
        <v>-8.9644733846265297</v>
      </c>
      <c r="D42">
        <v>-4.3546852257663549</v>
      </c>
    </row>
    <row r="43" spans="1:4">
      <c r="A43" t="s">
        <v>229</v>
      </c>
      <c r="B43" t="s">
        <v>230</v>
      </c>
      <c r="C43">
        <v>-8.07779136717566</v>
      </c>
      <c r="D43">
        <v>-5.1570823697186903</v>
      </c>
    </row>
    <row r="44" spans="1:4">
      <c r="A44" t="s">
        <v>100</v>
      </c>
      <c r="B44" t="s">
        <v>101</v>
      </c>
      <c r="C44">
        <v>-5.2534042136858998</v>
      </c>
      <c r="D44">
        <v>-4.6444673188984957</v>
      </c>
    </row>
    <row r="45" spans="1:4">
      <c r="A45" t="s">
        <v>118</v>
      </c>
      <c r="B45" t="s">
        <v>119</v>
      </c>
      <c r="C45">
        <v>-1.27174943904857</v>
      </c>
      <c r="D45">
        <v>-5.4873841136533796</v>
      </c>
    </row>
    <row r="46" spans="1:4">
      <c r="A46" t="s">
        <v>247</v>
      </c>
      <c r="B46" t="s">
        <v>248</v>
      </c>
      <c r="C46">
        <v>0.50592163462761996</v>
      </c>
      <c r="D46">
        <v>-4.6081568128092503</v>
      </c>
    </row>
    <row r="47" spans="1:4">
      <c r="A47" t="s">
        <v>223</v>
      </c>
      <c r="B47" t="s">
        <v>224</v>
      </c>
      <c r="C47">
        <v>1.4157697039436199</v>
      </c>
      <c r="D47">
        <v>-4.4716055790594149</v>
      </c>
    </row>
    <row r="48" spans="1:4">
      <c r="A48" t="s">
        <v>270</v>
      </c>
      <c r="B48" t="s">
        <v>271</v>
      </c>
      <c r="C48">
        <v>4.1068930188039401</v>
      </c>
      <c r="D48">
        <v>-4.3556425169049353</v>
      </c>
    </row>
    <row r="49" spans="1:4">
      <c r="A49" t="s">
        <v>226</v>
      </c>
      <c r="B49" t="s">
        <v>227</v>
      </c>
      <c r="C49">
        <v>7.41706843733113</v>
      </c>
      <c r="D49">
        <v>-4.3970106875577901</v>
      </c>
    </row>
    <row r="50" spans="1:4">
      <c r="A50" t="s">
        <v>140</v>
      </c>
      <c r="B50" t="s">
        <v>141</v>
      </c>
      <c r="C50">
        <v>-19.027004981934802</v>
      </c>
      <c r="D50">
        <v>-3.6944578020744396</v>
      </c>
    </row>
    <row r="51" spans="1:4">
      <c r="A51" t="s">
        <v>164</v>
      </c>
      <c r="B51" t="s">
        <v>164</v>
      </c>
      <c r="C51">
        <v>-10.897018250842001</v>
      </c>
      <c r="D51">
        <v>-2.5932885972785868</v>
      </c>
    </row>
    <row r="52" spans="1:4">
      <c r="A52" t="s">
        <v>161</v>
      </c>
      <c r="B52" t="s">
        <v>162</v>
      </c>
      <c r="C52">
        <v>-9.7880974586123202</v>
      </c>
      <c r="D52">
        <v>-3.1486006540830651</v>
      </c>
    </row>
    <row r="53" spans="1:4">
      <c r="A53" t="s">
        <v>171</v>
      </c>
      <c r="B53" t="s">
        <v>172</v>
      </c>
      <c r="C53">
        <v>-7.76466820560481</v>
      </c>
      <c r="D53">
        <v>-3.7321147515220447</v>
      </c>
    </row>
    <row r="54" spans="1:4">
      <c r="A54" t="s">
        <v>106</v>
      </c>
      <c r="B54" t="s">
        <v>107</v>
      </c>
      <c r="C54">
        <v>-6.8581125346840999</v>
      </c>
      <c r="D54">
        <v>-3.7160071023204568</v>
      </c>
    </row>
    <row r="55" spans="1:4">
      <c r="A55" t="s">
        <v>186</v>
      </c>
      <c r="B55" t="s">
        <v>187</v>
      </c>
      <c r="C55">
        <v>-6.4719512464550597</v>
      </c>
      <c r="D55">
        <v>-0.71147798645206006</v>
      </c>
    </row>
    <row r="56" spans="1:4">
      <c r="A56" t="s">
        <v>131</v>
      </c>
      <c r="B56" t="s">
        <v>132</v>
      </c>
      <c r="C56">
        <v>-4.2861252305516802</v>
      </c>
      <c r="D56">
        <v>-3.0241369958902493</v>
      </c>
    </row>
    <row r="57" spans="1:4">
      <c r="A57" t="s">
        <v>180</v>
      </c>
      <c r="B57" t="s">
        <v>181</v>
      </c>
      <c r="C57">
        <v>-2.5579079681499199</v>
      </c>
      <c r="D57">
        <v>-2.6988763068925348</v>
      </c>
    </row>
    <row r="58" spans="1:4">
      <c r="A58" t="s">
        <v>198</v>
      </c>
      <c r="B58" t="s">
        <v>199</v>
      </c>
      <c r="C58">
        <v>3.7163132419011902</v>
      </c>
      <c r="D58">
        <v>-3.297879730788265</v>
      </c>
    </row>
    <row r="59" spans="1:4">
      <c r="A59" t="s">
        <v>134</v>
      </c>
      <c r="B59" t="s">
        <v>135</v>
      </c>
      <c r="C59">
        <v>-14.4150696735321</v>
      </c>
      <c r="D59">
        <v>-3.8733189625882298</v>
      </c>
    </row>
    <row r="60" spans="1:4">
      <c r="A60" t="s">
        <v>109</v>
      </c>
      <c r="B60" t="s">
        <v>110</v>
      </c>
      <c r="C60">
        <v>-13.726235571669999</v>
      </c>
      <c r="D60">
        <v>-0.21045592953104997</v>
      </c>
    </row>
    <row r="61" spans="1:4">
      <c r="A61" t="s">
        <v>300</v>
      </c>
      <c r="B61" t="s">
        <v>301</v>
      </c>
      <c r="C61">
        <v>-11.7535877528884</v>
      </c>
      <c r="D61">
        <v>-3.8995112766793802</v>
      </c>
    </row>
    <row r="62" spans="1:4">
      <c r="A62" t="s">
        <v>321</v>
      </c>
      <c r="B62" t="s">
        <v>322</v>
      </c>
      <c r="C62">
        <v>-10.991321747282701</v>
      </c>
      <c r="D62">
        <v>-9.1144746905700291E-3</v>
      </c>
    </row>
    <row r="63" spans="1:4">
      <c r="A63" t="s">
        <v>365</v>
      </c>
      <c r="B63" t="s">
        <v>340</v>
      </c>
      <c r="C63">
        <v>-10.6406049245983</v>
      </c>
      <c r="D63">
        <v>0.56701084902528598</v>
      </c>
    </row>
    <row r="64" spans="1:4">
      <c r="A64" t="s">
        <v>303</v>
      </c>
      <c r="B64" t="s">
        <v>304</v>
      </c>
      <c r="C64">
        <v>-9.5360426937028695</v>
      </c>
      <c r="D64">
        <v>-0.96382183093217555</v>
      </c>
    </row>
    <row r="65" spans="1:4">
      <c r="A65" t="s">
        <v>158</v>
      </c>
      <c r="B65" t="s">
        <v>159</v>
      </c>
      <c r="C65">
        <v>-9.4588054322904291</v>
      </c>
      <c r="D65">
        <v>1.15043675638303</v>
      </c>
    </row>
    <row r="66" spans="1:4">
      <c r="A66" t="s">
        <v>137</v>
      </c>
      <c r="B66" t="s">
        <v>138</v>
      </c>
      <c r="C66">
        <v>-8.5641288000140303</v>
      </c>
      <c r="D66">
        <v>-1.6626242276122349</v>
      </c>
    </row>
    <row r="67" spans="1:4">
      <c r="A67" t="s">
        <v>273</v>
      </c>
      <c r="B67" t="s">
        <v>274</v>
      </c>
      <c r="C67">
        <v>-8.3760021899709596</v>
      </c>
      <c r="D67">
        <v>-3.4534924727517349</v>
      </c>
    </row>
    <row r="68" spans="1:4">
      <c r="A68" t="s">
        <v>326</v>
      </c>
      <c r="B68" t="s">
        <v>327</v>
      </c>
      <c r="C68">
        <v>-8.2504954391104093</v>
      </c>
      <c r="D68">
        <v>-0.57014356931099397</v>
      </c>
    </row>
    <row r="69" spans="1:4">
      <c r="A69" t="s">
        <v>379</v>
      </c>
      <c r="B69" t="s">
        <v>380</v>
      </c>
      <c r="C69">
        <v>-8.0487690458096193</v>
      </c>
      <c r="D69">
        <v>0.70562547228188999</v>
      </c>
    </row>
    <row r="70" spans="1:4">
      <c r="A70" t="s">
        <v>367</v>
      </c>
      <c r="B70" t="s">
        <v>368</v>
      </c>
      <c r="C70">
        <v>-7.7778040291844999</v>
      </c>
      <c r="D70">
        <v>1.3544767179358499</v>
      </c>
    </row>
    <row r="71" spans="1:4">
      <c r="A71" t="s">
        <v>340</v>
      </c>
      <c r="B71" t="s">
        <v>340</v>
      </c>
      <c r="C71">
        <v>-7.1525006091330301</v>
      </c>
      <c r="D71">
        <v>0.10095598397768046</v>
      </c>
    </row>
    <row r="72" spans="1:4">
      <c r="A72" t="s">
        <v>276</v>
      </c>
      <c r="B72" t="s">
        <v>277</v>
      </c>
      <c r="C72">
        <v>-6.45381239597838</v>
      </c>
      <c r="D72">
        <v>-2.4433697337164149</v>
      </c>
    </row>
    <row r="73" spans="1:4">
      <c r="A73" t="s">
        <v>201</v>
      </c>
      <c r="B73" t="s">
        <v>202</v>
      </c>
      <c r="C73">
        <v>-6.3428272965110999</v>
      </c>
      <c r="D73">
        <v>-1.136670155452834</v>
      </c>
    </row>
    <row r="74" spans="1:4">
      <c r="A74" t="s">
        <v>256</v>
      </c>
      <c r="B74" t="s">
        <v>257</v>
      </c>
      <c r="C74">
        <v>-6.0649472479528104</v>
      </c>
      <c r="D74">
        <v>-2.924953166798435</v>
      </c>
    </row>
    <row r="75" spans="1:4">
      <c r="A75" t="s">
        <v>235</v>
      </c>
      <c r="B75" t="s">
        <v>236</v>
      </c>
      <c r="C75">
        <v>-5.9951109675072596</v>
      </c>
      <c r="D75">
        <v>-2.5040825906812434</v>
      </c>
    </row>
    <row r="76" spans="1:4">
      <c r="A76" t="s">
        <v>128</v>
      </c>
      <c r="B76" t="s">
        <v>129</v>
      </c>
      <c r="C76">
        <v>-5.8339651887507697</v>
      </c>
      <c r="D76">
        <v>-3.2987985193800351</v>
      </c>
    </row>
    <row r="77" spans="1:4">
      <c r="A77" t="s">
        <v>177</v>
      </c>
      <c r="B77" t="s">
        <v>178</v>
      </c>
      <c r="C77">
        <v>-5.7320884374492502</v>
      </c>
      <c r="D77">
        <v>-0.53360320401955508</v>
      </c>
    </row>
    <row r="78" spans="1:4">
      <c r="A78" t="s">
        <v>204</v>
      </c>
      <c r="B78" t="s">
        <v>205</v>
      </c>
      <c r="C78">
        <v>-5.5894388584986396</v>
      </c>
      <c r="D78">
        <v>-0.22796929670560098</v>
      </c>
    </row>
    <row r="79" spans="1:4">
      <c r="A79" t="s">
        <v>306</v>
      </c>
      <c r="B79" t="s">
        <v>307</v>
      </c>
      <c r="C79">
        <v>-5.51574363683965</v>
      </c>
      <c r="D79">
        <v>-1.2009545426829802</v>
      </c>
    </row>
    <row r="80" spans="1:4">
      <c r="A80" t="s">
        <v>342</v>
      </c>
      <c r="B80" t="s">
        <v>343</v>
      </c>
      <c r="C80">
        <v>-5.2194277679218199</v>
      </c>
      <c r="D80">
        <v>0.41338158406304049</v>
      </c>
    </row>
    <row r="81" spans="1:4">
      <c r="A81" t="s">
        <v>279</v>
      </c>
      <c r="B81" t="s">
        <v>280</v>
      </c>
      <c r="C81">
        <v>-4.8609353129328596</v>
      </c>
      <c r="D81">
        <v>-0.33196966681828499</v>
      </c>
    </row>
    <row r="82" spans="1:4">
      <c r="A82" t="s">
        <v>334</v>
      </c>
      <c r="B82" t="s">
        <v>335</v>
      </c>
      <c r="C82">
        <v>-4.8373099729779101</v>
      </c>
      <c r="D82">
        <v>-1.66314739120517</v>
      </c>
    </row>
    <row r="83" spans="1:4">
      <c r="A83" t="s">
        <v>189</v>
      </c>
      <c r="B83" t="s">
        <v>190</v>
      </c>
      <c r="C83">
        <v>-3.9886954429235</v>
      </c>
      <c r="D83">
        <v>-1.3379475684765512</v>
      </c>
    </row>
    <row r="84" spans="1:4">
      <c r="A84" t="s">
        <v>376</v>
      </c>
      <c r="B84" t="s">
        <v>377</v>
      </c>
      <c r="C84">
        <v>-3.8981583314141002</v>
      </c>
      <c r="D84">
        <v>1.8230490078289765</v>
      </c>
    </row>
    <row r="85" spans="1:4">
      <c r="A85" t="s">
        <v>309</v>
      </c>
      <c r="B85" t="s">
        <v>310</v>
      </c>
      <c r="C85">
        <v>-3.3338158219262199</v>
      </c>
      <c r="D85">
        <v>-3.1895854594346651</v>
      </c>
    </row>
    <row r="86" spans="1:4">
      <c r="A86" t="s">
        <v>154</v>
      </c>
      <c r="B86" t="s">
        <v>155</v>
      </c>
      <c r="C86">
        <v>-3.21816450710228</v>
      </c>
      <c r="D86">
        <v>-2.9408782522035826</v>
      </c>
    </row>
    <row r="87" spans="1:4">
      <c r="A87" t="s">
        <v>359</v>
      </c>
      <c r="B87" t="s">
        <v>360</v>
      </c>
      <c r="C87">
        <v>-3.1848277050509601</v>
      </c>
      <c r="D87">
        <v>-2.3624316210217029</v>
      </c>
    </row>
    <row r="88" spans="1:4">
      <c r="A88" t="s">
        <v>232</v>
      </c>
      <c r="B88" t="s">
        <v>233</v>
      </c>
      <c r="C88">
        <v>-3.04493429317511</v>
      </c>
      <c r="D88">
        <v>-3.5650092535726303</v>
      </c>
    </row>
    <row r="89" spans="1:4">
      <c r="A89" t="s">
        <v>370</v>
      </c>
      <c r="B89" t="s">
        <v>371</v>
      </c>
      <c r="C89">
        <v>-2.9201444616515202</v>
      </c>
      <c r="D89">
        <v>0.39469627037214994</v>
      </c>
    </row>
    <row r="90" spans="1:4">
      <c r="A90" t="s">
        <v>294</v>
      </c>
      <c r="B90" t="s">
        <v>295</v>
      </c>
      <c r="C90">
        <v>-2.80549137260346</v>
      </c>
      <c r="D90">
        <v>-0.98229316446808301</v>
      </c>
    </row>
    <row r="91" spans="1:4">
      <c r="A91" t="s">
        <v>259</v>
      </c>
      <c r="B91" t="s">
        <v>260</v>
      </c>
      <c r="C91">
        <v>-2.4266739545492402</v>
      </c>
      <c r="D91">
        <v>-1.569432306788699</v>
      </c>
    </row>
    <row r="92" spans="1:4">
      <c r="A92" t="s">
        <v>353</v>
      </c>
      <c r="B92" t="s">
        <v>354</v>
      </c>
      <c r="C92">
        <v>-2.38028304549244</v>
      </c>
      <c r="D92">
        <v>-0.70217393585165699</v>
      </c>
    </row>
    <row r="93" spans="1:4">
      <c r="A93" t="s">
        <v>345</v>
      </c>
      <c r="B93" t="s">
        <v>346</v>
      </c>
      <c r="C93">
        <v>-2.2674473940790398</v>
      </c>
      <c r="D93">
        <v>0.70623719942225449</v>
      </c>
    </row>
    <row r="94" spans="1:4">
      <c r="A94" t="s">
        <v>337</v>
      </c>
      <c r="B94" t="s">
        <v>338</v>
      </c>
      <c r="C94">
        <v>-2.1315205560413601</v>
      </c>
      <c r="D94">
        <v>-0.97820297170914361</v>
      </c>
    </row>
    <row r="95" spans="1:4">
      <c r="A95" t="s">
        <v>297</v>
      </c>
      <c r="B95" t="s">
        <v>298</v>
      </c>
      <c r="C95">
        <v>-2.0765910914510002</v>
      </c>
      <c r="D95">
        <v>-0.94561064968546504</v>
      </c>
    </row>
    <row r="96" spans="1:4">
      <c r="A96" t="s">
        <v>262</v>
      </c>
      <c r="B96" t="s">
        <v>263</v>
      </c>
      <c r="C96">
        <v>-1.8857189415283599</v>
      </c>
      <c r="D96">
        <v>-2.433547203302755</v>
      </c>
    </row>
    <row r="97" spans="1:4">
      <c r="A97" t="s">
        <v>373</v>
      </c>
      <c r="B97" t="s">
        <v>374</v>
      </c>
      <c r="C97">
        <v>-1.7920723595965999</v>
      </c>
      <c r="D97">
        <v>3.3285197605842702</v>
      </c>
    </row>
    <row r="98" spans="1:4">
      <c r="A98" t="s">
        <v>285</v>
      </c>
      <c r="B98" t="s">
        <v>286</v>
      </c>
      <c r="C98">
        <v>-1.6130782270903901</v>
      </c>
      <c r="D98">
        <v>-0.63736744621854002</v>
      </c>
    </row>
    <row r="99" spans="1:4">
      <c r="A99" t="s">
        <v>154</v>
      </c>
      <c r="B99" t="s">
        <v>155</v>
      </c>
      <c r="C99">
        <v>-1.4593506742812401</v>
      </c>
      <c r="D99">
        <v>-0.59241020594710014</v>
      </c>
    </row>
    <row r="100" spans="1:4">
      <c r="A100" t="s">
        <v>388</v>
      </c>
      <c r="B100" t="s">
        <v>389</v>
      </c>
      <c r="C100">
        <v>-1.3235239092147899</v>
      </c>
      <c r="D100">
        <v>2.9892651314445198</v>
      </c>
    </row>
    <row r="101" spans="1:4">
      <c r="A101" t="s">
        <v>265</v>
      </c>
      <c r="B101" t="s">
        <v>265</v>
      </c>
      <c r="C101">
        <v>-1.29239354561166</v>
      </c>
      <c r="D101">
        <v>-2.5677803765865397</v>
      </c>
    </row>
    <row r="102" spans="1:4">
      <c r="A102" t="s">
        <v>208</v>
      </c>
      <c r="B102" t="s">
        <v>209</v>
      </c>
      <c r="C102">
        <v>-1.1713355817711599</v>
      </c>
      <c r="D102">
        <v>-1.1469867812430055</v>
      </c>
    </row>
    <row r="103" spans="1:4">
      <c r="A103" t="s">
        <v>332</v>
      </c>
      <c r="B103" t="s">
        <v>332</v>
      </c>
      <c r="C103">
        <v>-1.1639502604607499</v>
      </c>
      <c r="D103">
        <v>-1.4411198444069502</v>
      </c>
    </row>
    <row r="104" spans="1:4">
      <c r="A104" t="s">
        <v>174</v>
      </c>
      <c r="B104" t="s">
        <v>175</v>
      </c>
      <c r="C104">
        <v>-1.1627447900550401</v>
      </c>
      <c r="D104">
        <v>-2.1037983138311622</v>
      </c>
    </row>
    <row r="105" spans="1:4">
      <c r="A105" t="s">
        <v>250</v>
      </c>
      <c r="B105" t="s">
        <v>251</v>
      </c>
      <c r="C105">
        <v>-0.76130581491438898</v>
      </c>
      <c r="D105">
        <v>-3.65151852692241</v>
      </c>
    </row>
    <row r="106" spans="1:4">
      <c r="A106" t="s">
        <v>238</v>
      </c>
      <c r="B106" t="s">
        <v>239</v>
      </c>
      <c r="C106">
        <v>-0.59992527873977997</v>
      </c>
      <c r="D106">
        <v>-2.2100635655539045</v>
      </c>
    </row>
    <row r="107" spans="1:4">
      <c r="A107" t="s">
        <v>192</v>
      </c>
      <c r="B107" t="s">
        <v>193</v>
      </c>
      <c r="C107">
        <v>0.27145736217442801</v>
      </c>
      <c r="D107">
        <v>-1.8034046997801139</v>
      </c>
    </row>
    <row r="108" spans="1:4">
      <c r="A108" t="s">
        <v>253</v>
      </c>
      <c r="B108" t="s">
        <v>254</v>
      </c>
      <c r="C108">
        <v>0.28487421429517101</v>
      </c>
      <c r="D108">
        <v>-1.7141122466114003</v>
      </c>
    </row>
    <row r="109" spans="1:4">
      <c r="A109" t="s">
        <v>282</v>
      </c>
      <c r="B109" t="s">
        <v>283</v>
      </c>
      <c r="C109">
        <v>0.46507143469050299</v>
      </c>
      <c r="D109">
        <v>-1.288613804909126</v>
      </c>
    </row>
    <row r="110" spans="1:4">
      <c r="A110" t="s">
        <v>362</v>
      </c>
      <c r="B110" t="s">
        <v>363</v>
      </c>
      <c r="C110">
        <v>1.1915911738402201</v>
      </c>
      <c r="D110">
        <v>-1.7622190468286965</v>
      </c>
    </row>
    <row r="111" spans="1:4">
      <c r="A111" t="s">
        <v>195</v>
      </c>
      <c r="B111" t="s">
        <v>196</v>
      </c>
      <c r="C111">
        <v>1.5164898710644601</v>
      </c>
      <c r="D111">
        <v>-3.3784456246788999</v>
      </c>
    </row>
    <row r="112" spans="1:4">
      <c r="A112" t="s">
        <v>211</v>
      </c>
      <c r="B112" t="s">
        <v>212</v>
      </c>
      <c r="C112">
        <v>1.7894107346436099</v>
      </c>
      <c r="D112">
        <v>5.4786749642845498</v>
      </c>
    </row>
    <row r="113" spans="1:4">
      <c r="A113" t="s">
        <v>385</v>
      </c>
      <c r="B113" t="s">
        <v>386</v>
      </c>
      <c r="C113">
        <v>1.8764623083912499</v>
      </c>
      <c r="D113">
        <v>3.3060549017190501</v>
      </c>
    </row>
    <row r="114" spans="1:4">
      <c r="A114" t="s">
        <v>318</v>
      </c>
      <c r="B114" t="s">
        <v>319</v>
      </c>
      <c r="C114">
        <v>2.0138605709597499</v>
      </c>
      <c r="D114">
        <v>-0.38932857471533999</v>
      </c>
    </row>
    <row r="115" spans="1:4">
      <c r="A115" t="s">
        <v>291</v>
      </c>
      <c r="B115" t="s">
        <v>292</v>
      </c>
      <c r="C115">
        <v>2.0314966528629501</v>
      </c>
      <c r="D115">
        <v>-0.64256211994121015</v>
      </c>
    </row>
    <row r="116" spans="1:4">
      <c r="A116" t="s">
        <v>151</v>
      </c>
      <c r="B116" t="s">
        <v>152</v>
      </c>
      <c r="C116">
        <v>2.1230316017461401</v>
      </c>
      <c r="D116">
        <v>-1.3613647647990248</v>
      </c>
    </row>
    <row r="117" spans="1:4">
      <c r="A117" t="s">
        <v>315</v>
      </c>
      <c r="B117" t="s">
        <v>316</v>
      </c>
      <c r="C117">
        <v>3.2680916146983701</v>
      </c>
      <c r="D117">
        <v>2.5281472394967301</v>
      </c>
    </row>
    <row r="118" spans="1:4">
      <c r="A118" t="s">
        <v>382</v>
      </c>
      <c r="B118" t="s">
        <v>383</v>
      </c>
      <c r="C118">
        <v>3.7381174657254599</v>
      </c>
      <c r="D118">
        <v>0.57744681221563487</v>
      </c>
    </row>
    <row r="119" spans="1:4">
      <c r="A119" t="s">
        <v>329</v>
      </c>
      <c r="B119" t="s">
        <v>330</v>
      </c>
      <c r="C119">
        <v>4.1482305488337401</v>
      </c>
      <c r="D119">
        <v>-0.39539222679753994</v>
      </c>
    </row>
    <row r="120" spans="1:4">
      <c r="A120" t="s">
        <v>391</v>
      </c>
      <c r="B120" t="s">
        <v>392</v>
      </c>
      <c r="C120">
        <v>6.2564506832652702</v>
      </c>
      <c r="D120">
        <v>5.5540808336187499</v>
      </c>
    </row>
    <row r="121" spans="1:4">
      <c r="A121" t="s">
        <v>183</v>
      </c>
      <c r="B121" t="s">
        <v>184</v>
      </c>
      <c r="C121">
        <v>7.8062146164019497</v>
      </c>
      <c r="D121">
        <v>-1.3918124594184025</v>
      </c>
    </row>
    <row r="122" spans="1:4">
      <c r="A122" t="s">
        <v>348</v>
      </c>
      <c r="B122" t="s">
        <v>349</v>
      </c>
      <c r="C122">
        <v>9.6326079284138402</v>
      </c>
      <c r="D122">
        <v>-1.2753982679455027</v>
      </c>
    </row>
    <row r="123" spans="1:4">
      <c r="A123" t="s">
        <v>356</v>
      </c>
      <c r="B123" t="s">
        <v>357</v>
      </c>
      <c r="C123">
        <v>12.9531191510283</v>
      </c>
      <c r="D123">
        <v>-1.1912154038107536</v>
      </c>
    </row>
    <row r="124" spans="1:4">
      <c r="A124" t="s">
        <v>214</v>
      </c>
      <c r="B124" t="s">
        <v>215</v>
      </c>
      <c r="C124">
        <v>-10.161737909503399</v>
      </c>
      <c r="D124">
        <v>-9.5629296641411106</v>
      </c>
    </row>
    <row r="125" spans="1:4">
      <c r="A125" t="s">
        <v>217</v>
      </c>
      <c r="B125" t="s">
        <v>218</v>
      </c>
      <c r="C125">
        <v>-5.5498799933199301</v>
      </c>
      <c r="D125">
        <v>-7.0006059126204701</v>
      </c>
    </row>
    <row r="126" spans="1:4">
      <c r="A126" t="s">
        <v>62</v>
      </c>
      <c r="B126" t="s">
        <v>62</v>
      </c>
      <c r="C126">
        <v>-14.305226820244</v>
      </c>
      <c r="D126">
        <v>-6.9551509766786603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workbookViewId="0">
      <selection activeCell="E20" sqref="E20"/>
    </sheetView>
  </sheetViews>
  <sheetFormatPr baseColWidth="10" defaultRowHeight="15" x14ac:dyDescent="0"/>
  <cols>
    <col min="1" max="1" width="8.5" customWidth="1"/>
    <col min="2" max="2" width="15.1640625" customWidth="1"/>
    <col min="3" max="4" width="10.83203125" style="7"/>
  </cols>
  <sheetData>
    <row r="1" spans="1:4">
      <c r="A1" t="s">
        <v>922</v>
      </c>
    </row>
    <row r="2" spans="1:4">
      <c r="A2" t="s">
        <v>917</v>
      </c>
      <c r="C2" s="7" t="s">
        <v>923</v>
      </c>
      <c r="D2" s="7" t="s">
        <v>923</v>
      </c>
    </row>
    <row r="3" spans="1:4">
      <c r="A3" t="s">
        <v>21</v>
      </c>
      <c r="B3" t="s">
        <v>22</v>
      </c>
      <c r="C3" s="7" t="s">
        <v>921</v>
      </c>
      <c r="D3" s="7" t="s">
        <v>920</v>
      </c>
    </row>
    <row r="4" spans="1:4">
      <c r="A4" t="s">
        <v>403</v>
      </c>
      <c r="B4" t="s">
        <v>404</v>
      </c>
      <c r="C4" s="7">
        <v>33.220068747031299</v>
      </c>
      <c r="D4" s="7">
        <v>11.549759028343701</v>
      </c>
    </row>
    <row r="5" spans="1:4">
      <c r="A5" t="s">
        <v>437</v>
      </c>
      <c r="B5" t="s">
        <v>438</v>
      </c>
      <c r="C5" s="7">
        <v>28.448271070182901</v>
      </c>
      <c r="D5" s="7">
        <v>7.3820570265677397</v>
      </c>
    </row>
    <row r="6" spans="1:4">
      <c r="A6" t="s">
        <v>417</v>
      </c>
      <c r="B6" t="s">
        <v>418</v>
      </c>
      <c r="C6" s="7">
        <v>24.8632951430397</v>
      </c>
      <c r="D6" s="7">
        <v>6.9956040000834694</v>
      </c>
    </row>
    <row r="7" spans="1:4">
      <c r="A7" t="s">
        <v>434</v>
      </c>
      <c r="B7" t="s">
        <v>435</v>
      </c>
      <c r="C7" s="7">
        <v>21.991566830178598</v>
      </c>
      <c r="D7" s="7">
        <v>7.9565377983672896</v>
      </c>
    </row>
    <row r="8" spans="1:4">
      <c r="A8" t="s">
        <v>424</v>
      </c>
      <c r="B8" t="s">
        <v>425</v>
      </c>
      <c r="C8" s="7">
        <v>13.981481023702701</v>
      </c>
      <c r="D8" s="7">
        <v>9.8761929084392399</v>
      </c>
    </row>
    <row r="9" spans="1:4">
      <c r="A9" t="s">
        <v>430</v>
      </c>
      <c r="B9" t="s">
        <v>431</v>
      </c>
      <c r="C9" s="7">
        <v>13.531346834478599</v>
      </c>
      <c r="D9" s="7">
        <v>6.3106045782200653</v>
      </c>
    </row>
    <row r="10" spans="1:4">
      <c r="A10" t="s">
        <v>441</v>
      </c>
      <c r="B10" t="s">
        <v>442</v>
      </c>
      <c r="C10" s="7">
        <v>13.216336932716199</v>
      </c>
      <c r="D10" s="7">
        <v>9.8563693034370701</v>
      </c>
    </row>
    <row r="11" spans="1:4">
      <c r="A11" t="s">
        <v>419</v>
      </c>
      <c r="B11" t="s">
        <v>420</v>
      </c>
      <c r="C11" s="7">
        <v>12.078814718195799</v>
      </c>
      <c r="D11" s="7">
        <v>6.0990617117407853</v>
      </c>
    </row>
    <row r="12" spans="1:4">
      <c r="A12" t="s">
        <v>455</v>
      </c>
      <c r="B12" t="s">
        <v>456</v>
      </c>
      <c r="C12" s="7">
        <v>10.333472307138599</v>
      </c>
      <c r="D12" s="7">
        <v>7.7312309971053743</v>
      </c>
    </row>
    <row r="13" spans="1:4">
      <c r="A13" t="s">
        <v>447</v>
      </c>
      <c r="B13" t="s">
        <v>448</v>
      </c>
      <c r="C13" s="7">
        <v>8.4366878888797299</v>
      </c>
      <c r="D13" s="7">
        <v>6.4296675034080497</v>
      </c>
    </row>
    <row r="14" spans="1:4">
      <c r="A14" t="s">
        <v>453</v>
      </c>
      <c r="B14" t="s">
        <v>454</v>
      </c>
      <c r="C14" s="7">
        <v>7.9163384832260197</v>
      </c>
      <c r="D14" s="7">
        <v>8.3138897470097248</v>
      </c>
    </row>
    <row r="15" spans="1:4">
      <c r="A15" t="s">
        <v>451</v>
      </c>
      <c r="B15" t="s">
        <v>452</v>
      </c>
      <c r="C15" s="7">
        <v>7.75680069788657</v>
      </c>
      <c r="D15" s="7">
        <v>7.693013603656655</v>
      </c>
    </row>
    <row r="16" spans="1:4">
      <c r="A16" t="s">
        <v>413</v>
      </c>
      <c r="B16" t="s">
        <v>414</v>
      </c>
      <c r="C16" s="7">
        <v>7.5164014506068497</v>
      </c>
      <c r="D16" s="7">
        <v>7.8680501390525244</v>
      </c>
    </row>
    <row r="17" spans="1:4">
      <c r="A17" t="s">
        <v>444</v>
      </c>
      <c r="B17" t="s">
        <v>445</v>
      </c>
      <c r="C17" s="7">
        <v>6.7378355016446303</v>
      </c>
      <c r="D17" s="7">
        <v>9.1584219183195401</v>
      </c>
    </row>
    <row r="18" spans="1:4">
      <c r="A18" t="s">
        <v>426</v>
      </c>
      <c r="B18" t="s">
        <v>427</v>
      </c>
      <c r="C18" s="7">
        <v>6.1676282539670702</v>
      </c>
      <c r="D18" s="7">
        <v>9.6598569838893003</v>
      </c>
    </row>
    <row r="19" spans="1:4">
      <c r="A19" t="s">
        <v>432</v>
      </c>
      <c r="B19" t="s">
        <v>433</v>
      </c>
      <c r="C19" s="7">
        <v>5.7016487161224898</v>
      </c>
      <c r="D19" s="7">
        <v>8.3388525884187992</v>
      </c>
    </row>
    <row r="20" spans="1:4">
      <c r="A20" t="s">
        <v>405</v>
      </c>
      <c r="B20" t="s">
        <v>406</v>
      </c>
      <c r="C20" s="7">
        <v>5.5409357735438904</v>
      </c>
      <c r="D20" s="7">
        <v>11.300190065561599</v>
      </c>
    </row>
    <row r="21" spans="1:4">
      <c r="A21" t="s">
        <v>409</v>
      </c>
      <c r="B21" t="s">
        <v>410</v>
      </c>
      <c r="C21" s="7">
        <v>1.62230068658982</v>
      </c>
      <c r="D21" s="7">
        <v>11.0841739839281</v>
      </c>
    </row>
    <row r="22" spans="1:4">
      <c r="A22" t="s">
        <v>428</v>
      </c>
      <c r="B22" t="s">
        <v>429</v>
      </c>
      <c r="C22" s="7">
        <v>0.365209614269633</v>
      </c>
      <c r="D22" s="7">
        <v>8.8346239834740299</v>
      </c>
    </row>
    <row r="23" spans="1:4">
      <c r="A23" t="s">
        <v>439</v>
      </c>
      <c r="B23" t="s">
        <v>440</v>
      </c>
      <c r="C23" s="7">
        <v>0.28497475042271198</v>
      </c>
      <c r="D23" s="7">
        <v>6.4366112264430297</v>
      </c>
    </row>
    <row r="24" spans="1:4">
      <c r="A24" t="s">
        <v>422</v>
      </c>
      <c r="B24" t="s">
        <v>423</v>
      </c>
      <c r="C24" s="7">
        <v>-1.9286297673881201</v>
      </c>
      <c r="D24" s="7">
        <v>9.8824243776460001</v>
      </c>
    </row>
    <row r="25" spans="1:4">
      <c r="A25" t="s">
        <v>487</v>
      </c>
      <c r="B25" t="s">
        <v>488</v>
      </c>
      <c r="C25" s="7">
        <v>6.5728249859783698</v>
      </c>
      <c r="D25" s="7">
        <v>6.8246821938062254</v>
      </c>
    </row>
    <row r="26" spans="1:4">
      <c r="A26" t="s">
        <v>479</v>
      </c>
      <c r="B26" t="s">
        <v>480</v>
      </c>
      <c r="C26" s="7">
        <v>38.545954014827899</v>
      </c>
      <c r="D26" s="7">
        <v>9.5611745549930749</v>
      </c>
    </row>
    <row r="27" spans="1:4">
      <c r="A27" t="s">
        <v>588</v>
      </c>
      <c r="B27" t="s">
        <v>589</v>
      </c>
      <c r="C27" s="7">
        <v>-7.4877787083094098</v>
      </c>
      <c r="D27" s="7">
        <v>6.1833659996352486</v>
      </c>
    </row>
    <row r="28" spans="1:4">
      <c r="A28" t="s">
        <v>481</v>
      </c>
      <c r="B28" t="s">
        <v>482</v>
      </c>
      <c r="C28" s="7">
        <v>6.6864219571079699</v>
      </c>
      <c r="D28" s="7">
        <v>6.7890545212947799</v>
      </c>
    </row>
    <row r="29" spans="1:4">
      <c r="A29" t="s">
        <v>484</v>
      </c>
      <c r="B29" t="s">
        <v>485</v>
      </c>
      <c r="C29" s="7">
        <v>11.950715441622201</v>
      </c>
      <c r="D29" s="7">
        <v>6.7036720871120403</v>
      </c>
    </row>
    <row r="30" spans="1:4">
      <c r="A30" t="s">
        <v>457</v>
      </c>
      <c r="B30" t="s">
        <v>458</v>
      </c>
      <c r="C30" s="7">
        <v>7.4181756925638798</v>
      </c>
      <c r="D30" s="7">
        <v>5.2939901706408801</v>
      </c>
    </row>
    <row r="31" spans="1:4">
      <c r="A31" t="s">
        <v>463</v>
      </c>
      <c r="B31" t="s">
        <v>464</v>
      </c>
      <c r="C31" s="7">
        <v>19.752193666591999</v>
      </c>
      <c r="D31" s="7">
        <v>3.91646662011583</v>
      </c>
    </row>
    <row r="32" spans="1:4">
      <c r="A32" t="s">
        <v>474</v>
      </c>
      <c r="B32" t="s">
        <v>475</v>
      </c>
      <c r="C32" s="7">
        <v>17.585841038192498</v>
      </c>
      <c r="D32" s="7">
        <v>1.7391467202739741</v>
      </c>
    </row>
    <row r="33" spans="1:4">
      <c r="A33" t="s">
        <v>459</v>
      </c>
      <c r="B33" t="s">
        <v>460</v>
      </c>
      <c r="C33" s="7">
        <v>9.3432033352707098</v>
      </c>
      <c r="D33" s="7">
        <v>5.2215059227131597</v>
      </c>
    </row>
    <row r="34" spans="1:4">
      <c r="A34" t="s">
        <v>467</v>
      </c>
      <c r="B34" t="s">
        <v>468</v>
      </c>
      <c r="C34" s="7">
        <v>8.7644201307579603</v>
      </c>
      <c r="D34" s="7">
        <v>3.5649644145607899</v>
      </c>
    </row>
    <row r="35" spans="1:4">
      <c r="A35" t="s">
        <v>469</v>
      </c>
      <c r="B35" t="s">
        <v>470</v>
      </c>
      <c r="C35" s="7">
        <v>8.3535686568612508</v>
      </c>
      <c r="D35" s="7">
        <v>3.0107643597351301</v>
      </c>
    </row>
    <row r="36" spans="1:4">
      <c r="A36" t="s">
        <v>471</v>
      </c>
      <c r="B36" t="s">
        <v>472</v>
      </c>
      <c r="C36" s="7">
        <v>7.8085749995632696</v>
      </c>
      <c r="D36" s="7">
        <v>0.62375671446031655</v>
      </c>
    </row>
    <row r="37" spans="1:4">
      <c r="A37" t="s">
        <v>476</v>
      </c>
      <c r="B37" t="s">
        <v>477</v>
      </c>
      <c r="C37" s="7">
        <v>3.1884588820561501</v>
      </c>
      <c r="D37" s="7">
        <v>4.7110230969432232</v>
      </c>
    </row>
    <row r="38" spans="1:4">
      <c r="A38" t="s">
        <v>465</v>
      </c>
      <c r="B38" t="s">
        <v>466</v>
      </c>
      <c r="C38" s="7">
        <v>2.19858156364965</v>
      </c>
      <c r="D38" s="7">
        <v>3.83792000611533</v>
      </c>
    </row>
    <row r="39" spans="1:4">
      <c r="A39" t="s">
        <v>490</v>
      </c>
      <c r="B39" t="s">
        <v>491</v>
      </c>
      <c r="C39" s="7">
        <v>22.934345037140702</v>
      </c>
      <c r="D39" s="7">
        <v>4.3338700476080154</v>
      </c>
    </row>
    <row r="40" spans="1:4">
      <c r="A40" t="s">
        <v>730</v>
      </c>
      <c r="B40" t="s">
        <v>731</v>
      </c>
      <c r="C40" s="7">
        <v>17.5666901773996</v>
      </c>
      <c r="D40" s="7">
        <v>-4.5469901120393947</v>
      </c>
    </row>
    <row r="41" spans="1:4">
      <c r="A41" t="s">
        <v>493</v>
      </c>
      <c r="B41" t="s">
        <v>494</v>
      </c>
      <c r="C41" s="7">
        <v>15.0065947722698</v>
      </c>
      <c r="D41" s="7">
        <v>-5.3648266040585035E-2</v>
      </c>
    </row>
    <row r="42" spans="1:4">
      <c r="A42" t="s">
        <v>641</v>
      </c>
      <c r="B42">
        <v>17757146</v>
      </c>
      <c r="C42" s="7">
        <v>13.796692843038199</v>
      </c>
      <c r="D42" s="7">
        <v>-2.4139209665370549</v>
      </c>
    </row>
    <row r="43" spans="1:4">
      <c r="A43" t="s">
        <v>559</v>
      </c>
      <c r="B43" t="s">
        <v>560</v>
      </c>
      <c r="C43" s="7">
        <v>12.276592158692599</v>
      </c>
      <c r="D43" s="7">
        <v>-4.2477376793020127</v>
      </c>
    </row>
    <row r="44" spans="1:4">
      <c r="A44" t="s">
        <v>704</v>
      </c>
      <c r="B44" t="s">
        <v>705</v>
      </c>
      <c r="C44" s="7">
        <v>11.8385357088279</v>
      </c>
      <c r="D44" s="7">
        <v>-0.8645415902688619</v>
      </c>
    </row>
    <row r="45" spans="1:4">
      <c r="A45" t="s">
        <v>901</v>
      </c>
      <c r="B45" t="s">
        <v>902</v>
      </c>
      <c r="C45" s="7">
        <v>10.130895659077</v>
      </c>
      <c r="D45" s="7">
        <v>-3.4130097630665901</v>
      </c>
    </row>
    <row r="46" spans="1:4">
      <c r="A46" t="s">
        <v>546</v>
      </c>
      <c r="B46" t="s">
        <v>547</v>
      </c>
      <c r="C46" s="7">
        <v>9.6695786115167301</v>
      </c>
      <c r="D46" s="7">
        <v>0.20936906398356248</v>
      </c>
    </row>
    <row r="47" spans="1:4">
      <c r="A47" t="s">
        <v>495</v>
      </c>
      <c r="B47" t="s">
        <v>496</v>
      </c>
      <c r="C47" s="7">
        <v>9.6517397130420299</v>
      </c>
      <c r="D47" s="7">
        <v>-0.98662171214602523</v>
      </c>
    </row>
    <row r="48" spans="1:4">
      <c r="A48" t="s">
        <v>782</v>
      </c>
      <c r="B48" t="s">
        <v>783</v>
      </c>
      <c r="C48" s="7">
        <v>9.5426236271923504</v>
      </c>
      <c r="D48" s="7">
        <v>3.3214144152083307</v>
      </c>
    </row>
    <row r="49" spans="1:4">
      <c r="A49" t="s">
        <v>498</v>
      </c>
      <c r="B49" t="s">
        <v>499</v>
      </c>
      <c r="C49" s="7">
        <v>9.4677491046461704</v>
      </c>
      <c r="D49" s="7">
        <v>2.8298046585565779</v>
      </c>
    </row>
    <row r="50" spans="1:4">
      <c r="A50" t="s">
        <v>503</v>
      </c>
      <c r="B50" t="s">
        <v>504</v>
      </c>
      <c r="C50" s="7">
        <v>9.4548476015168195</v>
      </c>
      <c r="D50" s="7">
        <v>0.16067317398992476</v>
      </c>
    </row>
    <row r="51" spans="1:4">
      <c r="A51" t="s">
        <v>551</v>
      </c>
      <c r="B51" t="s">
        <v>552</v>
      </c>
      <c r="C51" s="7">
        <v>9.0635780455338892</v>
      </c>
      <c r="D51" s="7">
        <v>-3.8805422345256124</v>
      </c>
    </row>
    <row r="52" spans="1:4">
      <c r="A52" t="s">
        <v>537</v>
      </c>
      <c r="B52" t="s">
        <v>538</v>
      </c>
      <c r="C52" s="7">
        <v>9.0209191688293995</v>
      </c>
      <c r="D52" s="7">
        <v>3.2810162515411152</v>
      </c>
    </row>
    <row r="53" spans="1:4">
      <c r="A53" t="s">
        <v>587</v>
      </c>
      <c r="B53" t="s">
        <v>41</v>
      </c>
      <c r="C53" s="7">
        <v>8.8804775793977893</v>
      </c>
      <c r="D53" s="7">
        <v>3.621294367039094</v>
      </c>
    </row>
    <row r="54" spans="1:4">
      <c r="A54" t="s">
        <v>553</v>
      </c>
      <c r="B54" t="s">
        <v>554</v>
      </c>
      <c r="C54" s="7">
        <v>8.8297771833726699</v>
      </c>
      <c r="D54" s="7">
        <v>-1.4460984775152845</v>
      </c>
    </row>
    <row r="55" spans="1:4">
      <c r="A55" t="s">
        <v>715</v>
      </c>
      <c r="B55" t="s">
        <v>716</v>
      </c>
      <c r="C55" s="7">
        <v>8.7897948120480294</v>
      </c>
      <c r="D55" s="7">
        <v>-2.2110946507308347</v>
      </c>
    </row>
    <row r="56" spans="1:4">
      <c r="A56" t="s">
        <v>650</v>
      </c>
      <c r="B56" t="s">
        <v>651</v>
      </c>
      <c r="C56" s="7">
        <v>8.5908839683607301</v>
      </c>
      <c r="D56" s="7">
        <v>0.42439846118500502</v>
      </c>
    </row>
    <row r="57" spans="1:4">
      <c r="A57" t="s">
        <v>513</v>
      </c>
      <c r="B57" t="s">
        <v>514</v>
      </c>
      <c r="C57" s="7">
        <v>8.4928864017963406</v>
      </c>
      <c r="D57" s="7">
        <v>2.3641786564424252</v>
      </c>
    </row>
    <row r="58" spans="1:4">
      <c r="A58" t="s">
        <v>519</v>
      </c>
      <c r="B58" t="s">
        <v>520</v>
      </c>
      <c r="C58" s="7">
        <v>7.9950495556877996</v>
      </c>
      <c r="D58" s="7">
        <v>-1.5633260979628949</v>
      </c>
    </row>
    <row r="59" spans="1:4">
      <c r="A59" t="s">
        <v>777</v>
      </c>
      <c r="B59" t="s">
        <v>778</v>
      </c>
      <c r="C59" s="7">
        <v>7.79207104557777</v>
      </c>
      <c r="D59" s="7">
        <v>-4.591318595106455</v>
      </c>
    </row>
    <row r="60" spans="1:4">
      <c r="A60" t="s">
        <v>628</v>
      </c>
      <c r="B60" t="s">
        <v>629</v>
      </c>
      <c r="C60" s="7">
        <v>7.7082822799180599</v>
      </c>
      <c r="D60" s="7">
        <v>0.18531268242886595</v>
      </c>
    </row>
    <row r="61" spans="1:4">
      <c r="A61" t="s">
        <v>539</v>
      </c>
      <c r="B61" t="s">
        <v>540</v>
      </c>
      <c r="C61" s="7">
        <v>7.6745325586021096</v>
      </c>
      <c r="D61" s="7">
        <v>2.5371896029487448</v>
      </c>
    </row>
    <row r="62" spans="1:4">
      <c r="A62" t="s">
        <v>523</v>
      </c>
      <c r="B62" t="s">
        <v>524</v>
      </c>
      <c r="C62" s="7">
        <v>7.59971873079785</v>
      </c>
      <c r="D62" s="7">
        <v>2.6527901122020401</v>
      </c>
    </row>
    <row r="63" spans="1:4">
      <c r="A63" t="s">
        <v>562</v>
      </c>
      <c r="B63" t="s">
        <v>563</v>
      </c>
      <c r="C63" s="7">
        <v>7.49708826869335</v>
      </c>
      <c r="D63" s="7">
        <v>-8.2257770620506641</v>
      </c>
    </row>
    <row r="64" spans="1:4">
      <c r="A64" t="s">
        <v>722</v>
      </c>
      <c r="B64" t="s">
        <v>723</v>
      </c>
      <c r="C64" s="7">
        <v>7.4827669796815197</v>
      </c>
      <c r="D64" s="7">
        <v>-4.4169678553563703</v>
      </c>
    </row>
    <row r="65" spans="1:4">
      <c r="A65" t="s">
        <v>505</v>
      </c>
      <c r="B65" t="s">
        <v>506</v>
      </c>
      <c r="C65" s="7">
        <v>7.2365969003783199</v>
      </c>
      <c r="D65" s="7">
        <v>2.8405284651292453</v>
      </c>
    </row>
    <row r="66" spans="1:4">
      <c r="A66" t="s">
        <v>776</v>
      </c>
      <c r="B66" t="s">
        <v>712</v>
      </c>
      <c r="C66" s="7">
        <v>7.0285726004203504</v>
      </c>
      <c r="D66" s="7">
        <v>-0.68161499971956996</v>
      </c>
    </row>
    <row r="67" spans="1:4">
      <c r="A67" t="s">
        <v>531</v>
      </c>
      <c r="B67" t="s">
        <v>532</v>
      </c>
      <c r="C67" s="7">
        <v>6.5074182750561302</v>
      </c>
      <c r="D67" s="7">
        <v>0.38208048856896992</v>
      </c>
    </row>
    <row r="68" spans="1:4">
      <c r="A68" t="s">
        <v>608</v>
      </c>
      <c r="B68" t="s">
        <v>609</v>
      </c>
      <c r="C68" s="7">
        <v>6.4570836859101997</v>
      </c>
      <c r="D68" s="7">
        <v>0.900400871023049</v>
      </c>
    </row>
    <row r="69" spans="1:4">
      <c r="A69" t="s">
        <v>702</v>
      </c>
      <c r="B69" t="s">
        <v>703</v>
      </c>
      <c r="C69" s="7">
        <v>6.1448847395269697</v>
      </c>
      <c r="D69" s="7">
        <v>-0.40205374223316492</v>
      </c>
    </row>
    <row r="70" spans="1:4">
      <c r="A70" t="s">
        <v>796</v>
      </c>
      <c r="B70" t="s">
        <v>797</v>
      </c>
      <c r="C70" s="7">
        <v>6.0720921414869498</v>
      </c>
      <c r="D70" s="7">
        <v>2.0743681272696897</v>
      </c>
    </row>
    <row r="71" spans="1:4">
      <c r="A71" t="s">
        <v>675</v>
      </c>
      <c r="B71" t="s">
        <v>676</v>
      </c>
      <c r="C71" s="7">
        <v>5.9019818046187096</v>
      </c>
      <c r="D71" s="7">
        <v>1.134462574486695</v>
      </c>
    </row>
    <row r="72" spans="1:4">
      <c r="A72" t="s">
        <v>667</v>
      </c>
      <c r="B72" t="s">
        <v>668</v>
      </c>
      <c r="C72" s="7">
        <v>5.8873376936557698</v>
      </c>
      <c r="D72" s="7">
        <v>0.380202562693155</v>
      </c>
    </row>
    <row r="73" spans="1:4">
      <c r="A73" t="s">
        <v>807</v>
      </c>
      <c r="B73" t="s">
        <v>808</v>
      </c>
      <c r="C73" s="7">
        <v>5.7866018032036504</v>
      </c>
      <c r="D73" s="7">
        <v>2.2259997906517199</v>
      </c>
    </row>
    <row r="74" spans="1:4">
      <c r="A74" t="s">
        <v>507</v>
      </c>
      <c r="B74" t="s">
        <v>508</v>
      </c>
      <c r="C74" s="7">
        <v>5.7186608837626798</v>
      </c>
      <c r="D74" s="7">
        <v>2.015246622880841</v>
      </c>
    </row>
    <row r="75" spans="1:4">
      <c r="A75" t="s">
        <v>555</v>
      </c>
      <c r="B75" t="s">
        <v>556</v>
      </c>
      <c r="C75" s="7">
        <v>5.58192599096488</v>
      </c>
      <c r="D75" s="7">
        <v>2.4246653968638201</v>
      </c>
    </row>
    <row r="76" spans="1:4">
      <c r="A76" t="s">
        <v>732</v>
      </c>
      <c r="B76" t="s">
        <v>733</v>
      </c>
      <c r="C76" s="7">
        <v>5.45158848028482</v>
      </c>
      <c r="D76" s="7">
        <v>-1.6535298236321621</v>
      </c>
    </row>
    <row r="77" spans="1:4">
      <c r="A77" t="s">
        <v>755</v>
      </c>
      <c r="B77" t="s">
        <v>756</v>
      </c>
      <c r="C77" s="7">
        <v>5.4504220082553099</v>
      </c>
      <c r="D77" s="7">
        <v>2.0772954909466397</v>
      </c>
    </row>
    <row r="78" spans="1:4">
      <c r="A78" t="s">
        <v>642</v>
      </c>
      <c r="B78" t="s">
        <v>643</v>
      </c>
      <c r="C78" s="7">
        <v>5.3782946833741603</v>
      </c>
      <c r="D78" s="7">
        <v>-0.29237321988344595</v>
      </c>
    </row>
    <row r="79" spans="1:4">
      <c r="A79" t="s">
        <v>681</v>
      </c>
      <c r="B79" t="s">
        <v>682</v>
      </c>
      <c r="C79" s="7">
        <v>5.2508627922862896</v>
      </c>
      <c r="D79" s="7">
        <v>5.2893390032088901</v>
      </c>
    </row>
    <row r="80" spans="1:4">
      <c r="A80" t="s">
        <v>770</v>
      </c>
      <c r="B80" t="s">
        <v>771</v>
      </c>
      <c r="C80" s="7">
        <v>4.9953266523880702</v>
      </c>
      <c r="D80" s="7">
        <v>0.93773982860231486</v>
      </c>
    </row>
    <row r="81" spans="1:4">
      <c r="A81" t="s">
        <v>613</v>
      </c>
      <c r="B81" t="s">
        <v>614</v>
      </c>
      <c r="C81" s="7">
        <v>4.9317557926863396</v>
      </c>
      <c r="D81" s="7">
        <v>-7.4801523633112232</v>
      </c>
    </row>
    <row r="82" spans="1:4">
      <c r="A82" t="s">
        <v>570</v>
      </c>
      <c r="B82" t="s">
        <v>571</v>
      </c>
      <c r="C82" s="7">
        <v>4.8830107617399197</v>
      </c>
      <c r="D82" s="7">
        <v>-2.9716209263087308</v>
      </c>
    </row>
    <row r="83" spans="1:4">
      <c r="A83" t="s">
        <v>541</v>
      </c>
      <c r="B83" t="s">
        <v>542</v>
      </c>
      <c r="C83" s="7">
        <v>4.8326372851611703</v>
      </c>
      <c r="D83" s="7">
        <v>2.80034870275446</v>
      </c>
    </row>
    <row r="84" spans="1:4">
      <c r="A84" t="s">
        <v>819</v>
      </c>
      <c r="B84" t="s">
        <v>820</v>
      </c>
      <c r="C84" s="7">
        <v>4.6841615753459402</v>
      </c>
      <c r="D84" s="7">
        <v>-3.9708694322753297</v>
      </c>
    </row>
    <row r="85" spans="1:4">
      <c r="A85" t="s">
        <v>605</v>
      </c>
      <c r="B85" t="s">
        <v>606</v>
      </c>
      <c r="C85" s="7">
        <v>4.5848407829246201</v>
      </c>
      <c r="D85" s="7">
        <v>0.80320953442819454</v>
      </c>
    </row>
    <row r="86" spans="1:4">
      <c r="A86" t="s">
        <v>683</v>
      </c>
      <c r="B86" t="s">
        <v>684</v>
      </c>
      <c r="C86" s="7">
        <v>4.4251294768884204</v>
      </c>
      <c r="D86" s="7">
        <v>0.5335586558482649</v>
      </c>
    </row>
    <row r="87" spans="1:4">
      <c r="A87" t="s">
        <v>535</v>
      </c>
      <c r="B87" t="s">
        <v>536</v>
      </c>
      <c r="C87" s="7">
        <v>4.3119208763987498</v>
      </c>
      <c r="D87" s="7">
        <v>1.8806080175334201</v>
      </c>
    </row>
    <row r="88" spans="1:4">
      <c r="A88" t="s">
        <v>653</v>
      </c>
      <c r="B88" t="s">
        <v>654</v>
      </c>
      <c r="C88" s="7">
        <v>4.2137481363832299</v>
      </c>
      <c r="D88" s="7">
        <v>-3.9519249366190499</v>
      </c>
    </row>
    <row r="89" spans="1:4">
      <c r="A89" t="s">
        <v>688</v>
      </c>
      <c r="B89" t="s">
        <v>689</v>
      </c>
      <c r="C89" s="7">
        <v>4.1125488075119696</v>
      </c>
      <c r="D89" s="7">
        <v>0.14284230603435999</v>
      </c>
    </row>
    <row r="90" spans="1:4">
      <c r="A90" t="s">
        <v>511</v>
      </c>
      <c r="B90" t="s">
        <v>512</v>
      </c>
      <c r="C90" s="7">
        <v>4.0667295708254603</v>
      </c>
      <c r="D90" s="7">
        <v>2.1028254222791851</v>
      </c>
    </row>
    <row r="91" spans="1:4">
      <c r="A91" t="s">
        <v>870</v>
      </c>
      <c r="B91" t="s">
        <v>871</v>
      </c>
      <c r="C91" s="7">
        <v>3.80542364852576</v>
      </c>
      <c r="D91" s="7">
        <v>-3.6498636701066398</v>
      </c>
    </row>
    <row r="92" spans="1:4">
      <c r="A92" t="s">
        <v>822</v>
      </c>
      <c r="B92" t="s">
        <v>823</v>
      </c>
      <c r="C92" s="7">
        <v>3.77254502733234</v>
      </c>
      <c r="D92" s="7">
        <v>-11.261127113701775</v>
      </c>
    </row>
    <row r="93" spans="1:4">
      <c r="A93" t="s">
        <v>850</v>
      </c>
      <c r="B93" t="s">
        <v>851</v>
      </c>
      <c r="C93" s="7">
        <v>3.7156189540271201</v>
      </c>
      <c r="D93" s="7">
        <v>-2.0647185758632398</v>
      </c>
    </row>
    <row r="94" spans="1:4">
      <c r="A94" t="s">
        <v>548</v>
      </c>
      <c r="B94" t="s">
        <v>549</v>
      </c>
      <c r="C94" s="7">
        <v>3.7133622981865</v>
      </c>
      <c r="D94" s="7">
        <v>0.77737136908849047</v>
      </c>
    </row>
    <row r="95" spans="1:4">
      <c r="A95" t="s">
        <v>772</v>
      </c>
      <c r="B95" t="s">
        <v>773</v>
      </c>
      <c r="C95" s="7">
        <v>3.5150854977705399</v>
      </c>
      <c r="D95" s="7">
        <v>-0.42886124782325497</v>
      </c>
    </row>
    <row r="96" spans="1:4">
      <c r="A96" t="s">
        <v>718</v>
      </c>
      <c r="B96" t="s">
        <v>719</v>
      </c>
      <c r="C96" s="7">
        <v>3.38082125076436</v>
      </c>
      <c r="D96" s="7">
        <v>-1.4181340155715425</v>
      </c>
    </row>
    <row r="97" spans="1:4">
      <c r="A97" t="s">
        <v>696</v>
      </c>
      <c r="B97" t="s">
        <v>697</v>
      </c>
      <c r="C97" s="7">
        <v>3.3766136710136601</v>
      </c>
      <c r="D97" s="7">
        <v>2.2348136377487751</v>
      </c>
    </row>
    <row r="98" spans="1:4">
      <c r="A98" t="s">
        <v>567</v>
      </c>
      <c r="B98" t="s">
        <v>568</v>
      </c>
      <c r="C98" s="7">
        <v>3.3152654441574199</v>
      </c>
      <c r="D98" s="7">
        <v>1.0205940057377569</v>
      </c>
    </row>
    <row r="99" spans="1:4">
      <c r="A99" t="s">
        <v>526</v>
      </c>
      <c r="B99" t="s">
        <v>527</v>
      </c>
      <c r="C99" s="7">
        <v>3.2009977465490498</v>
      </c>
      <c r="D99" s="7">
        <v>1.2420849072791014</v>
      </c>
    </row>
    <row r="100" spans="1:4">
      <c r="A100" t="s">
        <v>521</v>
      </c>
      <c r="B100" t="s">
        <v>522</v>
      </c>
      <c r="C100" s="7">
        <v>3.1859098433108599</v>
      </c>
      <c r="D100" s="7">
        <v>1.7624430416696848</v>
      </c>
    </row>
    <row r="101" spans="1:4">
      <c r="A101" t="s">
        <v>500</v>
      </c>
      <c r="B101" t="s">
        <v>501</v>
      </c>
      <c r="C101" s="7">
        <v>3.15495180826907</v>
      </c>
      <c r="D101" s="7">
        <v>2.0087649572256758</v>
      </c>
    </row>
    <row r="102" spans="1:4">
      <c r="A102" t="s">
        <v>579</v>
      </c>
      <c r="B102" t="s">
        <v>580</v>
      </c>
      <c r="C102" s="7">
        <v>3.1231447500813299</v>
      </c>
      <c r="D102" s="7">
        <v>0.55848362701352905</v>
      </c>
    </row>
    <row r="103" spans="1:4">
      <c r="A103" t="s">
        <v>610</v>
      </c>
      <c r="B103" t="s">
        <v>611</v>
      </c>
      <c r="C103" s="7">
        <v>3.0756618409021601</v>
      </c>
      <c r="D103" s="7">
        <v>-0.106488133748187</v>
      </c>
    </row>
    <row r="104" spans="1:4">
      <c r="A104" t="s">
        <v>724</v>
      </c>
      <c r="B104" t="s">
        <v>725</v>
      </c>
      <c r="C104" s="7">
        <v>3.0472407804491199</v>
      </c>
      <c r="D104" s="7">
        <v>0.444317915422205</v>
      </c>
    </row>
    <row r="105" spans="1:4">
      <c r="A105" t="s">
        <v>752</v>
      </c>
      <c r="B105" t="s">
        <v>753</v>
      </c>
      <c r="C105" s="7">
        <v>2.6365179521231101</v>
      </c>
      <c r="D105" s="7">
        <v>-0.7959902374406701</v>
      </c>
    </row>
    <row r="106" spans="1:4">
      <c r="A106" t="s">
        <v>914</v>
      </c>
      <c r="B106" t="s">
        <v>915</v>
      </c>
      <c r="C106" s="7">
        <v>2.3844649021534901</v>
      </c>
      <c r="D106" s="7">
        <v>-2.5598332356298252</v>
      </c>
    </row>
    <row r="107" spans="1:4">
      <c r="A107" t="s">
        <v>765</v>
      </c>
      <c r="B107" t="s">
        <v>766</v>
      </c>
      <c r="C107" s="7">
        <v>2.3462408041540899</v>
      </c>
      <c r="D107" s="7">
        <v>-0.98423008056335004</v>
      </c>
    </row>
    <row r="108" spans="1:4">
      <c r="A108" t="s">
        <v>516</v>
      </c>
      <c r="B108" t="s">
        <v>517</v>
      </c>
      <c r="C108" s="7">
        <v>2.2646313912617702</v>
      </c>
      <c r="D108" s="7">
        <v>3.9050792205393847</v>
      </c>
    </row>
    <row r="109" spans="1:4">
      <c r="A109" t="s">
        <v>622</v>
      </c>
      <c r="B109" t="s">
        <v>623</v>
      </c>
      <c r="C109" s="7">
        <v>2.2631353072125702</v>
      </c>
      <c r="D109" s="7">
        <v>2.4035780427908757</v>
      </c>
    </row>
    <row r="110" spans="1:4">
      <c r="A110" t="s">
        <v>886</v>
      </c>
      <c r="B110" t="s">
        <v>887</v>
      </c>
      <c r="C110" s="7">
        <v>2.0219323250074099</v>
      </c>
      <c r="D110" s="7">
        <v>-1.8123982853774698</v>
      </c>
    </row>
    <row r="111" spans="1:4">
      <c r="A111" t="s">
        <v>533</v>
      </c>
      <c r="B111" t="s">
        <v>534</v>
      </c>
      <c r="C111" s="7">
        <v>2.0132397460569198</v>
      </c>
      <c r="D111" s="7">
        <v>2.2286558543242148</v>
      </c>
    </row>
    <row r="112" spans="1:4">
      <c r="A112" t="s">
        <v>663</v>
      </c>
      <c r="B112" t="s">
        <v>664</v>
      </c>
      <c r="C112" s="7">
        <v>1.9586896576070201</v>
      </c>
      <c r="D112" s="7">
        <v>1.7014472385028099</v>
      </c>
    </row>
    <row r="113" spans="1:4">
      <c r="A113" t="s">
        <v>853</v>
      </c>
      <c r="B113" t="s">
        <v>854</v>
      </c>
      <c r="C113" s="7">
        <v>1.8752434775442799</v>
      </c>
      <c r="D113" s="7">
        <v>-1.2906606896829198</v>
      </c>
    </row>
    <row r="114" spans="1:4">
      <c r="A114" t="s">
        <v>727</v>
      </c>
      <c r="B114" t="s">
        <v>728</v>
      </c>
      <c r="C114" s="7">
        <v>1.4303460184752499</v>
      </c>
      <c r="D114" s="7">
        <v>4.9635488781103403</v>
      </c>
    </row>
    <row r="115" spans="1:4">
      <c r="A115" t="s">
        <v>638</v>
      </c>
      <c r="B115" t="s">
        <v>639</v>
      </c>
      <c r="C115" s="7">
        <v>1.18965284679617</v>
      </c>
      <c r="D115" s="7">
        <v>0.24091781928931</v>
      </c>
    </row>
    <row r="116" spans="1:4">
      <c r="A116" t="s">
        <v>619</v>
      </c>
      <c r="B116" t="s">
        <v>620</v>
      </c>
      <c r="C116" s="7">
        <v>0.86229187192755297</v>
      </c>
      <c r="D116" s="7">
        <v>-0.60525171585801496</v>
      </c>
    </row>
    <row r="117" spans="1:4">
      <c r="A117" t="s">
        <v>863</v>
      </c>
      <c r="B117" t="s">
        <v>864</v>
      </c>
      <c r="C117" s="7">
        <v>0.68324096778758103</v>
      </c>
      <c r="D117" s="7">
        <v>-1.7366790042996552</v>
      </c>
    </row>
    <row r="118" spans="1:4">
      <c r="A118" t="s">
        <v>817</v>
      </c>
      <c r="B118" t="s">
        <v>818</v>
      </c>
      <c r="C118" s="7">
        <v>0.49995793525628501</v>
      </c>
      <c r="D118" s="7">
        <v>-1.9010382464135596</v>
      </c>
    </row>
    <row r="119" spans="1:4">
      <c r="A119" t="s">
        <v>899</v>
      </c>
      <c r="B119" t="s">
        <v>900</v>
      </c>
      <c r="C119" s="7">
        <v>0.44266784112747898</v>
      </c>
      <c r="D119" s="7">
        <v>-2.5556406689345752</v>
      </c>
    </row>
    <row r="120" spans="1:4">
      <c r="A120" t="s">
        <v>672</v>
      </c>
      <c r="B120" t="s">
        <v>673</v>
      </c>
      <c r="C120" s="7">
        <v>0.25119048378824899</v>
      </c>
      <c r="D120" s="7">
        <v>4.2339008042088349</v>
      </c>
    </row>
    <row r="121" spans="1:4">
      <c r="A121" t="s">
        <v>842</v>
      </c>
      <c r="B121" t="s">
        <v>843</v>
      </c>
      <c r="C121" s="7">
        <v>0.23686049383376401</v>
      </c>
      <c r="D121" s="7">
        <v>1.4230490066010448</v>
      </c>
    </row>
    <row r="122" spans="1:4">
      <c r="A122" t="s">
        <v>859</v>
      </c>
      <c r="B122" t="s">
        <v>860</v>
      </c>
      <c r="C122" s="7">
        <v>0.11724647588751801</v>
      </c>
      <c r="D122" s="7">
        <v>-2.4258863655839611</v>
      </c>
    </row>
    <row r="123" spans="1:4">
      <c r="A123" t="s">
        <v>665</v>
      </c>
      <c r="B123" t="s">
        <v>666</v>
      </c>
      <c r="C123" s="7">
        <v>6.2432643077458501E-2</v>
      </c>
      <c r="D123" s="7">
        <v>0.73532438012965995</v>
      </c>
    </row>
    <row r="124" spans="1:4">
      <c r="A124" t="s">
        <v>787</v>
      </c>
      <c r="B124" t="s">
        <v>788</v>
      </c>
      <c r="C124" s="7">
        <v>3.5714049048724397E-2</v>
      </c>
      <c r="D124" s="7">
        <v>1.0914837845552603</v>
      </c>
    </row>
    <row r="125" spans="1:4">
      <c r="A125" t="s">
        <v>669</v>
      </c>
      <c r="B125" t="s">
        <v>670</v>
      </c>
      <c r="C125" s="7">
        <v>-6.1531736541389999E-2</v>
      </c>
      <c r="D125" s="7">
        <v>-0.10514502658853497</v>
      </c>
    </row>
    <row r="126" spans="1:4">
      <c r="A126" t="s">
        <v>686</v>
      </c>
      <c r="B126" t="s">
        <v>687</v>
      </c>
      <c r="C126" s="7">
        <v>-0.101224818677297</v>
      </c>
      <c r="D126" s="7">
        <v>-1.1787366534817469</v>
      </c>
    </row>
    <row r="127" spans="1:4">
      <c r="A127" t="s">
        <v>584</v>
      </c>
      <c r="B127" t="s">
        <v>585</v>
      </c>
      <c r="C127" s="7">
        <v>-0.13959383971743</v>
      </c>
      <c r="D127" s="7">
        <v>0.28881609794485463</v>
      </c>
    </row>
    <row r="128" spans="1:4">
      <c r="A128" t="s">
        <v>865</v>
      </c>
      <c r="B128" t="s">
        <v>866</v>
      </c>
      <c r="C128" s="7">
        <v>-0.21612626747895999</v>
      </c>
      <c r="D128" s="7">
        <v>-1.1583626000009501</v>
      </c>
    </row>
    <row r="129" spans="1:4">
      <c r="A129" t="s">
        <v>596</v>
      </c>
      <c r="B129" t="s">
        <v>597</v>
      </c>
      <c r="C129" s="7">
        <v>-0.21699363755870399</v>
      </c>
      <c r="D129" s="7">
        <v>3.3481666609872183</v>
      </c>
    </row>
    <row r="130" spans="1:4">
      <c r="A130" t="s">
        <v>888</v>
      </c>
      <c r="B130" t="s">
        <v>889</v>
      </c>
      <c r="C130" s="7">
        <v>-0.285292919015327</v>
      </c>
      <c r="D130" s="7">
        <v>-0.74880944650272019</v>
      </c>
    </row>
    <row r="131" spans="1:4">
      <c r="A131" t="s">
        <v>793</v>
      </c>
      <c r="B131" t="s">
        <v>794</v>
      </c>
      <c r="C131" s="7">
        <v>-0.51314373639211397</v>
      </c>
      <c r="D131" s="7">
        <v>-7.9029840667559803</v>
      </c>
    </row>
    <row r="132" spans="1:4">
      <c r="A132" t="s">
        <v>594</v>
      </c>
      <c r="B132" t="s">
        <v>595</v>
      </c>
      <c r="C132" s="7">
        <v>-0.659546922232638</v>
      </c>
      <c r="D132" s="7">
        <v>0.99637900131178991</v>
      </c>
    </row>
    <row r="133" spans="1:4">
      <c r="A133" t="s">
        <v>565</v>
      </c>
      <c r="B133" t="s">
        <v>566</v>
      </c>
      <c r="C133" s="7">
        <v>-0.76318808171302299</v>
      </c>
      <c r="D133" s="7">
        <v>0.66191967834576748</v>
      </c>
    </row>
    <row r="134" spans="1:4">
      <c r="A134" t="s">
        <v>700</v>
      </c>
      <c r="B134" t="s">
        <v>701</v>
      </c>
      <c r="C134" s="7">
        <v>-0.78796275614493705</v>
      </c>
      <c r="D134" s="7">
        <v>0.20910230177188516</v>
      </c>
    </row>
    <row r="135" spans="1:4">
      <c r="A135" t="s">
        <v>581</v>
      </c>
      <c r="B135" t="s">
        <v>582</v>
      </c>
      <c r="C135" s="7">
        <v>-0.80107889819186795</v>
      </c>
      <c r="D135" s="7">
        <v>0.21456583887001901</v>
      </c>
    </row>
    <row r="136" spans="1:4">
      <c r="A136" t="s">
        <v>660</v>
      </c>
      <c r="B136" t="s">
        <v>661</v>
      </c>
      <c r="C136" s="7">
        <v>-0.83838247999079096</v>
      </c>
      <c r="D136" s="7">
        <v>6.3436288107480032E-2</v>
      </c>
    </row>
    <row r="137" spans="1:4">
      <c r="A137" t="s">
        <v>746</v>
      </c>
      <c r="B137" t="s">
        <v>747</v>
      </c>
      <c r="C137" s="7">
        <v>-1.03686194930633</v>
      </c>
      <c r="D137" s="7">
        <v>0.46359648930562503</v>
      </c>
    </row>
    <row r="138" spans="1:4">
      <c r="A138" t="s">
        <v>740</v>
      </c>
      <c r="B138" t="s">
        <v>741</v>
      </c>
      <c r="C138" s="7">
        <v>-1.2110626754096001</v>
      </c>
      <c r="D138" s="7">
        <v>-6.7630551080477055</v>
      </c>
    </row>
    <row r="139" spans="1:4">
      <c r="A139" t="s">
        <v>528</v>
      </c>
      <c r="B139" t="s">
        <v>529</v>
      </c>
      <c r="C139" s="7">
        <v>-1.23972408100538</v>
      </c>
      <c r="D139" s="7">
        <v>1.9477889515865598</v>
      </c>
    </row>
    <row r="140" spans="1:4">
      <c r="A140" t="s">
        <v>896</v>
      </c>
      <c r="B140" t="s">
        <v>897</v>
      </c>
      <c r="C140" s="7">
        <v>-1.27927510702681</v>
      </c>
      <c r="D140" s="7">
        <v>-2.0818393505641595</v>
      </c>
    </row>
    <row r="141" spans="1:4">
      <c r="A141" t="s">
        <v>635</v>
      </c>
      <c r="B141" t="s">
        <v>636</v>
      </c>
      <c r="C141" s="7">
        <v>-1.33924465176876</v>
      </c>
      <c r="D141" s="7">
        <v>4.5552153441982783</v>
      </c>
    </row>
    <row r="142" spans="1:4">
      <c r="A142" t="s">
        <v>798</v>
      </c>
      <c r="B142" t="s">
        <v>799</v>
      </c>
      <c r="C142" s="7">
        <v>-1.47529818127456</v>
      </c>
      <c r="D142" s="7">
        <v>-1.3599938347826059</v>
      </c>
    </row>
    <row r="143" spans="1:4">
      <c r="A143" t="s">
        <v>758</v>
      </c>
      <c r="B143" t="s">
        <v>759</v>
      </c>
      <c r="C143" s="7">
        <v>-1.71810792225777</v>
      </c>
      <c r="D143" s="7">
        <v>-3.8916544365124999</v>
      </c>
    </row>
    <row r="144" spans="1:4">
      <c r="A144" t="s">
        <v>575</v>
      </c>
      <c r="B144" t="s">
        <v>576</v>
      </c>
      <c r="C144" s="7">
        <v>-1.9043918728599301</v>
      </c>
      <c r="D144" s="7">
        <v>-4.3203860168153376</v>
      </c>
    </row>
    <row r="145" spans="1:4">
      <c r="A145" t="s">
        <v>790</v>
      </c>
      <c r="B145" t="s">
        <v>791</v>
      </c>
      <c r="C145" s="7">
        <v>-1.9106952797321901</v>
      </c>
      <c r="D145" s="7">
        <v>1.7930085815911498</v>
      </c>
    </row>
    <row r="146" spans="1:4">
      <c r="A146" t="s">
        <v>599</v>
      </c>
      <c r="B146" t="s">
        <v>600</v>
      </c>
      <c r="C146" s="7">
        <v>-2.0349804396466902</v>
      </c>
      <c r="D146" s="7">
        <v>-8.9955002111173507E-2</v>
      </c>
    </row>
    <row r="147" spans="1:4">
      <c r="A147" t="s">
        <v>768</v>
      </c>
      <c r="B147" t="s">
        <v>41</v>
      </c>
      <c r="C147" s="7">
        <v>-2.0682742977633901</v>
      </c>
      <c r="D147" s="7">
        <v>-2.2930686542574801</v>
      </c>
    </row>
    <row r="148" spans="1:4">
      <c r="A148" t="s">
        <v>832</v>
      </c>
      <c r="B148" t="s">
        <v>833</v>
      </c>
      <c r="C148" s="7">
        <v>-2.2368419292490498</v>
      </c>
      <c r="D148" s="7">
        <v>-1.6357022644151573</v>
      </c>
    </row>
    <row r="149" spans="1:4">
      <c r="A149" t="s">
        <v>720</v>
      </c>
      <c r="B149" t="s">
        <v>721</v>
      </c>
      <c r="C149" s="7">
        <v>-2.2586812757199302</v>
      </c>
      <c r="D149" s="7">
        <v>-0.10337885922105494</v>
      </c>
    </row>
    <row r="150" spans="1:4">
      <c r="A150" t="s">
        <v>868</v>
      </c>
      <c r="B150" t="s">
        <v>869</v>
      </c>
      <c r="C150" s="7">
        <v>-2.2969108662203701</v>
      </c>
      <c r="D150" s="7">
        <v>-3.1164932896582669</v>
      </c>
    </row>
    <row r="151" spans="1:4">
      <c r="A151" t="s">
        <v>748</v>
      </c>
      <c r="B151" t="s">
        <v>749</v>
      </c>
      <c r="C151" s="7">
        <v>-2.3335822972900302</v>
      </c>
      <c r="D151" s="7">
        <v>-0.39573966655713999</v>
      </c>
    </row>
    <row r="152" spans="1:4">
      <c r="A152" t="s">
        <v>872</v>
      </c>
      <c r="B152" t="s">
        <v>873</v>
      </c>
      <c r="C152" s="7">
        <v>-2.5246277730775599</v>
      </c>
      <c r="D152" s="7">
        <v>-1.6133036289649851</v>
      </c>
    </row>
    <row r="153" spans="1:4">
      <c r="A153" t="s">
        <v>837</v>
      </c>
      <c r="B153" t="s">
        <v>838</v>
      </c>
      <c r="C153" s="7">
        <v>-2.63020331253932</v>
      </c>
      <c r="D153" s="7">
        <v>3.5697161050382955</v>
      </c>
    </row>
    <row r="154" spans="1:4">
      <c r="A154" t="s">
        <v>804</v>
      </c>
      <c r="B154" t="s">
        <v>805</v>
      </c>
      <c r="C154" s="7">
        <v>-2.7032640889915198</v>
      </c>
      <c r="D154" s="7">
        <v>1.1351854135234349</v>
      </c>
    </row>
    <row r="155" spans="1:4">
      <c r="A155" t="s">
        <v>884</v>
      </c>
      <c r="B155" t="s">
        <v>885</v>
      </c>
      <c r="C155" s="7">
        <v>-2.7726029381852699</v>
      </c>
      <c r="D155" s="7">
        <v>-2.8195733507482785</v>
      </c>
    </row>
    <row r="156" spans="1:4">
      <c r="A156" t="s">
        <v>735</v>
      </c>
      <c r="B156" t="s">
        <v>736</v>
      </c>
      <c r="C156" s="7">
        <v>-2.8226754575348099</v>
      </c>
      <c r="D156" s="7">
        <v>1.74415994821619</v>
      </c>
    </row>
    <row r="157" spans="1:4">
      <c r="A157" t="s">
        <v>894</v>
      </c>
      <c r="B157" t="s">
        <v>895</v>
      </c>
      <c r="C157" s="7">
        <v>-2.8551463475274499</v>
      </c>
      <c r="D157" s="7">
        <v>-9.8469663533584395</v>
      </c>
    </row>
    <row r="158" spans="1:4">
      <c r="A158" t="s">
        <v>908</v>
      </c>
      <c r="B158" t="s">
        <v>41</v>
      </c>
      <c r="C158" s="7">
        <v>-2.8564359079202499</v>
      </c>
      <c r="D158" s="7">
        <v>-4.2153497580048898</v>
      </c>
    </row>
    <row r="159" spans="1:4">
      <c r="A159" t="s">
        <v>780</v>
      </c>
      <c r="B159" t="s">
        <v>781</v>
      </c>
      <c r="C159" s="7">
        <v>-3.0693000312700498</v>
      </c>
      <c r="D159" s="7">
        <v>-0.73362851954457486</v>
      </c>
    </row>
    <row r="160" spans="1:4">
      <c r="A160" t="s">
        <v>624</v>
      </c>
      <c r="B160" t="s">
        <v>625</v>
      </c>
      <c r="C160" s="7">
        <v>-3.1816027977751502</v>
      </c>
      <c r="D160" s="7">
        <v>-6.4490258715848006</v>
      </c>
    </row>
    <row r="161" spans="1:4">
      <c r="A161" t="s">
        <v>590</v>
      </c>
      <c r="B161" t="s">
        <v>591</v>
      </c>
      <c r="C161" s="7">
        <v>-3.1913511578317699</v>
      </c>
      <c r="D161" s="7">
        <v>-0.15065657272082955</v>
      </c>
    </row>
    <row r="162" spans="1:4">
      <c r="A162" t="s">
        <v>592</v>
      </c>
      <c r="B162" t="s">
        <v>593</v>
      </c>
      <c r="C162" s="7">
        <v>-3.4231495516999502</v>
      </c>
      <c r="D162" s="7">
        <v>4.3429056250910021</v>
      </c>
    </row>
    <row r="163" spans="1:4">
      <c r="A163" t="s">
        <v>711</v>
      </c>
      <c r="B163" t="s">
        <v>712</v>
      </c>
      <c r="C163" s="7">
        <v>-3.4305175569217501</v>
      </c>
      <c r="D163" s="7">
        <v>-8.7377868638682745</v>
      </c>
    </row>
    <row r="164" spans="1:4">
      <c r="A164" t="s">
        <v>743</v>
      </c>
      <c r="B164" t="s">
        <v>744</v>
      </c>
      <c r="C164" s="7">
        <v>-3.43108706043905</v>
      </c>
      <c r="D164" s="7">
        <v>-0.71919332877612496</v>
      </c>
    </row>
    <row r="165" spans="1:4">
      <c r="A165" t="s">
        <v>801</v>
      </c>
      <c r="B165" t="s">
        <v>802</v>
      </c>
      <c r="C165" s="7">
        <v>-3.4693665659541599</v>
      </c>
      <c r="D165" s="7">
        <v>0.3889032489014248</v>
      </c>
    </row>
    <row r="166" spans="1:4">
      <c r="A166" t="s">
        <v>845</v>
      </c>
      <c r="B166" t="s">
        <v>846</v>
      </c>
      <c r="C166" s="7">
        <v>-3.4960473948280901</v>
      </c>
      <c r="D166" s="7">
        <v>-1.0286137837234548</v>
      </c>
    </row>
    <row r="167" spans="1:4">
      <c r="A167" t="s">
        <v>631</v>
      </c>
      <c r="B167" t="s">
        <v>632</v>
      </c>
      <c r="C167" s="7">
        <v>-3.7406288287495602</v>
      </c>
      <c r="D167" s="7">
        <v>2.8421478678843153</v>
      </c>
    </row>
    <row r="168" spans="1:4">
      <c r="A168" t="s">
        <v>774</v>
      </c>
      <c r="B168" t="s">
        <v>775</v>
      </c>
      <c r="C168" s="7">
        <v>-3.9792900070588999</v>
      </c>
      <c r="D168" s="7">
        <v>-0.51809571866953008</v>
      </c>
    </row>
    <row r="169" spans="1:4">
      <c r="A169" t="s">
        <v>557</v>
      </c>
      <c r="B169" t="s">
        <v>558</v>
      </c>
      <c r="C169" s="7">
        <v>-3.9915935797414899</v>
      </c>
      <c r="D169" s="7">
        <v>-1.9967528627077704</v>
      </c>
    </row>
    <row r="170" spans="1:4">
      <c r="A170" t="s">
        <v>577</v>
      </c>
      <c r="B170" t="s">
        <v>578</v>
      </c>
      <c r="C170" s="7">
        <v>-4.0723248560048297</v>
      </c>
      <c r="D170" s="7">
        <v>1.9338236493504166</v>
      </c>
    </row>
    <row r="171" spans="1:4">
      <c r="A171" t="s">
        <v>543</v>
      </c>
      <c r="B171" t="s">
        <v>544</v>
      </c>
      <c r="C171" s="7">
        <v>-4.1130374032581098</v>
      </c>
      <c r="D171" s="7">
        <v>2.06817699852478</v>
      </c>
    </row>
    <row r="172" spans="1:4">
      <c r="A172" t="s">
        <v>763</v>
      </c>
      <c r="B172" t="s">
        <v>764</v>
      </c>
      <c r="C172" s="7">
        <v>-4.2113519694280104</v>
      </c>
      <c r="D172" s="7">
        <v>-0.47411011680791004</v>
      </c>
    </row>
    <row r="173" spans="1:4">
      <c r="A173" t="s">
        <v>814</v>
      </c>
      <c r="B173" t="s">
        <v>815</v>
      </c>
      <c r="C173" s="7">
        <v>-4.2884146100751499</v>
      </c>
      <c r="D173" s="7">
        <v>3.5222158319694246</v>
      </c>
    </row>
    <row r="174" spans="1:4">
      <c r="A174" t="s">
        <v>626</v>
      </c>
      <c r="B174" t="s">
        <v>627</v>
      </c>
      <c r="C174" s="7">
        <v>-4.37888663051005</v>
      </c>
      <c r="D174" s="7">
        <v>0.5873495436385181</v>
      </c>
    </row>
    <row r="175" spans="1:4">
      <c r="A175" t="s">
        <v>835</v>
      </c>
      <c r="B175" t="s">
        <v>836</v>
      </c>
      <c r="C175" s="7">
        <v>-4.4670059449602704</v>
      </c>
      <c r="D175" s="7">
        <v>-0.29814896316792505</v>
      </c>
    </row>
    <row r="176" spans="1:4">
      <c r="A176" t="s">
        <v>698</v>
      </c>
      <c r="B176" t="s">
        <v>699</v>
      </c>
      <c r="C176" s="7">
        <v>-4.4804697022091302</v>
      </c>
      <c r="D176" s="7">
        <v>-0.85652115854186806</v>
      </c>
    </row>
    <row r="177" spans="1:4">
      <c r="A177" t="s">
        <v>761</v>
      </c>
      <c r="B177" t="s">
        <v>762</v>
      </c>
      <c r="C177" s="7">
        <v>-4.59737818456985</v>
      </c>
      <c r="D177" s="7">
        <v>-5.7634333907745301</v>
      </c>
    </row>
    <row r="178" spans="1:4">
      <c r="A178" t="s">
        <v>678</v>
      </c>
      <c r="B178" t="s">
        <v>679</v>
      </c>
      <c r="C178" s="7">
        <v>-4.6192667034862298</v>
      </c>
      <c r="D178" s="7">
        <v>-0.59580200719551002</v>
      </c>
    </row>
    <row r="179" spans="1:4">
      <c r="A179" t="s">
        <v>633</v>
      </c>
      <c r="B179" t="s">
        <v>634</v>
      </c>
      <c r="C179" s="7">
        <v>-4.63745916270208</v>
      </c>
      <c r="D179" s="7">
        <v>-3.814948476464139</v>
      </c>
    </row>
    <row r="180" spans="1:4">
      <c r="A180" t="s">
        <v>717</v>
      </c>
      <c r="B180" t="s">
        <v>41</v>
      </c>
      <c r="C180" s="7">
        <v>-4.7206521827105101</v>
      </c>
      <c r="D180" s="7">
        <v>0.61702442407609515</v>
      </c>
    </row>
    <row r="181" spans="1:4">
      <c r="A181" t="s">
        <v>891</v>
      </c>
      <c r="B181" t="s">
        <v>892</v>
      </c>
      <c r="C181" s="7">
        <v>-4.8293659578169699</v>
      </c>
      <c r="D181" s="7">
        <v>-2.1430526329387103</v>
      </c>
    </row>
    <row r="182" spans="1:4">
      <c r="A182" t="s">
        <v>809</v>
      </c>
      <c r="B182" t="s">
        <v>810</v>
      </c>
      <c r="C182" s="7">
        <v>-4.8373028111105603</v>
      </c>
      <c r="D182" s="7">
        <v>-1.8688950173248791</v>
      </c>
    </row>
    <row r="183" spans="1:4">
      <c r="A183" t="s">
        <v>882</v>
      </c>
      <c r="B183" t="s">
        <v>883</v>
      </c>
      <c r="C183" s="7">
        <v>-4.9387000794922997</v>
      </c>
      <c r="D183" s="7">
        <v>-5.2770552746534349</v>
      </c>
    </row>
    <row r="184" spans="1:4">
      <c r="A184" t="s">
        <v>691</v>
      </c>
      <c r="B184" t="s">
        <v>692</v>
      </c>
      <c r="C184" s="7">
        <v>-4.9808972273742196</v>
      </c>
      <c r="D184" s="7">
        <v>3.9781790751863246</v>
      </c>
    </row>
    <row r="185" spans="1:4">
      <c r="A185" t="s">
        <v>574</v>
      </c>
      <c r="B185" t="s">
        <v>41</v>
      </c>
      <c r="C185" s="7">
        <v>-5.31857362168829</v>
      </c>
      <c r="D185" s="7">
        <v>4.480576763701114</v>
      </c>
    </row>
    <row r="186" spans="1:4">
      <c r="A186" t="s">
        <v>713</v>
      </c>
      <c r="B186" t="s">
        <v>714</v>
      </c>
      <c r="C186" s="7">
        <v>-5.3684059560977904</v>
      </c>
      <c r="D186" s="7">
        <v>0.28867882107432496</v>
      </c>
    </row>
    <row r="187" spans="1:4">
      <c r="A187" t="s">
        <v>655</v>
      </c>
      <c r="B187" t="s">
        <v>656</v>
      </c>
      <c r="C187" s="7">
        <v>-5.4030410413220498</v>
      </c>
      <c r="D187" s="7">
        <v>0.42537228940644489</v>
      </c>
    </row>
    <row r="188" spans="1:4">
      <c r="A188" t="s">
        <v>693</v>
      </c>
      <c r="B188" t="s">
        <v>694</v>
      </c>
      <c r="C188" s="7">
        <v>-5.4294223430203399</v>
      </c>
      <c r="D188" s="7">
        <v>0.6488027666481101</v>
      </c>
    </row>
    <row r="189" spans="1:4">
      <c r="A189" t="s">
        <v>509</v>
      </c>
      <c r="B189" t="s">
        <v>510</v>
      </c>
      <c r="C189" s="7">
        <v>-5.4611778422720398</v>
      </c>
      <c r="D189" s="7">
        <v>2.9660588895555899</v>
      </c>
    </row>
    <row r="190" spans="1:4">
      <c r="A190" t="s">
        <v>647</v>
      </c>
      <c r="B190" t="s">
        <v>648</v>
      </c>
      <c r="C190" s="7">
        <v>-5.48694524565897</v>
      </c>
      <c r="D190" s="7">
        <v>3.9298672731303448</v>
      </c>
    </row>
    <row r="191" spans="1:4">
      <c r="A191" t="s">
        <v>602</v>
      </c>
      <c r="B191" t="s">
        <v>603</v>
      </c>
      <c r="C191" s="7">
        <v>-5.5937460104687098</v>
      </c>
      <c r="D191" s="7">
        <v>4.1582058504320871</v>
      </c>
    </row>
    <row r="192" spans="1:4">
      <c r="A192" t="s">
        <v>707</v>
      </c>
      <c r="B192" t="s">
        <v>708</v>
      </c>
      <c r="C192" s="7">
        <v>-5.7870297516800502</v>
      </c>
      <c r="D192" s="7">
        <v>-1.4383902639467196</v>
      </c>
    </row>
    <row r="193" spans="1:4">
      <c r="A193" t="s">
        <v>616</v>
      </c>
      <c r="B193" t="s">
        <v>617</v>
      </c>
      <c r="C193" s="7">
        <v>-5.9090176880667196</v>
      </c>
      <c r="D193" s="7">
        <v>0.586252589639078</v>
      </c>
    </row>
    <row r="194" spans="1:4">
      <c r="A194" t="s">
        <v>880</v>
      </c>
      <c r="B194" t="s">
        <v>881</v>
      </c>
      <c r="C194" s="7">
        <v>-5.9853366580464797</v>
      </c>
      <c r="D194" s="7">
        <v>-1.4784624652747902</v>
      </c>
    </row>
    <row r="195" spans="1:4">
      <c r="A195" t="s">
        <v>824</v>
      </c>
      <c r="B195" t="s">
        <v>825</v>
      </c>
      <c r="C195" s="7">
        <v>-6.0579393437387496</v>
      </c>
      <c r="D195" s="7">
        <v>-1.9637049113155307</v>
      </c>
    </row>
    <row r="196" spans="1:4">
      <c r="A196" t="s">
        <v>878</v>
      </c>
      <c r="B196" t="s">
        <v>879</v>
      </c>
      <c r="C196" s="7">
        <v>-6.1451840984551396</v>
      </c>
      <c r="D196" s="7">
        <v>-6.6028439907788297</v>
      </c>
    </row>
    <row r="197" spans="1:4">
      <c r="A197" t="s">
        <v>909</v>
      </c>
      <c r="B197" t="s">
        <v>910</v>
      </c>
      <c r="C197" s="7">
        <v>-6.2471944965752497</v>
      </c>
      <c r="D197" s="7">
        <v>-9.0323042836762362</v>
      </c>
    </row>
    <row r="198" spans="1:4">
      <c r="A198" t="s">
        <v>840</v>
      </c>
      <c r="B198" t="s">
        <v>841</v>
      </c>
      <c r="C198" s="7">
        <v>-6.8570489989651904</v>
      </c>
      <c r="D198" s="7">
        <v>-11.968467166072056</v>
      </c>
    </row>
    <row r="199" spans="1:4">
      <c r="A199" t="s">
        <v>829</v>
      </c>
      <c r="B199" t="s">
        <v>830</v>
      </c>
      <c r="C199" s="7">
        <v>-6.9667326850868196</v>
      </c>
      <c r="D199" s="7">
        <v>-0.53852309040360002</v>
      </c>
    </row>
    <row r="200" spans="1:4">
      <c r="A200" t="s">
        <v>811</v>
      </c>
      <c r="B200" t="s">
        <v>812</v>
      </c>
      <c r="C200" s="7">
        <v>-7.0269286544482403</v>
      </c>
      <c r="D200" s="7">
        <v>-5.9583562349674306</v>
      </c>
    </row>
    <row r="201" spans="1:4">
      <c r="A201" t="s">
        <v>855</v>
      </c>
      <c r="B201" t="s">
        <v>856</v>
      </c>
      <c r="C201" s="7">
        <v>-7.1749830280142204</v>
      </c>
      <c r="D201" s="7">
        <v>-0.84449532313557985</v>
      </c>
    </row>
    <row r="202" spans="1:4">
      <c r="A202" t="s">
        <v>861</v>
      </c>
      <c r="B202" t="s">
        <v>862</v>
      </c>
      <c r="C202" s="7">
        <v>-7.1911818096018401</v>
      </c>
      <c r="D202" s="7">
        <v>-1.5168224042624698</v>
      </c>
    </row>
    <row r="203" spans="1:4">
      <c r="A203" t="s">
        <v>826</v>
      </c>
      <c r="B203" t="s">
        <v>827</v>
      </c>
      <c r="C203" s="7">
        <v>-7.2975146741858499</v>
      </c>
      <c r="D203" s="7">
        <v>0.20140414085463032</v>
      </c>
    </row>
    <row r="204" spans="1:4">
      <c r="A204" t="s">
        <v>572</v>
      </c>
      <c r="B204" t="s">
        <v>573</v>
      </c>
      <c r="C204" s="7">
        <v>-7.5798372310166098</v>
      </c>
      <c r="D204" s="7">
        <v>-1.0745121043316435</v>
      </c>
    </row>
    <row r="205" spans="1:4">
      <c r="A205" t="s">
        <v>847</v>
      </c>
      <c r="B205" t="s">
        <v>848</v>
      </c>
      <c r="C205" s="7">
        <v>-7.72326282196404</v>
      </c>
      <c r="D205" s="7">
        <v>-0.78719524212838987</v>
      </c>
    </row>
    <row r="206" spans="1:4">
      <c r="A206" t="s">
        <v>738</v>
      </c>
      <c r="B206" t="s">
        <v>739</v>
      </c>
      <c r="C206" s="7">
        <v>-8.7955276767860706</v>
      </c>
      <c r="D206" s="7">
        <v>2.1846707360621949</v>
      </c>
    </row>
    <row r="207" spans="1:4">
      <c r="A207" t="s">
        <v>644</v>
      </c>
      <c r="B207" t="s">
        <v>645</v>
      </c>
      <c r="C207" s="7">
        <v>-9.3407163109273608</v>
      </c>
      <c r="D207" s="7">
        <v>-0.30346632426831199</v>
      </c>
    </row>
    <row r="208" spans="1:4">
      <c r="A208" t="s">
        <v>857</v>
      </c>
      <c r="B208" t="s">
        <v>858</v>
      </c>
      <c r="C208" s="7">
        <v>-9.7393937031129703</v>
      </c>
      <c r="D208" s="7">
        <v>0.10104593359742475</v>
      </c>
    </row>
    <row r="209" spans="1:4">
      <c r="A209" t="s">
        <v>657</v>
      </c>
      <c r="B209" t="s">
        <v>658</v>
      </c>
      <c r="C209" s="7">
        <v>-11.121548195842101</v>
      </c>
      <c r="D209" s="7">
        <v>4.8502901919132793</v>
      </c>
    </row>
    <row r="210" spans="1:4">
      <c r="A210" t="s">
        <v>750</v>
      </c>
      <c r="B210" t="s">
        <v>751</v>
      </c>
      <c r="C210" s="7">
        <v>-11.8800808447051</v>
      </c>
      <c r="D210" s="7">
        <v>1.6769576485919648</v>
      </c>
    </row>
    <row r="211" spans="1:4">
      <c r="A211" t="s">
        <v>876</v>
      </c>
      <c r="B211" t="s">
        <v>877</v>
      </c>
      <c r="C211" s="7">
        <v>-12.4063357286784</v>
      </c>
      <c r="D211" s="7">
        <v>-1.7600087451013549</v>
      </c>
    </row>
    <row r="212" spans="1:4">
      <c r="A212" t="s">
        <v>905</v>
      </c>
      <c r="B212" t="s">
        <v>906</v>
      </c>
      <c r="C212" s="7">
        <v>-12.817878814712399</v>
      </c>
      <c r="D212" s="7">
        <v>-4.2329710353219241</v>
      </c>
    </row>
    <row r="213" spans="1:4">
      <c r="A213" t="s">
        <v>911</v>
      </c>
      <c r="B213" t="s">
        <v>912</v>
      </c>
      <c r="C213" s="7">
        <v>-13.2072774822201</v>
      </c>
      <c r="D213" s="7">
        <v>-5.0643833020375251</v>
      </c>
    </row>
    <row r="214" spans="1:4">
      <c r="A214" t="s">
        <v>903</v>
      </c>
      <c r="B214" t="s">
        <v>904</v>
      </c>
      <c r="C214" s="7">
        <v>-13.577375497373801</v>
      </c>
      <c r="D214" s="7">
        <v>-2.279671188172955</v>
      </c>
    </row>
    <row r="215" spans="1:4">
      <c r="A215" t="s">
        <v>784</v>
      </c>
      <c r="B215" t="s">
        <v>785</v>
      </c>
      <c r="C215" s="7">
        <v>-14.937122463125601</v>
      </c>
      <c r="D215" s="7">
        <v>3.5042067857553247</v>
      </c>
    </row>
    <row r="216" spans="1:4">
      <c r="A216" t="s">
        <v>874</v>
      </c>
      <c r="B216" t="s">
        <v>875</v>
      </c>
      <c r="C216" s="7">
        <v>-16.816940207640801</v>
      </c>
      <c r="D216" s="7">
        <v>-0.28397035015354488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G12" sqref="G12"/>
    </sheetView>
  </sheetViews>
  <sheetFormatPr baseColWidth="10" defaultRowHeight="15" x14ac:dyDescent="0"/>
  <cols>
    <col min="3" max="3" width="11" bestFit="1" customWidth="1"/>
    <col min="4" max="4" width="11.6640625" customWidth="1"/>
    <col min="5" max="5" width="14.1640625" bestFit="1" customWidth="1"/>
    <col min="7" max="7" width="11" bestFit="1" customWidth="1"/>
  </cols>
  <sheetData>
    <row r="1" spans="1:15">
      <c r="A1" t="s">
        <v>926</v>
      </c>
    </row>
    <row r="2" spans="1:15">
      <c r="A2" t="s">
        <v>927</v>
      </c>
    </row>
    <row r="3" spans="1:15">
      <c r="A3" t="s">
        <v>946</v>
      </c>
    </row>
    <row r="4" spans="1:15">
      <c r="F4" t="s">
        <v>1044</v>
      </c>
    </row>
    <row r="5" spans="1:15">
      <c r="A5" t="s">
        <v>937</v>
      </c>
      <c r="B5" s="2" t="s">
        <v>929</v>
      </c>
      <c r="C5" s="2" t="s">
        <v>930</v>
      </c>
      <c r="D5" s="2" t="s">
        <v>931</v>
      </c>
      <c r="E5" s="2" t="s">
        <v>932</v>
      </c>
      <c r="F5" s="2" t="s">
        <v>933</v>
      </c>
      <c r="G5" s="2" t="s">
        <v>934</v>
      </c>
      <c r="I5" t="s">
        <v>940</v>
      </c>
      <c r="J5" s="2" t="s">
        <v>929</v>
      </c>
      <c r="K5" s="2" t="s">
        <v>930</v>
      </c>
      <c r="L5" s="2" t="s">
        <v>931</v>
      </c>
      <c r="M5" s="2" t="s">
        <v>932</v>
      </c>
      <c r="N5" s="2" t="s">
        <v>933</v>
      </c>
      <c r="O5" s="2" t="s">
        <v>934</v>
      </c>
    </row>
    <row r="6" spans="1:15">
      <c r="A6" s="5" t="s">
        <v>935</v>
      </c>
      <c r="B6" s="1">
        <v>0</v>
      </c>
      <c r="C6" s="1">
        <v>-1.44</v>
      </c>
      <c r="D6" s="1">
        <v>5.2149999999999999</v>
      </c>
      <c r="E6" s="1">
        <v>1.105</v>
      </c>
      <c r="F6" s="1">
        <v>5.01</v>
      </c>
      <c r="G6" s="1">
        <v>0.88500000000000001</v>
      </c>
      <c r="I6" s="5" t="s">
        <v>935</v>
      </c>
      <c r="J6" s="1">
        <v>0</v>
      </c>
      <c r="K6" s="1">
        <v>1.77</v>
      </c>
      <c r="L6" s="1">
        <v>0.26500000000000001</v>
      </c>
      <c r="M6" s="1">
        <v>1.7050000000000001</v>
      </c>
      <c r="N6" s="1">
        <v>0.31</v>
      </c>
      <c r="O6" s="1">
        <v>1.1950000000000001</v>
      </c>
    </row>
    <row r="7" spans="1:15">
      <c r="A7" s="5" t="s">
        <v>936</v>
      </c>
      <c r="B7" s="1">
        <v>0</v>
      </c>
      <c r="C7" s="1">
        <v>-0.3</v>
      </c>
      <c r="D7" s="1">
        <v>6.1349999999999998</v>
      </c>
      <c r="E7" s="1">
        <v>1.83</v>
      </c>
      <c r="F7" s="1">
        <v>5.76</v>
      </c>
      <c r="G7" s="1">
        <v>2.4</v>
      </c>
      <c r="I7" s="5" t="s">
        <v>936</v>
      </c>
      <c r="J7" s="1">
        <v>0</v>
      </c>
      <c r="K7" s="1">
        <v>2.1</v>
      </c>
      <c r="L7" s="1">
        <v>0.245</v>
      </c>
      <c r="M7" s="1">
        <v>2.14</v>
      </c>
      <c r="N7" s="1">
        <v>0.64</v>
      </c>
      <c r="O7" s="1">
        <v>1.95</v>
      </c>
    </row>
    <row r="8" spans="1:15">
      <c r="A8" s="5" t="s">
        <v>953</v>
      </c>
      <c r="B8" s="1">
        <v>0</v>
      </c>
      <c r="C8" s="1">
        <v>-1.23</v>
      </c>
      <c r="D8" s="1">
        <v>4.58</v>
      </c>
      <c r="E8" s="1">
        <v>1.165</v>
      </c>
      <c r="F8" s="1">
        <v>4.4349999999999996</v>
      </c>
      <c r="G8" s="1">
        <v>0.54500000000000004</v>
      </c>
      <c r="I8" s="5" t="s">
        <v>953</v>
      </c>
      <c r="J8" s="1">
        <v>0</v>
      </c>
      <c r="K8" s="1">
        <v>1.25</v>
      </c>
      <c r="L8" s="1">
        <v>-0.03</v>
      </c>
      <c r="M8" s="1">
        <v>0.70499999999999996</v>
      </c>
      <c r="N8" s="1">
        <v>-0.495</v>
      </c>
      <c r="O8" s="1">
        <v>0.89500000000000002</v>
      </c>
    </row>
    <row r="9" spans="1:15">
      <c r="A9" s="5" t="s">
        <v>974</v>
      </c>
      <c r="B9" s="1">
        <v>0</v>
      </c>
      <c r="C9" s="1">
        <v>-0.57999999999999996</v>
      </c>
      <c r="D9" s="1">
        <v>4.7050000000000001</v>
      </c>
      <c r="E9" s="1">
        <v>0.98</v>
      </c>
      <c r="F9" s="1">
        <v>4.4450000000000003</v>
      </c>
      <c r="G9" s="1">
        <v>1.42</v>
      </c>
      <c r="I9" s="5" t="s">
        <v>974</v>
      </c>
      <c r="J9" s="1">
        <v>0</v>
      </c>
      <c r="K9" s="1">
        <v>1.05</v>
      </c>
      <c r="L9" s="1">
        <v>-0.125</v>
      </c>
      <c r="M9" s="1">
        <v>0.83</v>
      </c>
      <c r="N9" s="1">
        <v>-0.435</v>
      </c>
      <c r="O9" s="1">
        <v>1.36</v>
      </c>
    </row>
    <row r="10" spans="1:15">
      <c r="A10" s="5" t="s">
        <v>977</v>
      </c>
      <c r="B10" s="1">
        <f>AVERAGE(B6:B9)</f>
        <v>0</v>
      </c>
      <c r="C10" s="1">
        <f>AVERAGE(C6:C9)</f>
        <v>-0.88749999999999996</v>
      </c>
      <c r="D10" s="1">
        <f t="shared" ref="D10:G10" si="0">AVERAGE(D6:D9)</f>
        <v>5.1587499999999995</v>
      </c>
      <c r="E10" s="19">
        <f t="shared" si="0"/>
        <v>1.27</v>
      </c>
      <c r="F10" s="1">
        <f t="shared" si="0"/>
        <v>4.9124999999999996</v>
      </c>
      <c r="G10" s="19">
        <f t="shared" si="0"/>
        <v>1.3125</v>
      </c>
      <c r="I10" s="5" t="s">
        <v>977</v>
      </c>
      <c r="J10" s="1">
        <f>AVERAGE(J6:J9)</f>
        <v>0</v>
      </c>
      <c r="K10" s="19">
        <f t="shared" ref="K10" si="1">AVERAGE(K6:K9)</f>
        <v>1.5425</v>
      </c>
      <c r="L10" s="1">
        <f t="shared" ref="L10" si="2">AVERAGE(L6:L9)</f>
        <v>8.8749999999999996E-2</v>
      </c>
      <c r="M10" s="19">
        <f t="shared" ref="M10" si="3">AVERAGE(M6:M9)</f>
        <v>1.345</v>
      </c>
      <c r="N10" s="1">
        <f t="shared" ref="N10" si="4">AVERAGE(N6:N9)</f>
        <v>4.9999999999999906E-3</v>
      </c>
      <c r="O10" s="19">
        <f t="shared" ref="O10" si="5">AVERAGE(O6:O9)</f>
        <v>1.35</v>
      </c>
    </row>
    <row r="11" spans="1:15">
      <c r="A11" s="5" t="s">
        <v>955</v>
      </c>
      <c r="B11" s="1"/>
      <c r="D11" s="19"/>
      <c r="E11" s="19">
        <f>TTEST(D6:D9,E6:E9,2,2)</f>
        <v>6.9330616637538369E-5</v>
      </c>
      <c r="F11" s="19"/>
      <c r="G11" s="19">
        <f>TTEST(F6:F9,G6:G9,2,2)</f>
        <v>4.1145111187808055E-4</v>
      </c>
      <c r="I11" s="5" t="s">
        <v>955</v>
      </c>
      <c r="J11" s="1"/>
      <c r="K11" s="19">
        <f>TTEST(J6:J9,K6:K9,2,2)</f>
        <v>6.6905171603132369E-4</v>
      </c>
      <c r="L11" s="19"/>
      <c r="M11" s="19">
        <f>TTEST(L6:L9,M6:M9,2,2)</f>
        <v>1.2928231197651421E-2</v>
      </c>
      <c r="N11" s="19"/>
      <c r="O11" s="19">
        <f>TTEST(N6:N9,O6:O9,2,2)</f>
        <v>9.3377065445845731E-3</v>
      </c>
    </row>
    <row r="13" spans="1:15">
      <c r="A13" t="s">
        <v>938</v>
      </c>
      <c r="B13" s="2" t="s">
        <v>929</v>
      </c>
      <c r="C13" s="2" t="s">
        <v>930</v>
      </c>
      <c r="D13" s="2" t="s">
        <v>931</v>
      </c>
      <c r="E13" s="2" t="s">
        <v>932</v>
      </c>
      <c r="F13" s="2" t="s">
        <v>933</v>
      </c>
      <c r="G13" s="2" t="s">
        <v>934</v>
      </c>
      <c r="I13" t="s">
        <v>941</v>
      </c>
      <c r="J13" s="2" t="s">
        <v>929</v>
      </c>
      <c r="K13" s="2" t="s">
        <v>930</v>
      </c>
      <c r="L13" s="2" t="s">
        <v>931</v>
      </c>
      <c r="M13" s="2" t="s">
        <v>932</v>
      </c>
      <c r="N13" s="2" t="s">
        <v>933</v>
      </c>
      <c r="O13" s="2" t="s">
        <v>934</v>
      </c>
    </row>
    <row r="14" spans="1:15">
      <c r="A14" s="5" t="s">
        <v>935</v>
      </c>
      <c r="B14" s="1">
        <v>0</v>
      </c>
      <c r="C14" s="1">
        <v>-2.5499999999999998</v>
      </c>
      <c r="D14" s="1">
        <v>0.78500000000000003</v>
      </c>
      <c r="E14" s="1">
        <v>-9.0050000000000008</v>
      </c>
      <c r="F14" s="1">
        <v>-2.2999999999999998</v>
      </c>
      <c r="G14" s="1">
        <v>-12.045</v>
      </c>
      <c r="I14" s="5" t="s">
        <v>935</v>
      </c>
      <c r="J14" s="1">
        <v>0</v>
      </c>
      <c r="K14" s="1">
        <v>5.125</v>
      </c>
      <c r="L14" s="1">
        <v>-2.5499999999999998</v>
      </c>
      <c r="M14" s="1">
        <v>2.145</v>
      </c>
      <c r="N14" s="1">
        <v>-3.45</v>
      </c>
      <c r="O14" s="1">
        <v>1.335</v>
      </c>
    </row>
    <row r="15" spans="1:15">
      <c r="A15" s="5" t="s">
        <v>936</v>
      </c>
      <c r="B15" s="1">
        <v>0</v>
      </c>
      <c r="C15" s="1">
        <v>-2.44</v>
      </c>
      <c r="D15" s="1">
        <v>1.0249999999999999</v>
      </c>
      <c r="E15" s="1">
        <v>-12.65</v>
      </c>
      <c r="F15" s="1">
        <v>0.53</v>
      </c>
      <c r="G15" s="1">
        <v>-12.88</v>
      </c>
      <c r="I15" s="5" t="s">
        <v>936</v>
      </c>
      <c r="J15" s="1">
        <v>0</v>
      </c>
      <c r="K15" s="1">
        <v>5.0549999999999997</v>
      </c>
      <c r="L15" s="1">
        <v>-2.31</v>
      </c>
      <c r="M15" s="1">
        <v>2.08</v>
      </c>
      <c r="N15" s="1">
        <v>-4.0199999999999996</v>
      </c>
      <c r="O15" s="1">
        <v>0.64</v>
      </c>
    </row>
    <row r="16" spans="1:15">
      <c r="A16" s="5" t="s">
        <v>953</v>
      </c>
      <c r="B16" s="1">
        <v>0</v>
      </c>
      <c r="C16" s="1">
        <v>-1.92</v>
      </c>
      <c r="D16" s="1">
        <v>3.09</v>
      </c>
      <c r="E16" s="1">
        <v>-4.7649999999999997</v>
      </c>
      <c r="F16" s="1">
        <v>-0.56499999999999995</v>
      </c>
      <c r="G16" s="1">
        <v>-3.9049999999999998</v>
      </c>
      <c r="I16" s="5" t="s">
        <v>953</v>
      </c>
      <c r="J16" s="1">
        <v>0</v>
      </c>
      <c r="K16" s="1">
        <v>3.62</v>
      </c>
      <c r="L16" s="1">
        <v>-3.29</v>
      </c>
      <c r="M16" s="1">
        <v>2.5950000000000002</v>
      </c>
      <c r="N16" s="1">
        <v>-4.5049999999999999</v>
      </c>
      <c r="O16" s="1">
        <v>2.1349999999999998</v>
      </c>
    </row>
    <row r="17" spans="1:15">
      <c r="A17" s="5" t="s">
        <v>974</v>
      </c>
      <c r="B17" s="1">
        <v>0</v>
      </c>
      <c r="C17" s="1">
        <v>-1.48</v>
      </c>
      <c r="D17" s="1">
        <v>3.5950000000000002</v>
      </c>
      <c r="E17" s="1">
        <v>-3.11</v>
      </c>
      <c r="F17" s="1">
        <v>-0.435</v>
      </c>
      <c r="G17" s="1">
        <v>-2.83</v>
      </c>
      <c r="I17" s="5" t="s">
        <v>974</v>
      </c>
      <c r="J17" s="1">
        <v>0</v>
      </c>
      <c r="K17" s="1">
        <v>4.4400000000000004</v>
      </c>
      <c r="L17" s="1">
        <v>-2.8149999999999999</v>
      </c>
      <c r="M17" s="1">
        <v>2.97</v>
      </c>
      <c r="N17" s="1">
        <v>-3.0550000000000002</v>
      </c>
      <c r="O17" s="1">
        <v>2.59</v>
      </c>
    </row>
    <row r="18" spans="1:15">
      <c r="A18" s="5" t="s">
        <v>977</v>
      </c>
      <c r="B18" s="1">
        <f>AVERAGE(B14:B17)</f>
        <v>0</v>
      </c>
      <c r="C18" s="19">
        <f t="shared" ref="C18" si="6">AVERAGE(C14:C17)</f>
        <v>-2.0975000000000001</v>
      </c>
      <c r="D18" s="1">
        <f t="shared" ref="D18" si="7">AVERAGE(D14:D17)</f>
        <v>2.1237500000000002</v>
      </c>
      <c r="E18" s="1">
        <f t="shared" ref="E18" si="8">AVERAGE(E14:E17)</f>
        <v>-7.3825000000000003</v>
      </c>
      <c r="F18" s="1">
        <f t="shared" ref="F18" si="9">AVERAGE(F14:F17)</f>
        <v>-0.6925</v>
      </c>
      <c r="G18" s="1">
        <f t="shared" ref="G18" si="10">AVERAGE(G14:G17)</f>
        <v>-7.9150000000000009</v>
      </c>
      <c r="I18" s="5" t="s">
        <v>977</v>
      </c>
      <c r="J18" s="1">
        <f>AVERAGE(J14:J17)</f>
        <v>0</v>
      </c>
      <c r="K18" s="19">
        <f t="shared" ref="K18" si="11">AVERAGE(K14:K17)</f>
        <v>4.5600000000000005</v>
      </c>
      <c r="L18" s="1">
        <f t="shared" ref="L18" si="12">AVERAGE(L14:L17)</f>
        <v>-2.7412499999999995</v>
      </c>
      <c r="M18" s="1">
        <f t="shared" ref="M18" si="13">AVERAGE(M14:M17)</f>
        <v>2.4475000000000002</v>
      </c>
      <c r="N18" s="1">
        <f t="shared" ref="N18" si="14">AVERAGE(N14:N17)</f>
        <v>-3.7574999999999998</v>
      </c>
      <c r="O18" s="1">
        <f t="shared" ref="O18" si="15">AVERAGE(O14:O17)</f>
        <v>1.6749999999999998</v>
      </c>
    </row>
    <row r="19" spans="1:15">
      <c r="A19" s="5" t="s">
        <v>955</v>
      </c>
      <c r="B19" s="1"/>
      <c r="C19" s="19">
        <f>TTEST(B14:B17,C14:C17,2,2)</f>
        <v>1.4745232059299601E-4</v>
      </c>
      <c r="D19" s="19"/>
      <c r="E19" s="19">
        <f>TTEST(D14:D17,E14:E17,2,2)</f>
        <v>5.7088724253398643E-3</v>
      </c>
      <c r="F19" s="19"/>
      <c r="G19" s="19">
        <f>TTEST(F14:F17,G14:G17,2,2)</f>
        <v>3.7025546916732183E-2</v>
      </c>
      <c r="H19" s="19"/>
      <c r="I19" s="5" t="s">
        <v>955</v>
      </c>
      <c r="J19" s="1"/>
      <c r="K19" s="19">
        <f>TTEST(J14:J17,K14:K17,2,2)</f>
        <v>1.240574917154675E-5</v>
      </c>
      <c r="L19" s="19"/>
      <c r="M19" s="19">
        <f>TTEST(L14:L17,M14:M17,2,2)</f>
        <v>2.2053167632596976E-6</v>
      </c>
      <c r="N19" s="19"/>
      <c r="O19" s="19">
        <f>TTEST(N14:N17,O14:O17,2,2)</f>
        <v>5.3815371361110983E-5</v>
      </c>
    </row>
    <row r="21" spans="1:15">
      <c r="A21" t="s">
        <v>939</v>
      </c>
      <c r="B21" s="2" t="s">
        <v>929</v>
      </c>
      <c r="C21" s="2" t="s">
        <v>930</v>
      </c>
      <c r="D21" s="2" t="s">
        <v>931</v>
      </c>
      <c r="E21" s="2" t="s">
        <v>932</v>
      </c>
      <c r="F21" s="2" t="s">
        <v>933</v>
      </c>
      <c r="G21" s="2" t="s">
        <v>934</v>
      </c>
      <c r="I21" t="s">
        <v>942</v>
      </c>
      <c r="J21" s="2" t="s">
        <v>929</v>
      </c>
      <c r="K21" s="2" t="s">
        <v>930</v>
      </c>
      <c r="L21" s="2" t="s">
        <v>931</v>
      </c>
      <c r="M21" s="2" t="s">
        <v>932</v>
      </c>
      <c r="N21" s="2" t="s">
        <v>933</v>
      </c>
      <c r="O21" s="2" t="s">
        <v>934</v>
      </c>
    </row>
    <row r="22" spans="1:15">
      <c r="A22" s="5" t="s">
        <v>935</v>
      </c>
      <c r="B22" s="1">
        <v>0</v>
      </c>
      <c r="C22" s="1">
        <v>0.74</v>
      </c>
      <c r="D22" s="1">
        <v>3.395</v>
      </c>
      <c r="E22" s="1">
        <v>1.7749999999999999</v>
      </c>
      <c r="F22" s="1">
        <v>3.22</v>
      </c>
      <c r="G22" s="1">
        <v>0.90500000000000003</v>
      </c>
      <c r="I22" s="5" t="s">
        <v>935</v>
      </c>
      <c r="J22" s="1">
        <v>0</v>
      </c>
      <c r="K22" s="1">
        <v>0.64</v>
      </c>
      <c r="L22" s="1">
        <v>0.67500000000000004</v>
      </c>
      <c r="M22" s="1">
        <v>5.3250000000000002</v>
      </c>
      <c r="N22" s="1">
        <v>1.4</v>
      </c>
      <c r="O22" s="1">
        <v>2.9550000000000001</v>
      </c>
    </row>
    <row r="23" spans="1:15">
      <c r="A23" s="5" t="s">
        <v>936</v>
      </c>
      <c r="B23" s="1">
        <v>0</v>
      </c>
      <c r="C23" s="1">
        <v>0.35</v>
      </c>
      <c r="D23" s="1">
        <v>2.8250000000000002</v>
      </c>
      <c r="E23" s="1">
        <v>1.1299999999999999</v>
      </c>
      <c r="F23" s="1">
        <v>3.04</v>
      </c>
      <c r="G23" s="1">
        <v>0.92</v>
      </c>
      <c r="I23" s="5" t="s">
        <v>936</v>
      </c>
      <c r="J23" s="1">
        <v>0</v>
      </c>
      <c r="K23" s="1">
        <v>0.49</v>
      </c>
      <c r="L23" s="1">
        <v>0.19500000000000001</v>
      </c>
      <c r="M23" s="1">
        <v>5.04</v>
      </c>
      <c r="N23" s="1">
        <v>0.35399999999999998</v>
      </c>
      <c r="O23" s="1">
        <v>2.38</v>
      </c>
    </row>
    <row r="24" spans="1:15">
      <c r="A24" s="5" t="s">
        <v>953</v>
      </c>
      <c r="B24" s="1">
        <v>0</v>
      </c>
      <c r="C24" s="1">
        <v>0.39</v>
      </c>
      <c r="D24" s="1">
        <v>2.19</v>
      </c>
      <c r="E24" s="1">
        <v>0.745</v>
      </c>
      <c r="F24" s="1">
        <v>2.1349999999999998</v>
      </c>
      <c r="G24" s="1">
        <v>0.28499999999999998</v>
      </c>
      <c r="I24" s="5" t="s">
        <v>953</v>
      </c>
      <c r="J24" s="1">
        <v>0</v>
      </c>
      <c r="K24" s="1">
        <v>1.93</v>
      </c>
      <c r="L24" s="1">
        <v>-0.5</v>
      </c>
      <c r="M24" s="1">
        <v>1.9750000000000001</v>
      </c>
      <c r="N24" s="1">
        <v>-1.625</v>
      </c>
      <c r="O24" s="1">
        <v>2.0249999999999999</v>
      </c>
    </row>
    <row r="25" spans="1:15">
      <c r="A25" s="5" t="s">
        <v>974</v>
      </c>
      <c r="B25" s="1">
        <v>0</v>
      </c>
      <c r="C25" s="1">
        <v>0.52</v>
      </c>
      <c r="D25" s="1">
        <v>1.2649999999999999</v>
      </c>
      <c r="E25" s="1">
        <v>-0.63</v>
      </c>
      <c r="F25" s="1">
        <v>2.0350000000000001</v>
      </c>
      <c r="G25" s="1">
        <v>0.55000000000000004</v>
      </c>
      <c r="I25" s="5" t="s">
        <v>974</v>
      </c>
      <c r="J25" s="1">
        <v>0</v>
      </c>
      <c r="K25" s="1">
        <v>2.78</v>
      </c>
      <c r="L25" s="1">
        <v>0.315</v>
      </c>
      <c r="M25" s="1">
        <v>1.95</v>
      </c>
      <c r="N25" s="1">
        <v>-1.115</v>
      </c>
      <c r="O25" s="1">
        <v>2.44</v>
      </c>
    </row>
    <row r="26" spans="1:15">
      <c r="A26" s="5" t="s">
        <v>977</v>
      </c>
      <c r="B26" s="1">
        <f>AVERAGE(B22:B25)</f>
        <v>0</v>
      </c>
      <c r="C26" s="1">
        <f t="shared" ref="C26" si="16">AVERAGE(C22:C25)</f>
        <v>0.5</v>
      </c>
      <c r="D26" s="1">
        <f t="shared" ref="D26" si="17">AVERAGE(D22:D25)</f>
        <v>2.4187500000000002</v>
      </c>
      <c r="E26" s="1">
        <f t="shared" ref="E26" si="18">AVERAGE(E22:E25)</f>
        <v>0.755</v>
      </c>
      <c r="F26" s="1">
        <f t="shared" ref="F26" si="19">AVERAGE(F22:F25)</f>
        <v>2.6074999999999999</v>
      </c>
      <c r="G26" s="1">
        <f t="shared" ref="G26" si="20">AVERAGE(G22:G25)</f>
        <v>0.66500000000000004</v>
      </c>
      <c r="I26" s="5" t="s">
        <v>977</v>
      </c>
      <c r="J26" s="1">
        <f>AVERAGE(J22:J25)</f>
        <v>0</v>
      </c>
      <c r="K26" s="19">
        <f t="shared" ref="K26" si="21">AVERAGE(K22:K25)</f>
        <v>1.46</v>
      </c>
      <c r="L26" s="1">
        <f t="shared" ref="L26" si="22">AVERAGE(L22:L25)</f>
        <v>0.17125000000000001</v>
      </c>
      <c r="M26" s="1">
        <f t="shared" ref="M26" si="23">AVERAGE(M22:M25)</f>
        <v>3.5724999999999998</v>
      </c>
      <c r="N26" s="1">
        <f t="shared" ref="N26" si="24">AVERAGE(N22:N25)</f>
        <v>-0.2465</v>
      </c>
      <c r="O26" s="1">
        <f t="shared" ref="O26" si="25">AVERAGE(O22:O25)</f>
        <v>2.4499999999999997</v>
      </c>
    </row>
    <row r="27" spans="1:15">
      <c r="A27" s="5" t="s">
        <v>955</v>
      </c>
      <c r="B27" s="1"/>
      <c r="C27" s="19"/>
      <c r="D27" s="19"/>
      <c r="E27" s="19">
        <f>TTEST(D22:D25,E22:E25,2,2)</f>
        <v>5.079643610168233E-2</v>
      </c>
      <c r="F27" s="19"/>
      <c r="G27" s="19">
        <f>TTEST(F22:F25,G22:G25,2,2)</f>
        <v>1.259805845063281E-3</v>
      </c>
      <c r="I27" s="5" t="s">
        <v>955</v>
      </c>
      <c r="J27" s="1"/>
      <c r="K27" s="19">
        <f>TTEST(J22:J25,K22:K25,2,2)</f>
        <v>3.6815394528985849E-2</v>
      </c>
      <c r="L27" s="19"/>
      <c r="M27" s="19">
        <f>TTEST(L22:L25,M22:M25,2,2)</f>
        <v>1.2354159430921987E-2</v>
      </c>
      <c r="N27" s="19"/>
      <c r="O27" s="19">
        <f>TTEST(N22:N25,O22:O25,2,2)</f>
        <v>9.3818488825994448E-3</v>
      </c>
    </row>
    <row r="28" spans="1:15">
      <c r="J28" s="1"/>
      <c r="K28" s="1"/>
      <c r="L28" s="1"/>
      <c r="M28" s="1"/>
      <c r="N28" s="1"/>
      <c r="O28" s="1"/>
    </row>
    <row r="29" spans="1:15">
      <c r="A29" t="s">
        <v>975</v>
      </c>
      <c r="B29" s="2" t="s">
        <v>929</v>
      </c>
      <c r="C29" s="2" t="s">
        <v>930</v>
      </c>
      <c r="D29" s="2" t="s">
        <v>931</v>
      </c>
      <c r="E29" s="2" t="s">
        <v>932</v>
      </c>
      <c r="F29" s="2" t="s">
        <v>933</v>
      </c>
      <c r="G29" s="2" t="s">
        <v>934</v>
      </c>
      <c r="I29" t="s">
        <v>945</v>
      </c>
      <c r="J29" s="2" t="s">
        <v>929</v>
      </c>
      <c r="K29" s="2" t="s">
        <v>930</v>
      </c>
      <c r="L29" s="2" t="s">
        <v>931</v>
      </c>
      <c r="M29" s="2" t="s">
        <v>932</v>
      </c>
      <c r="N29" s="2" t="s">
        <v>933</v>
      </c>
      <c r="O29" s="2" t="s">
        <v>934</v>
      </c>
    </row>
    <row r="30" spans="1:15">
      <c r="A30" s="5" t="s">
        <v>935</v>
      </c>
      <c r="B30" s="1">
        <v>0</v>
      </c>
      <c r="C30" s="1">
        <v>-0.3</v>
      </c>
      <c r="D30" s="1">
        <v>0.94499999999999995</v>
      </c>
      <c r="E30" s="1">
        <v>-3.145</v>
      </c>
      <c r="F30" s="1">
        <v>0.21</v>
      </c>
      <c r="G30" s="1">
        <v>-2.5049999999999999</v>
      </c>
      <c r="I30" s="5" t="s">
        <v>935</v>
      </c>
      <c r="J30" s="1">
        <v>0</v>
      </c>
      <c r="K30" s="1">
        <v>0.03</v>
      </c>
      <c r="L30" s="1">
        <v>-1.2450000000000001</v>
      </c>
      <c r="M30" s="1">
        <v>5.2249999999999996</v>
      </c>
      <c r="N30" s="1">
        <v>-6.22</v>
      </c>
      <c r="O30" s="1">
        <v>-0.85499999999999998</v>
      </c>
    </row>
    <row r="31" spans="1:15">
      <c r="A31" s="5" t="s">
        <v>936</v>
      </c>
      <c r="B31" s="1">
        <v>0</v>
      </c>
      <c r="C31" s="1">
        <v>-0.32</v>
      </c>
      <c r="D31" s="1">
        <v>0.54500000000000004</v>
      </c>
      <c r="E31" s="1">
        <v>-3.08</v>
      </c>
      <c r="F31" s="1">
        <v>0.14000000000000001</v>
      </c>
      <c r="G31" s="1">
        <v>-2.5099999999999998</v>
      </c>
      <c r="I31" s="5" t="s">
        <v>936</v>
      </c>
      <c r="J31" s="1">
        <v>0</v>
      </c>
      <c r="K31" s="1">
        <v>1.42</v>
      </c>
      <c r="L31" s="1">
        <v>-0.59499999999999997</v>
      </c>
      <c r="M31" s="1">
        <v>4.22</v>
      </c>
      <c r="N31" s="1">
        <v>-4.1050000000000004</v>
      </c>
      <c r="O31" s="1">
        <v>1.87</v>
      </c>
    </row>
    <row r="32" spans="1:15">
      <c r="A32" s="5" t="s">
        <v>953</v>
      </c>
      <c r="B32" s="1">
        <v>0</v>
      </c>
      <c r="C32" s="1">
        <v>-0.55000000000000004</v>
      </c>
      <c r="D32" s="1">
        <v>1.31</v>
      </c>
      <c r="E32" s="1">
        <v>-2.665</v>
      </c>
      <c r="F32" s="1">
        <v>0.245</v>
      </c>
      <c r="G32" s="1">
        <v>-1.9550000000000001</v>
      </c>
      <c r="I32" s="5" t="s">
        <v>953</v>
      </c>
      <c r="J32" s="1">
        <v>0</v>
      </c>
      <c r="K32" s="1">
        <v>1.38</v>
      </c>
      <c r="L32" s="1">
        <v>-0.83</v>
      </c>
      <c r="M32" s="1">
        <v>2.1349999999999998</v>
      </c>
      <c r="N32" s="1">
        <v>-1.595</v>
      </c>
      <c r="O32" s="1">
        <v>-1.415</v>
      </c>
    </row>
    <row r="33" spans="1:15">
      <c r="A33" s="5" t="s">
        <v>974</v>
      </c>
      <c r="B33" s="1">
        <v>0</v>
      </c>
      <c r="C33" s="1">
        <v>-0.86</v>
      </c>
      <c r="D33" s="1">
        <v>0.89500000000000002</v>
      </c>
      <c r="E33" s="1">
        <v>-2.42</v>
      </c>
      <c r="F33" s="1">
        <v>0.70499999999999996</v>
      </c>
      <c r="G33" s="1">
        <v>-1.22</v>
      </c>
      <c r="I33" s="5" t="s">
        <v>974</v>
      </c>
      <c r="J33" s="1">
        <v>0</v>
      </c>
      <c r="K33" s="1">
        <v>2.34</v>
      </c>
      <c r="L33" s="1">
        <v>-1.0249999999999999</v>
      </c>
      <c r="M33" s="1">
        <v>1.48</v>
      </c>
      <c r="N33" s="1">
        <v>-2.0649999999999999</v>
      </c>
      <c r="O33" s="1">
        <v>0.93</v>
      </c>
    </row>
    <row r="34" spans="1:15">
      <c r="A34" s="5" t="s">
        <v>977</v>
      </c>
      <c r="B34" s="1">
        <f>AVERAGE(B30:B33)</f>
        <v>0</v>
      </c>
      <c r="C34" s="1">
        <f t="shared" ref="C34" si="26">AVERAGE(C30:C33)</f>
        <v>-0.50749999999999995</v>
      </c>
      <c r="D34" s="1">
        <f t="shared" ref="D34" si="27">AVERAGE(D30:D33)</f>
        <v>0.92374999999999996</v>
      </c>
      <c r="E34" s="1">
        <f t="shared" ref="E34" si="28">AVERAGE(E30:E33)</f>
        <v>-2.8275000000000001</v>
      </c>
      <c r="F34" s="1">
        <f t="shared" ref="F34" si="29">AVERAGE(F30:F33)</f>
        <v>0.32499999999999996</v>
      </c>
      <c r="G34" s="1">
        <f t="shared" ref="G34" si="30">AVERAGE(G30:G33)</f>
        <v>-2.0474999999999999</v>
      </c>
      <c r="I34" s="5" t="s">
        <v>977</v>
      </c>
      <c r="J34" s="1">
        <f>AVERAGE(J30:J33)</f>
        <v>0</v>
      </c>
      <c r="K34" s="19">
        <f t="shared" ref="K34" si="31">AVERAGE(K30:K33)</f>
        <v>1.2925</v>
      </c>
      <c r="L34" s="1">
        <f t="shared" ref="L34" si="32">AVERAGE(L30:L33)</f>
        <v>-0.92374999999999996</v>
      </c>
      <c r="M34" s="1">
        <f t="shared" ref="M34" si="33">AVERAGE(M30:M33)</f>
        <v>3.2650000000000001</v>
      </c>
      <c r="N34" s="1">
        <f t="shared" ref="N34" si="34">AVERAGE(N30:N33)</f>
        <v>-3.4962499999999999</v>
      </c>
      <c r="O34" s="1">
        <f t="shared" ref="O34" si="35">AVERAGE(O30:O33)</f>
        <v>0.13250000000000003</v>
      </c>
    </row>
    <row r="35" spans="1:15">
      <c r="A35" s="5" t="s">
        <v>955</v>
      </c>
      <c r="B35" s="1"/>
      <c r="C35" s="19"/>
      <c r="D35" s="19"/>
      <c r="E35" s="19">
        <f>TTEST(D30:D33,E30:E33,2,2)</f>
        <v>3.6413241813002991E-6</v>
      </c>
      <c r="F35" s="19"/>
      <c r="G35" s="19">
        <f>TTEST(F30:F33,G30:G33,2,2)</f>
        <v>3.7237063686524052E-4</v>
      </c>
      <c r="I35" s="5" t="s">
        <v>955</v>
      </c>
      <c r="J35" s="1"/>
      <c r="K35" s="19">
        <f>TTEST(J30:J33,K30:K33,2,2)</f>
        <v>3.4769337379287286E-2</v>
      </c>
      <c r="L35" s="19"/>
      <c r="M35" s="19">
        <f>TTEST(L30:L33,M30:M33,2,2)</f>
        <v>3.254917047525621E-3</v>
      </c>
      <c r="N35" s="19"/>
      <c r="O35" s="19">
        <f>TTEST(N30:N33,O30:O33,2,2)</f>
        <v>3.2087700256739946E-2</v>
      </c>
    </row>
    <row r="37" spans="1:15">
      <c r="A37" t="s">
        <v>944</v>
      </c>
      <c r="B37" s="2" t="s">
        <v>929</v>
      </c>
      <c r="C37" s="2" t="s">
        <v>930</v>
      </c>
      <c r="D37" s="2" t="s">
        <v>931</v>
      </c>
      <c r="E37" s="2" t="s">
        <v>932</v>
      </c>
      <c r="F37" s="2" t="s">
        <v>933</v>
      </c>
      <c r="G37" s="2" t="s">
        <v>934</v>
      </c>
    </row>
    <row r="38" spans="1:15">
      <c r="A38" s="5" t="s">
        <v>935</v>
      </c>
      <c r="B38" s="1">
        <v>0</v>
      </c>
      <c r="C38" s="1">
        <v>-0.68</v>
      </c>
      <c r="D38" s="1">
        <v>0.16500000000000001</v>
      </c>
      <c r="E38" s="1">
        <v>-4.6749999999999998</v>
      </c>
      <c r="F38" s="1">
        <v>-3.29</v>
      </c>
      <c r="G38" s="1">
        <v>-12.895</v>
      </c>
    </row>
    <row r="39" spans="1:15">
      <c r="A39" s="5" t="s">
        <v>936</v>
      </c>
      <c r="B39" s="1">
        <v>0</v>
      </c>
      <c r="C39" s="1">
        <v>-0.69</v>
      </c>
      <c r="D39" s="1">
        <v>-1.2749999999999999</v>
      </c>
      <c r="E39" s="1">
        <v>-4.7</v>
      </c>
      <c r="F39" s="1">
        <v>-3.6</v>
      </c>
      <c r="G39" s="1">
        <v>-14.38</v>
      </c>
    </row>
    <row r="40" spans="1:15">
      <c r="A40" s="5" t="s">
        <v>953</v>
      </c>
      <c r="B40" s="1">
        <v>0</v>
      </c>
      <c r="C40" s="1">
        <v>-0.8</v>
      </c>
      <c r="D40" s="1">
        <v>1.58</v>
      </c>
      <c r="E40" s="1">
        <v>-2.4550000000000001</v>
      </c>
      <c r="F40" s="1">
        <v>-0.86499999999999999</v>
      </c>
      <c r="G40" s="1">
        <v>-9.8049999999999997</v>
      </c>
    </row>
    <row r="41" spans="1:15">
      <c r="A41" s="5" t="s">
        <v>974</v>
      </c>
      <c r="B41" s="1">
        <v>0</v>
      </c>
      <c r="C41" s="1">
        <v>-0.8</v>
      </c>
      <c r="D41" s="1">
        <v>1.395</v>
      </c>
      <c r="E41" s="1">
        <v>-2.0099999999999998</v>
      </c>
      <c r="F41" s="1">
        <v>-0.91500000000000004</v>
      </c>
      <c r="G41" s="1">
        <v>-9.61</v>
      </c>
    </row>
    <row r="42" spans="1:15">
      <c r="A42" s="5" t="s">
        <v>977</v>
      </c>
      <c r="B42" s="1">
        <f>AVERAGE(B38:B41)</f>
        <v>0</v>
      </c>
      <c r="C42" s="1">
        <f t="shared" ref="C42" si="36">AVERAGE(C38:C41)</f>
        <v>-0.74249999999999994</v>
      </c>
      <c r="D42" s="1">
        <f t="shared" ref="D42" si="37">AVERAGE(D38:D41)</f>
        <v>0.46625000000000005</v>
      </c>
      <c r="E42" s="1">
        <f t="shared" ref="E42" si="38">AVERAGE(E38:E41)</f>
        <v>-3.46</v>
      </c>
      <c r="F42" s="1">
        <f t="shared" ref="F42" si="39">AVERAGE(F38:F41)</f>
        <v>-2.1675000000000004</v>
      </c>
      <c r="G42" s="1">
        <f t="shared" ref="G42" si="40">AVERAGE(G38:G41)</f>
        <v>-11.672499999999999</v>
      </c>
    </row>
    <row r="43" spans="1:15">
      <c r="A43" s="5" t="s">
        <v>955</v>
      </c>
      <c r="B43" s="1"/>
      <c r="C43" s="19"/>
      <c r="D43" s="19"/>
      <c r="E43" s="19">
        <f>TTEST(D38:D41,E38:E41,2,2)</f>
        <v>6.827875795133981E-3</v>
      </c>
      <c r="F43" s="19"/>
      <c r="G43" s="19">
        <f>TTEST(F38:F41,G38:G41,2,2)</f>
        <v>4.7835121140166534E-4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I34" sqref="I34"/>
    </sheetView>
  </sheetViews>
  <sheetFormatPr baseColWidth="10" defaultRowHeight="15" x14ac:dyDescent="0"/>
  <cols>
    <col min="3" max="3" width="10.1640625" customWidth="1"/>
  </cols>
  <sheetData>
    <row r="1" spans="1:6">
      <c r="A1" t="s">
        <v>954</v>
      </c>
    </row>
    <row r="3" spans="1:6">
      <c r="D3" t="s">
        <v>948</v>
      </c>
    </row>
    <row r="4" spans="1:6">
      <c r="B4" t="s">
        <v>947</v>
      </c>
      <c r="C4" t="s">
        <v>949</v>
      </c>
      <c r="D4" t="s">
        <v>952</v>
      </c>
      <c r="E4" t="s">
        <v>951</v>
      </c>
      <c r="F4" t="s">
        <v>950</v>
      </c>
    </row>
    <row r="5" spans="1:6">
      <c r="A5" t="s">
        <v>935</v>
      </c>
      <c r="B5" s="1">
        <v>12000</v>
      </c>
      <c r="C5" s="1">
        <v>11630</v>
      </c>
      <c r="D5" s="1">
        <v>13110</v>
      </c>
      <c r="E5" s="1">
        <v>9200</v>
      </c>
      <c r="F5" s="1">
        <v>7950</v>
      </c>
    </row>
    <row r="6" spans="1:6">
      <c r="B6" s="1">
        <v>12540</v>
      </c>
      <c r="C6" s="1">
        <v>11490</v>
      </c>
      <c r="D6" s="1">
        <v>9980</v>
      </c>
      <c r="E6" s="1">
        <v>10840</v>
      </c>
      <c r="F6" s="1">
        <v>5010</v>
      </c>
    </row>
    <row r="7" spans="1:6">
      <c r="B7" s="1">
        <v>12820</v>
      </c>
      <c r="C7" s="1">
        <v>11700</v>
      </c>
      <c r="D7" s="1">
        <v>11750</v>
      </c>
      <c r="E7" s="1">
        <v>11460</v>
      </c>
      <c r="F7" s="1">
        <v>8355</v>
      </c>
    </row>
    <row r="8" spans="1:6">
      <c r="B8" s="1"/>
      <c r="C8" s="1"/>
      <c r="D8" s="1"/>
      <c r="E8" s="1"/>
      <c r="F8" s="1"/>
    </row>
    <row r="9" spans="1:6">
      <c r="A9" t="s">
        <v>936</v>
      </c>
      <c r="B9" s="1">
        <v>13733</v>
      </c>
      <c r="C9" s="1">
        <v>10215</v>
      </c>
      <c r="D9" s="1">
        <v>10005</v>
      </c>
      <c r="E9" s="1">
        <v>8655</v>
      </c>
      <c r="F9" s="1">
        <v>8820</v>
      </c>
    </row>
    <row r="10" spans="1:6">
      <c r="B10" s="1">
        <v>12133</v>
      </c>
      <c r="C10" s="1">
        <v>9900</v>
      </c>
      <c r="D10" s="1">
        <v>11115</v>
      </c>
      <c r="E10" s="1">
        <v>9360</v>
      </c>
      <c r="F10" s="1">
        <v>9825</v>
      </c>
    </row>
    <row r="11" spans="1:6">
      <c r="B11" s="1">
        <v>12267</v>
      </c>
      <c r="C11" s="1">
        <v>10065</v>
      </c>
      <c r="D11" s="1">
        <v>10665</v>
      </c>
      <c r="E11" s="1">
        <v>9630</v>
      </c>
      <c r="F11" s="1">
        <v>8900</v>
      </c>
    </row>
    <row r="12" spans="1:6">
      <c r="B12" s="1"/>
      <c r="C12" s="1"/>
      <c r="D12" s="1"/>
      <c r="E12" s="1"/>
      <c r="F12" s="1"/>
    </row>
    <row r="13" spans="1:6">
      <c r="A13" t="s">
        <v>953</v>
      </c>
      <c r="B13" s="1">
        <v>14400</v>
      </c>
      <c r="C13" s="1">
        <v>9600</v>
      </c>
      <c r="D13" s="1">
        <v>8925</v>
      </c>
      <c r="E13" s="1">
        <v>8865</v>
      </c>
      <c r="F13" s="1">
        <v>8535</v>
      </c>
    </row>
    <row r="14" spans="1:6">
      <c r="B14" s="1">
        <v>11600</v>
      </c>
      <c r="C14" s="1">
        <v>9255</v>
      </c>
      <c r="D14" s="1">
        <v>9105</v>
      </c>
      <c r="E14" s="1">
        <v>9810</v>
      </c>
      <c r="F14" s="1">
        <v>9045</v>
      </c>
    </row>
    <row r="15" spans="1:6">
      <c r="B15" s="1">
        <v>12933</v>
      </c>
      <c r="C15" s="1">
        <v>9435</v>
      </c>
      <c r="D15" s="1">
        <v>10035</v>
      </c>
      <c r="E15" s="1">
        <v>11085</v>
      </c>
      <c r="F15" s="1">
        <v>8340</v>
      </c>
    </row>
    <row r="16" spans="1:6">
      <c r="C16" s="1"/>
      <c r="E16" s="1"/>
      <c r="F16" s="1"/>
    </row>
    <row r="17" spans="2:6">
      <c r="B17" s="1"/>
    </row>
    <row r="18" spans="2:6">
      <c r="B18" t="s">
        <v>955</v>
      </c>
      <c r="C18" s="17">
        <f>TTEST($B5:$B16,C5:C16,2,3)</f>
        <v>6.8458235936049561E-5</v>
      </c>
      <c r="D18">
        <f>TTEST($B5:$B16,D5:D16,2,3)</f>
        <v>1.0022154074615639E-3</v>
      </c>
      <c r="E18" s="18">
        <f>TTEST($B5:$B16,E5:E16,2,3)</f>
        <v>1.0916200069624765E-5</v>
      </c>
      <c r="F18" s="18">
        <f>TTEST($B5:$B16,F5:F16,2,3)</f>
        <v>1.1227123901515051E-6</v>
      </c>
    </row>
    <row r="19" spans="2:6">
      <c r="D19">
        <f>TTEST($C5:$C16,D5:D16,2,3)</f>
        <v>0.78032115514215439</v>
      </c>
      <c r="E19">
        <f>TTEST($C5:$C16,E5:E16,2,3)</f>
        <v>0.31467427691754046</v>
      </c>
      <c r="F19" s="10">
        <f>TTEST($C5:$C16,F5:F16,2,3)</f>
        <v>2.2016807298703427E-3</v>
      </c>
    </row>
    <row r="20" spans="2:6">
      <c r="E20">
        <f>TTEST($D5:$D16,E5:E16,2,3)</f>
        <v>0.26447635107158907</v>
      </c>
      <c r="F20">
        <f>TTEST($D5:$D16,F5:F16,2,3)</f>
        <v>2.8472600159199506E-3</v>
      </c>
    </row>
    <row r="21" spans="2:6">
      <c r="F21" s="10">
        <f>TTEST($E5:$E16,F5:F16,2,3)</f>
        <v>1.3723431595131104E-2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opLeftCell="A20" workbookViewId="0">
      <selection activeCell="G46" sqref="G46"/>
    </sheetView>
  </sheetViews>
  <sheetFormatPr baseColWidth="10" defaultRowHeight="15" x14ac:dyDescent="0"/>
  <cols>
    <col min="1" max="1" width="14.5" customWidth="1"/>
    <col min="2" max="5" width="6.5" customWidth="1"/>
    <col min="7" max="7" width="13.83203125" customWidth="1"/>
    <col min="8" max="8" width="8" customWidth="1"/>
    <col min="9" max="11" width="6" customWidth="1"/>
    <col min="14" max="19" width="8.33203125" customWidth="1"/>
    <col min="20" max="20" width="8" customWidth="1"/>
    <col min="21" max="23" width="10.33203125" customWidth="1"/>
  </cols>
  <sheetData>
    <row r="1" spans="1:16">
      <c r="A1" t="s">
        <v>965</v>
      </c>
    </row>
    <row r="2" spans="1:16">
      <c r="B2" t="s">
        <v>961</v>
      </c>
      <c r="C2" t="s">
        <v>962</v>
      </c>
      <c r="D2" t="s">
        <v>963</v>
      </c>
      <c r="E2" t="s">
        <v>964</v>
      </c>
      <c r="H2" t="s">
        <v>961</v>
      </c>
      <c r="I2" t="s">
        <v>962</v>
      </c>
      <c r="J2" t="s">
        <v>963</v>
      </c>
      <c r="K2" t="s">
        <v>964</v>
      </c>
    </row>
    <row r="3" spans="1:16">
      <c r="A3" s="11" t="s">
        <v>972</v>
      </c>
      <c r="B3" t="s">
        <v>961</v>
      </c>
      <c r="C3">
        <v>26.745999999999999</v>
      </c>
      <c r="D3">
        <v>186.17999999999998</v>
      </c>
      <c r="E3">
        <v>376.83</v>
      </c>
      <c r="G3" s="11" t="s">
        <v>957</v>
      </c>
      <c r="H3" t="s">
        <v>961</v>
      </c>
      <c r="I3">
        <v>37.800000000000004</v>
      </c>
      <c r="J3">
        <v>101.6</v>
      </c>
      <c r="K3">
        <v>133</v>
      </c>
    </row>
    <row r="4" spans="1:16">
      <c r="A4" s="11"/>
      <c r="B4" t="s">
        <v>961</v>
      </c>
      <c r="C4">
        <v>23.279999999999998</v>
      </c>
      <c r="D4">
        <v>135.79999999999998</v>
      </c>
      <c r="E4">
        <v>368.08</v>
      </c>
      <c r="G4" s="12"/>
      <c r="H4" t="s">
        <v>961</v>
      </c>
      <c r="I4">
        <v>12.25</v>
      </c>
      <c r="J4">
        <v>51.2</v>
      </c>
      <c r="K4">
        <v>132.06</v>
      </c>
    </row>
    <row r="5" spans="1:16">
      <c r="A5" s="11"/>
      <c r="B5" t="s">
        <v>961</v>
      </c>
      <c r="C5">
        <v>10.08</v>
      </c>
      <c r="D5">
        <v>106.25</v>
      </c>
      <c r="E5">
        <v>507.3</v>
      </c>
      <c r="G5" s="11"/>
      <c r="H5" t="s">
        <v>961</v>
      </c>
      <c r="I5" s="7">
        <v>11.4</v>
      </c>
      <c r="J5" s="7">
        <v>53.900000000000006</v>
      </c>
      <c r="K5" s="7">
        <v>163.44</v>
      </c>
    </row>
    <row r="6" spans="1:16">
      <c r="A6" s="11"/>
      <c r="B6" t="s">
        <v>961</v>
      </c>
      <c r="C6">
        <v>31.569999999999997</v>
      </c>
      <c r="D6">
        <v>79.52</v>
      </c>
      <c r="E6">
        <v>311.64</v>
      </c>
      <c r="H6" t="s">
        <v>961</v>
      </c>
      <c r="I6" s="7">
        <v>13.230000000000002</v>
      </c>
      <c r="J6" s="7">
        <v>61.639999999999993</v>
      </c>
      <c r="K6" s="7">
        <v>530.74</v>
      </c>
    </row>
    <row r="7" spans="1:16">
      <c r="A7" s="11"/>
      <c r="B7" t="s">
        <v>961</v>
      </c>
      <c r="C7">
        <v>12.78</v>
      </c>
      <c r="D7">
        <v>35.5</v>
      </c>
      <c r="E7">
        <v>126.69000000000001</v>
      </c>
      <c r="H7" t="s">
        <v>961</v>
      </c>
      <c r="I7" s="7">
        <v>18.149999999999999</v>
      </c>
      <c r="J7" s="7">
        <v>41.04</v>
      </c>
      <c r="K7" s="7">
        <v>141.61999999999998</v>
      </c>
    </row>
    <row r="8" spans="1:16">
      <c r="A8" s="11"/>
      <c r="B8" t="s">
        <v>961</v>
      </c>
      <c r="C8">
        <v>14.21</v>
      </c>
      <c r="D8">
        <v>47.31</v>
      </c>
      <c r="E8">
        <v>146.30000000000001</v>
      </c>
      <c r="H8" t="s">
        <v>961</v>
      </c>
      <c r="I8">
        <v>34.44</v>
      </c>
      <c r="J8">
        <v>136.16</v>
      </c>
      <c r="K8">
        <v>304.81</v>
      </c>
    </row>
    <row r="9" spans="1:16">
      <c r="B9" t="s">
        <v>961</v>
      </c>
      <c r="C9">
        <v>14.2</v>
      </c>
      <c r="D9">
        <v>26.13</v>
      </c>
      <c r="E9">
        <v>129</v>
      </c>
      <c r="H9" t="s">
        <v>961</v>
      </c>
      <c r="I9" s="7">
        <v>25.28</v>
      </c>
      <c r="J9" s="7">
        <v>114.83999999999999</v>
      </c>
      <c r="K9" s="7">
        <v>139.12</v>
      </c>
    </row>
    <row r="10" spans="1:16">
      <c r="B10" t="s">
        <v>961</v>
      </c>
      <c r="C10">
        <v>30.6</v>
      </c>
      <c r="D10">
        <v>70.680000000000007</v>
      </c>
      <c r="E10">
        <v>214.32000000000002</v>
      </c>
      <c r="H10" t="s">
        <v>961</v>
      </c>
      <c r="I10">
        <v>22.1</v>
      </c>
      <c r="J10">
        <v>73.08</v>
      </c>
      <c r="K10">
        <v>304.81</v>
      </c>
    </row>
    <row r="11" spans="1:16">
      <c r="B11" t="s">
        <v>961</v>
      </c>
      <c r="C11">
        <v>24</v>
      </c>
      <c r="D11">
        <v>141</v>
      </c>
      <c r="E11">
        <v>473.40000000000003</v>
      </c>
      <c r="H11" t="s">
        <v>961</v>
      </c>
      <c r="I11" s="7">
        <v>26</v>
      </c>
      <c r="J11" s="7">
        <v>106.58</v>
      </c>
      <c r="K11" s="7">
        <v>139.12</v>
      </c>
    </row>
    <row r="12" spans="1:16">
      <c r="B12" t="s">
        <v>961</v>
      </c>
      <c r="C12">
        <v>23.2</v>
      </c>
      <c r="D12">
        <v>111.3</v>
      </c>
      <c r="E12">
        <v>277.77</v>
      </c>
      <c r="H12" t="s">
        <v>961</v>
      </c>
      <c r="I12" s="7">
        <v>21.88666666666667</v>
      </c>
      <c r="J12" s="7">
        <v>107.12</v>
      </c>
      <c r="K12" s="7">
        <v>366.66666666666669</v>
      </c>
    </row>
    <row r="13" spans="1:16">
      <c r="B13" t="s">
        <v>961</v>
      </c>
      <c r="C13">
        <v>17.16</v>
      </c>
      <c r="D13">
        <v>75.399999999999991</v>
      </c>
      <c r="E13">
        <v>149.93999999999997</v>
      </c>
      <c r="H13" t="s">
        <v>961</v>
      </c>
      <c r="I13" s="7">
        <v>21.759999999999998</v>
      </c>
      <c r="J13" s="7">
        <v>88.000000000000014</v>
      </c>
      <c r="K13" s="7">
        <v>364.08000000000004</v>
      </c>
    </row>
    <row r="14" spans="1:16">
      <c r="B14" t="s">
        <v>961</v>
      </c>
      <c r="C14">
        <v>24.189999999999998</v>
      </c>
      <c r="D14">
        <v>116.18</v>
      </c>
      <c r="E14">
        <v>285.31</v>
      </c>
      <c r="H14" t="s">
        <v>961</v>
      </c>
      <c r="I14" s="7">
        <v>24.336000000000002</v>
      </c>
      <c r="J14" s="7">
        <v>99.146666666666661</v>
      </c>
      <c r="K14" s="7">
        <v>260.16666666666669</v>
      </c>
    </row>
    <row r="15" spans="1:16">
      <c r="B15" t="s">
        <v>978</v>
      </c>
      <c r="C15">
        <f>AVERAGE(C3:C14)</f>
        <v>21.001333333333331</v>
      </c>
      <c r="D15">
        <f t="shared" ref="D15:E15" si="0">AVERAGE(D3:D14)</f>
        <v>94.270833333333314</v>
      </c>
      <c r="E15">
        <f t="shared" si="0"/>
        <v>280.54833333333335</v>
      </c>
      <c r="H15" t="s">
        <v>978</v>
      </c>
      <c r="I15">
        <f>AVERAGE(I3:I14)</f>
        <v>22.386055555555558</v>
      </c>
      <c r="J15">
        <f t="shared" ref="J15" si="1">AVERAGE(J3:J14)</f>
        <v>86.192222222222242</v>
      </c>
      <c r="K15">
        <f t="shared" ref="K15" si="2">AVERAGE(K3:K14)</f>
        <v>248.30277777777772</v>
      </c>
    </row>
    <row r="16" spans="1:16">
      <c r="B16" t="s">
        <v>979</v>
      </c>
      <c r="C16">
        <f>STDEV(C3:C14)/11</f>
        <v>0.64865369136374351</v>
      </c>
      <c r="D16">
        <f t="shared" ref="D16:E16" si="3">STDEV(D3:D14)/11</f>
        <v>4.3079969399490725</v>
      </c>
      <c r="E16">
        <f t="shared" si="3"/>
        <v>12.030631701972675</v>
      </c>
      <c r="H16" t="s">
        <v>979</v>
      </c>
      <c r="I16">
        <f>STDEV(I3:I14)/11</f>
        <v>0.74263666852848043</v>
      </c>
      <c r="J16">
        <f t="shared" ref="J16:K16" si="4">STDEV(J3:J14)/11</f>
        <v>2.6940540383261355</v>
      </c>
      <c r="K16">
        <f t="shared" si="4"/>
        <v>11.723839014990316</v>
      </c>
      <c r="M16" t="s">
        <v>980</v>
      </c>
      <c r="N16">
        <f>TTEST(C3:C14,I3:I14,2,3)</f>
        <v>0.66270201945270135</v>
      </c>
      <c r="O16">
        <f>TTEST(D3:D14,J3:J14,2,3)</f>
        <v>0.6224939367700838</v>
      </c>
      <c r="P16">
        <f>TTEST(E3:E14,K3:K14,2,3)</f>
        <v>0.55169495177768657</v>
      </c>
    </row>
    <row r="18" spans="1:20">
      <c r="C18" t="s">
        <v>962</v>
      </c>
      <c r="D18" t="s">
        <v>963</v>
      </c>
      <c r="E18" t="s">
        <v>964</v>
      </c>
      <c r="H18" t="s">
        <v>961</v>
      </c>
      <c r="I18" t="s">
        <v>962</v>
      </c>
      <c r="J18" t="s">
        <v>963</v>
      </c>
      <c r="K18" t="s">
        <v>964</v>
      </c>
      <c r="N18">
        <f>TTEST(C3:C14,C19:C30,2,3)</f>
        <v>8.6253663720088219E-2</v>
      </c>
      <c r="O18">
        <f t="shared" ref="O18" si="5">TTEST(D3:D14,D19:D30,2,3)</f>
        <v>0.34475188677287805</v>
      </c>
      <c r="P18" s="10">
        <f>TTEST(E3:E14,E19:E30,2,3)</f>
        <v>9.7011924988959792E-4</v>
      </c>
      <c r="R18">
        <f>TTEST(I3:I14,C19:C30,2,3)</f>
        <v>0.18342996554666963</v>
      </c>
      <c r="S18">
        <f t="shared" ref="S18:T18" si="6">TTEST(J3:J14,D19:D30,2,3)</f>
        <v>0.54106375053995792</v>
      </c>
      <c r="T18" s="10">
        <f t="shared" si="6"/>
        <v>3.7433259037861232E-3</v>
      </c>
    </row>
    <row r="19" spans="1:20">
      <c r="A19" s="14" t="s">
        <v>956</v>
      </c>
      <c r="B19" t="s">
        <v>961</v>
      </c>
      <c r="C19">
        <v>31.919999999999998</v>
      </c>
      <c r="D19">
        <v>136.80000000000001</v>
      </c>
      <c r="G19" t="s">
        <v>958</v>
      </c>
      <c r="H19" t="s">
        <v>961</v>
      </c>
      <c r="I19">
        <v>45.12</v>
      </c>
      <c r="J19">
        <v>58.3</v>
      </c>
      <c r="K19">
        <v>61.360000000000007</v>
      </c>
    </row>
    <row r="20" spans="1:20">
      <c r="A20" s="11"/>
      <c r="B20" t="s">
        <v>961</v>
      </c>
      <c r="C20">
        <v>44.61999999999999</v>
      </c>
      <c r="D20">
        <v>73.83</v>
      </c>
      <c r="E20">
        <v>156.45000000000002</v>
      </c>
      <c r="H20" t="s">
        <v>961</v>
      </c>
      <c r="I20">
        <v>45.12</v>
      </c>
      <c r="J20">
        <v>38.480000000000004</v>
      </c>
      <c r="K20">
        <v>69.3</v>
      </c>
      <c r="N20">
        <f>TTEST(C3:C14,I19:I31,2,3)</f>
        <v>1.693515376167325E-2</v>
      </c>
      <c r="O20">
        <f t="shared" ref="O20" si="7">TTEST(D3:D14,J19:J31,2,3)</f>
        <v>1.7919743383401618E-2</v>
      </c>
      <c r="P20" s="10">
        <f>TTEST(E3:E14,K19:K31,2,3)</f>
        <v>2.0454584789285235E-4</v>
      </c>
      <c r="R20">
        <f>TTEST(I3:I14,I19:I31,2,3)</f>
        <v>5.1514477063367002E-2</v>
      </c>
      <c r="S20">
        <f t="shared" ref="S20:T20" si="8">TTEST(J3:J14,J19:J31,2,3)</f>
        <v>5.2425643327113454E-3</v>
      </c>
      <c r="T20" s="10">
        <f t="shared" si="8"/>
        <v>6.7985744048680574E-4</v>
      </c>
    </row>
    <row r="21" spans="1:20">
      <c r="A21" s="11"/>
      <c r="B21" t="s">
        <v>961</v>
      </c>
      <c r="C21">
        <v>40.46</v>
      </c>
      <c r="D21">
        <v>101.84</v>
      </c>
      <c r="E21">
        <v>96.99</v>
      </c>
      <c r="H21" t="s">
        <v>961</v>
      </c>
      <c r="I21">
        <v>28.21</v>
      </c>
      <c r="J21">
        <v>36</v>
      </c>
      <c r="K21">
        <v>58.800000000000004</v>
      </c>
    </row>
    <row r="22" spans="1:20">
      <c r="B22" t="s">
        <v>961</v>
      </c>
      <c r="C22">
        <v>9.1499999999999986</v>
      </c>
      <c r="D22">
        <v>56.430000000000007</v>
      </c>
      <c r="H22" t="s">
        <v>961</v>
      </c>
      <c r="I22">
        <v>42.42</v>
      </c>
      <c r="J22">
        <v>87.04</v>
      </c>
      <c r="K22">
        <v>105</v>
      </c>
    </row>
    <row r="23" spans="1:20">
      <c r="B23" t="s">
        <v>961</v>
      </c>
      <c r="C23">
        <v>12.09</v>
      </c>
      <c r="D23">
        <v>78.400000000000006</v>
      </c>
      <c r="E23">
        <v>88.56</v>
      </c>
      <c r="H23" t="s">
        <v>961</v>
      </c>
      <c r="I23">
        <v>21.349999999999998</v>
      </c>
      <c r="J23">
        <v>59</v>
      </c>
      <c r="K23">
        <v>75.600000000000009</v>
      </c>
      <c r="N23">
        <f>TTEST(C19:C29,I19:I31,2,3)</f>
        <v>0.58027588624614812</v>
      </c>
      <c r="O23">
        <f t="shared" ref="O23" si="9">TTEST(D19:D29,J19:J31,2,3)</f>
        <v>1.5396850173807656E-2</v>
      </c>
      <c r="P23" s="10">
        <f>TTEST(E19:E29,K19:K31,2,3)</f>
        <v>3.757780070137022E-2</v>
      </c>
    </row>
    <row r="24" spans="1:20">
      <c r="B24" t="s">
        <v>961</v>
      </c>
      <c r="C24">
        <v>28</v>
      </c>
      <c r="D24">
        <v>67.800000000000011</v>
      </c>
      <c r="E24">
        <v>73.78</v>
      </c>
      <c r="H24" t="s">
        <v>961</v>
      </c>
      <c r="I24">
        <v>21.060000000000002</v>
      </c>
      <c r="J24">
        <v>68.73</v>
      </c>
      <c r="K24">
        <v>75.680000000000007</v>
      </c>
    </row>
    <row r="25" spans="1:20">
      <c r="B25" t="s">
        <v>961</v>
      </c>
      <c r="C25">
        <v>20.399999999999999</v>
      </c>
      <c r="D25">
        <v>72.320000000000007</v>
      </c>
      <c r="E25">
        <v>79.680000000000007</v>
      </c>
      <c r="H25" t="s">
        <v>961</v>
      </c>
      <c r="I25">
        <v>16.239999999999998</v>
      </c>
      <c r="J25">
        <v>38.69</v>
      </c>
      <c r="K25">
        <v>57.12</v>
      </c>
    </row>
    <row r="26" spans="1:20">
      <c r="B26" t="s">
        <v>961</v>
      </c>
      <c r="C26">
        <v>18.04</v>
      </c>
      <c r="D26">
        <v>62.980000000000004</v>
      </c>
      <c r="H26" t="s">
        <v>961</v>
      </c>
      <c r="I26">
        <v>31.450000000000003</v>
      </c>
      <c r="J26">
        <v>50.4</v>
      </c>
      <c r="K26">
        <v>45.15</v>
      </c>
    </row>
    <row r="27" spans="1:20">
      <c r="B27" t="s">
        <v>961</v>
      </c>
      <c r="C27">
        <v>29.400000000000002</v>
      </c>
      <c r="D27">
        <v>85.490000000000009</v>
      </c>
      <c r="E27">
        <v>139.12</v>
      </c>
      <c r="H27" t="s">
        <v>961</v>
      </c>
      <c r="I27">
        <v>34</v>
      </c>
      <c r="J27">
        <v>54.059999999999995</v>
      </c>
    </row>
    <row r="28" spans="1:20">
      <c r="B28" t="s">
        <v>961</v>
      </c>
      <c r="C28">
        <v>31.5</v>
      </c>
      <c r="D28">
        <v>48.6</v>
      </c>
      <c r="E28">
        <v>89.27000000000001</v>
      </c>
      <c r="H28" t="s">
        <v>961</v>
      </c>
      <c r="I28">
        <v>22.72</v>
      </c>
      <c r="J28">
        <v>51</v>
      </c>
      <c r="K28">
        <v>66.36</v>
      </c>
    </row>
    <row r="29" spans="1:20">
      <c r="A29" s="11"/>
      <c r="B29" t="s">
        <v>961</v>
      </c>
      <c r="C29">
        <v>34.32</v>
      </c>
      <c r="D29">
        <v>74.55</v>
      </c>
      <c r="E29">
        <v>151.58000000000001</v>
      </c>
      <c r="H29" t="s">
        <v>961</v>
      </c>
      <c r="I29">
        <v>30.099999999999998</v>
      </c>
      <c r="J29">
        <v>54.599999999999994</v>
      </c>
      <c r="K29">
        <v>156.96</v>
      </c>
    </row>
    <row r="30" spans="1:20">
      <c r="A30" s="11"/>
      <c r="B30" t="s">
        <v>961</v>
      </c>
      <c r="C30">
        <v>33.54</v>
      </c>
      <c r="D30">
        <v>93.96</v>
      </c>
      <c r="E30">
        <v>126.38</v>
      </c>
      <c r="H30" t="s">
        <v>961</v>
      </c>
      <c r="I30">
        <v>24.3</v>
      </c>
      <c r="J30">
        <v>68.600000000000009</v>
      </c>
      <c r="K30">
        <v>68.399999999999991</v>
      </c>
    </row>
    <row r="31" spans="1:20">
      <c r="B31" t="s">
        <v>978</v>
      </c>
      <c r="C31">
        <f>AVERAGE(C19:C30)</f>
        <v>27.786666666666672</v>
      </c>
      <c r="D31">
        <f t="shared" ref="D31" si="10">AVERAGE(D19:D30)</f>
        <v>79.416666666666686</v>
      </c>
      <c r="E31">
        <f t="shared" ref="E31" si="11">AVERAGE(E19:E30)</f>
        <v>111.31222222222222</v>
      </c>
      <c r="H31" t="s">
        <v>961</v>
      </c>
      <c r="I31">
        <v>23.779999999999998</v>
      </c>
      <c r="J31">
        <v>58.650000000000006</v>
      </c>
      <c r="K31">
        <v>68.040000000000006</v>
      </c>
    </row>
    <row r="32" spans="1:20">
      <c r="B32" t="s">
        <v>979</v>
      </c>
      <c r="C32">
        <f>STDEV(C19:C30)/11</f>
        <v>0.98697469995543097</v>
      </c>
      <c r="D32">
        <f t="shared" ref="D32:E32" si="12">STDEV(D19:D30)/11</f>
        <v>2.1290984371962955</v>
      </c>
      <c r="E32">
        <f t="shared" si="12"/>
        <v>2.9241686244416503</v>
      </c>
      <c r="H32" t="s">
        <v>978</v>
      </c>
      <c r="I32">
        <f>AVERAGE(I19:I31)</f>
        <v>29.682307692307695</v>
      </c>
      <c r="J32">
        <f t="shared" ref="J32:K32" si="13">AVERAGE(J19:J31)</f>
        <v>55.657692307692315</v>
      </c>
      <c r="K32">
        <f t="shared" si="13"/>
        <v>75.647500000000008</v>
      </c>
    </row>
    <row r="33" spans="1:20">
      <c r="H33" t="s">
        <v>979</v>
      </c>
      <c r="I33">
        <f>STDEV(I19:I31)/12</f>
        <v>0.79776533623312706</v>
      </c>
      <c r="J33">
        <f t="shared" ref="J33:K33" si="14">STDEV(J19:J31)/12</f>
        <v>1.1718026411658664</v>
      </c>
      <c r="K33">
        <f t="shared" si="14"/>
        <v>2.4453084105800493</v>
      </c>
    </row>
    <row r="35" spans="1:20">
      <c r="B35" t="s">
        <v>961</v>
      </c>
      <c r="C35" t="s">
        <v>962</v>
      </c>
      <c r="D35" t="s">
        <v>963</v>
      </c>
      <c r="E35" t="s">
        <v>964</v>
      </c>
      <c r="H35" t="s">
        <v>961</v>
      </c>
      <c r="I35" t="s">
        <v>962</v>
      </c>
      <c r="J35" t="s">
        <v>963</v>
      </c>
      <c r="K35" t="s">
        <v>964</v>
      </c>
    </row>
    <row r="36" spans="1:20">
      <c r="A36" t="s">
        <v>959</v>
      </c>
      <c r="B36" t="s">
        <v>961</v>
      </c>
      <c r="C36">
        <v>23.943999999999996</v>
      </c>
      <c r="D36">
        <v>95.76</v>
      </c>
      <c r="E36">
        <v>204.4</v>
      </c>
      <c r="G36" t="s">
        <v>960</v>
      </c>
      <c r="H36" t="s">
        <v>961</v>
      </c>
      <c r="I36">
        <v>25.306666666666668</v>
      </c>
      <c r="J36">
        <v>79.86</v>
      </c>
      <c r="K36">
        <v>178.26666666666668</v>
      </c>
      <c r="N36">
        <f>TTEST(C3:C14,C36:C41,2,3)</f>
        <v>0.40259078493683631</v>
      </c>
      <c r="O36">
        <f t="shared" ref="O36" si="15">TTEST(D3:D14,D36:D43,2,3)</f>
        <v>0.14745984960078479</v>
      </c>
      <c r="P36" s="10">
        <f>TTEST(E3:E14,E36:E43,2,3)</f>
        <v>4.5427451867936411E-2</v>
      </c>
      <c r="R36">
        <f>TTEST(I3:I14,C36:C41,2,3)</f>
        <v>0.78972705640563956</v>
      </c>
      <c r="S36">
        <f t="shared" ref="S36" si="16">TTEST(J3:J14,D36:D41,2,3)</f>
        <v>0.43244770283286849</v>
      </c>
      <c r="T36">
        <f>TTEST(K3:K14,E36:E41,2,3)</f>
        <v>0.29625518335419387</v>
      </c>
    </row>
    <row r="37" spans="1:20">
      <c r="B37" t="s">
        <v>961</v>
      </c>
      <c r="C37">
        <v>25.185000000000002</v>
      </c>
      <c r="D37">
        <v>76.475000000000009</v>
      </c>
      <c r="E37">
        <v>193.375</v>
      </c>
      <c r="H37" t="s">
        <v>961</v>
      </c>
      <c r="I37">
        <v>25.759999999999998</v>
      </c>
      <c r="J37">
        <v>77.574999999999989</v>
      </c>
      <c r="K37">
        <v>154.44000000000003</v>
      </c>
      <c r="N37">
        <f>TTEST(C19:C30,C36:C41,2,3)</f>
        <v>0.19344805131559797</v>
      </c>
      <c r="O37">
        <f t="shared" ref="O37" si="17">TTEST(D19:D30,D36:D41,2,3)</f>
        <v>0.83997820659661715</v>
      </c>
      <c r="P37" s="10">
        <f>TTEST(E19:E30,E36:E41,2,3)</f>
        <v>9.7276184099823818E-3</v>
      </c>
    </row>
    <row r="38" spans="1:20">
      <c r="B38" t="s">
        <v>961</v>
      </c>
      <c r="C38">
        <v>26.567999999999994</v>
      </c>
      <c r="D38">
        <v>49.088000000000008</v>
      </c>
      <c r="E38">
        <v>93.631999999999991</v>
      </c>
      <c r="H38" t="s">
        <v>961</v>
      </c>
      <c r="I38">
        <v>21.45</v>
      </c>
      <c r="J38">
        <v>86.5</v>
      </c>
      <c r="K38">
        <v>229.07499999999999</v>
      </c>
    </row>
    <row r="39" spans="1:20">
      <c r="B39" t="s">
        <v>961</v>
      </c>
      <c r="C39">
        <v>23.943999999999996</v>
      </c>
      <c r="D39">
        <v>86.688000000000017</v>
      </c>
      <c r="E39">
        <v>249.4</v>
      </c>
      <c r="H39" t="s">
        <v>961</v>
      </c>
      <c r="I39">
        <v>23.584000000000003</v>
      </c>
      <c r="J39">
        <v>71.135999999999996</v>
      </c>
      <c r="K39">
        <v>132.19200000000001</v>
      </c>
    </row>
    <row r="40" spans="1:20">
      <c r="B40" t="s">
        <v>961</v>
      </c>
      <c r="C40">
        <v>17.027999999999999</v>
      </c>
      <c r="D40">
        <v>71.50800000000001</v>
      </c>
      <c r="E40">
        <v>218.88000000000002</v>
      </c>
      <c r="H40" t="s">
        <v>961</v>
      </c>
      <c r="I40">
        <v>23.484999999999999</v>
      </c>
      <c r="J40">
        <v>66</v>
      </c>
      <c r="K40">
        <v>172</v>
      </c>
      <c r="N40">
        <f>TTEST(C3:C14,I36:I42,2,3)</f>
        <v>0.18169308554428698</v>
      </c>
      <c r="O40">
        <f t="shared" ref="O40" si="18">TTEST(D3:D14,J36:J42,2,3)</f>
        <v>0.13170988719456389</v>
      </c>
      <c r="P40" s="10">
        <f>TTEST(E3:E14,K36:K42,2,3)</f>
        <v>9.1090954453773559E-3</v>
      </c>
      <c r="R40">
        <f>TTEST(I3:I14,I36:I42,2,3)</f>
        <v>0.51405931589798581</v>
      </c>
      <c r="S40">
        <f t="shared" ref="S40:T40" si="19">TTEST(J3:J14,J36:J42,2,3)</f>
        <v>0.14269667454219689</v>
      </c>
      <c r="T40" s="10">
        <f t="shared" si="19"/>
        <v>3.7704262628878708E-2</v>
      </c>
    </row>
    <row r="41" spans="1:20">
      <c r="B41" t="s">
        <v>961</v>
      </c>
      <c r="C41">
        <v>22.08</v>
      </c>
      <c r="D41">
        <v>85.28400000000002</v>
      </c>
      <c r="E41">
        <v>245.64000000000001</v>
      </c>
      <c r="H41" t="s">
        <v>961</v>
      </c>
      <c r="I41">
        <v>24.2925</v>
      </c>
      <c r="J41">
        <v>44.954999999999998</v>
      </c>
      <c r="K41">
        <v>66.825000000000003</v>
      </c>
      <c r="N41">
        <f>TTEST(I19:I31,I36:I42,2,3)</f>
        <v>5.6484004191500653E-2</v>
      </c>
      <c r="O41">
        <f t="shared" ref="O41" si="20">TTEST(J19:J31,J36:J42,2,3)</f>
        <v>3.2483535923674443E-2</v>
      </c>
      <c r="P41" s="10">
        <f>TTEST(K19:K31,K36:K42,2,3)</f>
        <v>4.7620837857090467E-3</v>
      </c>
    </row>
    <row r="42" spans="1:20">
      <c r="B42" t="s">
        <v>978</v>
      </c>
      <c r="C42">
        <f>AVERAGE(C36:C41)</f>
        <v>23.124833333333328</v>
      </c>
      <c r="D42">
        <f t="shared" ref="D42:E42" si="21">AVERAGE(D36:D41)</f>
        <v>77.467166666666685</v>
      </c>
      <c r="E42">
        <f t="shared" si="21"/>
        <v>200.88783333333333</v>
      </c>
      <c r="H42" t="s">
        <v>961</v>
      </c>
      <c r="I42">
        <v>24.200000000000003</v>
      </c>
      <c r="J42">
        <v>70.3</v>
      </c>
      <c r="K42">
        <v>142.20000000000002</v>
      </c>
    </row>
    <row r="43" spans="1:20">
      <c r="B43" t="s">
        <v>979</v>
      </c>
      <c r="C43">
        <f>STDEV(C36:C41)/5</f>
        <v>0.66756156170549241</v>
      </c>
      <c r="D43">
        <f t="shared" ref="D43:E43" si="22">STDEV(D36:D41)/5</f>
        <v>3.2528480626470397</v>
      </c>
      <c r="E43">
        <f t="shared" si="22"/>
        <v>11.402630068833544</v>
      </c>
      <c r="H43" t="s">
        <v>978</v>
      </c>
      <c r="I43">
        <f>AVERAGE(I36:I42)</f>
        <v>24.011166666666668</v>
      </c>
      <c r="J43">
        <f t="shared" ref="J43:K43" si="23">AVERAGE(J36:J42)</f>
        <v>70.903714285714287</v>
      </c>
      <c r="K43">
        <f t="shared" si="23"/>
        <v>153.57123809523813</v>
      </c>
    </row>
    <row r="44" spans="1:20">
      <c r="H44" t="s">
        <v>979</v>
      </c>
      <c r="I44">
        <f>STDEV(I36:I42)/6</f>
        <v>0.23442642933680691</v>
      </c>
      <c r="J44">
        <f t="shared" ref="J44:K44" si="24">STDEV(J36:J42)/6</f>
        <v>2.221283672735626</v>
      </c>
      <c r="K44">
        <f t="shared" si="24"/>
        <v>8.2670539133408685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G12" sqref="G12"/>
    </sheetView>
  </sheetViews>
  <sheetFormatPr baseColWidth="10" defaultRowHeight="15" x14ac:dyDescent="0"/>
  <cols>
    <col min="1" max="1" width="14" customWidth="1"/>
    <col min="2" max="2" width="6" customWidth="1"/>
    <col min="7" max="7" width="9.83203125" customWidth="1"/>
    <col min="8" max="8" width="7.1640625" customWidth="1"/>
  </cols>
  <sheetData>
    <row r="1" spans="1:11">
      <c r="A1" t="s">
        <v>968</v>
      </c>
    </row>
    <row r="2" spans="1:11">
      <c r="C2" t="s">
        <v>962</v>
      </c>
      <c r="D2" t="s">
        <v>963</v>
      </c>
      <c r="E2" t="s">
        <v>964</v>
      </c>
      <c r="I2" t="s">
        <v>962</v>
      </c>
      <c r="J2" t="s">
        <v>963</v>
      </c>
      <c r="K2" t="s">
        <v>964</v>
      </c>
    </row>
    <row r="3" spans="1:11">
      <c r="A3" s="11" t="s">
        <v>351</v>
      </c>
      <c r="B3" t="s">
        <v>961</v>
      </c>
      <c r="C3">
        <v>26.745999999999999</v>
      </c>
      <c r="D3">
        <v>186.17999999999998</v>
      </c>
      <c r="E3">
        <v>376.83</v>
      </c>
      <c r="G3" s="11" t="s">
        <v>957</v>
      </c>
      <c r="H3" t="s">
        <v>961</v>
      </c>
      <c r="I3">
        <v>37.800000000000004</v>
      </c>
      <c r="J3">
        <v>101.6</v>
      </c>
      <c r="K3">
        <v>133</v>
      </c>
    </row>
    <row r="4" spans="1:11">
      <c r="A4" s="11"/>
      <c r="B4" t="s">
        <v>961</v>
      </c>
      <c r="C4">
        <v>23.279999999999998</v>
      </c>
      <c r="D4">
        <v>135.79999999999998</v>
      </c>
      <c r="E4">
        <v>368.08</v>
      </c>
      <c r="G4" s="12"/>
      <c r="H4" t="s">
        <v>961</v>
      </c>
      <c r="I4">
        <v>12.25</v>
      </c>
      <c r="J4">
        <v>51.2</v>
      </c>
      <c r="K4">
        <v>132.06</v>
      </c>
    </row>
    <row r="5" spans="1:11">
      <c r="A5" s="11"/>
      <c r="B5" t="s">
        <v>961</v>
      </c>
      <c r="C5">
        <v>10.08</v>
      </c>
      <c r="D5">
        <v>106.25</v>
      </c>
      <c r="E5">
        <v>507.3</v>
      </c>
      <c r="G5" s="11"/>
      <c r="H5" t="s">
        <v>961</v>
      </c>
      <c r="I5" s="7">
        <v>11.4</v>
      </c>
      <c r="J5" s="7">
        <v>53.900000000000006</v>
      </c>
      <c r="K5" s="7">
        <v>163.44</v>
      </c>
    </row>
    <row r="6" spans="1:11">
      <c r="A6" s="11"/>
      <c r="B6" t="s">
        <v>961</v>
      </c>
      <c r="C6">
        <v>31.569999999999997</v>
      </c>
      <c r="D6">
        <v>79.52</v>
      </c>
      <c r="E6">
        <v>311.64</v>
      </c>
      <c r="H6" t="s">
        <v>961</v>
      </c>
      <c r="I6" s="7">
        <v>13.230000000000002</v>
      </c>
      <c r="J6" s="7">
        <v>61.639999999999993</v>
      </c>
      <c r="K6" s="7">
        <v>530.74</v>
      </c>
    </row>
    <row r="7" spans="1:11">
      <c r="A7" s="11"/>
      <c r="B7" t="s">
        <v>961</v>
      </c>
      <c r="C7">
        <v>12.78</v>
      </c>
      <c r="D7">
        <v>35.5</v>
      </c>
      <c r="E7">
        <v>126.69000000000001</v>
      </c>
      <c r="H7" t="s">
        <v>961</v>
      </c>
      <c r="I7" s="7">
        <v>18.149999999999999</v>
      </c>
      <c r="J7" s="7">
        <v>41.04</v>
      </c>
      <c r="K7" s="7">
        <v>141.61999999999998</v>
      </c>
    </row>
    <row r="8" spans="1:11">
      <c r="A8" s="11"/>
      <c r="B8" t="s">
        <v>961</v>
      </c>
      <c r="C8">
        <v>14.21</v>
      </c>
      <c r="D8">
        <v>47.31</v>
      </c>
      <c r="E8">
        <v>146.30000000000001</v>
      </c>
      <c r="H8" t="s">
        <v>961</v>
      </c>
      <c r="I8">
        <v>34.44</v>
      </c>
      <c r="J8">
        <v>136.16</v>
      </c>
      <c r="K8">
        <v>304.81</v>
      </c>
    </row>
    <row r="9" spans="1:11">
      <c r="B9" t="s">
        <v>961</v>
      </c>
      <c r="C9">
        <v>14.2</v>
      </c>
      <c r="D9">
        <v>26.13</v>
      </c>
      <c r="E9">
        <v>129</v>
      </c>
      <c r="H9" t="s">
        <v>961</v>
      </c>
      <c r="I9" s="7">
        <v>25.28</v>
      </c>
      <c r="J9" s="7">
        <v>114.83999999999999</v>
      </c>
      <c r="K9" s="7">
        <v>139.12</v>
      </c>
    </row>
    <row r="10" spans="1:11">
      <c r="B10" t="s">
        <v>961</v>
      </c>
      <c r="C10">
        <v>30.6</v>
      </c>
      <c r="D10">
        <v>70.680000000000007</v>
      </c>
      <c r="E10">
        <v>214.32000000000002</v>
      </c>
      <c r="H10" t="s">
        <v>961</v>
      </c>
      <c r="I10">
        <v>22.1</v>
      </c>
      <c r="J10">
        <v>73.08</v>
      </c>
      <c r="K10">
        <v>304.81</v>
      </c>
    </row>
    <row r="11" spans="1:11">
      <c r="B11" t="s">
        <v>961</v>
      </c>
      <c r="C11">
        <v>24</v>
      </c>
      <c r="D11">
        <v>141</v>
      </c>
      <c r="E11">
        <v>473.40000000000003</v>
      </c>
      <c r="H11" t="s">
        <v>961</v>
      </c>
      <c r="I11" s="7">
        <v>26</v>
      </c>
      <c r="J11" s="7">
        <v>106.58</v>
      </c>
      <c r="K11" s="7">
        <v>139.12</v>
      </c>
    </row>
    <row r="12" spans="1:11">
      <c r="B12" t="s">
        <v>961</v>
      </c>
      <c r="C12">
        <v>23.2</v>
      </c>
      <c r="D12">
        <v>111.3</v>
      </c>
      <c r="E12">
        <v>277.77</v>
      </c>
    </row>
    <row r="13" spans="1:11">
      <c r="B13" t="s">
        <v>961</v>
      </c>
      <c r="C13">
        <v>17.16</v>
      </c>
      <c r="D13">
        <v>75.399999999999991</v>
      </c>
      <c r="E13">
        <v>149.93999999999997</v>
      </c>
    </row>
    <row r="15" spans="1:11">
      <c r="C15" t="s">
        <v>962</v>
      </c>
      <c r="D15" t="s">
        <v>963</v>
      </c>
      <c r="E15" t="s">
        <v>964</v>
      </c>
      <c r="I15" t="s">
        <v>962</v>
      </c>
      <c r="J15" t="s">
        <v>963</v>
      </c>
      <c r="K15" t="s">
        <v>964</v>
      </c>
    </row>
    <row r="16" spans="1:11">
      <c r="A16" s="14" t="s">
        <v>967</v>
      </c>
      <c r="B16" t="s">
        <v>961</v>
      </c>
      <c r="C16">
        <v>40.619999999999997</v>
      </c>
      <c r="D16">
        <v>73.83</v>
      </c>
      <c r="E16">
        <v>156.45000000000002</v>
      </c>
      <c r="G16" s="11" t="s">
        <v>966</v>
      </c>
      <c r="H16" t="s">
        <v>961</v>
      </c>
      <c r="I16">
        <v>30.12</v>
      </c>
      <c r="J16">
        <v>58.3</v>
      </c>
      <c r="K16">
        <v>61.360000000000007</v>
      </c>
    </row>
    <row r="17" spans="1:11">
      <c r="A17" s="11"/>
      <c r="B17" t="s">
        <v>961</v>
      </c>
      <c r="C17">
        <v>30.46</v>
      </c>
      <c r="D17">
        <v>101.84</v>
      </c>
      <c r="E17">
        <v>96.99</v>
      </c>
      <c r="H17" t="s">
        <v>961</v>
      </c>
      <c r="I17">
        <v>29.12</v>
      </c>
      <c r="J17">
        <v>38.480000000000004</v>
      </c>
      <c r="K17">
        <v>59.3</v>
      </c>
    </row>
    <row r="18" spans="1:11">
      <c r="A18" s="11"/>
      <c r="B18" t="s">
        <v>961</v>
      </c>
      <c r="C18">
        <v>12.09</v>
      </c>
      <c r="D18">
        <v>78.400000000000006</v>
      </c>
      <c r="E18">
        <v>88.56</v>
      </c>
      <c r="H18" t="s">
        <v>961</v>
      </c>
      <c r="I18">
        <v>28.21</v>
      </c>
      <c r="J18">
        <v>36</v>
      </c>
      <c r="K18">
        <v>58.800000000000004</v>
      </c>
    </row>
    <row r="19" spans="1:11">
      <c r="B19" t="s">
        <v>961</v>
      </c>
      <c r="C19">
        <v>28</v>
      </c>
      <c r="D19">
        <v>67.800000000000011</v>
      </c>
      <c r="E19">
        <v>73.78</v>
      </c>
      <c r="H19" t="s">
        <v>961</v>
      </c>
      <c r="I19">
        <v>21.349999999999998</v>
      </c>
      <c r="J19">
        <v>49</v>
      </c>
      <c r="K19">
        <v>70.599999999999994</v>
      </c>
    </row>
    <row r="20" spans="1:11">
      <c r="B20" t="s">
        <v>961</v>
      </c>
      <c r="C20">
        <v>20.399999999999999</v>
      </c>
      <c r="D20">
        <v>72.320000000000007</v>
      </c>
      <c r="E20">
        <v>79.680000000000007</v>
      </c>
      <c r="H20" t="s">
        <v>961</v>
      </c>
      <c r="I20">
        <v>21.060000000000002</v>
      </c>
      <c r="J20">
        <v>50.73</v>
      </c>
      <c r="K20">
        <v>75.680000000000007</v>
      </c>
    </row>
    <row r="21" spans="1:11">
      <c r="B21" t="s">
        <v>961</v>
      </c>
      <c r="C21">
        <v>29.400000000000002</v>
      </c>
      <c r="D21">
        <v>85.490000000000009</v>
      </c>
      <c r="E21">
        <v>139.12</v>
      </c>
      <c r="H21" t="s">
        <v>961</v>
      </c>
      <c r="I21">
        <v>16.239999999999998</v>
      </c>
      <c r="J21">
        <v>38.69</v>
      </c>
      <c r="K21">
        <v>57.12</v>
      </c>
    </row>
    <row r="22" spans="1:11">
      <c r="B22" t="s">
        <v>961</v>
      </c>
      <c r="C22">
        <v>31.5</v>
      </c>
      <c r="D22">
        <v>48.6</v>
      </c>
      <c r="E22">
        <v>89.27000000000001</v>
      </c>
      <c r="H22" t="s">
        <v>961</v>
      </c>
      <c r="I22">
        <v>31.450000000000003</v>
      </c>
      <c r="J22">
        <v>50.4</v>
      </c>
      <c r="K22">
        <v>45.15</v>
      </c>
    </row>
    <row r="23" spans="1:11">
      <c r="B23" t="s">
        <v>961</v>
      </c>
      <c r="C23">
        <v>34.32</v>
      </c>
      <c r="D23">
        <v>74.55</v>
      </c>
      <c r="E23">
        <v>151.58000000000001</v>
      </c>
      <c r="H23" t="s">
        <v>961</v>
      </c>
      <c r="I23">
        <v>22.72</v>
      </c>
      <c r="J23">
        <v>51</v>
      </c>
      <c r="K23">
        <v>66.36</v>
      </c>
    </row>
    <row r="24" spans="1:11">
      <c r="B24" t="s">
        <v>961</v>
      </c>
      <c r="C24">
        <v>33.54</v>
      </c>
      <c r="D24">
        <v>93.96</v>
      </c>
      <c r="E24">
        <v>126.38</v>
      </c>
      <c r="H24" t="s">
        <v>961</v>
      </c>
      <c r="I24">
        <v>24.3</v>
      </c>
      <c r="J24">
        <v>60.6</v>
      </c>
      <c r="K24">
        <v>68.399999999999991</v>
      </c>
    </row>
    <row r="25" spans="1:11">
      <c r="H25" t="s">
        <v>961</v>
      </c>
      <c r="I25">
        <v>23.779999999999998</v>
      </c>
      <c r="J25">
        <v>52.65</v>
      </c>
      <c r="K25">
        <v>68.040000000000006</v>
      </c>
    </row>
    <row r="26" spans="1:11">
      <c r="A26" s="11"/>
    </row>
    <row r="27" spans="1:11">
      <c r="A27" s="11"/>
    </row>
    <row r="29" spans="1:11">
      <c r="C29" t="s">
        <v>981</v>
      </c>
    </row>
    <row r="30" spans="1:11">
      <c r="C30">
        <f>TTEST(C3:C13,I3:I11,2,3)</f>
        <v>0.68973927976125116</v>
      </c>
      <c r="D30">
        <f>TTEST(D3:D13,J3:J11,2,3)</f>
        <v>0.59442030140170288</v>
      </c>
      <c r="E30">
        <f>TTEST(E3:E13,K3:K11,2,3)</f>
        <v>0.3514791332528503</v>
      </c>
    </row>
    <row r="31" spans="1:11">
      <c r="C31">
        <f>TTEST(C3:C13,C16:C24,2,3)</f>
        <v>3.4508517316490267E-2</v>
      </c>
      <c r="D31">
        <f t="shared" ref="D31" si="0">TTEST(D3:D13,D16:D24,2,3)</f>
        <v>0.3619382571449693</v>
      </c>
      <c r="E31" s="10">
        <f>TTEST(E3:E13,E16:E24,2,3)</f>
        <v>2.3265110298409568E-3</v>
      </c>
      <c r="G31">
        <f>TTEST(I3:I11,C16:C24,2,3)</f>
        <v>0.13612431207260792</v>
      </c>
      <c r="H31">
        <f t="shared" ref="H31" si="1">TTEST(J3:J11,D16:D24,2,3)</f>
        <v>0.70230848161469694</v>
      </c>
      <c r="I31" s="10">
        <f>TTEST(K3:K11,E16:E24,2,3)</f>
        <v>4.373374581198012E-2</v>
      </c>
    </row>
    <row r="32" spans="1:11">
      <c r="C32">
        <f>TTEST(C4:C14,I16:I25,2,3)</f>
        <v>0.11417826523950729</v>
      </c>
      <c r="D32">
        <f t="shared" ref="D32" si="2">TTEST(D4:D14,J16:J25,2,3)</f>
        <v>2.4842462113946199E-2</v>
      </c>
      <c r="E32" s="10">
        <f>TTEST(E4:E14,K16:K25,2,3)</f>
        <v>1.2685522372710733E-3</v>
      </c>
      <c r="G32">
        <f>TTEST(I3:I11,I16:I25,2,3)</f>
        <v>0.48566971477529197</v>
      </c>
      <c r="H32">
        <f t="shared" ref="H32" si="3">TTEST(J3:J11,J16:J25,2,3)</f>
        <v>1.6612812022351171E-2</v>
      </c>
      <c r="I32" s="10">
        <f>TTEST(K3:K11,K16:K25,2,3)</f>
        <v>8.3689514145577036E-3</v>
      </c>
    </row>
    <row r="34" spans="1:5">
      <c r="C34">
        <f>TTEST(C16:C24,I16:I25,2,3)</f>
        <v>0.21899908909994947</v>
      </c>
      <c r="D34">
        <f t="shared" ref="D34:E34" si="4">TTEST(D16:D24,J16:J25,2,3)</f>
        <v>3.1453611748236967E-4</v>
      </c>
      <c r="E34" s="10">
        <f t="shared" si="4"/>
        <v>1.8074852601983452E-3</v>
      </c>
    </row>
    <row r="37" spans="1:5">
      <c r="A37" s="11"/>
    </row>
    <row r="53" spans="3:5">
      <c r="C53">
        <v>15</v>
      </c>
      <c r="D53">
        <v>13</v>
      </c>
      <c r="E53">
        <v>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J27" sqref="J27"/>
    </sheetView>
  </sheetViews>
  <sheetFormatPr baseColWidth="10" defaultRowHeight="15" x14ac:dyDescent="0"/>
  <sheetData>
    <row r="2" spans="1:9">
      <c r="A2" t="s">
        <v>972</v>
      </c>
      <c r="F2" t="s">
        <v>957</v>
      </c>
    </row>
    <row r="3" spans="1:9">
      <c r="B3" s="13" t="s">
        <v>970</v>
      </c>
      <c r="C3" s="13" t="s">
        <v>969</v>
      </c>
      <c r="D3" s="13" t="s">
        <v>971</v>
      </c>
      <c r="G3" s="13" t="s">
        <v>970</v>
      </c>
      <c r="H3" s="13" t="s">
        <v>969</v>
      </c>
      <c r="I3" s="13" t="s">
        <v>971</v>
      </c>
    </row>
    <row r="4" spans="1:9">
      <c r="A4" s="2" t="s">
        <v>961</v>
      </c>
      <c r="B4">
        <v>14.7</v>
      </c>
      <c r="C4">
        <v>31.2</v>
      </c>
      <c r="D4">
        <v>2.56</v>
      </c>
      <c r="F4" s="2" t="s">
        <v>961</v>
      </c>
      <c r="G4">
        <v>25.4</v>
      </c>
      <c r="H4">
        <v>27</v>
      </c>
      <c r="I4">
        <v>6.72</v>
      </c>
    </row>
    <row r="5" spans="1:9">
      <c r="A5" s="2" t="s">
        <v>961</v>
      </c>
      <c r="B5">
        <v>21.2</v>
      </c>
      <c r="C5">
        <v>30.7</v>
      </c>
      <c r="D5">
        <v>7.23</v>
      </c>
      <c r="F5" s="2" t="s">
        <v>961</v>
      </c>
      <c r="G5">
        <v>20.399999999999999</v>
      </c>
      <c r="H5">
        <v>19.399999999999999</v>
      </c>
      <c r="I5">
        <v>0.92</v>
      </c>
    </row>
    <row r="6" spans="1:9">
      <c r="A6" s="2" t="s">
        <v>961</v>
      </c>
      <c r="B6">
        <v>25.7</v>
      </c>
      <c r="C6">
        <v>26.4</v>
      </c>
      <c r="D6">
        <v>6.26</v>
      </c>
      <c r="F6" s="2" t="s">
        <v>961</v>
      </c>
      <c r="G6">
        <v>11.6</v>
      </c>
      <c r="H6">
        <v>20.2</v>
      </c>
      <c r="I6">
        <v>30.4</v>
      </c>
    </row>
    <row r="7" spans="1:9">
      <c r="A7" s="2" t="s">
        <v>961</v>
      </c>
      <c r="B7">
        <v>20.8</v>
      </c>
      <c r="C7">
        <v>22.1</v>
      </c>
      <c r="D7">
        <v>18.899999999999999</v>
      </c>
      <c r="F7" s="2" t="s">
        <v>961</v>
      </c>
      <c r="G7">
        <v>24.3</v>
      </c>
      <c r="H7">
        <v>4.21</v>
      </c>
      <c r="I7">
        <v>21.1</v>
      </c>
    </row>
    <row r="8" spans="1:9">
      <c r="A8" s="2" t="s">
        <v>961</v>
      </c>
      <c r="B8">
        <v>23.4</v>
      </c>
      <c r="C8">
        <v>4.25</v>
      </c>
      <c r="D8">
        <v>21.1</v>
      </c>
      <c r="F8" s="2" t="s">
        <v>961</v>
      </c>
      <c r="G8">
        <v>41</v>
      </c>
      <c r="H8">
        <v>2.2799999999999998</v>
      </c>
      <c r="I8">
        <v>13.6</v>
      </c>
    </row>
    <row r="9" spans="1:9">
      <c r="A9" s="2" t="s">
        <v>961</v>
      </c>
      <c r="B9">
        <v>17.399999999999999</v>
      </c>
      <c r="C9">
        <v>26.6</v>
      </c>
      <c r="D9">
        <v>17.2</v>
      </c>
      <c r="F9" s="2" t="s">
        <v>961</v>
      </c>
      <c r="G9">
        <v>31.9</v>
      </c>
      <c r="H9">
        <v>22.8</v>
      </c>
      <c r="I9">
        <v>11.3</v>
      </c>
    </row>
    <row r="10" spans="1:9">
      <c r="A10" s="2" t="s">
        <v>961</v>
      </c>
      <c r="B10" s="3">
        <v>23.2</v>
      </c>
      <c r="C10" s="3">
        <v>28.2</v>
      </c>
      <c r="D10" s="3">
        <v>8.85</v>
      </c>
      <c r="E10" s="3"/>
      <c r="F10" s="2" t="s">
        <v>961</v>
      </c>
      <c r="G10" s="3">
        <v>21.1</v>
      </c>
      <c r="H10" s="3">
        <v>23.5</v>
      </c>
      <c r="I10" s="3">
        <v>15.5</v>
      </c>
    </row>
    <row r="11" spans="1:9">
      <c r="F11" s="2" t="s">
        <v>961</v>
      </c>
      <c r="G11">
        <v>11.8</v>
      </c>
      <c r="H11">
        <v>35.299999999999997</v>
      </c>
      <c r="I11">
        <v>15.5</v>
      </c>
    </row>
    <row r="13" spans="1:9">
      <c r="A13" s="2" t="s">
        <v>218</v>
      </c>
      <c r="F13" s="2" t="s">
        <v>973</v>
      </c>
    </row>
    <row r="14" spans="1:9">
      <c r="B14" s="13" t="s">
        <v>970</v>
      </c>
      <c r="C14" s="13" t="s">
        <v>969</v>
      </c>
      <c r="D14" s="13" t="s">
        <v>971</v>
      </c>
      <c r="G14" s="13" t="s">
        <v>970</v>
      </c>
      <c r="H14" s="13" t="s">
        <v>969</v>
      </c>
      <c r="I14" s="13" t="s">
        <v>971</v>
      </c>
    </row>
    <row r="15" spans="1:9">
      <c r="A15" s="2" t="s">
        <v>961</v>
      </c>
      <c r="B15">
        <v>24.3</v>
      </c>
      <c r="C15">
        <v>19.100000000000001</v>
      </c>
      <c r="D15">
        <v>26.3</v>
      </c>
      <c r="F15" s="2" t="s">
        <v>961</v>
      </c>
      <c r="G15">
        <v>30</v>
      </c>
      <c r="H15">
        <v>24.1</v>
      </c>
      <c r="I15">
        <v>6.14</v>
      </c>
    </row>
    <row r="16" spans="1:9">
      <c r="A16" s="2" t="s">
        <v>961</v>
      </c>
      <c r="B16">
        <v>16.600000000000001</v>
      </c>
      <c r="C16">
        <v>23.8</v>
      </c>
      <c r="D16">
        <v>19.600000000000001</v>
      </c>
      <c r="F16" s="2" t="s">
        <v>961</v>
      </c>
      <c r="G16">
        <v>23</v>
      </c>
      <c r="H16">
        <v>25.1</v>
      </c>
      <c r="I16">
        <v>11.2</v>
      </c>
    </row>
    <row r="17" spans="1:9">
      <c r="A17" s="2" t="s">
        <v>961</v>
      </c>
      <c r="B17" s="3">
        <v>28</v>
      </c>
      <c r="C17" s="3">
        <v>14.9</v>
      </c>
      <c r="D17" s="3">
        <v>26.9</v>
      </c>
      <c r="E17" s="3"/>
      <c r="F17" s="2" t="s">
        <v>961</v>
      </c>
      <c r="G17">
        <v>32.5</v>
      </c>
      <c r="H17">
        <v>19.2</v>
      </c>
      <c r="I17">
        <v>10.199999999999999</v>
      </c>
    </row>
    <row r="18" spans="1:9">
      <c r="A18" s="2" t="s">
        <v>961</v>
      </c>
      <c r="B18">
        <v>26.5</v>
      </c>
      <c r="C18">
        <v>17.7</v>
      </c>
      <c r="D18">
        <v>21</v>
      </c>
      <c r="F18" s="2" t="s">
        <v>961</v>
      </c>
      <c r="G18">
        <v>30</v>
      </c>
      <c r="H18">
        <v>8.8000000000000007</v>
      </c>
      <c r="I18">
        <v>26.9</v>
      </c>
    </row>
    <row r="19" spans="1:9">
      <c r="A19" s="2" t="s">
        <v>961</v>
      </c>
      <c r="B19">
        <v>23.6</v>
      </c>
      <c r="C19">
        <v>34.9</v>
      </c>
      <c r="D19">
        <v>18.899999999999999</v>
      </c>
      <c r="F19" s="2" t="s">
        <v>961</v>
      </c>
      <c r="G19">
        <v>34.799999999999997</v>
      </c>
      <c r="H19">
        <v>9.43</v>
      </c>
      <c r="I19">
        <v>16.600000000000001</v>
      </c>
    </row>
    <row r="20" spans="1:9">
      <c r="A20" s="2" t="s">
        <v>961</v>
      </c>
      <c r="B20">
        <v>40.200000000000003</v>
      </c>
      <c r="C20">
        <v>6.65</v>
      </c>
      <c r="D20">
        <v>17.2</v>
      </c>
      <c r="F20" s="2" t="s">
        <v>961</v>
      </c>
      <c r="G20">
        <v>16</v>
      </c>
      <c r="H20">
        <v>26.1</v>
      </c>
      <c r="I20">
        <v>25.3</v>
      </c>
    </row>
    <row r="21" spans="1:9">
      <c r="A21" s="2" t="s">
        <v>961</v>
      </c>
      <c r="B21">
        <v>25.8</v>
      </c>
      <c r="C21">
        <v>24.5</v>
      </c>
      <c r="D21">
        <v>7.49</v>
      </c>
      <c r="F21" s="2" t="s">
        <v>961</v>
      </c>
      <c r="G21">
        <v>26.3</v>
      </c>
      <c r="H21">
        <v>26.5</v>
      </c>
      <c r="I21">
        <v>6.34</v>
      </c>
    </row>
    <row r="22" spans="1:9">
      <c r="A22" s="2" t="s">
        <v>961</v>
      </c>
      <c r="B22">
        <v>25.5</v>
      </c>
      <c r="C22">
        <v>23.3</v>
      </c>
      <c r="D22">
        <v>21.7</v>
      </c>
      <c r="F22" s="2" t="s">
        <v>961</v>
      </c>
      <c r="G22">
        <v>23.9</v>
      </c>
      <c r="H22">
        <v>38.9</v>
      </c>
      <c r="I22">
        <v>8.02</v>
      </c>
    </row>
    <row r="23" spans="1:9">
      <c r="A23" s="2" t="s">
        <v>961</v>
      </c>
      <c r="B23">
        <v>32.6</v>
      </c>
      <c r="C23">
        <v>26.4</v>
      </c>
      <c r="D23">
        <v>23.8</v>
      </c>
      <c r="F23" s="2" t="s">
        <v>961</v>
      </c>
      <c r="G23" s="3">
        <v>29.7</v>
      </c>
      <c r="H23" s="3">
        <v>18.600000000000001</v>
      </c>
      <c r="I23" s="3">
        <v>20.9</v>
      </c>
    </row>
    <row r="24" spans="1:9">
      <c r="A24" s="1"/>
      <c r="B24" s="1"/>
      <c r="C24" s="1"/>
      <c r="D24" s="1"/>
      <c r="E24" s="1"/>
      <c r="F24" s="2" t="s">
        <v>961</v>
      </c>
      <c r="G24">
        <v>28.3</v>
      </c>
      <c r="H24">
        <v>24.7</v>
      </c>
      <c r="I24">
        <v>23.1</v>
      </c>
    </row>
    <row r="26" spans="1:9">
      <c r="B26" t="s">
        <v>982</v>
      </c>
    </row>
    <row r="27" spans="1:9">
      <c r="B27">
        <f>TTEST(B4:B10,G4:G11,2,3)</f>
        <v>0.51780527270404009</v>
      </c>
      <c r="C27">
        <f>TTEST(C4:C10,H4:H11,2,3)</f>
        <v>0.37246709871336714</v>
      </c>
      <c r="D27">
        <f>TTEST(D4:D10,I4:I11,2,3)</f>
        <v>0.53514833284896057</v>
      </c>
    </row>
    <row r="28" spans="1:9">
      <c r="B28" s="10">
        <f>TTEST(B4:B10,B15:B23,2,3)</f>
        <v>3.491350539779476E-2</v>
      </c>
      <c r="C28">
        <f>TTEST(C4:C10,C15:C23,2,3)</f>
        <v>0.51482065968045254</v>
      </c>
      <c r="D28" s="10">
        <f>TTEST(D4:D10,D15:D23,2,3)</f>
        <v>2.5379255597423604E-2</v>
      </c>
    </row>
    <row r="29" spans="1:9">
      <c r="B29" s="10">
        <f>TTEST(B4:B10,G15:G24,2,3)</f>
        <v>1.0230268347627606E-2</v>
      </c>
      <c r="C29">
        <f>TTEST(C4:C10,H15:H24,2,3)</f>
        <v>0.65320539836329272</v>
      </c>
      <c r="D29">
        <f>TTEST(D4:D10,I15:I24,2,3)</f>
        <v>0.33359158743870965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G28" sqref="G28"/>
    </sheetView>
  </sheetViews>
  <sheetFormatPr baseColWidth="10" defaultRowHeight="15" x14ac:dyDescent="0"/>
  <sheetData>
    <row r="1" spans="1:5">
      <c r="A1" t="s">
        <v>990</v>
      </c>
    </row>
    <row r="3" spans="1:5">
      <c r="A3" s="15" t="s">
        <v>989</v>
      </c>
      <c r="B3" s="15" t="s">
        <v>984</v>
      </c>
      <c r="C3" s="15" t="s">
        <v>983</v>
      </c>
      <c r="D3" s="15" t="s">
        <v>987</v>
      </c>
      <c r="E3" s="15" t="s">
        <v>988</v>
      </c>
    </row>
    <row r="4" spans="1:5">
      <c r="A4" s="15" t="s">
        <v>404</v>
      </c>
      <c r="B4" s="15" t="s">
        <v>985</v>
      </c>
      <c r="C4" s="20">
        <v>20.588135304471599</v>
      </c>
      <c r="D4" s="15">
        <v>2.071366853677576</v>
      </c>
      <c r="E4">
        <v>2.0723286144297295</v>
      </c>
    </row>
    <row r="5" spans="1:5">
      <c r="A5" s="15" t="s">
        <v>406</v>
      </c>
      <c r="B5" s="15" t="s">
        <v>985</v>
      </c>
      <c r="C5">
        <v>8.6865385129945558</v>
      </c>
      <c r="D5" s="15">
        <v>0.12160297809876366</v>
      </c>
      <c r="E5">
        <v>0.10017750098682285</v>
      </c>
    </row>
    <row r="6" spans="1:5">
      <c r="A6" s="15" t="s">
        <v>410</v>
      </c>
      <c r="B6" s="15" t="s">
        <v>985</v>
      </c>
      <c r="C6">
        <v>10.876670726742589</v>
      </c>
      <c r="D6" s="15">
        <v>2.7326197976735944</v>
      </c>
      <c r="E6">
        <v>0.76677919344283696</v>
      </c>
    </row>
    <row r="7" spans="1:5">
      <c r="A7" s="15" t="s">
        <v>414</v>
      </c>
      <c r="B7" s="15" t="s">
        <v>985</v>
      </c>
      <c r="C7">
        <v>18.315077896516698</v>
      </c>
      <c r="D7" s="15">
        <v>0.29736482263512537</v>
      </c>
      <c r="E7">
        <v>0.29889426168283112</v>
      </c>
    </row>
    <row r="8" spans="1:5">
      <c r="A8" s="15" t="s">
        <v>420</v>
      </c>
      <c r="B8" s="15" t="s">
        <v>985</v>
      </c>
      <c r="C8">
        <v>12.2228411978501</v>
      </c>
      <c r="D8" s="15">
        <v>1.3663098988367972</v>
      </c>
      <c r="E8">
        <v>1.3651912580886914</v>
      </c>
    </row>
    <row r="9" spans="1:5">
      <c r="A9" s="15" t="s">
        <v>425</v>
      </c>
      <c r="B9" s="15" t="s">
        <v>985</v>
      </c>
      <c r="C9">
        <v>16.923333098951851</v>
      </c>
      <c r="D9" s="15">
        <v>0.72177188238207934</v>
      </c>
      <c r="E9">
        <v>0.76254665253334319</v>
      </c>
    </row>
    <row r="10" spans="1:5">
      <c r="A10" s="15" t="s">
        <v>429</v>
      </c>
      <c r="B10" s="15" t="s">
        <v>985</v>
      </c>
      <c r="C10">
        <v>7.9910834232745804</v>
      </c>
      <c r="D10" s="15">
        <v>4.3577627707203348</v>
      </c>
      <c r="E10">
        <v>4.3587741071724979</v>
      </c>
    </row>
    <row r="11" spans="1:5">
      <c r="A11" s="15" t="s">
        <v>431</v>
      </c>
      <c r="B11" s="15" t="s">
        <v>985</v>
      </c>
      <c r="C11">
        <v>9.7089124962144737</v>
      </c>
      <c r="D11" s="15">
        <v>0.71300326512729295</v>
      </c>
      <c r="E11">
        <v>0.81656549989008043</v>
      </c>
    </row>
    <row r="12" spans="1:5">
      <c r="A12" s="15" t="s">
        <v>438</v>
      </c>
      <c r="B12" s="15" t="s">
        <v>985</v>
      </c>
      <c r="C12">
        <v>23.881273723191697</v>
      </c>
      <c r="D12" s="15">
        <v>1.8114744729349639</v>
      </c>
      <c r="E12">
        <v>1.809469404350071</v>
      </c>
    </row>
    <row r="13" spans="1:5">
      <c r="A13" s="15" t="s">
        <v>442</v>
      </c>
      <c r="B13" s="15" t="s">
        <v>985</v>
      </c>
      <c r="C13">
        <v>26.59651877948215</v>
      </c>
      <c r="D13" s="15">
        <v>0.52985050137409773</v>
      </c>
      <c r="E13">
        <v>0.56033871909499178</v>
      </c>
    </row>
    <row r="14" spans="1:5">
      <c r="A14" s="15" t="s">
        <v>458</v>
      </c>
      <c r="B14" s="15" t="s">
        <v>985</v>
      </c>
      <c r="C14" s="20">
        <v>14.4960299029851</v>
      </c>
      <c r="D14" s="15">
        <v>0.21026121532666189</v>
      </c>
      <c r="E14">
        <v>0.17914316910132091</v>
      </c>
    </row>
    <row r="15" spans="1:5">
      <c r="A15" s="15" t="s">
        <v>460</v>
      </c>
      <c r="B15" s="15" t="s">
        <v>985</v>
      </c>
      <c r="C15">
        <v>19.03907535646535</v>
      </c>
      <c r="D15" s="15">
        <v>2.1138093410483694</v>
      </c>
      <c r="E15">
        <v>2.1118226270074967</v>
      </c>
    </row>
    <row r="16" spans="1:5">
      <c r="A16" s="15" t="s">
        <v>452</v>
      </c>
      <c r="B16" s="15" t="s">
        <v>985</v>
      </c>
      <c r="C16" s="20">
        <v>18.052145974366802</v>
      </c>
      <c r="D16" s="15">
        <v>1.2065947770374759</v>
      </c>
      <c r="E16">
        <v>1.2115914715489364</v>
      </c>
    </row>
    <row r="17" spans="1:5">
      <c r="A17" s="15" t="s">
        <v>464</v>
      </c>
      <c r="B17" s="15" t="s">
        <v>985</v>
      </c>
      <c r="C17">
        <v>11.19575013247135</v>
      </c>
      <c r="D17" s="15">
        <v>0.68936209315475683</v>
      </c>
      <c r="E17">
        <v>0.73832915804898136</v>
      </c>
    </row>
    <row r="18" spans="1:5">
      <c r="A18" s="15" t="s">
        <v>468</v>
      </c>
      <c r="B18" s="15" t="s">
        <v>985</v>
      </c>
      <c r="C18" s="20">
        <v>15.1533543581146</v>
      </c>
      <c r="D18" s="15">
        <v>2.6452535120027005</v>
      </c>
      <c r="E18">
        <v>2.6457842862987206</v>
      </c>
    </row>
    <row r="19" spans="1:5">
      <c r="A19" s="15" t="s">
        <v>445</v>
      </c>
      <c r="B19" s="15" t="s">
        <v>985</v>
      </c>
      <c r="C19">
        <v>20.553624956690602</v>
      </c>
      <c r="D19" s="15">
        <v>15</v>
      </c>
      <c r="E19">
        <v>1.5526411823170565</v>
      </c>
    </row>
    <row r="20" spans="1:5">
      <c r="A20" s="15" t="s">
        <v>475</v>
      </c>
      <c r="B20" s="15" t="s">
        <v>985</v>
      </c>
      <c r="C20" s="20">
        <v>3.8888897830721554</v>
      </c>
      <c r="D20" s="15">
        <v>15</v>
      </c>
      <c r="E20">
        <v>15</v>
      </c>
    </row>
    <row r="21" spans="1:5">
      <c r="A21" s="15" t="s">
        <v>477</v>
      </c>
      <c r="B21" s="15" t="s">
        <v>985</v>
      </c>
      <c r="C21">
        <v>23.160852277769052</v>
      </c>
      <c r="D21" s="15">
        <v>0.95669601904013857</v>
      </c>
      <c r="E21">
        <v>0.96876577625811777</v>
      </c>
    </row>
    <row r="22" spans="1:5">
      <c r="A22" s="15" t="s">
        <v>480</v>
      </c>
      <c r="B22" s="15" t="s">
        <v>985</v>
      </c>
      <c r="C22" s="20">
        <v>34.953904101448501</v>
      </c>
      <c r="D22" s="15">
        <v>0.21852573884074883</v>
      </c>
      <c r="E22">
        <v>0.21034513524309348</v>
      </c>
    </row>
    <row r="23" spans="1:5">
      <c r="A23" s="15" t="s">
        <v>29</v>
      </c>
      <c r="B23" s="15" t="s">
        <v>986</v>
      </c>
      <c r="C23">
        <v>-29</v>
      </c>
      <c r="D23" s="15">
        <v>0.21268571714046347</v>
      </c>
      <c r="E23">
        <v>0.24356122111183479</v>
      </c>
    </row>
    <row r="24" spans="1:5">
      <c r="A24" s="15" t="s">
        <v>58</v>
      </c>
      <c r="B24" s="15" t="s">
        <v>986</v>
      </c>
      <c r="C24">
        <v>-28.635764193429601</v>
      </c>
      <c r="D24" s="15">
        <v>2.1439653381407782</v>
      </c>
      <c r="E24">
        <v>1.563218390804598E-2</v>
      </c>
    </row>
    <row r="25" spans="1:5">
      <c r="A25" s="15" t="s">
        <v>52</v>
      </c>
      <c r="B25" s="15" t="s">
        <v>986</v>
      </c>
      <c r="C25">
        <v>-25.212870314646999</v>
      </c>
      <c r="D25" s="15">
        <v>9.8748445762267767E-2</v>
      </c>
      <c r="E25">
        <v>4.2500000000000003E-2</v>
      </c>
    </row>
    <row r="26" spans="1:5">
      <c r="A26" s="15" t="s">
        <v>55</v>
      </c>
      <c r="B26" s="15" t="s">
        <v>986</v>
      </c>
      <c r="C26">
        <v>-23.176250943021099</v>
      </c>
      <c r="D26" s="15">
        <v>0.60347240867381591</v>
      </c>
      <c r="E26">
        <v>3.1071206539679597E-2</v>
      </c>
    </row>
    <row r="27" spans="1:5">
      <c r="A27" s="15" t="s">
        <v>65</v>
      </c>
      <c r="B27" s="15" t="s">
        <v>986</v>
      </c>
      <c r="C27">
        <v>-17.5251157958951</v>
      </c>
      <c r="D27" s="15">
        <v>15</v>
      </c>
      <c r="E27">
        <v>0.73022086153259913</v>
      </c>
    </row>
    <row r="28" spans="1:5">
      <c r="A28" s="15" t="s">
        <v>74</v>
      </c>
      <c r="B28" s="15" t="s">
        <v>986</v>
      </c>
      <c r="C28">
        <v>-9.88040779122122</v>
      </c>
      <c r="D28" s="15">
        <v>0.57348395911419148</v>
      </c>
      <c r="E28">
        <v>4.2766112132746011E-2</v>
      </c>
    </row>
    <row r="29" spans="1:5">
      <c r="A29" s="15" t="s">
        <v>77</v>
      </c>
      <c r="B29" s="15" t="s">
        <v>986</v>
      </c>
      <c r="C29">
        <v>-5.0703242013858798</v>
      </c>
      <c r="D29" s="15">
        <v>0.19633009350511499</v>
      </c>
      <c r="E29">
        <v>14.366227258873396</v>
      </c>
    </row>
    <row r="30" spans="1:5">
      <c r="A30" s="15" t="s">
        <v>89</v>
      </c>
      <c r="B30" s="15" t="s">
        <v>986</v>
      </c>
      <c r="C30">
        <v>-11.7447150398571</v>
      </c>
      <c r="D30" s="15">
        <v>0.42671847890755116</v>
      </c>
      <c r="E30">
        <v>6.1818181818181821E-2</v>
      </c>
    </row>
    <row r="31" spans="1:5">
      <c r="A31" s="15" t="s">
        <v>107</v>
      </c>
      <c r="B31" s="15" t="s">
        <v>986</v>
      </c>
      <c r="C31">
        <v>-13.6995380020852</v>
      </c>
      <c r="D31" s="15">
        <v>3.9990664566194067</v>
      </c>
      <c r="E31">
        <v>1.5783815261855336</v>
      </c>
    </row>
    <row r="32" spans="1:5">
      <c r="A32" s="15" t="s">
        <v>116</v>
      </c>
      <c r="B32" s="15" t="s">
        <v>986</v>
      </c>
      <c r="C32">
        <v>-9.2821796645180594</v>
      </c>
      <c r="D32" s="15">
        <v>15</v>
      </c>
      <c r="E32">
        <v>3.5789473684210531E-2</v>
      </c>
    </row>
    <row r="33" spans="1:5">
      <c r="A33" s="15" t="s">
        <v>122</v>
      </c>
      <c r="B33" s="15" t="s">
        <v>986</v>
      </c>
      <c r="C33">
        <v>-13.906086471655099</v>
      </c>
      <c r="D33" s="15">
        <v>0.11956653756045807</v>
      </c>
      <c r="E33">
        <v>1.4063040817681955</v>
      </c>
    </row>
    <row r="34" spans="1:5">
      <c r="A34" s="15" t="s">
        <v>126</v>
      </c>
      <c r="B34" s="15" t="s">
        <v>986</v>
      </c>
      <c r="C34">
        <v>-14.726613137396299</v>
      </c>
      <c r="D34" s="15">
        <v>11.329122874390713</v>
      </c>
      <c r="E34">
        <v>2.7500000000000011E-2</v>
      </c>
    </row>
    <row r="35" spans="1:5">
      <c r="A35" s="15" t="s">
        <v>141</v>
      </c>
      <c r="B35" s="15" t="s">
        <v>986</v>
      </c>
      <c r="C35">
        <v>-21.521541400282899</v>
      </c>
      <c r="D35" s="15">
        <v>0.61470758792800284</v>
      </c>
      <c r="E35">
        <v>5.9130434782608703E-2</v>
      </c>
    </row>
    <row r="36" spans="1:5">
      <c r="A36" s="15" t="s">
        <v>164</v>
      </c>
      <c r="B36" s="15" t="s">
        <v>986</v>
      </c>
      <c r="C36">
        <v>-10.335360337502999</v>
      </c>
      <c r="D36" s="15">
        <v>0.14193852919651784</v>
      </c>
      <c r="E36">
        <v>5.558209728947122</v>
      </c>
    </row>
    <row r="37" spans="1:5">
      <c r="A37" s="15" t="s">
        <v>15</v>
      </c>
      <c r="B37" s="15" t="s">
        <v>986</v>
      </c>
      <c r="C37">
        <v>-21.5152543843678</v>
      </c>
      <c r="D37" s="15">
        <v>0.8971757121405447</v>
      </c>
      <c r="E37">
        <v>6.4761904761904757E-2</v>
      </c>
    </row>
    <row r="38" spans="1:5">
      <c r="A38" s="15" t="s">
        <v>172</v>
      </c>
      <c r="B38" s="15" t="s">
        <v>986</v>
      </c>
      <c r="C38">
        <v>-13.4596938940723</v>
      </c>
      <c r="D38" s="15">
        <v>0.95517471540802756</v>
      </c>
      <c r="E38">
        <v>0.85583817962542941</v>
      </c>
    </row>
    <row r="39" spans="1:5">
      <c r="A39" s="15" t="s">
        <v>221</v>
      </c>
      <c r="B39" s="15" t="s">
        <v>986</v>
      </c>
      <c r="C39">
        <v>-5.42436078273803</v>
      </c>
      <c r="D39" s="15">
        <v>0.5055993332443478</v>
      </c>
      <c r="E39">
        <v>15</v>
      </c>
    </row>
    <row r="40" spans="1:5">
      <c r="A40" s="15" t="s">
        <v>95</v>
      </c>
      <c r="B40" s="15" t="s">
        <v>986</v>
      </c>
      <c r="C40">
        <v>-3.2155813216264901</v>
      </c>
      <c r="D40" s="15">
        <v>6.9530402564321392</v>
      </c>
      <c r="E40">
        <v>15</v>
      </c>
    </row>
    <row r="41" spans="1:5">
      <c r="A41" s="15" t="s">
        <v>62</v>
      </c>
      <c r="B41" s="15" t="s">
        <v>986</v>
      </c>
      <c r="C41">
        <v>-12.167967911903199</v>
      </c>
      <c r="D41" s="15">
        <v>0.75333645070865107</v>
      </c>
      <c r="E41">
        <v>0.56495183247498071</v>
      </c>
    </row>
    <row r="42" spans="1:5">
      <c r="A42" s="15" t="s">
        <v>144</v>
      </c>
      <c r="B42" s="15" t="s">
        <v>986</v>
      </c>
      <c r="C42">
        <v>-13.0128352280187</v>
      </c>
      <c r="D42" s="15">
        <v>0.5528564105621937</v>
      </c>
      <c r="E42">
        <v>7.8786631564417633E-2</v>
      </c>
    </row>
    <row r="43" spans="1:5">
      <c r="A43" s="15" t="s">
        <v>26</v>
      </c>
      <c r="B43" s="15" t="s">
        <v>986</v>
      </c>
      <c r="C43">
        <v>-20.988005170000001</v>
      </c>
      <c r="D43" s="15">
        <v>0.14583333333333334</v>
      </c>
      <c r="E43">
        <v>2.1772540983606554E-2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topLeftCell="A8" workbookViewId="0">
      <selection activeCell="O44" sqref="O44"/>
    </sheetView>
  </sheetViews>
  <sheetFormatPr baseColWidth="10" defaultRowHeight="15" x14ac:dyDescent="0"/>
  <sheetData>
    <row r="1" spans="1:1">
      <c r="A1" t="s">
        <v>1064</v>
      </c>
    </row>
    <row r="3" spans="1:1">
      <c r="A3" t="s">
        <v>1065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H27" sqref="H27"/>
    </sheetView>
  </sheetViews>
  <sheetFormatPr baseColWidth="10" defaultRowHeight="15" x14ac:dyDescent="0"/>
  <cols>
    <col min="1" max="8" width="10.83203125" style="15"/>
    <col min="9" max="9" width="9.1640625" style="15" customWidth="1"/>
    <col min="10" max="16384" width="10.83203125" style="15"/>
  </cols>
  <sheetData>
    <row r="1" spans="1:11">
      <c r="A1" s="15" t="s">
        <v>991</v>
      </c>
    </row>
    <row r="3" spans="1:11">
      <c r="A3" s="15" t="s">
        <v>928</v>
      </c>
      <c r="F3" s="15" t="s">
        <v>994</v>
      </c>
      <c r="J3" s="15" t="s">
        <v>996</v>
      </c>
    </row>
    <row r="4" spans="1:11">
      <c r="A4" s="15" t="s">
        <v>937</v>
      </c>
      <c r="B4" s="2" t="s">
        <v>929</v>
      </c>
      <c r="C4" s="2" t="s">
        <v>930</v>
      </c>
      <c r="D4" s="2" t="s">
        <v>924</v>
      </c>
      <c r="E4" s="2" t="s">
        <v>993</v>
      </c>
      <c r="F4" s="2" t="s">
        <v>924</v>
      </c>
      <c r="G4" s="2" t="s">
        <v>993</v>
      </c>
      <c r="H4" s="2" t="s">
        <v>992</v>
      </c>
      <c r="I4" s="2" t="s">
        <v>995</v>
      </c>
      <c r="J4" s="2" t="s">
        <v>992</v>
      </c>
      <c r="K4" s="2" t="s">
        <v>995</v>
      </c>
    </row>
    <row r="5" spans="1:11">
      <c r="B5" s="1">
        <v>0</v>
      </c>
      <c r="C5" s="1">
        <v>2.73</v>
      </c>
      <c r="D5" s="1">
        <v>11.005000000000001</v>
      </c>
      <c r="E5" s="1">
        <v>6.41</v>
      </c>
      <c r="F5" s="1">
        <v>10.27</v>
      </c>
      <c r="G5" s="1">
        <v>7.4749999999999996</v>
      </c>
      <c r="H5" s="1">
        <v>4.58</v>
      </c>
      <c r="I5" s="1">
        <v>3.86</v>
      </c>
      <c r="J5" s="1">
        <v>4.8</v>
      </c>
      <c r="K5" s="1">
        <v>3.335</v>
      </c>
    </row>
    <row r="6" spans="1:11">
      <c r="B6" s="1">
        <v>0</v>
      </c>
      <c r="C6" s="1">
        <v>1.0149999999999999</v>
      </c>
      <c r="D6" s="1">
        <v>10.85</v>
      </c>
      <c r="E6" s="1">
        <v>5.18</v>
      </c>
      <c r="F6" s="1">
        <v>11.625</v>
      </c>
      <c r="G6" s="1">
        <v>6.96</v>
      </c>
      <c r="H6" s="1">
        <v>4.38</v>
      </c>
      <c r="I6" s="1">
        <v>2.79</v>
      </c>
      <c r="J6" s="1">
        <v>2.73</v>
      </c>
      <c r="K6" s="1">
        <v>5.5025000000000004</v>
      </c>
    </row>
    <row r="7" spans="1:11">
      <c r="B7" s="1">
        <v>0</v>
      </c>
      <c r="C7" s="1">
        <v>4.78</v>
      </c>
      <c r="D7" s="1">
        <v>11.3</v>
      </c>
      <c r="E7" s="1">
        <v>7.76</v>
      </c>
      <c r="F7" s="1">
        <v>10.66</v>
      </c>
      <c r="G7" s="1">
        <v>9.8699999999999992</v>
      </c>
      <c r="H7" s="1">
        <v>5.47</v>
      </c>
      <c r="I7" s="1">
        <v>5.28</v>
      </c>
      <c r="J7" s="1">
        <v>4.7300000000000004</v>
      </c>
      <c r="K7" s="1">
        <v>3.09</v>
      </c>
    </row>
    <row r="8" spans="1:11">
      <c r="B8" s="1">
        <v>0</v>
      </c>
      <c r="C8" s="1">
        <v>0.43</v>
      </c>
      <c r="D8" s="1">
        <v>10.28</v>
      </c>
      <c r="E8" s="1">
        <v>4.2</v>
      </c>
      <c r="F8" s="1">
        <v>11.39</v>
      </c>
      <c r="G8" s="1">
        <v>6.55</v>
      </c>
      <c r="H8" s="1">
        <v>3.82</v>
      </c>
      <c r="I8" s="1">
        <v>1.79</v>
      </c>
      <c r="J8" s="1">
        <v>3.23</v>
      </c>
      <c r="K8" s="1">
        <v>3.51</v>
      </c>
    </row>
    <row r="9" spans="1:11">
      <c r="A9" s="15" t="s">
        <v>977</v>
      </c>
      <c r="B9" s="15">
        <f>AVERAGE(B5:B8)</f>
        <v>0</v>
      </c>
      <c r="C9" s="15">
        <f t="shared" ref="C9:K9" si="0">AVERAGE(C5:C8)</f>
        <v>2.23875</v>
      </c>
      <c r="D9" s="15">
        <f t="shared" si="0"/>
        <v>10.858750000000001</v>
      </c>
      <c r="E9" s="15">
        <f t="shared" si="0"/>
        <v>5.8875000000000002</v>
      </c>
      <c r="F9" s="15">
        <f t="shared" si="0"/>
        <v>10.98625</v>
      </c>
      <c r="G9" s="15">
        <f t="shared" si="0"/>
        <v>7.7137500000000001</v>
      </c>
      <c r="H9" s="15">
        <f t="shared" si="0"/>
        <v>4.5625</v>
      </c>
      <c r="I9" s="15">
        <f t="shared" si="0"/>
        <v>3.4299999999999997</v>
      </c>
      <c r="J9" s="15">
        <f t="shared" si="0"/>
        <v>3.8725000000000001</v>
      </c>
      <c r="K9" s="15">
        <f t="shared" si="0"/>
        <v>3.859375</v>
      </c>
    </row>
    <row r="10" spans="1:11">
      <c r="A10" s="15" t="s">
        <v>955</v>
      </c>
      <c r="C10" s="15">
        <f>TTEST(B5:B8,C5:C8,2,2)</f>
        <v>6.1940028320841965E-2</v>
      </c>
      <c r="E10" s="19">
        <f>TTEST(D5:D8,E5:E8,2,2)</f>
        <v>8.0146479040620912E-4</v>
      </c>
      <c r="G10" s="19">
        <f>TTEST(F5:F8,G5:G8,2,2)</f>
        <v>6.6956531677578365E-3</v>
      </c>
      <c r="I10" s="15">
        <f>TTEST(H5:H8,I5:I8,2,2)</f>
        <v>0.21763574047172032</v>
      </c>
      <c r="K10" s="15">
        <f>TTEST(J5:J8,K5:K8,2,2)</f>
        <v>0.98684884338549805</v>
      </c>
    </row>
    <row r="12" spans="1:11">
      <c r="A12" s="15" t="s">
        <v>938</v>
      </c>
      <c r="B12" s="1">
        <v>0</v>
      </c>
      <c r="C12" s="1">
        <v>0.93</v>
      </c>
      <c r="D12" s="1">
        <v>18.445</v>
      </c>
      <c r="E12" s="1">
        <v>9.16</v>
      </c>
      <c r="F12" s="1">
        <v>21.62</v>
      </c>
      <c r="G12" s="1">
        <v>16.684999999999999</v>
      </c>
      <c r="H12" s="1">
        <v>0.23</v>
      </c>
      <c r="I12" s="1">
        <v>1.84</v>
      </c>
      <c r="J12" s="1">
        <v>1.9</v>
      </c>
      <c r="K12" s="1">
        <v>2.375</v>
      </c>
    </row>
    <row r="13" spans="1:11">
      <c r="B13" s="1">
        <v>0</v>
      </c>
      <c r="C13" s="1">
        <v>1.5449999999999999</v>
      </c>
      <c r="D13" s="1">
        <v>16.88</v>
      </c>
      <c r="E13" s="1">
        <v>2.84</v>
      </c>
      <c r="F13" s="1">
        <v>21.425000000000001</v>
      </c>
      <c r="G13" s="1">
        <v>15.13</v>
      </c>
      <c r="H13" s="1">
        <v>1.79</v>
      </c>
      <c r="I13" s="1">
        <v>0.63</v>
      </c>
      <c r="J13" s="1">
        <v>1.01</v>
      </c>
      <c r="K13" s="1">
        <v>1.2350000000000001</v>
      </c>
    </row>
    <row r="14" spans="1:11">
      <c r="B14" s="1">
        <v>0</v>
      </c>
      <c r="C14" s="1">
        <v>2.98</v>
      </c>
      <c r="D14" s="1">
        <v>18.739999999999998</v>
      </c>
      <c r="E14" s="1">
        <v>10.51</v>
      </c>
      <c r="F14" s="1">
        <v>22.01</v>
      </c>
      <c r="G14" s="1">
        <v>19.079999999999998</v>
      </c>
      <c r="H14" s="1">
        <v>1.1200000000000001</v>
      </c>
      <c r="I14" s="1">
        <v>3.26</v>
      </c>
      <c r="J14" s="1">
        <v>1.83</v>
      </c>
      <c r="K14" s="1">
        <v>2.13</v>
      </c>
    </row>
    <row r="15" spans="1:11">
      <c r="B15" s="1">
        <v>0</v>
      </c>
      <c r="C15" s="1">
        <v>0.96</v>
      </c>
      <c r="D15" s="1">
        <v>16.309999999999999</v>
      </c>
      <c r="E15" s="1">
        <v>1.86</v>
      </c>
      <c r="F15" s="1">
        <v>21.19</v>
      </c>
      <c r="G15" s="1">
        <v>14.72</v>
      </c>
      <c r="H15" s="1">
        <v>-0.77</v>
      </c>
      <c r="I15" s="1">
        <v>-0.37</v>
      </c>
      <c r="J15" s="1">
        <v>1.97</v>
      </c>
      <c r="K15" s="1">
        <v>1.62</v>
      </c>
    </row>
    <row r="16" spans="1:11">
      <c r="A16" s="15" t="s">
        <v>977</v>
      </c>
      <c r="B16" s="15">
        <f>AVERAGE(B12:B15)</f>
        <v>0</v>
      </c>
      <c r="C16" s="15">
        <f t="shared" ref="C16" si="1">AVERAGE(C12:C15)</f>
        <v>1.60375</v>
      </c>
      <c r="D16" s="15">
        <f t="shared" ref="D16" si="2">AVERAGE(D12:D15)</f>
        <v>17.59375</v>
      </c>
      <c r="E16" s="15">
        <f t="shared" ref="E16" si="3">AVERAGE(E12:E15)</f>
        <v>6.0924999999999994</v>
      </c>
      <c r="F16" s="15">
        <f t="shared" ref="F16" si="4">AVERAGE(F12:F15)</f>
        <v>21.561250000000001</v>
      </c>
      <c r="G16" s="15">
        <f t="shared" ref="G16" si="5">AVERAGE(G12:G15)</f>
        <v>16.403749999999999</v>
      </c>
      <c r="H16" s="15">
        <f t="shared" ref="H16" si="6">AVERAGE(H12:H15)</f>
        <v>0.59250000000000003</v>
      </c>
      <c r="I16" s="15">
        <f t="shared" ref="I16" si="7">AVERAGE(I12:I15)</f>
        <v>1.34</v>
      </c>
      <c r="J16" s="15">
        <f t="shared" ref="J16" si="8">AVERAGE(J12:J15)</f>
        <v>1.6775</v>
      </c>
      <c r="K16" s="15">
        <f t="shared" ref="K16" si="9">AVERAGE(K12:K15)</f>
        <v>1.84</v>
      </c>
    </row>
    <row r="17" spans="1:11">
      <c r="A17" s="15" t="s">
        <v>955</v>
      </c>
      <c r="C17" s="19">
        <f>TTEST(B12:B15,C12:C15,2,2)</f>
        <v>1.5602032606492308E-2</v>
      </c>
      <c r="E17" s="19">
        <f>TTEST(D12:D15,E12:E15,2,2)</f>
        <v>2.275036209927262E-3</v>
      </c>
      <c r="G17" s="19">
        <f>TTEST(F12:F15,G12:G15,2,2)</f>
        <v>2.1263643011413397E-3</v>
      </c>
      <c r="I17" s="15">
        <f>TTEST(H12:H15,I12:I15,2,2)</f>
        <v>0.46588311905900603</v>
      </c>
      <c r="K17" s="15">
        <f>TTEST(J12:J15,K12:K15,2,2)</f>
        <v>0.6497714755890347</v>
      </c>
    </row>
    <row r="19" spans="1:11">
      <c r="A19" s="15" t="s">
        <v>939</v>
      </c>
      <c r="B19" s="1">
        <v>0</v>
      </c>
      <c r="C19" s="1">
        <v>1.85</v>
      </c>
      <c r="D19" s="1">
        <v>-1.7150000000000001</v>
      </c>
      <c r="E19" s="1">
        <v>1.1499999999999999</v>
      </c>
      <c r="F19" s="1">
        <v>-0.13</v>
      </c>
      <c r="G19" s="1">
        <v>2.0150000000000001</v>
      </c>
      <c r="H19" s="1">
        <v>3.64</v>
      </c>
      <c r="I19" s="1">
        <v>4.6900000000000004</v>
      </c>
      <c r="J19" s="1">
        <v>3.38</v>
      </c>
      <c r="K19" s="1">
        <v>4.4950000000000001</v>
      </c>
    </row>
    <row r="20" spans="1:11">
      <c r="B20" s="1">
        <v>0</v>
      </c>
      <c r="C20" s="1">
        <v>1.7450000000000001</v>
      </c>
      <c r="D20" s="1">
        <v>-1.21</v>
      </c>
      <c r="E20" s="1">
        <v>2.2999999999999998</v>
      </c>
      <c r="F20" s="1">
        <v>-0.14499999999999999</v>
      </c>
      <c r="G20" s="1">
        <v>2.19</v>
      </c>
      <c r="H20" s="1">
        <v>3.56</v>
      </c>
      <c r="I20" s="1">
        <v>4.7300000000000004</v>
      </c>
      <c r="J20" s="1">
        <v>3.6</v>
      </c>
      <c r="K20" s="1">
        <v>4.71</v>
      </c>
    </row>
    <row r="21" spans="1:11">
      <c r="B21" s="1">
        <v>0</v>
      </c>
      <c r="C21" s="1">
        <v>3.9</v>
      </c>
      <c r="D21" s="1">
        <v>-1.42</v>
      </c>
      <c r="E21" s="1">
        <v>2.5</v>
      </c>
      <c r="F21" s="1">
        <v>0.26</v>
      </c>
      <c r="G21" s="1">
        <v>4.41</v>
      </c>
      <c r="H21" s="1">
        <v>4.53</v>
      </c>
      <c r="I21" s="1">
        <v>6.11</v>
      </c>
      <c r="J21" s="1">
        <v>3.31</v>
      </c>
      <c r="K21" s="1">
        <v>4.25</v>
      </c>
    </row>
    <row r="22" spans="1:11">
      <c r="B22" s="1">
        <v>0</v>
      </c>
      <c r="C22" s="1">
        <v>1.1599999999999999</v>
      </c>
      <c r="D22" s="1">
        <v>-1.78</v>
      </c>
      <c r="E22" s="1">
        <v>1.32</v>
      </c>
      <c r="F22" s="1">
        <v>-0.38</v>
      </c>
      <c r="G22" s="1">
        <v>1.78</v>
      </c>
      <c r="H22" s="1">
        <v>3</v>
      </c>
      <c r="I22" s="1">
        <v>3.73</v>
      </c>
      <c r="J22" s="1">
        <v>3.15</v>
      </c>
      <c r="K22" s="1">
        <v>3.57</v>
      </c>
    </row>
    <row r="23" spans="1:11">
      <c r="A23" s="15" t="s">
        <v>977</v>
      </c>
      <c r="B23" s="15">
        <f>AVERAGE(B19:B22)</f>
        <v>0</v>
      </c>
      <c r="C23" s="15">
        <f t="shared" ref="C23" si="10">AVERAGE(C19:C22)</f>
        <v>2.1637499999999998</v>
      </c>
      <c r="D23" s="15">
        <f t="shared" ref="D23" si="11">AVERAGE(D19:D22)</f>
        <v>-1.53125</v>
      </c>
      <c r="E23" s="15">
        <f t="shared" ref="E23" si="12">AVERAGE(E19:E22)</f>
        <v>1.8174999999999999</v>
      </c>
      <c r="F23" s="15">
        <f t="shared" ref="F23" si="13">AVERAGE(F19:F22)</f>
        <v>-9.8750000000000004E-2</v>
      </c>
      <c r="G23" s="15">
        <f t="shared" ref="G23" si="14">AVERAGE(G19:G22)</f>
        <v>2.5987499999999999</v>
      </c>
      <c r="H23" s="15">
        <f t="shared" ref="H23" si="15">AVERAGE(H19:H22)</f>
        <v>3.6825000000000001</v>
      </c>
      <c r="I23" s="15">
        <f t="shared" ref="I23" si="16">AVERAGE(I19:I22)</f>
        <v>4.8150000000000004</v>
      </c>
      <c r="J23" s="15">
        <f t="shared" ref="J23" si="17">AVERAGE(J19:J22)</f>
        <v>3.3600000000000003</v>
      </c>
      <c r="K23" s="15">
        <f t="shared" ref="K23" si="18">AVERAGE(K19:K22)</f>
        <v>4.2562499999999996</v>
      </c>
    </row>
    <row r="24" spans="1:11">
      <c r="A24" s="15" t="s">
        <v>955</v>
      </c>
      <c r="C24" s="19">
        <f>TTEST(B19:B22,C19:C22,2,2)</f>
        <v>1.1145599057985987E-2</v>
      </c>
      <c r="E24" s="19">
        <f>TTEST(D19:D22,E19:E22,2,2)</f>
        <v>9.5151269796627338E-5</v>
      </c>
      <c r="G24" s="19">
        <f>TTEST(F19:F22,G19:G22,2,2)</f>
        <v>4.9599374687347804E-3</v>
      </c>
      <c r="I24" s="15">
        <f>TTEST(H19:H22,I19:I22,2,2)</f>
        <v>0.10006610471500343</v>
      </c>
      <c r="K24" s="19">
        <f>TTEST(J19:J22,K19:K22,2,2)</f>
        <v>1.4664813327019757E-2</v>
      </c>
    </row>
    <row r="26" spans="1:11">
      <c r="A26" s="15" t="s">
        <v>943</v>
      </c>
      <c r="B26" s="1">
        <v>0</v>
      </c>
      <c r="C26" s="1">
        <v>-2.61</v>
      </c>
      <c r="D26" s="1">
        <v>-5.5E-2</v>
      </c>
      <c r="E26" s="1">
        <v>-2.66</v>
      </c>
      <c r="F26" s="1">
        <v>1.06</v>
      </c>
      <c r="G26" s="1">
        <v>-2.8650000000000002</v>
      </c>
      <c r="H26" s="1">
        <v>-0.94</v>
      </c>
      <c r="I26" s="1">
        <v>-0.8</v>
      </c>
      <c r="J26" s="1">
        <v>-0.8</v>
      </c>
      <c r="K26" s="1">
        <v>-1.5649999999999999</v>
      </c>
    </row>
    <row r="27" spans="1:11">
      <c r="B27" s="1">
        <v>0</v>
      </c>
      <c r="C27" s="1">
        <v>-2.5950000000000002</v>
      </c>
      <c r="D27" s="1">
        <v>-0.18</v>
      </c>
      <c r="E27" s="1">
        <v>-2.5499999999999998</v>
      </c>
      <c r="F27" s="1">
        <v>0.47499999999999998</v>
      </c>
      <c r="G27" s="1">
        <v>-3.02</v>
      </c>
      <c r="H27" s="1">
        <v>-0.59</v>
      </c>
      <c r="I27" s="1">
        <v>-0.8</v>
      </c>
      <c r="J27" s="1">
        <v>-0.76500000000000001</v>
      </c>
      <c r="K27" s="1">
        <v>-0.8</v>
      </c>
    </row>
    <row r="28" spans="1:11">
      <c r="B28" s="1">
        <v>0</v>
      </c>
      <c r="C28" s="1">
        <v>-0.56000000000000005</v>
      </c>
      <c r="D28" s="1">
        <v>0.24</v>
      </c>
      <c r="E28" s="1">
        <v>-1.31</v>
      </c>
      <c r="F28" s="1">
        <v>1.45</v>
      </c>
      <c r="G28" s="1">
        <v>-0.47</v>
      </c>
      <c r="H28" s="1">
        <v>-0.05</v>
      </c>
      <c r="I28" s="1">
        <v>0.62</v>
      </c>
      <c r="J28" s="1">
        <v>-0.87</v>
      </c>
      <c r="K28" s="1">
        <v>-1.81</v>
      </c>
    </row>
    <row r="29" spans="1:11">
      <c r="B29" s="1">
        <v>0</v>
      </c>
      <c r="C29" s="1">
        <v>-3.18</v>
      </c>
      <c r="D29" s="1">
        <v>-0.75</v>
      </c>
      <c r="E29" s="1">
        <v>-3.53</v>
      </c>
      <c r="F29" s="1">
        <v>0.24</v>
      </c>
      <c r="G29" s="1">
        <v>-3.43</v>
      </c>
      <c r="H29" s="1">
        <v>-1.1499999999999999</v>
      </c>
      <c r="I29" s="1">
        <v>-1.8</v>
      </c>
      <c r="J29" s="1">
        <v>-0.73</v>
      </c>
      <c r="K29" s="1">
        <v>-0.32</v>
      </c>
    </row>
    <row r="30" spans="1:11">
      <c r="A30" s="15" t="s">
        <v>977</v>
      </c>
      <c r="B30" s="15">
        <f>AVERAGE(B26:B29)</f>
        <v>0</v>
      </c>
      <c r="C30" s="15">
        <f t="shared" ref="C30" si="19">AVERAGE(C26:C29)</f>
        <v>-2.2362500000000001</v>
      </c>
      <c r="D30" s="15">
        <f t="shared" ref="D30" si="20">AVERAGE(D26:D29)</f>
        <v>-0.18625</v>
      </c>
      <c r="E30" s="15">
        <f t="shared" ref="E30" si="21">AVERAGE(E26:E29)</f>
        <v>-2.5124999999999997</v>
      </c>
      <c r="F30" s="15">
        <f t="shared" ref="F30" si="22">AVERAGE(F26:F29)</f>
        <v>0.80625000000000013</v>
      </c>
      <c r="G30" s="15">
        <f t="shared" ref="G30" si="23">AVERAGE(G26:G29)</f>
        <v>-2.44625</v>
      </c>
      <c r="H30" s="15">
        <f t="shared" ref="H30" si="24">AVERAGE(H26:H29)</f>
        <v>-0.68249999999999988</v>
      </c>
      <c r="I30" s="15">
        <f t="shared" ref="I30" si="25">AVERAGE(I26:I29)</f>
        <v>-0.69500000000000006</v>
      </c>
      <c r="J30" s="15">
        <f t="shared" ref="J30" si="26">AVERAGE(J26:J29)</f>
        <v>-0.79125000000000001</v>
      </c>
      <c r="K30" s="15">
        <f t="shared" ref="K30" si="27">AVERAGE(K26:K29)</f>
        <v>-1.1237500000000002</v>
      </c>
    </row>
    <row r="31" spans="1:11">
      <c r="A31" s="15" t="s">
        <v>955</v>
      </c>
      <c r="C31" s="19">
        <f>TTEST(B26:B29,C26:C29,2,2)</f>
        <v>8.0911267684125217E-3</v>
      </c>
      <c r="E31" s="19">
        <f>TTEST(D26:D29,E26:E29,2,2)</f>
        <v>3.5548907721330426E-3</v>
      </c>
      <c r="G31" s="19">
        <f>TTEST(F26:F29,G26:G29,2,2)</f>
        <v>4.1324440491839831E-3</v>
      </c>
      <c r="I31" s="15">
        <f>TTEST(H26:H29,I26:I29,2,2)</f>
        <v>0.98268987555885245</v>
      </c>
      <c r="K31" s="15">
        <f>TTEST(J26:J29,K26:K29,2,2)</f>
        <v>0.37220762022077836</v>
      </c>
    </row>
    <row r="33" spans="1:11">
      <c r="A33" s="15" t="s">
        <v>944</v>
      </c>
      <c r="B33" s="1">
        <v>0</v>
      </c>
      <c r="C33" s="1">
        <v>-2.02</v>
      </c>
      <c r="D33" s="1">
        <v>7.7249999999999996</v>
      </c>
      <c r="E33" s="1">
        <v>3.41</v>
      </c>
      <c r="F33" s="1">
        <v>11.54</v>
      </c>
      <c r="G33" s="1">
        <v>7.4649999999999999</v>
      </c>
      <c r="H33" s="1">
        <v>-2.69</v>
      </c>
      <c r="I33" s="1">
        <v>-4.49</v>
      </c>
      <c r="J33" s="1">
        <v>-3.13</v>
      </c>
      <c r="K33" s="1">
        <v>-6.165</v>
      </c>
    </row>
    <row r="34" spans="1:11">
      <c r="B34" s="1">
        <v>0</v>
      </c>
      <c r="C34" s="1">
        <v>1.145</v>
      </c>
      <c r="D34" s="1">
        <v>7.95</v>
      </c>
      <c r="E34" s="1">
        <v>4.26</v>
      </c>
      <c r="F34" s="1">
        <v>10.625</v>
      </c>
      <c r="G34" s="1">
        <v>7.43</v>
      </c>
      <c r="H34" s="1">
        <v>-1.31</v>
      </c>
      <c r="I34" s="1">
        <v>-7.95</v>
      </c>
      <c r="J34" s="1">
        <v>-2</v>
      </c>
      <c r="K34" s="1">
        <v>-6.22</v>
      </c>
    </row>
    <row r="35" spans="1:11">
      <c r="B35" s="1">
        <v>0</v>
      </c>
      <c r="C35" s="1">
        <v>0.03</v>
      </c>
      <c r="D35" s="1">
        <v>8.0200010000000006</v>
      </c>
      <c r="E35" s="1">
        <v>4.76</v>
      </c>
      <c r="F35" s="1">
        <v>11.93</v>
      </c>
      <c r="G35" s="1">
        <v>9.86</v>
      </c>
      <c r="H35" s="1">
        <v>-1.8</v>
      </c>
      <c r="I35" s="1">
        <v>-3.07</v>
      </c>
      <c r="J35" s="1">
        <v>-3.2</v>
      </c>
      <c r="K35" s="1">
        <v>-6.41</v>
      </c>
    </row>
    <row r="36" spans="1:11">
      <c r="B36" s="1">
        <v>0</v>
      </c>
      <c r="C36" s="1">
        <v>0.56000000000000005</v>
      </c>
      <c r="D36" s="1">
        <v>7.38</v>
      </c>
      <c r="E36" s="1">
        <v>3.28</v>
      </c>
      <c r="F36" s="1">
        <v>10.39</v>
      </c>
      <c r="G36" s="1">
        <v>7.02</v>
      </c>
      <c r="H36" s="1">
        <v>-1.87</v>
      </c>
      <c r="I36" s="1">
        <v>-8.9499999999999993</v>
      </c>
      <c r="J36" s="1">
        <v>-2.06</v>
      </c>
      <c r="K36" s="1">
        <v>-4.92</v>
      </c>
    </row>
    <row r="37" spans="1:11">
      <c r="A37" s="15" t="s">
        <v>977</v>
      </c>
      <c r="B37" s="15">
        <f>AVERAGE(B33:B36)</f>
        <v>0</v>
      </c>
      <c r="C37" s="15">
        <f t="shared" ref="C37" si="28">AVERAGE(C33:C36)</f>
        <v>-7.124999999999998E-2</v>
      </c>
      <c r="D37" s="15">
        <f t="shared" ref="D37" si="29">AVERAGE(D33:D36)</f>
        <v>7.7687502500000001</v>
      </c>
      <c r="E37" s="15">
        <f t="shared" ref="E37" si="30">AVERAGE(E33:E36)</f>
        <v>3.9274999999999998</v>
      </c>
      <c r="F37" s="15">
        <f t="shared" ref="F37" si="31">AVERAGE(F33:F36)</f>
        <v>11.12125</v>
      </c>
      <c r="G37" s="15">
        <f t="shared" ref="G37" si="32">AVERAGE(G33:G36)</f>
        <v>7.9437499999999996</v>
      </c>
      <c r="H37" s="15">
        <f t="shared" ref="H37" si="33">AVERAGE(H33:H36)</f>
        <v>-1.9175</v>
      </c>
      <c r="I37" s="15">
        <f t="shared" ref="I37" si="34">AVERAGE(I33:I36)</f>
        <v>-6.1150000000000002</v>
      </c>
      <c r="J37" s="15">
        <f t="shared" ref="J37" si="35">AVERAGE(J33:J36)</f>
        <v>-2.5975000000000001</v>
      </c>
      <c r="K37" s="15">
        <f t="shared" ref="K37" si="36">AVERAGE(K33:K36)</f>
        <v>-5.9287500000000009</v>
      </c>
    </row>
    <row r="38" spans="1:11">
      <c r="A38" s="15" t="s">
        <v>955</v>
      </c>
      <c r="C38" s="15">
        <f>TTEST(B33:B36,C33:C36,2,2)</f>
        <v>0.92093055196975504</v>
      </c>
      <c r="E38" s="19">
        <f>TTEST(D33:D36,E33:E36,2,2)</f>
        <v>5.508027918766712E-5</v>
      </c>
      <c r="G38" s="19">
        <f>TTEST(F33:F36,G33:G36,2,2)</f>
        <v>5.2331373121283602E-3</v>
      </c>
      <c r="I38" s="19">
        <f>TTEST(H33:H36,I33:I36,2,2)</f>
        <v>2.5620788606840621E-2</v>
      </c>
      <c r="K38" s="19">
        <f>TTEST(J33:J36,K33:K36,2,2)</f>
        <v>4.0867867278427208E-4</v>
      </c>
    </row>
    <row r="40" spans="1:11">
      <c r="A40" s="15" t="s">
        <v>940</v>
      </c>
      <c r="B40" s="1">
        <v>0</v>
      </c>
      <c r="C40" s="1">
        <v>1.1100000000000001</v>
      </c>
      <c r="D40" s="1">
        <v>-2.3650000000000002</v>
      </c>
      <c r="E40" s="1">
        <v>0.1</v>
      </c>
      <c r="F40" s="1">
        <v>-2.46</v>
      </c>
      <c r="G40" s="1">
        <v>0.58499999999999996</v>
      </c>
      <c r="H40" s="1">
        <v>-1.19</v>
      </c>
      <c r="I40" s="1">
        <v>2</v>
      </c>
      <c r="J40" s="1">
        <v>-1.17</v>
      </c>
      <c r="K40" s="1">
        <v>0.96499999999999997</v>
      </c>
    </row>
    <row r="41" spans="1:11">
      <c r="B41" s="1">
        <v>0</v>
      </c>
      <c r="C41" s="1">
        <v>-0.51500000000000001</v>
      </c>
      <c r="D41" s="1">
        <v>-1.71</v>
      </c>
      <c r="E41" s="1">
        <v>-0.38</v>
      </c>
      <c r="F41" s="1">
        <v>-2.335</v>
      </c>
      <c r="G41" s="1">
        <v>-0.35</v>
      </c>
      <c r="H41" s="1">
        <v>-1.21</v>
      </c>
      <c r="I41" s="1">
        <v>0.18</v>
      </c>
      <c r="J41" s="1">
        <v>-1.2</v>
      </c>
      <c r="K41" s="1">
        <v>1.0900000000000001</v>
      </c>
    </row>
    <row r="42" spans="1:11">
      <c r="B42" s="1">
        <v>0</v>
      </c>
      <c r="C42" s="1">
        <v>3.16</v>
      </c>
      <c r="D42" s="1">
        <v>-2.0699999999999998</v>
      </c>
      <c r="E42" s="1">
        <v>1.45</v>
      </c>
      <c r="F42" s="1">
        <v>-2.0699999999999998</v>
      </c>
      <c r="G42" s="1">
        <v>2.98</v>
      </c>
      <c r="H42" s="1">
        <v>-0.3</v>
      </c>
      <c r="I42" s="1">
        <v>3.42</v>
      </c>
      <c r="J42" s="1">
        <v>-1.24</v>
      </c>
      <c r="K42" s="1">
        <v>0.72</v>
      </c>
    </row>
    <row r="43" spans="1:11">
      <c r="B43" s="1">
        <v>0</v>
      </c>
      <c r="C43" s="1">
        <v>-1.1000000000000001</v>
      </c>
      <c r="D43" s="1">
        <v>-2.2799999999999998</v>
      </c>
      <c r="E43" s="1">
        <v>-1.36</v>
      </c>
      <c r="F43" s="1">
        <v>-2.57</v>
      </c>
      <c r="G43" s="1">
        <v>-0.76</v>
      </c>
      <c r="H43" s="1">
        <v>-1.77</v>
      </c>
      <c r="I43" s="1">
        <v>-0.82</v>
      </c>
      <c r="J43" s="1">
        <v>-1.1000000000000001</v>
      </c>
      <c r="K43" s="1">
        <v>1.21</v>
      </c>
    </row>
    <row r="44" spans="1:11">
      <c r="A44" s="15" t="s">
        <v>977</v>
      </c>
      <c r="B44" s="15">
        <f>AVERAGE(B40:B43)</f>
        <v>0</v>
      </c>
      <c r="C44" s="15">
        <f t="shared" ref="C44" si="37">AVERAGE(C40:C43)</f>
        <v>0.66375000000000006</v>
      </c>
      <c r="D44" s="15">
        <f t="shared" ref="D44" si="38">AVERAGE(D40:D43)</f>
        <v>-2.1062499999999997</v>
      </c>
      <c r="E44" s="15">
        <f t="shared" ref="E44" si="39">AVERAGE(E40:E43)</f>
        <v>-4.7500000000000042E-2</v>
      </c>
      <c r="F44" s="15">
        <f t="shared" ref="F44" si="40">AVERAGE(F40:F43)</f>
        <v>-2.3587500000000001</v>
      </c>
      <c r="G44" s="15">
        <f t="shared" ref="G44" si="41">AVERAGE(G40:G43)</f>
        <v>0.61375000000000002</v>
      </c>
      <c r="H44" s="15">
        <f t="shared" ref="H44" si="42">AVERAGE(H40:H43)</f>
        <v>-1.1174999999999999</v>
      </c>
      <c r="I44" s="15">
        <f t="shared" ref="I44" si="43">AVERAGE(I40:I43)</f>
        <v>1.1949999999999998</v>
      </c>
      <c r="J44" s="15">
        <f t="shared" ref="J44" si="44">AVERAGE(J40:J43)</f>
        <v>-1.1775000000000002</v>
      </c>
      <c r="K44" s="15">
        <f t="shared" ref="K44" si="45">AVERAGE(K40:K43)</f>
        <v>0.99625000000000008</v>
      </c>
    </row>
    <row r="45" spans="1:11">
      <c r="A45" s="15" t="s">
        <v>955</v>
      </c>
      <c r="C45" s="15">
        <f>TTEST(B40:B43,C40:C43,2,2)</f>
        <v>0.51278855180639238</v>
      </c>
      <c r="E45" s="19">
        <f>TTEST(D40:D43,E40:E43,2,2)</f>
        <v>1.4174325858332747E-2</v>
      </c>
      <c r="G45" s="19">
        <f>TTEST(F40:F43,G40:G43,2,2)</f>
        <v>1.2510527447814713E-2</v>
      </c>
      <c r="I45" s="15">
        <f>TTEST(H40:H43,I40:I43,2,2)</f>
        <v>5.8455334084545625E-2</v>
      </c>
      <c r="K45" s="19">
        <f>TTEST(J40:J43,K40:K43,2,2)</f>
        <v>1.024631002453639E-6</v>
      </c>
    </row>
    <row r="47" spans="1:11">
      <c r="A47" s="15" t="s">
        <v>941</v>
      </c>
      <c r="B47" s="1">
        <v>0</v>
      </c>
      <c r="C47" s="1">
        <v>1.9</v>
      </c>
      <c r="D47" s="1">
        <v>-1.645</v>
      </c>
      <c r="E47" s="1">
        <v>1.19</v>
      </c>
      <c r="F47" s="1">
        <v>0.39</v>
      </c>
      <c r="G47" s="1">
        <v>2.4249999999999998</v>
      </c>
      <c r="H47" s="1">
        <v>1.04</v>
      </c>
      <c r="I47" s="1">
        <v>2.41</v>
      </c>
      <c r="J47" s="1">
        <v>0.51</v>
      </c>
      <c r="K47" s="1">
        <v>4.6849999999999996</v>
      </c>
    </row>
    <row r="48" spans="1:11">
      <c r="B48" s="1">
        <v>0</v>
      </c>
      <c r="C48" s="1">
        <v>2.625</v>
      </c>
      <c r="D48" s="1">
        <v>-1.19</v>
      </c>
      <c r="E48" s="1">
        <v>3.49</v>
      </c>
      <c r="F48" s="1">
        <v>-0.85499999999999998</v>
      </c>
      <c r="G48" s="1">
        <v>3.54</v>
      </c>
      <c r="H48" s="1">
        <v>1.9</v>
      </c>
      <c r="I48" s="1">
        <v>4.3499999999999996</v>
      </c>
      <c r="J48" s="1">
        <v>1.47</v>
      </c>
      <c r="K48" s="1">
        <v>3.38</v>
      </c>
    </row>
    <row r="49" spans="1:11">
      <c r="B49" s="1">
        <v>0</v>
      </c>
      <c r="C49" s="1">
        <v>3.95</v>
      </c>
      <c r="D49" s="1">
        <v>-1.35</v>
      </c>
      <c r="E49" s="1">
        <v>2.54</v>
      </c>
      <c r="F49" s="1">
        <v>0.78</v>
      </c>
      <c r="G49" s="1">
        <v>4.82</v>
      </c>
      <c r="H49" s="1">
        <v>1.93</v>
      </c>
      <c r="I49" s="1">
        <v>3.83</v>
      </c>
      <c r="J49" s="1">
        <v>0.44</v>
      </c>
      <c r="K49" s="1">
        <v>4.4400000000000004</v>
      </c>
    </row>
    <row r="50" spans="1:11">
      <c r="B50" s="1">
        <v>0</v>
      </c>
      <c r="C50" s="1">
        <v>2.04</v>
      </c>
      <c r="D50" s="1">
        <v>-1.76</v>
      </c>
      <c r="E50" s="1">
        <v>2.5099999999999998</v>
      </c>
      <c r="F50" s="1">
        <v>-1.0900000000000001</v>
      </c>
      <c r="G50" s="1">
        <v>3.13</v>
      </c>
      <c r="H50" s="1">
        <v>1.34</v>
      </c>
      <c r="I50" s="1">
        <v>3.35</v>
      </c>
      <c r="J50" s="1">
        <v>0.68</v>
      </c>
      <c r="K50" s="1">
        <v>2.93</v>
      </c>
    </row>
    <row r="51" spans="1:11">
      <c r="A51" s="15" t="s">
        <v>977</v>
      </c>
      <c r="B51" s="15">
        <f>AVERAGE(B47:B50)</f>
        <v>0</v>
      </c>
      <c r="C51" s="15">
        <f t="shared" ref="C51" si="46">AVERAGE(C47:C50)</f>
        <v>2.6287500000000001</v>
      </c>
      <c r="D51" s="15">
        <f t="shared" ref="D51" si="47">AVERAGE(D47:D50)</f>
        <v>-1.4862500000000001</v>
      </c>
      <c r="E51" s="15">
        <f t="shared" ref="E51" si="48">AVERAGE(E47:E50)</f>
        <v>2.4325000000000001</v>
      </c>
      <c r="F51" s="15">
        <f t="shared" ref="F51" si="49">AVERAGE(F47:F50)</f>
        <v>-0.19375000000000001</v>
      </c>
      <c r="G51" s="15">
        <f t="shared" ref="G51" si="50">AVERAGE(G47:G50)</f>
        <v>3.4787499999999998</v>
      </c>
      <c r="H51" s="15">
        <f t="shared" ref="H51" si="51">AVERAGE(H47:H50)</f>
        <v>1.5525</v>
      </c>
      <c r="I51" s="15">
        <f t="shared" ref="I51" si="52">AVERAGE(I47:I50)</f>
        <v>3.4849999999999999</v>
      </c>
      <c r="J51" s="15">
        <f t="shared" ref="J51" si="53">AVERAGE(J47:J50)</f>
        <v>0.77500000000000002</v>
      </c>
      <c r="K51" s="15">
        <f t="shared" ref="K51" si="54">AVERAGE(K47:K50)</f>
        <v>3.8587499999999997</v>
      </c>
    </row>
    <row r="52" spans="1:11">
      <c r="A52" s="15" t="s">
        <v>955</v>
      </c>
      <c r="C52" s="19">
        <f>TTEST(B47:B50,C47:C50,2,2)</f>
        <v>1.3529867815567735E-3</v>
      </c>
      <c r="E52" s="19">
        <f>TTEST(D47:D50,E47:E50,2,2)</f>
        <v>2.0479659749097635E-4</v>
      </c>
      <c r="G52" s="19">
        <f>TTEST(F47:F50,G47:G50,2,2)</f>
        <v>1.6745124262132715E-3</v>
      </c>
      <c r="I52" s="19">
        <f>TTEST(H47:H50,I47:I50,2,2)</f>
        <v>6.0651174105360688E-3</v>
      </c>
      <c r="K52" s="19">
        <f>TTEST(J47:J50,K47:K50,2,2)</f>
        <v>6.8621015862892567E-4</v>
      </c>
    </row>
    <row r="54" spans="1:11">
      <c r="A54" s="15" t="s">
        <v>942</v>
      </c>
      <c r="B54" s="1">
        <v>0</v>
      </c>
      <c r="C54" s="1">
        <v>3.53</v>
      </c>
      <c r="D54" s="1">
        <v>-3.3650000000000002</v>
      </c>
      <c r="E54" s="1">
        <v>2.42</v>
      </c>
      <c r="F54" s="1">
        <v>-2.5</v>
      </c>
      <c r="G54" s="1">
        <v>2.8849999999999998</v>
      </c>
      <c r="H54" s="1">
        <v>0.44</v>
      </c>
      <c r="I54" s="1">
        <v>4.57</v>
      </c>
      <c r="J54" s="1">
        <v>-0.87</v>
      </c>
      <c r="K54" s="1">
        <v>5.165</v>
      </c>
    </row>
    <row r="55" spans="1:11">
      <c r="B55" s="1">
        <v>0</v>
      </c>
      <c r="C55" s="1">
        <v>2.7349999999999999</v>
      </c>
      <c r="D55" s="1">
        <v>-2.06</v>
      </c>
      <c r="E55" s="1">
        <v>3.56</v>
      </c>
      <c r="F55" s="1">
        <v>-3.7549999999999999</v>
      </c>
      <c r="G55" s="1">
        <v>2.79</v>
      </c>
      <c r="H55" s="1">
        <v>1.38</v>
      </c>
      <c r="I55" s="1">
        <v>6.41</v>
      </c>
      <c r="J55" s="1">
        <v>0.91</v>
      </c>
      <c r="K55" s="1">
        <v>5.49</v>
      </c>
    </row>
    <row r="56" spans="1:11">
      <c r="B56" s="1">
        <v>0</v>
      </c>
      <c r="C56" s="1">
        <v>5.58</v>
      </c>
      <c r="D56" s="1">
        <v>-3.07</v>
      </c>
      <c r="E56" s="1">
        <v>3.77</v>
      </c>
      <c r="F56" s="1">
        <v>-2.11</v>
      </c>
      <c r="G56" s="1">
        <v>5.28</v>
      </c>
      <c r="H56" s="1">
        <v>1.33</v>
      </c>
      <c r="I56" s="1">
        <v>5.99</v>
      </c>
      <c r="J56" s="1">
        <v>-0.94</v>
      </c>
      <c r="K56" s="1">
        <v>4.92</v>
      </c>
    </row>
    <row r="57" spans="1:11">
      <c r="B57" s="1">
        <v>0</v>
      </c>
      <c r="C57" s="1">
        <v>2.15</v>
      </c>
      <c r="D57" s="1">
        <v>-2.63</v>
      </c>
      <c r="E57" s="1">
        <v>2.58</v>
      </c>
      <c r="F57" s="1">
        <v>-3.99</v>
      </c>
      <c r="G57" s="1">
        <v>2.38</v>
      </c>
      <c r="H57" s="1">
        <v>0.82</v>
      </c>
      <c r="I57" s="1">
        <v>5.41</v>
      </c>
      <c r="J57" s="1">
        <v>-0.20399999999999999</v>
      </c>
      <c r="K57" s="1">
        <v>4.6539999999999999</v>
      </c>
    </row>
    <row r="58" spans="1:11">
      <c r="A58" s="15" t="s">
        <v>977</v>
      </c>
      <c r="B58" s="15">
        <f>AVERAGE(B54:B57)</f>
        <v>0</v>
      </c>
      <c r="C58" s="15">
        <f t="shared" ref="C58" si="55">AVERAGE(C54:C57)</f>
        <v>3.4987499999999998</v>
      </c>
      <c r="D58" s="15">
        <f t="shared" ref="D58" si="56">AVERAGE(D54:D57)</f>
        <v>-2.78125</v>
      </c>
      <c r="E58" s="15">
        <f t="shared" ref="E58" si="57">AVERAGE(E54:E57)</f>
        <v>3.0825</v>
      </c>
      <c r="F58" s="15">
        <f t="shared" ref="F58" si="58">AVERAGE(F54:F57)</f>
        <v>-3.0887500000000001</v>
      </c>
      <c r="G58" s="15">
        <f t="shared" ref="G58" si="59">AVERAGE(G54:G57)</f>
        <v>3.3337500000000002</v>
      </c>
      <c r="H58" s="15">
        <f t="shared" ref="H58" si="60">AVERAGE(H54:H57)</f>
        <v>0.99249999999999994</v>
      </c>
      <c r="I58" s="15">
        <f t="shared" ref="I58" si="61">AVERAGE(I54:I57)</f>
        <v>5.5949999999999998</v>
      </c>
      <c r="J58" s="15">
        <f t="shared" ref="J58" si="62">AVERAGE(J54:J57)</f>
        <v>-0.27599999999999997</v>
      </c>
      <c r="K58" s="15">
        <f t="shared" ref="K58" si="63">AVERAGE(K54:K57)</f>
        <v>5.0572499999999998</v>
      </c>
    </row>
    <row r="59" spans="1:11">
      <c r="A59" s="15" t="s">
        <v>955</v>
      </c>
      <c r="C59" s="19">
        <f>TTEST(B54:B57,C54:C57,2,2)</f>
        <v>3.4307703010163278E-3</v>
      </c>
      <c r="E59" s="19">
        <f>TTEST(D54:D57,E54:E57,2,2)</f>
        <v>1.1549966001085059E-5</v>
      </c>
      <c r="G59" s="19">
        <f>TTEST(F54:F57,G54:G57,2,2)</f>
        <v>2.0501494940530006E-4</v>
      </c>
      <c r="I59" s="19">
        <f>TTEST(H54:H57,I54:I57,2,2)</f>
        <v>5.5497802488116256E-5</v>
      </c>
      <c r="K59" s="19">
        <f>TTEST(J54:J57,K54:K57,2,2)</f>
        <v>2.6116151237754154E-5</v>
      </c>
    </row>
    <row r="61" spans="1:11">
      <c r="A61" s="15" t="s">
        <v>997</v>
      </c>
      <c r="B61" s="1">
        <v>0</v>
      </c>
      <c r="C61" s="1">
        <v>2.12</v>
      </c>
      <c r="D61" s="1">
        <v>-0.125</v>
      </c>
      <c r="E61" s="1">
        <v>1.1000000000000001</v>
      </c>
      <c r="F61" s="1">
        <v>-1.3</v>
      </c>
      <c r="G61" s="1">
        <v>-0.40500000000000003</v>
      </c>
      <c r="H61" s="1">
        <v>2.33</v>
      </c>
      <c r="I61" s="1">
        <v>3.1</v>
      </c>
      <c r="J61" s="1">
        <v>0.39</v>
      </c>
      <c r="K61" s="1">
        <v>2.2949999999999999</v>
      </c>
    </row>
    <row r="62" spans="1:11">
      <c r="B62" s="1">
        <v>0</v>
      </c>
      <c r="C62" s="1">
        <v>1.605</v>
      </c>
      <c r="D62" s="1">
        <v>0.24</v>
      </c>
      <c r="E62" s="1">
        <v>1.66</v>
      </c>
      <c r="F62" s="1">
        <v>-1.5649999999999999</v>
      </c>
      <c r="G62" s="1">
        <v>-0.57999999999999996</v>
      </c>
      <c r="H62" s="1">
        <v>1.52</v>
      </c>
      <c r="I62" s="1">
        <v>2.81</v>
      </c>
      <c r="J62" s="1">
        <v>1.925</v>
      </c>
      <c r="K62" s="1">
        <v>2.9550000000000001</v>
      </c>
    </row>
    <row r="63" spans="1:11">
      <c r="B63" s="1">
        <v>0</v>
      </c>
      <c r="C63" s="1">
        <v>4.17</v>
      </c>
      <c r="D63" s="1">
        <v>0.17</v>
      </c>
      <c r="E63" s="1">
        <v>2.4500000000000002</v>
      </c>
      <c r="F63" s="1">
        <v>-0.91</v>
      </c>
      <c r="G63" s="1">
        <v>1.99</v>
      </c>
      <c r="H63" s="1">
        <v>3.22</v>
      </c>
      <c r="I63" s="1">
        <v>4.5199999999999996</v>
      </c>
      <c r="J63" s="1">
        <v>0.32</v>
      </c>
      <c r="K63" s="1">
        <v>2.0499999999999998</v>
      </c>
    </row>
    <row r="64" spans="1:11">
      <c r="B64" s="1">
        <v>0</v>
      </c>
      <c r="C64" s="1">
        <v>1.02</v>
      </c>
      <c r="D64" s="1">
        <v>-0.33</v>
      </c>
      <c r="E64" s="1">
        <v>0.68</v>
      </c>
      <c r="F64" s="1">
        <v>-1.8</v>
      </c>
      <c r="G64" s="1">
        <v>-0.99</v>
      </c>
      <c r="H64" s="1">
        <v>0.96</v>
      </c>
      <c r="I64" s="1">
        <v>1.81</v>
      </c>
      <c r="J64" s="1">
        <v>0.76</v>
      </c>
      <c r="K64" s="1">
        <v>1.54</v>
      </c>
    </row>
    <row r="65" spans="1:11">
      <c r="A65" s="15" t="s">
        <v>977</v>
      </c>
      <c r="B65" s="15">
        <f>AVERAGE(B61:B64)</f>
        <v>0</v>
      </c>
      <c r="C65" s="15">
        <f t="shared" ref="C65" si="64">AVERAGE(C61:C64)</f>
        <v>2.2287499999999998</v>
      </c>
      <c r="D65" s="15">
        <f t="shared" ref="D65" si="65">AVERAGE(D61:D64)</f>
        <v>-1.1249999999999996E-2</v>
      </c>
      <c r="E65" s="15">
        <f t="shared" ref="E65" si="66">AVERAGE(E61:E64)</f>
        <v>1.4724999999999999</v>
      </c>
      <c r="F65" s="15">
        <f t="shared" ref="F65" si="67">AVERAGE(F61:F64)</f>
        <v>-1.39375</v>
      </c>
      <c r="G65" s="15">
        <f t="shared" ref="G65" si="68">AVERAGE(G61:G64)</f>
        <v>3.7499999999999756E-3</v>
      </c>
      <c r="H65" s="15">
        <f t="shared" ref="H65" si="69">AVERAGE(H61:H64)</f>
        <v>2.0075000000000003</v>
      </c>
      <c r="I65" s="15">
        <f t="shared" ref="I65" si="70">AVERAGE(I61:I64)</f>
        <v>3.06</v>
      </c>
      <c r="J65" s="15">
        <f t="shared" ref="J65" si="71">AVERAGE(J61:J64)</f>
        <v>0.84874999999999989</v>
      </c>
      <c r="K65" s="15">
        <f t="shared" ref="K65" si="72">AVERAGE(K61:K64)</f>
        <v>2.21</v>
      </c>
    </row>
    <row r="66" spans="1:11">
      <c r="A66" s="15" t="s">
        <v>955</v>
      </c>
      <c r="C66" s="19">
        <f>TTEST(B61:B64,C61:C64,2,2)</f>
        <v>1.7384831525905437E-2</v>
      </c>
      <c r="E66" s="19">
        <f>TTEST(D61:D64,E61:E64,2,2)</f>
        <v>1.0530860296312901E-2</v>
      </c>
      <c r="G66" s="15">
        <f>TTEST(F61:F64,G61:G64,2,2)</f>
        <v>9.2835418672998424E-2</v>
      </c>
      <c r="I66" s="15">
        <f>TTEST(H61:H64,I61:I64,2,2)</f>
        <v>0.2076476499780946</v>
      </c>
      <c r="K66" s="19">
        <f>TTEST(J61:J64,K61:K64,2,2)</f>
        <v>2.8296817669091024E-2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E29" sqref="E29:E31"/>
    </sheetView>
  </sheetViews>
  <sheetFormatPr baseColWidth="10" defaultRowHeight="15" x14ac:dyDescent="0"/>
  <sheetData>
    <row r="1" spans="1:10">
      <c r="A1" t="s">
        <v>1001</v>
      </c>
    </row>
    <row r="3" spans="1:10">
      <c r="B3" t="s">
        <v>999</v>
      </c>
      <c r="G3" t="s">
        <v>1000</v>
      </c>
    </row>
    <row r="4" spans="1:10">
      <c r="A4" t="s">
        <v>998</v>
      </c>
      <c r="B4">
        <v>0</v>
      </c>
      <c r="C4">
        <v>1</v>
      </c>
      <c r="D4">
        <v>2.5</v>
      </c>
      <c r="E4">
        <v>5</v>
      </c>
      <c r="G4">
        <v>0</v>
      </c>
      <c r="H4">
        <v>1</v>
      </c>
      <c r="I4">
        <v>2.5</v>
      </c>
      <c r="J4">
        <v>5</v>
      </c>
    </row>
    <row r="5" spans="1:10">
      <c r="A5" t="s">
        <v>935</v>
      </c>
      <c r="B5" s="1">
        <v>11760</v>
      </c>
      <c r="C5" s="1">
        <v>9240</v>
      </c>
      <c r="D5" s="1">
        <v>7440</v>
      </c>
      <c r="E5" s="1">
        <v>7845</v>
      </c>
      <c r="F5" s="1"/>
      <c r="G5" s="1">
        <v>13245</v>
      </c>
      <c r="H5" s="1">
        <v>11070</v>
      </c>
      <c r="I5" s="1">
        <v>11940</v>
      </c>
      <c r="J5" s="1">
        <v>12405</v>
      </c>
    </row>
    <row r="6" spans="1:10">
      <c r="B6" s="1">
        <v>11010</v>
      </c>
      <c r="C6" s="1">
        <v>8970</v>
      </c>
      <c r="D6" s="1">
        <v>8430</v>
      </c>
      <c r="E6" s="1">
        <v>9645</v>
      </c>
      <c r="F6" s="1"/>
      <c r="G6" s="1">
        <v>10575</v>
      </c>
      <c r="H6" s="1">
        <v>10365</v>
      </c>
      <c r="I6" s="1">
        <v>11130</v>
      </c>
      <c r="J6" s="1">
        <v>12195</v>
      </c>
    </row>
    <row r="7" spans="1:10">
      <c r="B7" s="1">
        <v>9900</v>
      </c>
      <c r="C7" s="1">
        <v>9465</v>
      </c>
      <c r="D7" s="1">
        <v>8340</v>
      </c>
      <c r="E7" s="1">
        <v>8670</v>
      </c>
      <c r="F7" s="1"/>
      <c r="G7" s="1">
        <v>10110</v>
      </c>
      <c r="H7" s="1">
        <v>11115</v>
      </c>
      <c r="I7" s="1">
        <v>11970</v>
      </c>
      <c r="J7" s="1">
        <v>11745</v>
      </c>
    </row>
    <row r="8" spans="1:10">
      <c r="B8" s="1"/>
      <c r="C8" s="1"/>
      <c r="D8" s="1"/>
      <c r="E8" s="1"/>
      <c r="F8" s="1"/>
      <c r="G8" s="1"/>
      <c r="H8" s="1"/>
      <c r="I8" s="1"/>
      <c r="J8" s="1"/>
    </row>
    <row r="9" spans="1:10">
      <c r="A9" t="s">
        <v>936</v>
      </c>
      <c r="B9" s="1">
        <v>7845</v>
      </c>
      <c r="C9" s="1">
        <v>7620</v>
      </c>
      <c r="D9" s="1">
        <v>9285</v>
      </c>
      <c r="E9" s="1">
        <v>5685</v>
      </c>
      <c r="F9" s="1"/>
      <c r="G9" s="1">
        <v>6900</v>
      </c>
      <c r="H9" s="1">
        <v>6720</v>
      </c>
      <c r="I9" s="1">
        <v>6675</v>
      </c>
      <c r="J9" s="1">
        <v>8535</v>
      </c>
    </row>
    <row r="10" spans="1:10">
      <c r="B10" s="1">
        <v>10755</v>
      </c>
      <c r="C10" s="1">
        <v>8670</v>
      </c>
      <c r="D10" s="1">
        <v>8760</v>
      </c>
      <c r="E10" s="1">
        <v>9360</v>
      </c>
      <c r="F10" s="1"/>
      <c r="G10" s="1">
        <v>10605</v>
      </c>
      <c r="H10" s="1">
        <v>10905</v>
      </c>
      <c r="I10" s="1">
        <v>11910</v>
      </c>
      <c r="J10" s="1">
        <v>11850</v>
      </c>
    </row>
    <row r="11" spans="1:10">
      <c r="B11" s="1">
        <v>11070</v>
      </c>
      <c r="C11" s="1">
        <v>9825</v>
      </c>
      <c r="D11" s="1">
        <v>8565</v>
      </c>
      <c r="E11" s="1">
        <v>7620</v>
      </c>
      <c r="F11" s="1"/>
      <c r="G11" s="1">
        <v>11520</v>
      </c>
      <c r="H11" s="1">
        <v>10965</v>
      </c>
      <c r="I11" s="1">
        <v>12420</v>
      </c>
      <c r="J11" s="1">
        <v>12360</v>
      </c>
    </row>
    <row r="13" spans="1:10">
      <c r="A13" t="s">
        <v>1002</v>
      </c>
      <c r="C13">
        <f>TTEST($B5:$B11,C5:C11,2,2)</f>
        <v>5.2044385487689894E-2</v>
      </c>
      <c r="D13" s="10">
        <f>TTEST($B5:$B11,D5:D11,2,2)</f>
        <v>1.1001012029133863E-2</v>
      </c>
      <c r="E13" s="10">
        <f>TTEST($B5:$B11,E5:E11,2,2)</f>
        <v>2.0156227652559235E-2</v>
      </c>
      <c r="G13">
        <f>TTEST($B5:$B11,G5:G11,2,2)</f>
        <v>0.92202329726603804</v>
      </c>
      <c r="H13">
        <f t="shared" ref="H13:J13" si="0">TTEST($B5:$B11,H5:H11,2,2)</f>
        <v>0.82891574246102073</v>
      </c>
      <c r="I13">
        <f t="shared" si="0"/>
        <v>0.5688795446449233</v>
      </c>
      <c r="J13">
        <f t="shared" si="0"/>
        <v>0.20430743884909056</v>
      </c>
    </row>
    <row r="15" spans="1:10">
      <c r="H15">
        <f>TTEST($G5:$G11,H5:H11,2,2)</f>
        <v>0.78952607927959773</v>
      </c>
      <c r="I15">
        <f t="shared" ref="I15:J15" si="1">TTEST($G5:$G11,I5:I11,2,2)</f>
        <v>0.68332976243721733</v>
      </c>
      <c r="J15">
        <f t="shared" si="1"/>
        <v>0.3506184842932728</v>
      </c>
    </row>
    <row r="17" spans="8:10">
      <c r="H17" s="6">
        <f>TTEST($C5:$C11,H5:H11,2,2)</f>
        <v>0.14259047709019021</v>
      </c>
      <c r="I17" s="10">
        <f>TTEST($D5:$D11,I5:I11,2,2)</f>
        <v>1.9885810037972289E-2</v>
      </c>
      <c r="J17" s="10">
        <f>TTEST($E5:$E11,J5:J11,2,2)</f>
        <v>2.5349680635412945E-3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E24" sqref="E24"/>
    </sheetView>
  </sheetViews>
  <sheetFormatPr baseColWidth="10" defaultRowHeight="15" x14ac:dyDescent="0"/>
  <cols>
    <col min="3" max="3" width="11.33203125" customWidth="1"/>
  </cols>
  <sheetData>
    <row r="1" spans="1:8">
      <c r="A1" t="s">
        <v>1009</v>
      </c>
    </row>
    <row r="3" spans="1:8">
      <c r="A3" t="s">
        <v>1010</v>
      </c>
    </row>
    <row r="5" spans="1:8">
      <c r="A5" s="15"/>
      <c r="B5" s="15" t="s">
        <v>1003</v>
      </c>
      <c r="C5" s="15" t="s">
        <v>1015</v>
      </c>
      <c r="D5" s="15"/>
      <c r="E5" s="15" t="s">
        <v>1004</v>
      </c>
      <c r="F5" s="15"/>
      <c r="G5" s="15"/>
      <c r="H5" s="15"/>
    </row>
    <row r="6" spans="1:8">
      <c r="A6" t="s">
        <v>961</v>
      </c>
      <c r="B6" s="15" t="s">
        <v>351</v>
      </c>
      <c r="C6" s="21">
        <v>120000000000</v>
      </c>
      <c r="D6" s="21"/>
      <c r="E6" s="15">
        <f>LOG(C6)</f>
        <v>11.079181246047625</v>
      </c>
      <c r="F6" s="15"/>
      <c r="G6" s="15"/>
      <c r="H6" s="15"/>
    </row>
    <row r="7" spans="1:8">
      <c r="A7" t="s">
        <v>961</v>
      </c>
      <c r="B7" s="15" t="s">
        <v>351</v>
      </c>
      <c r="C7" s="21">
        <v>500000000000</v>
      </c>
      <c r="D7" s="21"/>
      <c r="E7" s="15">
        <f t="shared" ref="E7:E14" si="0">LOG(C7)</f>
        <v>11.698970004336019</v>
      </c>
      <c r="F7" s="15"/>
      <c r="G7" s="15"/>
      <c r="H7" s="15"/>
    </row>
    <row r="8" spans="1:8">
      <c r="A8" t="s">
        <v>961</v>
      </c>
      <c r="B8" s="15" t="s">
        <v>351</v>
      </c>
      <c r="C8" s="21">
        <v>120000000000</v>
      </c>
      <c r="D8" s="21"/>
      <c r="E8" s="15">
        <f t="shared" si="0"/>
        <v>11.079181246047625</v>
      </c>
      <c r="F8" s="15"/>
      <c r="G8" s="15"/>
      <c r="H8" s="15"/>
    </row>
    <row r="9" spans="1:8">
      <c r="A9" t="s">
        <v>961</v>
      </c>
      <c r="B9" s="15" t="s">
        <v>1011</v>
      </c>
      <c r="C9" s="21">
        <v>70000000000</v>
      </c>
      <c r="D9" s="21"/>
      <c r="E9" s="15">
        <f t="shared" si="0"/>
        <v>10.845098040014257</v>
      </c>
      <c r="F9" s="15"/>
      <c r="G9" s="15"/>
      <c r="H9" s="15"/>
    </row>
    <row r="10" spans="1:8">
      <c r="A10" t="s">
        <v>961</v>
      </c>
      <c r="B10" s="15" t="s">
        <v>1011</v>
      </c>
      <c r="C10" s="21">
        <v>150000000000</v>
      </c>
      <c r="D10" s="21"/>
      <c r="E10" s="15">
        <f t="shared" si="0"/>
        <v>11.176091259055681</v>
      </c>
      <c r="F10" s="15"/>
      <c r="G10" s="15"/>
      <c r="H10" s="15"/>
    </row>
    <row r="11" spans="1:8">
      <c r="A11" t="s">
        <v>961</v>
      </c>
      <c r="B11" s="15" t="s">
        <v>1011</v>
      </c>
      <c r="C11" s="21">
        <v>530000000000</v>
      </c>
      <c r="D11" s="21"/>
      <c r="E11" s="15">
        <f t="shared" si="0"/>
        <v>11.724275869600788</v>
      </c>
      <c r="F11" s="15"/>
      <c r="G11" s="15"/>
      <c r="H11" s="15"/>
    </row>
    <row r="12" spans="1:8">
      <c r="A12" t="s">
        <v>961</v>
      </c>
      <c r="B12" s="15" t="s">
        <v>1012</v>
      </c>
      <c r="C12" s="21">
        <v>100000000000</v>
      </c>
      <c r="D12" s="21"/>
      <c r="E12" s="15">
        <f t="shared" si="0"/>
        <v>11</v>
      </c>
      <c r="F12" s="15"/>
      <c r="G12" s="15"/>
      <c r="H12" s="15"/>
    </row>
    <row r="13" spans="1:8">
      <c r="A13" t="s">
        <v>961</v>
      </c>
      <c r="B13" s="15" t="s">
        <v>1012</v>
      </c>
      <c r="C13" s="21">
        <v>6400000000000</v>
      </c>
      <c r="D13" s="21"/>
      <c r="E13" s="15">
        <f t="shared" si="0"/>
        <v>12.806179973983888</v>
      </c>
      <c r="F13" s="15"/>
      <c r="G13" s="15"/>
      <c r="H13" s="15"/>
    </row>
    <row r="14" spans="1:8">
      <c r="A14" t="s">
        <v>961</v>
      </c>
      <c r="B14" s="15" t="s">
        <v>1012</v>
      </c>
      <c r="C14" s="21">
        <v>400000000000</v>
      </c>
      <c r="D14" s="21"/>
      <c r="E14" s="15">
        <f t="shared" si="0"/>
        <v>11.602059991327963</v>
      </c>
      <c r="F14" s="15"/>
      <c r="G14" s="15"/>
      <c r="H14" s="15"/>
    </row>
    <row r="15" spans="1:8">
      <c r="A15" s="15"/>
      <c r="B15" s="15"/>
      <c r="C15" s="15"/>
      <c r="D15" s="15"/>
      <c r="E15" s="15" t="s">
        <v>976</v>
      </c>
      <c r="F15" s="15" t="s">
        <v>1007</v>
      </c>
      <c r="G15" s="15"/>
      <c r="H15" s="15" t="s">
        <v>1008</v>
      </c>
    </row>
    <row r="16" spans="1:8">
      <c r="A16" s="15"/>
      <c r="B16" s="15"/>
      <c r="C16" s="15"/>
      <c r="D16" s="15" t="s">
        <v>351</v>
      </c>
      <c r="E16" s="15">
        <f>AVERAGE(E6:E8)</f>
        <v>11.285777498810424</v>
      </c>
      <c r="F16" s="15">
        <f>STDEV(E6:E8)</f>
        <v>0.35783520643850797</v>
      </c>
      <c r="G16" s="15"/>
      <c r="H16" s="15">
        <f>TTEST(E6:E8,E9:E11,2,2)</f>
        <v>0.91528503623348345</v>
      </c>
    </row>
    <row r="17" spans="1:8">
      <c r="A17" s="15"/>
      <c r="B17" s="15"/>
      <c r="C17" s="15"/>
      <c r="D17" s="15" t="s">
        <v>1005</v>
      </c>
      <c r="E17" s="15">
        <f>AVERAGE(E9:E11)</f>
        <v>11.248488389556909</v>
      </c>
      <c r="F17" s="15">
        <f>STDEV(E9:E11)</f>
        <v>0.44403763622887849</v>
      </c>
      <c r="G17" s="15"/>
      <c r="H17" s="15">
        <f>TTEST(E6:E8,E12:E14,2,2)</f>
        <v>0.4155310070310364</v>
      </c>
    </row>
    <row r="18" spans="1:8">
      <c r="A18" s="15"/>
      <c r="B18" s="15"/>
      <c r="C18" s="15"/>
      <c r="D18" s="15" t="s">
        <v>1006</v>
      </c>
      <c r="E18" s="15">
        <f>AVERAGE(E12:E14)</f>
        <v>11.802746655103951</v>
      </c>
      <c r="F18" s="15">
        <f>STDEV(E12:E14)</f>
        <v>0.91966182772161487</v>
      </c>
      <c r="G18" s="15"/>
      <c r="H18" s="15">
        <f>TTEST(E9:E11,E12:E14,2,2)</f>
        <v>0.40042546027367704</v>
      </c>
    </row>
    <row r="19" spans="1:8">
      <c r="B19" t="s">
        <v>1013</v>
      </c>
    </row>
    <row r="20" spans="1:8">
      <c r="B20" t="s">
        <v>1014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23" sqref="A23"/>
    </sheetView>
  </sheetViews>
  <sheetFormatPr baseColWidth="10" defaultRowHeight="15" x14ac:dyDescent="0"/>
  <sheetData>
    <row r="1" spans="1:9">
      <c r="A1" t="s">
        <v>1020</v>
      </c>
    </row>
    <row r="4" spans="1:9">
      <c r="A4" t="s">
        <v>1017</v>
      </c>
      <c r="B4" s="2" t="s">
        <v>351</v>
      </c>
      <c r="C4" s="2" t="s">
        <v>957</v>
      </c>
      <c r="D4" s="2" t="s">
        <v>1016</v>
      </c>
      <c r="E4" s="2" t="s">
        <v>1016</v>
      </c>
    </row>
    <row r="5" spans="1:9">
      <c r="A5" t="s">
        <v>961</v>
      </c>
      <c r="B5" s="1">
        <v>11</v>
      </c>
      <c r="C5" s="1">
        <v>15.3</v>
      </c>
      <c r="D5" s="1">
        <v>5.64</v>
      </c>
      <c r="E5" s="1">
        <v>9.99</v>
      </c>
      <c r="H5" s="10"/>
      <c r="I5" s="10"/>
    </row>
    <row r="6" spans="1:9">
      <c r="A6" t="s">
        <v>961</v>
      </c>
      <c r="B6" s="1">
        <v>21.5</v>
      </c>
      <c r="C6" s="1">
        <v>13</v>
      </c>
      <c r="D6" s="1">
        <v>9.91</v>
      </c>
      <c r="E6" s="1">
        <v>10.4</v>
      </c>
    </row>
    <row r="7" spans="1:9">
      <c r="A7" t="s">
        <v>961</v>
      </c>
      <c r="B7" s="1">
        <v>15</v>
      </c>
      <c r="C7" s="1">
        <v>23.2</v>
      </c>
      <c r="D7" s="1">
        <v>5.88</v>
      </c>
      <c r="E7" s="1">
        <v>4.75</v>
      </c>
    </row>
    <row r="8" spans="1:9">
      <c r="A8" t="s">
        <v>961</v>
      </c>
      <c r="B8" s="1">
        <v>19.7</v>
      </c>
      <c r="C8" s="1">
        <v>17.899999999999999</v>
      </c>
      <c r="D8" s="1">
        <v>8.23</v>
      </c>
      <c r="E8" s="1">
        <v>7.35</v>
      </c>
    </row>
    <row r="9" spans="1:9">
      <c r="A9" t="s">
        <v>961</v>
      </c>
      <c r="B9" s="1">
        <v>15.9</v>
      </c>
      <c r="C9" s="1">
        <v>8.4</v>
      </c>
      <c r="D9" s="1">
        <v>9.75</v>
      </c>
      <c r="E9" s="1">
        <v>9.65</v>
      </c>
    </row>
    <row r="10" spans="1:9">
      <c r="A10" t="s">
        <v>977</v>
      </c>
      <c r="B10" s="1">
        <f>AVERAGE(B5:B9)</f>
        <v>16.62</v>
      </c>
      <c r="C10" s="1">
        <f t="shared" ref="C10:E10" si="0">AVERAGE(C5:C9)</f>
        <v>15.560000000000002</v>
      </c>
      <c r="D10" s="1">
        <f t="shared" si="0"/>
        <v>7.8819999999999997</v>
      </c>
      <c r="E10" s="1">
        <f t="shared" si="0"/>
        <v>8.4280000000000008</v>
      </c>
    </row>
    <row r="11" spans="1:9">
      <c r="A11" t="s">
        <v>955</v>
      </c>
      <c r="C11" s="1">
        <f>TTEST($B5:$B9,C5:C9,2,2)</f>
        <v>0.73962150796662285</v>
      </c>
      <c r="D11" s="19">
        <f t="shared" ref="D11:E11" si="1">TTEST($B5:$B9,D5:D9,2,2)</f>
        <v>2.8224557746950093E-3</v>
      </c>
      <c r="E11" s="19">
        <f t="shared" si="1"/>
        <v>4.8760153548416457E-3</v>
      </c>
    </row>
    <row r="13" spans="1:9">
      <c r="A13" t="s">
        <v>1018</v>
      </c>
      <c r="B13" s="2" t="s">
        <v>351</v>
      </c>
      <c r="C13" s="2" t="s">
        <v>957</v>
      </c>
      <c r="D13" s="2" t="s">
        <v>1016</v>
      </c>
      <c r="E13" s="2" t="s">
        <v>1016</v>
      </c>
    </row>
    <row r="14" spans="1:9">
      <c r="A14" t="s">
        <v>961</v>
      </c>
      <c r="B14" s="1">
        <v>987</v>
      </c>
      <c r="C14" s="1">
        <v>994</v>
      </c>
      <c r="D14" s="1">
        <v>1363</v>
      </c>
      <c r="E14" s="1">
        <v>1325</v>
      </c>
    </row>
    <row r="15" spans="1:9">
      <c r="A15" t="s">
        <v>961</v>
      </c>
      <c r="B15" s="1">
        <v>797</v>
      </c>
      <c r="C15" s="1">
        <v>1177</v>
      </c>
      <c r="D15" s="1">
        <v>1201</v>
      </c>
      <c r="E15" s="1">
        <v>1483</v>
      </c>
    </row>
    <row r="16" spans="1:9">
      <c r="A16" t="s">
        <v>961</v>
      </c>
      <c r="B16" s="1">
        <v>913</v>
      </c>
      <c r="C16" s="1">
        <v>1054</v>
      </c>
      <c r="D16" s="1">
        <v>1106</v>
      </c>
      <c r="E16" s="1">
        <v>1028</v>
      </c>
    </row>
    <row r="17" spans="1:5">
      <c r="A17" t="s">
        <v>961</v>
      </c>
      <c r="B17" s="1">
        <v>1170</v>
      </c>
      <c r="C17" s="1">
        <v>899</v>
      </c>
      <c r="D17" s="1">
        <v>1661</v>
      </c>
      <c r="E17" s="1">
        <v>1478</v>
      </c>
    </row>
    <row r="18" spans="1:5">
      <c r="A18" t="s">
        <v>961</v>
      </c>
      <c r="B18" s="1">
        <v>1229</v>
      </c>
      <c r="C18" s="1">
        <v>963</v>
      </c>
      <c r="D18" s="1">
        <v>1401</v>
      </c>
      <c r="E18" s="1">
        <v>1308</v>
      </c>
    </row>
    <row r="19" spans="1:5">
      <c r="A19" t="s">
        <v>977</v>
      </c>
      <c r="B19" s="1">
        <f>AVERAGE(B14:B18)</f>
        <v>1019.2</v>
      </c>
      <c r="C19" s="1">
        <f t="shared" ref="C19" si="2">AVERAGE(C14:C18)</f>
        <v>1017.4</v>
      </c>
      <c r="D19" s="1">
        <f t="shared" ref="D19" si="3">AVERAGE(D14:D18)</f>
        <v>1346.4</v>
      </c>
      <c r="E19" s="1">
        <f t="shared" ref="E19" si="4">AVERAGE(E14:E18)</f>
        <v>1324.4</v>
      </c>
    </row>
    <row r="20" spans="1:5">
      <c r="A20" t="s">
        <v>955</v>
      </c>
      <c r="C20" s="1">
        <f>TTEST($B14:$B18,C14:C18,2,2)</f>
        <v>0.98502348435476061</v>
      </c>
      <c r="D20" s="19">
        <f t="shared" ref="D20:E20" si="5">TTEST($B14:$B18,D14:D18,2,2)</f>
        <v>3.0187700935983806E-2</v>
      </c>
      <c r="E20" s="19">
        <f t="shared" si="5"/>
        <v>2.9263122990048882E-2</v>
      </c>
    </row>
    <row r="22" spans="1:5">
      <c r="A22" t="s">
        <v>1019</v>
      </c>
      <c r="B22" s="2" t="s">
        <v>351</v>
      </c>
      <c r="C22" s="2" t="s">
        <v>957</v>
      </c>
      <c r="D22" s="2" t="s">
        <v>1016</v>
      </c>
      <c r="E22" s="2" t="s">
        <v>1016</v>
      </c>
    </row>
    <row r="23" spans="1:5">
      <c r="A23" t="s">
        <v>961</v>
      </c>
      <c r="B23" s="1">
        <v>1757</v>
      </c>
      <c r="C23" s="1">
        <v>1819</v>
      </c>
      <c r="D23" s="1">
        <v>2791</v>
      </c>
      <c r="E23" s="1">
        <v>2211</v>
      </c>
    </row>
    <row r="24" spans="1:5">
      <c r="A24" t="s">
        <v>961</v>
      </c>
      <c r="B24" s="1">
        <v>1504</v>
      </c>
      <c r="C24" s="1">
        <v>1678</v>
      </c>
      <c r="D24" s="1">
        <v>2086</v>
      </c>
      <c r="E24" s="1">
        <v>2362</v>
      </c>
    </row>
    <row r="25" spans="1:5">
      <c r="A25" t="s">
        <v>961</v>
      </c>
      <c r="B25" s="1">
        <v>1705</v>
      </c>
      <c r="C25" s="1">
        <v>1827</v>
      </c>
      <c r="D25" s="1">
        <v>2402</v>
      </c>
      <c r="E25" s="1">
        <v>1897</v>
      </c>
    </row>
    <row r="26" spans="1:5">
      <c r="A26" t="s">
        <v>961</v>
      </c>
      <c r="B26" s="1">
        <v>1643</v>
      </c>
      <c r="C26" s="1">
        <v>1503</v>
      </c>
      <c r="D26" s="1">
        <v>2124</v>
      </c>
      <c r="E26" s="1">
        <v>2049</v>
      </c>
    </row>
    <row r="27" spans="1:5">
      <c r="A27" t="s">
        <v>961</v>
      </c>
      <c r="B27" s="1">
        <v>1688</v>
      </c>
      <c r="C27" s="1">
        <v>1877</v>
      </c>
      <c r="D27" s="1">
        <v>1951</v>
      </c>
      <c r="E27" s="1">
        <v>2074</v>
      </c>
    </row>
    <row r="28" spans="1:5">
      <c r="A28" t="s">
        <v>977</v>
      </c>
      <c r="B28" s="1">
        <f>AVERAGE(B23:B27)</f>
        <v>1659.4</v>
      </c>
      <c r="C28" s="1">
        <f t="shared" ref="C28" si="6">AVERAGE(C23:C27)</f>
        <v>1740.8</v>
      </c>
      <c r="D28" s="1">
        <f t="shared" ref="D28" si="7">AVERAGE(D23:D27)</f>
        <v>2270.8000000000002</v>
      </c>
      <c r="E28" s="1">
        <f t="shared" ref="E28" si="8">AVERAGE(E23:E27)</f>
        <v>2118.6</v>
      </c>
    </row>
    <row r="29" spans="1:5">
      <c r="A29" t="s">
        <v>955</v>
      </c>
      <c r="C29" s="1">
        <f>TTEST($B23:$B27,C23:C27,2,2)</f>
        <v>0.34122507057411222</v>
      </c>
      <c r="D29" s="19">
        <f t="shared" ref="D29:E29" si="9">TTEST($B23:$B27,D23:D27,2,2)</f>
        <v>4.3214507385018718E-3</v>
      </c>
      <c r="E29" s="19">
        <f t="shared" si="9"/>
        <v>9.016055277069518E-4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opLeftCell="A16" workbookViewId="0">
      <selection activeCell="I58" sqref="I58"/>
    </sheetView>
  </sheetViews>
  <sheetFormatPr baseColWidth="10" defaultRowHeight="15" x14ac:dyDescent="0"/>
  <sheetData>
    <row r="1" spans="1:5">
      <c r="A1" t="s">
        <v>1021</v>
      </c>
    </row>
    <row r="4" spans="1:5">
      <c r="A4" t="s">
        <v>1022</v>
      </c>
      <c r="B4" s="2" t="s">
        <v>351</v>
      </c>
      <c r="C4" s="2" t="s">
        <v>957</v>
      </c>
      <c r="D4" s="2" t="s">
        <v>930</v>
      </c>
      <c r="E4" s="2" t="s">
        <v>1016</v>
      </c>
    </row>
    <row r="5" spans="1:5">
      <c r="A5" s="8" t="s">
        <v>961</v>
      </c>
      <c r="B5" s="1">
        <v>0.42</v>
      </c>
      <c r="C5" s="1">
        <v>0.16</v>
      </c>
      <c r="D5" s="1">
        <v>9.4E-2</v>
      </c>
      <c r="E5" s="1">
        <v>0.77</v>
      </c>
    </row>
    <row r="6" spans="1:5">
      <c r="A6" s="8" t="s">
        <v>961</v>
      </c>
      <c r="B6" s="1">
        <v>0.17</v>
      </c>
      <c r="C6" s="1">
        <v>0.18</v>
      </c>
      <c r="D6" s="1">
        <v>0.42</v>
      </c>
      <c r="E6" s="1">
        <v>0.36</v>
      </c>
    </row>
    <row r="7" spans="1:5">
      <c r="A7" s="8" t="s">
        <v>961</v>
      </c>
      <c r="B7" s="1">
        <v>1.72</v>
      </c>
      <c r="C7" s="1">
        <v>0.12</v>
      </c>
      <c r="D7" s="1">
        <v>0.12</v>
      </c>
      <c r="E7" s="1">
        <v>0.15</v>
      </c>
    </row>
    <row r="8" spans="1:5">
      <c r="A8" s="8" t="s">
        <v>961</v>
      </c>
      <c r="B8" s="1">
        <v>1.56</v>
      </c>
      <c r="C8" s="1">
        <v>1.32</v>
      </c>
      <c r="D8" s="1">
        <v>1.1000000000000001</v>
      </c>
      <c r="E8" s="1">
        <v>3.79</v>
      </c>
    </row>
    <row r="9" spans="1:5">
      <c r="A9" s="8" t="s">
        <v>961</v>
      </c>
      <c r="B9" s="1">
        <v>2.34</v>
      </c>
      <c r="C9" s="1">
        <v>2.1800000000000002</v>
      </c>
      <c r="D9" s="1">
        <v>4.22</v>
      </c>
      <c r="E9" s="1">
        <v>2.23</v>
      </c>
    </row>
    <row r="10" spans="1:5">
      <c r="A10" s="8" t="s">
        <v>961</v>
      </c>
      <c r="B10" s="1">
        <v>3.04</v>
      </c>
      <c r="C10" s="1">
        <v>1.05</v>
      </c>
      <c r="D10" s="1">
        <v>3.11</v>
      </c>
      <c r="E10" s="1">
        <v>1.51</v>
      </c>
    </row>
    <row r="11" spans="1:5">
      <c r="A11" t="s">
        <v>977</v>
      </c>
      <c r="B11">
        <f>AVERAGE(B5:B10)</f>
        <v>1.5416666666666667</v>
      </c>
      <c r="C11">
        <f>AVERAGE(C5:C10)</f>
        <v>0.83499999999999996</v>
      </c>
      <c r="D11">
        <f>AVERAGE(D5:D10)</f>
        <v>1.5106666666666666</v>
      </c>
      <c r="E11">
        <f>AVERAGE(E5:E10)</f>
        <v>1.4683333333333335</v>
      </c>
    </row>
    <row r="12" spans="1:5">
      <c r="A12" t="s">
        <v>955</v>
      </c>
      <c r="C12">
        <f>TTEST(B5:B10,C5:C10,2,2)</f>
        <v>0.23867150073010959</v>
      </c>
      <c r="D12">
        <f>TTEST(B5:B10,D5:D10,2,2)</f>
        <v>0.97134372494120713</v>
      </c>
      <c r="E12">
        <f>TTEST(B5:B10,E5:E10,2,2)</f>
        <v>0.9207049800494792</v>
      </c>
    </row>
    <row r="15" spans="1:5">
      <c r="A15" t="s">
        <v>1024</v>
      </c>
      <c r="B15" s="2" t="s">
        <v>351</v>
      </c>
      <c r="C15" s="2" t="s">
        <v>957</v>
      </c>
      <c r="D15" s="2" t="s">
        <v>930</v>
      </c>
      <c r="E15" s="2" t="s">
        <v>1016</v>
      </c>
    </row>
    <row r="16" spans="1:5">
      <c r="A16" s="8" t="s">
        <v>961</v>
      </c>
      <c r="B16" s="1">
        <v>19.5</v>
      </c>
      <c r="C16" s="1">
        <v>5.2</v>
      </c>
      <c r="D16" s="1">
        <v>34.4</v>
      </c>
      <c r="E16" s="1">
        <v>13.3</v>
      </c>
    </row>
    <row r="17" spans="1:5">
      <c r="A17" s="8" t="s">
        <v>961</v>
      </c>
      <c r="B17" s="1">
        <v>9.4</v>
      </c>
      <c r="C17" s="1">
        <v>20</v>
      </c>
      <c r="D17" s="1">
        <v>5</v>
      </c>
      <c r="E17" s="1">
        <v>45.3</v>
      </c>
    </row>
    <row r="18" spans="1:5">
      <c r="A18" s="8" t="s">
        <v>961</v>
      </c>
      <c r="B18" s="1">
        <v>15.7</v>
      </c>
      <c r="C18" s="1">
        <v>8.09</v>
      </c>
      <c r="D18" s="1">
        <v>15.8</v>
      </c>
      <c r="E18" s="1">
        <v>37</v>
      </c>
    </row>
    <row r="19" spans="1:5">
      <c r="A19" s="8" t="s">
        <v>961</v>
      </c>
      <c r="B19" s="1">
        <v>5.85</v>
      </c>
      <c r="C19" s="1">
        <v>9.0399999999999991</v>
      </c>
      <c r="D19" s="1">
        <v>5.98</v>
      </c>
      <c r="E19" s="1">
        <v>9.7899999999999991</v>
      </c>
    </row>
    <row r="20" spans="1:5">
      <c r="A20" s="8" t="s">
        <v>961</v>
      </c>
      <c r="B20" s="1">
        <v>10.8</v>
      </c>
      <c r="C20" s="1">
        <v>9.07</v>
      </c>
      <c r="D20" s="1">
        <v>9.4600000000000009</v>
      </c>
      <c r="E20" s="1">
        <v>8.6300000000000008</v>
      </c>
    </row>
    <row r="21" spans="1:5">
      <c r="A21" s="8" t="s">
        <v>961</v>
      </c>
      <c r="C21" s="1"/>
      <c r="D21" s="1">
        <v>13.5</v>
      </c>
      <c r="E21" s="1">
        <v>16.899999999999999</v>
      </c>
    </row>
    <row r="22" spans="1:5">
      <c r="A22" t="s">
        <v>977</v>
      </c>
      <c r="B22">
        <f>AVERAGE(B16:B21)</f>
        <v>12.25</v>
      </c>
      <c r="C22">
        <f>AVERAGE(C16:C21)</f>
        <v>10.28</v>
      </c>
      <c r="D22">
        <f>AVERAGE(D16:D21)</f>
        <v>14.023333333333335</v>
      </c>
      <c r="E22">
        <f>AVERAGE(E16:E21)</f>
        <v>21.819999999999997</v>
      </c>
    </row>
    <row r="23" spans="1:5">
      <c r="A23" t="s">
        <v>955</v>
      </c>
      <c r="C23">
        <f>TTEST(B16:B21,C16:C21,2,2)</f>
        <v>0.58800521936273431</v>
      </c>
      <c r="D23">
        <f>TTEST(B16:B20,D16:D21,2,3)</f>
        <v>0.73404175887591028</v>
      </c>
      <c r="E23">
        <f>TTEST(B16:B21,E16:E21,2,2)</f>
        <v>0.22312058365584986</v>
      </c>
    </row>
    <row r="26" spans="1:5">
      <c r="A26" t="s">
        <v>1023</v>
      </c>
      <c r="B26" s="2" t="s">
        <v>351</v>
      </c>
      <c r="C26" s="2" t="s">
        <v>957</v>
      </c>
      <c r="D26" s="2" t="s">
        <v>930</v>
      </c>
      <c r="E26" s="2" t="s">
        <v>1016</v>
      </c>
    </row>
    <row r="27" spans="1:5">
      <c r="A27" s="8" t="s">
        <v>961</v>
      </c>
      <c r="B27" s="1">
        <v>0.42</v>
      </c>
      <c r="C27" s="1">
        <v>0.16</v>
      </c>
      <c r="D27" s="1">
        <v>9.4E-2</v>
      </c>
      <c r="E27" s="1">
        <v>0.77</v>
      </c>
    </row>
    <row r="28" spans="1:5">
      <c r="A28" s="8" t="s">
        <v>961</v>
      </c>
      <c r="B28" s="1">
        <v>0.17</v>
      </c>
      <c r="C28" s="1">
        <v>0.18</v>
      </c>
      <c r="D28" s="1">
        <v>0.42</v>
      </c>
      <c r="E28" s="1">
        <v>0.36</v>
      </c>
    </row>
    <row r="29" spans="1:5">
      <c r="A29" s="8" t="s">
        <v>961</v>
      </c>
      <c r="B29" s="1">
        <v>1.72</v>
      </c>
      <c r="C29" s="1">
        <v>0.12</v>
      </c>
      <c r="D29" s="1">
        <v>0.12</v>
      </c>
      <c r="E29" s="1">
        <v>0.15</v>
      </c>
    </row>
    <row r="30" spans="1:5">
      <c r="A30" s="8" t="s">
        <v>961</v>
      </c>
      <c r="B30" s="1">
        <v>1.56</v>
      </c>
      <c r="C30" s="1">
        <v>1.32</v>
      </c>
      <c r="D30" s="1">
        <v>1.1000000000000001</v>
      </c>
      <c r="E30" s="1">
        <v>3.79</v>
      </c>
    </row>
    <row r="31" spans="1:5">
      <c r="A31" s="8" t="s">
        <v>961</v>
      </c>
      <c r="B31" s="1">
        <v>2.34</v>
      </c>
      <c r="C31" s="1">
        <v>2.1800000000000002</v>
      </c>
      <c r="D31" s="1">
        <v>4.22</v>
      </c>
      <c r="E31" s="1">
        <v>2.23</v>
      </c>
    </row>
    <row r="32" spans="1:5">
      <c r="A32" s="8" t="s">
        <v>961</v>
      </c>
      <c r="B32" s="1">
        <v>3.04</v>
      </c>
      <c r="C32" s="1">
        <v>1.05</v>
      </c>
      <c r="D32" s="1">
        <v>3.11</v>
      </c>
      <c r="E32" s="1">
        <v>1.51</v>
      </c>
    </row>
    <row r="33" spans="1:5">
      <c r="A33" t="s">
        <v>977</v>
      </c>
      <c r="B33">
        <f>AVERAGE(B27:B32)</f>
        <v>1.5416666666666667</v>
      </c>
      <c r="C33">
        <f>AVERAGE(C27:C32)</f>
        <v>0.83499999999999996</v>
      </c>
      <c r="D33">
        <f>AVERAGE(D27:D32)</f>
        <v>1.5106666666666666</v>
      </c>
      <c r="E33">
        <f>AVERAGE(E27:E32)</f>
        <v>1.4683333333333335</v>
      </c>
    </row>
    <row r="34" spans="1:5">
      <c r="A34" t="s">
        <v>955</v>
      </c>
      <c r="C34">
        <f>TTEST(B27:B32,C27:C32,2,2)</f>
        <v>0.23867150073010959</v>
      </c>
      <c r="D34">
        <f>TTEST(B27:B32,D27:D32,2,1)</f>
        <v>0.94938068296527001</v>
      </c>
      <c r="E34">
        <f>TTEST(B27:B32,E27:E32,2,1)</f>
        <v>0.9034787344880566</v>
      </c>
    </row>
    <row r="36" spans="1:5">
      <c r="A36" t="s">
        <v>1025</v>
      </c>
      <c r="B36" s="2" t="s">
        <v>351</v>
      </c>
      <c r="C36" s="2" t="s">
        <v>957</v>
      </c>
      <c r="D36" s="2" t="s">
        <v>930</v>
      </c>
      <c r="E36" s="2" t="s">
        <v>1016</v>
      </c>
    </row>
    <row r="37" spans="1:5">
      <c r="A37" s="8" t="s">
        <v>961</v>
      </c>
      <c r="B37" s="1">
        <v>25</v>
      </c>
      <c r="C37" s="1">
        <v>15</v>
      </c>
      <c r="D37" s="1">
        <v>28.6</v>
      </c>
      <c r="E37" s="1">
        <v>66</v>
      </c>
    </row>
    <row r="38" spans="1:5">
      <c r="A38" s="8" t="s">
        <v>961</v>
      </c>
      <c r="B38" s="1">
        <v>12.1</v>
      </c>
      <c r="C38" s="1">
        <v>16.5</v>
      </c>
      <c r="D38" s="1">
        <v>21.9</v>
      </c>
      <c r="E38" s="1">
        <v>34.700000000000003</v>
      </c>
    </row>
    <row r="39" spans="1:5">
      <c r="A39" s="8" t="s">
        <v>961</v>
      </c>
      <c r="B39" s="1">
        <v>25.4</v>
      </c>
      <c r="C39" s="1">
        <v>13.1</v>
      </c>
      <c r="D39" s="1">
        <v>36.4</v>
      </c>
      <c r="E39" s="1">
        <v>32.4</v>
      </c>
    </row>
    <row r="40" spans="1:5">
      <c r="A40" s="8" t="s">
        <v>961</v>
      </c>
      <c r="B40" s="1">
        <v>14.1</v>
      </c>
      <c r="C40" s="1">
        <v>11</v>
      </c>
      <c r="D40" s="1">
        <v>23.3</v>
      </c>
      <c r="E40" s="1">
        <v>19</v>
      </c>
    </row>
    <row r="41" spans="1:5">
      <c r="A41" s="8" t="s">
        <v>961</v>
      </c>
      <c r="B41" s="1">
        <v>14.5</v>
      </c>
      <c r="D41" s="1">
        <v>21.2</v>
      </c>
      <c r="E41" s="1">
        <v>19.3</v>
      </c>
    </row>
    <row r="42" spans="1:5">
      <c r="A42" s="8"/>
      <c r="B42" s="1"/>
      <c r="D42" s="1"/>
      <c r="E42" s="1"/>
    </row>
    <row r="43" spans="1:5">
      <c r="A43" t="s">
        <v>977</v>
      </c>
      <c r="B43">
        <f>AVERAGE(B36:B41)</f>
        <v>18.22</v>
      </c>
      <c r="C43">
        <f>AVERAGE(C36:C41)</f>
        <v>13.9</v>
      </c>
      <c r="D43">
        <f>AVERAGE(D36:D41)</f>
        <v>26.28</v>
      </c>
      <c r="E43">
        <f>AVERAGE(E36:E41)</f>
        <v>34.28</v>
      </c>
    </row>
    <row r="44" spans="1:5">
      <c r="A44" t="s">
        <v>955</v>
      </c>
      <c r="C44">
        <f>TTEST(B36:B41,C36:C41,2,2)</f>
        <v>0.2479910692776188</v>
      </c>
      <c r="D44" s="10">
        <f>TTEST(B37:B41,D37:D41,2,1)</f>
        <v>3.6146186651637349E-3</v>
      </c>
      <c r="E44" s="10">
        <f>TTEST(B37:B41,E37:E41,2,1)</f>
        <v>8.5417403992107732E-2</v>
      </c>
    </row>
    <row r="47" spans="1:5">
      <c r="C47" t="s">
        <v>1026</v>
      </c>
    </row>
    <row r="48" spans="1:5">
      <c r="C48" t="s">
        <v>1027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A32" sqref="A32:A37"/>
    </sheetView>
  </sheetViews>
  <sheetFormatPr baseColWidth="10" defaultRowHeight="15" x14ac:dyDescent="0"/>
  <cols>
    <col min="1" max="16384" width="10.83203125" style="8"/>
  </cols>
  <sheetData>
    <row r="1" spans="1:8">
      <c r="A1" s="8" t="s">
        <v>1033</v>
      </c>
    </row>
    <row r="3" spans="1:8">
      <c r="A3" s="8" t="s">
        <v>1032</v>
      </c>
    </row>
    <row r="5" spans="1:8">
      <c r="A5" s="8" t="s">
        <v>351</v>
      </c>
      <c r="B5" s="8" t="s">
        <v>1028</v>
      </c>
      <c r="C5" s="8" t="s">
        <v>1029</v>
      </c>
      <c r="D5" s="8" t="s">
        <v>1030</v>
      </c>
    </row>
    <row r="6" spans="1:8">
      <c r="A6" s="8" t="s">
        <v>961</v>
      </c>
      <c r="B6" s="8">
        <v>1</v>
      </c>
      <c r="C6" s="8">
        <v>5.8961160505381374</v>
      </c>
      <c r="D6" s="8">
        <v>50.53813757604118</v>
      </c>
      <c r="F6" s="8" t="s">
        <v>955</v>
      </c>
    </row>
    <row r="7" spans="1:8">
      <c r="A7" s="8" t="s">
        <v>961</v>
      </c>
      <c r="B7" s="8">
        <v>1</v>
      </c>
      <c r="C7" s="8">
        <v>10.717222476016445</v>
      </c>
      <c r="D7" s="8">
        <v>46.094106898127002</v>
      </c>
      <c r="F7" s="8">
        <f>TTEST($D6:$D11,D14:D19,2,3)</f>
        <v>2.842202243136738E-3</v>
      </c>
      <c r="G7" s="22">
        <f>TTEST($D6:$D11,D22:D27,2,3)</f>
        <v>3.8355471901831313E-3</v>
      </c>
      <c r="H7" s="22">
        <f>TTEST($D6:$D11,D30:D37,2,3)</f>
        <v>6.9067423659384397E-4</v>
      </c>
    </row>
    <row r="8" spans="1:8">
      <c r="A8" s="8" t="s">
        <v>961</v>
      </c>
      <c r="B8" s="8">
        <v>1</v>
      </c>
      <c r="C8" s="8">
        <v>5.7512116316639741</v>
      </c>
      <c r="D8" s="8">
        <v>48.422186322024771</v>
      </c>
    </row>
    <row r="9" spans="1:8">
      <c r="A9" s="8" t="s">
        <v>961</v>
      </c>
      <c r="B9" s="8">
        <v>1</v>
      </c>
      <c r="C9" s="8">
        <v>11.682163989856297</v>
      </c>
      <c r="D9" s="8">
        <v>41.876584953508001</v>
      </c>
    </row>
    <row r="10" spans="1:8">
      <c r="A10" s="8" t="s">
        <v>961</v>
      </c>
      <c r="B10" s="8">
        <v>1</v>
      </c>
      <c r="C10" s="8">
        <v>16.643960036330608</v>
      </c>
      <c r="D10" s="8">
        <v>83.469573115349675</v>
      </c>
    </row>
    <row r="11" spans="1:8">
      <c r="A11" s="8" t="s">
        <v>961</v>
      </c>
      <c r="B11" s="8">
        <v>1</v>
      </c>
      <c r="C11" s="8">
        <v>8.2641181581233703</v>
      </c>
      <c r="D11" s="8">
        <v>65.821025195482193</v>
      </c>
    </row>
    <row r="13" spans="1:8">
      <c r="A13" s="8" t="s">
        <v>1031</v>
      </c>
    </row>
    <row r="14" spans="1:8">
      <c r="A14" s="8" t="s">
        <v>961</v>
      </c>
      <c r="B14" s="8">
        <v>1</v>
      </c>
      <c r="C14" s="8">
        <v>2.870846981750117</v>
      </c>
      <c r="D14" s="8">
        <v>31.78755264389331</v>
      </c>
    </row>
    <row r="15" spans="1:8">
      <c r="A15" s="8" t="s">
        <v>961</v>
      </c>
      <c r="B15" s="8">
        <v>1</v>
      </c>
      <c r="C15" s="8">
        <v>4.5592614651578325</v>
      </c>
      <c r="D15" s="8">
        <v>14.731983323406789</v>
      </c>
    </row>
    <row r="16" spans="1:8">
      <c r="A16" s="8" t="s">
        <v>961</v>
      </c>
      <c r="B16" s="8">
        <v>1</v>
      </c>
      <c r="C16" s="8">
        <v>5.2727877578176976</v>
      </c>
      <c r="D16" s="8">
        <v>25.864936793080506</v>
      </c>
    </row>
    <row r="17" spans="1:6">
      <c r="A17" s="8" t="s">
        <v>961</v>
      </c>
      <c r="B17" s="8">
        <v>1</v>
      </c>
      <c r="C17" s="8">
        <v>8.9302840280339364</v>
      </c>
      <c r="D17" s="8">
        <v>21.700479527849502</v>
      </c>
    </row>
    <row r="18" spans="1:6">
      <c r="A18" s="8" t="s">
        <v>961</v>
      </c>
      <c r="B18" s="8">
        <v>1</v>
      </c>
      <c r="C18" s="8">
        <v>0.52085610200364296</v>
      </c>
      <c r="D18" s="8">
        <v>20.464480874316941</v>
      </c>
    </row>
    <row r="19" spans="1:6">
      <c r="A19" s="8" t="s">
        <v>961</v>
      </c>
      <c r="B19" s="8">
        <v>1</v>
      </c>
      <c r="C19" s="8">
        <v>0.47121771217712177</v>
      </c>
      <c r="D19" s="8">
        <v>29.833948339483396</v>
      </c>
    </row>
    <row r="21" spans="1:6">
      <c r="A21" s="8" t="s">
        <v>930</v>
      </c>
    </row>
    <row r="22" spans="1:6">
      <c r="A22" s="8" t="s">
        <v>961</v>
      </c>
      <c r="B22" s="8">
        <v>1</v>
      </c>
      <c r="C22" s="8">
        <v>9.4055068836045059</v>
      </c>
      <c r="D22" s="8">
        <v>24.899874843554443</v>
      </c>
      <c r="F22" s="22">
        <f>TTEST($D22:$D27,D30:D37,2,3)</f>
        <v>3.2154111269715895E-4</v>
      </c>
    </row>
    <row r="23" spans="1:6">
      <c r="A23" s="8" t="s">
        <v>961</v>
      </c>
      <c r="B23" s="8">
        <v>1</v>
      </c>
      <c r="C23" s="8">
        <v>9.3907374100719423</v>
      </c>
      <c r="D23" s="8">
        <v>19.74820143884892</v>
      </c>
    </row>
    <row r="24" spans="1:6">
      <c r="A24" s="8" t="s">
        <v>961</v>
      </c>
      <c r="B24" s="8">
        <v>1</v>
      </c>
      <c r="C24" s="8">
        <v>3.7925986173241153</v>
      </c>
      <c r="D24" s="8">
        <v>20.854005693371288</v>
      </c>
    </row>
    <row r="25" spans="1:6">
      <c r="A25" s="8" t="s">
        <v>961</v>
      </c>
      <c r="B25" s="8">
        <v>1</v>
      </c>
      <c r="C25" s="8">
        <v>5.3551912568306008</v>
      </c>
      <c r="D25" s="8">
        <v>26.418943533697632</v>
      </c>
    </row>
    <row r="26" spans="1:6">
      <c r="A26" s="8" t="s">
        <v>961</v>
      </c>
      <c r="B26" s="8">
        <v>1</v>
      </c>
      <c r="C26" s="8">
        <v>8.8652952886529537</v>
      </c>
      <c r="D26" s="8">
        <v>27.312541473125414</v>
      </c>
    </row>
    <row r="27" spans="1:6">
      <c r="A27" s="8" t="s">
        <v>961</v>
      </c>
      <c r="B27" s="8">
        <v>1</v>
      </c>
      <c r="C27" s="8">
        <v>7.1597353497164464</v>
      </c>
      <c r="D27" s="8">
        <v>27.592627599243858</v>
      </c>
    </row>
    <row r="29" spans="1:6">
      <c r="A29" s="8" t="s">
        <v>966</v>
      </c>
    </row>
    <row r="30" spans="1:6">
      <c r="A30" s="8" t="s">
        <v>961</v>
      </c>
      <c r="B30" s="8">
        <v>1</v>
      </c>
      <c r="C30" s="8">
        <v>4.8890170077832229</v>
      </c>
      <c r="D30" s="8">
        <v>15.632747189391756</v>
      </c>
    </row>
    <row r="31" spans="1:6">
      <c r="A31" s="8" t="s">
        <v>961</v>
      </c>
      <c r="B31" s="8">
        <v>1</v>
      </c>
      <c r="C31" s="8">
        <v>3.4185215718604014</v>
      </c>
      <c r="D31" s="8">
        <v>15.006870019236054</v>
      </c>
    </row>
    <row r="32" spans="1:6">
      <c r="A32" s="8" t="s">
        <v>961</v>
      </c>
      <c r="B32" s="8">
        <v>1</v>
      </c>
      <c r="C32" s="8">
        <v>3.058220310949388</v>
      </c>
      <c r="D32" s="8">
        <v>9.4508766126364545</v>
      </c>
    </row>
    <row r="33" spans="1:4">
      <c r="A33" s="8" t="s">
        <v>961</v>
      </c>
      <c r="B33" s="8">
        <v>1</v>
      </c>
      <c r="C33" s="8">
        <v>2.5627073656270736</v>
      </c>
      <c r="D33" s="8">
        <v>6.9794293297942929</v>
      </c>
    </row>
    <row r="34" spans="1:4">
      <c r="A34" s="8" t="s">
        <v>961</v>
      </c>
      <c r="B34" s="8">
        <v>1</v>
      </c>
      <c r="C34" s="8">
        <v>1.402015503875969</v>
      </c>
      <c r="D34" s="8">
        <v>3.731782945736434</v>
      </c>
    </row>
    <row r="35" spans="1:4">
      <c r="A35" s="8" t="s">
        <v>961</v>
      </c>
      <c r="B35" s="8">
        <v>1</v>
      </c>
      <c r="C35" s="8">
        <v>4.1275082550165099</v>
      </c>
      <c r="D35" s="8">
        <v>13.507747015494031</v>
      </c>
    </row>
    <row r="36" spans="1:4">
      <c r="A36" s="8" t="s">
        <v>961</v>
      </c>
      <c r="B36" s="8">
        <v>1</v>
      </c>
      <c r="C36" s="8">
        <v>4.7377269670477471</v>
      </c>
      <c r="D36" s="8">
        <v>18.190988567585745</v>
      </c>
    </row>
    <row r="37" spans="1:4">
      <c r="A37" s="8" t="s">
        <v>961</v>
      </c>
      <c r="B37" s="8">
        <v>1</v>
      </c>
      <c r="C37" s="8">
        <v>4.8699386503067483</v>
      </c>
      <c r="D37" s="8">
        <v>18.687116564417199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26" sqref="B26"/>
    </sheetView>
  </sheetViews>
  <sheetFormatPr baseColWidth="10" defaultRowHeight="15" x14ac:dyDescent="0"/>
  <cols>
    <col min="1" max="1" width="21.1640625" customWidth="1"/>
  </cols>
  <sheetData>
    <row r="1" spans="1:10">
      <c r="A1" t="s">
        <v>1062</v>
      </c>
    </row>
    <row r="3" spans="1:10">
      <c r="A3" t="s">
        <v>1034</v>
      </c>
      <c r="G3" t="s">
        <v>1061</v>
      </c>
    </row>
    <row r="4" spans="1:10">
      <c r="B4" t="s">
        <v>351</v>
      </c>
      <c r="C4" t="s">
        <v>1031</v>
      </c>
      <c r="D4" t="s">
        <v>930</v>
      </c>
      <c r="E4" t="s">
        <v>1035</v>
      </c>
      <c r="G4" t="s">
        <v>351</v>
      </c>
      <c r="H4" t="s">
        <v>1031</v>
      </c>
      <c r="I4" t="s">
        <v>930</v>
      </c>
      <c r="J4" t="s">
        <v>1035</v>
      </c>
    </row>
    <row r="5" spans="1:10">
      <c r="A5" t="s">
        <v>961</v>
      </c>
      <c r="B5" s="1">
        <v>550</v>
      </c>
      <c r="C5" s="1">
        <v>453</v>
      </c>
      <c r="D5" s="1">
        <v>607</v>
      </c>
      <c r="E5" s="1">
        <v>503</v>
      </c>
      <c r="G5" s="1">
        <v>9.4079999999999995</v>
      </c>
      <c r="H5" s="1">
        <v>11.956799999999999</v>
      </c>
      <c r="I5" s="1">
        <v>17.595099999999999</v>
      </c>
      <c r="J5" s="1">
        <v>15.824199999999999</v>
      </c>
    </row>
    <row r="6" spans="1:10">
      <c r="A6" t="s">
        <v>961</v>
      </c>
      <c r="B6" s="1">
        <v>605</v>
      </c>
      <c r="C6" s="1">
        <v>500</v>
      </c>
      <c r="D6" s="1">
        <v>581</v>
      </c>
      <c r="E6" s="1">
        <v>519</v>
      </c>
      <c r="G6" s="1">
        <v>8.8256999999999994</v>
      </c>
      <c r="H6" s="1">
        <v>9.9716000000000005</v>
      </c>
      <c r="I6" s="1">
        <v>17.324000000000002</v>
      </c>
      <c r="J6" s="1">
        <v>11.5154</v>
      </c>
    </row>
    <row r="7" spans="1:10">
      <c r="A7" t="s">
        <v>961</v>
      </c>
      <c r="B7" s="1">
        <v>384</v>
      </c>
      <c r="C7" s="1">
        <v>303</v>
      </c>
      <c r="D7" s="1">
        <v>544</v>
      </c>
      <c r="E7" s="1">
        <v>543</v>
      </c>
      <c r="G7" s="1">
        <v>8.9039999999999999</v>
      </c>
      <c r="H7" s="1">
        <v>9.0200010000000006</v>
      </c>
      <c r="I7" s="1">
        <v>15.4</v>
      </c>
      <c r="J7" s="1">
        <v>23.478000000000002</v>
      </c>
    </row>
    <row r="8" spans="1:10">
      <c r="A8" t="s">
        <v>961</v>
      </c>
      <c r="B8" s="1">
        <v>389</v>
      </c>
      <c r="C8" s="1">
        <v>290</v>
      </c>
      <c r="D8" s="1">
        <v>518</v>
      </c>
      <c r="E8" s="1">
        <v>509</v>
      </c>
      <c r="G8" s="1">
        <v>10.2256</v>
      </c>
      <c r="H8" s="1">
        <v>8.2560000000000002</v>
      </c>
      <c r="I8" s="1">
        <v>14.639200000000001</v>
      </c>
      <c r="J8" s="1">
        <v>22.2774</v>
      </c>
    </row>
    <row r="9" spans="1:10">
      <c r="A9" t="s">
        <v>961</v>
      </c>
      <c r="B9" s="1">
        <v>297</v>
      </c>
      <c r="C9" s="1"/>
      <c r="D9" s="1">
        <v>636</v>
      </c>
      <c r="E9" s="1">
        <v>478</v>
      </c>
      <c r="G9" s="1">
        <v>10.5952</v>
      </c>
      <c r="H9" s="1"/>
      <c r="I9" s="1">
        <v>10.6722</v>
      </c>
      <c r="J9" s="1">
        <v>11.268000000000001</v>
      </c>
    </row>
    <row r="10" spans="1:10">
      <c r="A10" t="s">
        <v>961</v>
      </c>
      <c r="B10" s="1">
        <v>398</v>
      </c>
      <c r="C10" s="1"/>
      <c r="D10" s="1">
        <v>632</v>
      </c>
      <c r="E10" s="1">
        <v>502</v>
      </c>
      <c r="G10" s="1">
        <v>14.408799999999999</v>
      </c>
      <c r="H10" s="1"/>
      <c r="I10" s="1">
        <v>11.3645</v>
      </c>
      <c r="J10" s="1">
        <v>12.5756</v>
      </c>
    </row>
    <row r="11" spans="1:10">
      <c r="C11" s="1"/>
      <c r="D11" s="1"/>
      <c r="E11" s="1">
        <v>552</v>
      </c>
      <c r="G11" s="1"/>
      <c r="H11" s="1"/>
      <c r="I11" s="1"/>
      <c r="J11" s="1">
        <v>12.4701</v>
      </c>
    </row>
    <row r="12" spans="1:10">
      <c r="B12" s="1"/>
      <c r="C12" s="1"/>
      <c r="D12" s="1"/>
      <c r="E12" s="1">
        <v>546</v>
      </c>
      <c r="J12" s="1">
        <v>16.8858</v>
      </c>
    </row>
    <row r="13" spans="1:10">
      <c r="B13" s="1"/>
      <c r="C13" s="1"/>
      <c r="D13" s="1"/>
      <c r="E13" s="1"/>
    </row>
    <row r="14" spans="1:10">
      <c r="A14" t="s">
        <v>977</v>
      </c>
      <c r="B14">
        <f>AVERAGE(B5:B10)</f>
        <v>437.16666666666669</v>
      </c>
      <c r="C14">
        <f>AVERAGE(C5:C10)</f>
        <v>386.5</v>
      </c>
      <c r="D14">
        <f>AVERAGE(D5:D10)</f>
        <v>586.33333333333337</v>
      </c>
      <c r="E14">
        <f>AVERAGE(E5:E10)</f>
        <v>509</v>
      </c>
      <c r="G14">
        <f>AVERAGE(G5:G10)</f>
        <v>10.394549999999999</v>
      </c>
      <c r="H14">
        <f>AVERAGE(H5:H10)</f>
        <v>9.8011002500000011</v>
      </c>
      <c r="I14">
        <f>AVERAGE(I5:I10)</f>
        <v>14.499166666666667</v>
      </c>
      <c r="J14">
        <f>AVERAGE(J5:J10)</f>
        <v>16.156433333333332</v>
      </c>
    </row>
    <row r="15" spans="1:10">
      <c r="A15" t="s">
        <v>1042</v>
      </c>
      <c r="D15" s="10"/>
    </row>
    <row r="16" spans="1:10">
      <c r="A16" t="s">
        <v>1036</v>
      </c>
      <c r="B16">
        <v>0.50419999999999998</v>
      </c>
      <c r="G16">
        <v>0.64500000000000002</v>
      </c>
    </row>
    <row r="17" spans="1:7">
      <c r="A17" t="s">
        <v>1037</v>
      </c>
      <c r="B17">
        <v>1.55E-2</v>
      </c>
      <c r="G17">
        <v>1.9E-2</v>
      </c>
    </row>
    <row r="18" spans="1:7">
      <c r="A18" t="s">
        <v>1038</v>
      </c>
      <c r="B18">
        <v>7.3999999999999996E-2</v>
      </c>
      <c r="G18">
        <v>2.5600000000000001E-2</v>
      </c>
    </row>
    <row r="20" spans="1:7">
      <c r="A20" t="s">
        <v>1039</v>
      </c>
      <c r="B20">
        <v>3.3E-3</v>
      </c>
      <c r="G20">
        <v>0.02</v>
      </c>
    </row>
    <row r="21" spans="1:7">
      <c r="A21" t="s">
        <v>1040</v>
      </c>
      <c r="B21">
        <v>5.7999999999999996E-3</v>
      </c>
      <c r="G21">
        <v>3.9300000000000002E-2</v>
      </c>
    </row>
    <row r="22" spans="1:7">
      <c r="A22" t="s">
        <v>1041</v>
      </c>
      <c r="B22">
        <v>5.3E-3</v>
      </c>
      <c r="G22">
        <v>0.57499999999999996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K34" sqref="K34"/>
    </sheetView>
  </sheetViews>
  <sheetFormatPr baseColWidth="10" defaultRowHeight="15" x14ac:dyDescent="0"/>
  <cols>
    <col min="3" max="3" width="13" bestFit="1" customWidth="1"/>
  </cols>
  <sheetData>
    <row r="1" spans="1:7">
      <c r="A1" t="s">
        <v>1048</v>
      </c>
    </row>
    <row r="3" spans="1:7">
      <c r="A3" s="15" t="s">
        <v>928</v>
      </c>
      <c r="B3" s="15"/>
      <c r="C3" s="15"/>
      <c r="D3" s="15"/>
      <c r="E3" s="15"/>
      <c r="F3" s="15" t="s">
        <v>994</v>
      </c>
      <c r="G3" s="15"/>
    </row>
    <row r="4" spans="1:7">
      <c r="A4" s="15" t="s">
        <v>937</v>
      </c>
      <c r="B4" s="2" t="s">
        <v>929</v>
      </c>
      <c r="C4" s="2" t="s">
        <v>1045</v>
      </c>
      <c r="D4" s="2" t="s">
        <v>924</v>
      </c>
      <c r="E4" s="2" t="s">
        <v>1046</v>
      </c>
      <c r="F4" s="2" t="s">
        <v>924</v>
      </c>
      <c r="G4" s="2" t="s">
        <v>1047</v>
      </c>
    </row>
    <row r="5" spans="1:7">
      <c r="B5">
        <v>0</v>
      </c>
      <c r="C5">
        <v>0.52999999999999758</v>
      </c>
      <c r="D5">
        <v>7.6000000000000014</v>
      </c>
      <c r="E5">
        <v>1.740000000000002</v>
      </c>
      <c r="F5">
        <v>7.9399999999999977</v>
      </c>
      <c r="G5">
        <v>2.3900000000000006</v>
      </c>
    </row>
    <row r="6" spans="1:7">
      <c r="B6">
        <v>0</v>
      </c>
      <c r="C6">
        <v>1.1300000000000026</v>
      </c>
      <c r="D6">
        <v>7.0300000000000011</v>
      </c>
      <c r="E6">
        <v>1.8800000000000026</v>
      </c>
      <c r="F6">
        <v>7.02</v>
      </c>
      <c r="G6">
        <v>2.360000000000003</v>
      </c>
    </row>
    <row r="7" spans="1:7">
      <c r="B7">
        <v>0</v>
      </c>
      <c r="C7">
        <v>-1.129999999999999</v>
      </c>
      <c r="D7">
        <v>6.9400000000000013</v>
      </c>
      <c r="E7">
        <v>-8.9999999999999858E-2</v>
      </c>
      <c r="F7">
        <v>5.759999999999998</v>
      </c>
      <c r="G7">
        <v>-2.9999999999997584E-2</v>
      </c>
    </row>
    <row r="8" spans="1:7">
      <c r="B8">
        <v>0</v>
      </c>
      <c r="C8">
        <v>-0.80999999999999517</v>
      </c>
      <c r="D8">
        <v>6.480000000000004</v>
      </c>
      <c r="E8">
        <v>-0.59999999999999787</v>
      </c>
      <c r="F8">
        <v>5.6000000000000014</v>
      </c>
      <c r="G8">
        <v>0.24000000000000554</v>
      </c>
    </row>
    <row r="9" spans="1:7">
      <c r="A9" s="15" t="s">
        <v>977</v>
      </c>
      <c r="B9" s="15">
        <f>AVERAGE(B5:B8)</f>
        <v>0</v>
      </c>
      <c r="C9" s="15">
        <f t="shared" ref="C9:G9" si="0">AVERAGE(C5:C8)</f>
        <v>-6.9999999999998508E-2</v>
      </c>
      <c r="D9" s="15">
        <f t="shared" si="0"/>
        <v>7.012500000000002</v>
      </c>
      <c r="E9" s="15">
        <f t="shared" si="0"/>
        <v>0.73250000000000171</v>
      </c>
      <c r="F9" s="15">
        <f t="shared" si="0"/>
        <v>6.5799999999999992</v>
      </c>
      <c r="G9" s="15">
        <f t="shared" si="0"/>
        <v>1.2400000000000029</v>
      </c>
    </row>
    <row r="10" spans="1:7">
      <c r="A10" s="15" t="s">
        <v>955</v>
      </c>
      <c r="B10" s="15"/>
      <c r="C10" s="15">
        <f>TTEST(B5:B8,C5:C8,2,2)</f>
        <v>0.90070048799679614</v>
      </c>
      <c r="D10" s="15"/>
      <c r="E10" s="19">
        <f>TTEST(D5:D8,E5:E8,2,2)</f>
        <v>8.5065759782375198E-5</v>
      </c>
      <c r="F10" s="15"/>
      <c r="G10" s="19">
        <f>TTEST(F5:F8,G5:G8,2,2)</f>
        <v>8.0285714400785775E-4</v>
      </c>
    </row>
    <row r="12" spans="1:7">
      <c r="A12" t="s">
        <v>938</v>
      </c>
      <c r="B12">
        <v>0</v>
      </c>
      <c r="C12">
        <v>0.75999999999999801</v>
      </c>
      <c r="D12">
        <v>11.470000000000002</v>
      </c>
      <c r="E12">
        <v>0.70000000000000639</v>
      </c>
      <c r="F12">
        <v>15.32</v>
      </c>
      <c r="G12">
        <v>9.9000000000000021</v>
      </c>
    </row>
    <row r="13" spans="1:7">
      <c r="B13">
        <v>0</v>
      </c>
      <c r="C13">
        <v>0.66999999999999815</v>
      </c>
      <c r="D13">
        <v>10.629999999999999</v>
      </c>
      <c r="E13">
        <v>1.5400000000000027</v>
      </c>
      <c r="F13">
        <v>14.43</v>
      </c>
      <c r="G13">
        <v>9.9499999999999993</v>
      </c>
    </row>
    <row r="14" spans="1:7">
      <c r="B14">
        <v>0</v>
      </c>
      <c r="C14">
        <v>-0.89999999999999858</v>
      </c>
      <c r="D14">
        <v>10.810000000000002</v>
      </c>
      <c r="E14">
        <v>-1.1299999999999955</v>
      </c>
      <c r="F14">
        <v>13.14</v>
      </c>
      <c r="G14">
        <v>7.480000000000004</v>
      </c>
    </row>
    <row r="15" spans="1:7">
      <c r="B15">
        <v>0</v>
      </c>
      <c r="C15">
        <v>-1.2699999999999996</v>
      </c>
      <c r="D15">
        <v>10.080000000000002</v>
      </c>
      <c r="E15">
        <v>-0.93999999999999773</v>
      </c>
      <c r="F15">
        <v>13.010000000000002</v>
      </c>
      <c r="G15">
        <v>7.8300000000000018</v>
      </c>
    </row>
    <row r="16" spans="1:7">
      <c r="A16" s="15" t="s">
        <v>977</v>
      </c>
      <c r="B16" s="15">
        <f>AVERAGE(B12:B15)</f>
        <v>0</v>
      </c>
      <c r="C16" s="15">
        <f t="shared" ref="C16:G16" si="1">AVERAGE(C12:C15)</f>
        <v>-0.1850000000000005</v>
      </c>
      <c r="D16" s="15">
        <f t="shared" si="1"/>
        <v>10.747500000000002</v>
      </c>
      <c r="E16" s="15">
        <f t="shared" si="1"/>
        <v>4.2500000000003979E-2</v>
      </c>
      <c r="F16" s="15">
        <f t="shared" si="1"/>
        <v>13.975000000000001</v>
      </c>
      <c r="G16" s="15">
        <f t="shared" si="1"/>
        <v>8.7900000000000027</v>
      </c>
    </row>
    <row r="17" spans="1:7">
      <c r="A17" s="15" t="s">
        <v>955</v>
      </c>
      <c r="B17" s="15"/>
      <c r="C17" s="15">
        <f>TTEST(B12:B15,C12:C15,2,2)</f>
        <v>0.73678960428100071</v>
      </c>
      <c r="D17" s="15"/>
      <c r="E17" s="19">
        <f>TTEST(D12:D15,E12:E15,2,2)</f>
        <v>5.2390882030977434E-6</v>
      </c>
      <c r="F17" s="15"/>
      <c r="G17" s="19">
        <f>TTEST(F12:F15,G12:G15,2,2)</f>
        <v>9.3611500639115839E-4</v>
      </c>
    </row>
    <row r="19" spans="1:7">
      <c r="A19" t="s">
        <v>1043</v>
      </c>
      <c r="B19">
        <v>0</v>
      </c>
      <c r="C19">
        <v>-0.56000000000000227</v>
      </c>
      <c r="D19">
        <v>0.19999999999999901</v>
      </c>
      <c r="E19">
        <v>-0.96000000000000085</v>
      </c>
      <c r="F19">
        <v>0.92999999999999972</v>
      </c>
      <c r="G19">
        <v>-1.1700000000000017</v>
      </c>
    </row>
    <row r="20" spans="1:7">
      <c r="B20">
        <v>0</v>
      </c>
      <c r="C20">
        <v>-0.5</v>
      </c>
      <c r="D20">
        <v>1.1599999999999966</v>
      </c>
      <c r="E20">
        <v>-1.0199999999999996</v>
      </c>
      <c r="F20">
        <v>0.57999999999999829</v>
      </c>
      <c r="G20">
        <v>-1.1099999999999994</v>
      </c>
    </row>
    <row r="21" spans="1:7">
      <c r="B21">
        <v>0</v>
      </c>
      <c r="C21">
        <v>-2.2199999999999989</v>
      </c>
      <c r="D21">
        <v>-0.46000000000000085</v>
      </c>
      <c r="E21">
        <v>-2.7900000000000027</v>
      </c>
      <c r="F21">
        <v>0.48000000000000043</v>
      </c>
      <c r="G21">
        <v>-2.2899999999999991</v>
      </c>
    </row>
    <row r="22" spans="1:7">
      <c r="B22">
        <v>0</v>
      </c>
      <c r="C22">
        <v>-2.4399999999999977</v>
      </c>
      <c r="D22">
        <v>0.60999999999999943</v>
      </c>
      <c r="E22">
        <v>-3.5</v>
      </c>
      <c r="F22">
        <v>0.23000000000000043</v>
      </c>
      <c r="G22">
        <v>-2.1099999999999994</v>
      </c>
    </row>
    <row r="23" spans="1:7">
      <c r="A23" s="15" t="s">
        <v>977</v>
      </c>
      <c r="B23" s="15">
        <f>AVERAGE(B19:B22)</f>
        <v>0</v>
      </c>
      <c r="C23" s="15">
        <f t="shared" ref="C23:G23" si="2">AVERAGE(C19:C22)</f>
        <v>-1.4299999999999997</v>
      </c>
      <c r="D23" s="15">
        <f t="shared" si="2"/>
        <v>0.37749999999999856</v>
      </c>
      <c r="E23" s="15">
        <f t="shared" si="2"/>
        <v>-2.0675000000000008</v>
      </c>
      <c r="F23" s="15">
        <f t="shared" si="2"/>
        <v>0.55499999999999972</v>
      </c>
      <c r="G23" s="15">
        <f t="shared" si="2"/>
        <v>-1.67</v>
      </c>
    </row>
    <row r="24" spans="1:7">
      <c r="A24" s="15" t="s">
        <v>955</v>
      </c>
      <c r="B24" s="15"/>
      <c r="C24" s="19">
        <f>TTEST(B19:B22,C19:C22,2,2)</f>
        <v>3.3688332474933746E-2</v>
      </c>
      <c r="D24" s="15"/>
      <c r="E24" s="19">
        <f>TTEST(D19:D22,E19:E22,2,2)</f>
        <v>1.4946411345354979E-2</v>
      </c>
      <c r="F24" s="15"/>
      <c r="G24" s="19">
        <f>TTEST(F19:F22,G19:G22,2,2)</f>
        <v>6.1693073581687771E-4</v>
      </c>
    </row>
    <row r="26" spans="1:7">
      <c r="A26" t="s">
        <v>941</v>
      </c>
      <c r="B26">
        <v>0</v>
      </c>
      <c r="C26">
        <v>6.4899999999999984</v>
      </c>
      <c r="D26">
        <v>-2.3200000000000003</v>
      </c>
      <c r="E26">
        <v>3.2800000000000011</v>
      </c>
      <c r="F26">
        <v>-2.6999999999999993</v>
      </c>
      <c r="G26">
        <v>2.0899999999999963</v>
      </c>
    </row>
    <row r="27" spans="1:7">
      <c r="B27">
        <v>0</v>
      </c>
      <c r="C27">
        <v>6.8500000000000014</v>
      </c>
      <c r="D27">
        <v>-2.4600000000000009</v>
      </c>
      <c r="E27">
        <v>3.1900000000000013</v>
      </c>
      <c r="F27">
        <v>-3.5600000000000023</v>
      </c>
      <c r="G27">
        <v>2.3500000000000014</v>
      </c>
    </row>
    <row r="28" spans="1:7">
      <c r="B28">
        <v>0</v>
      </c>
      <c r="C28">
        <v>4.8300000000000018</v>
      </c>
      <c r="D28">
        <v>-2.9800000000000004</v>
      </c>
      <c r="E28">
        <v>1.4499999999999993</v>
      </c>
      <c r="F28">
        <v>-4.879999999999999</v>
      </c>
      <c r="G28">
        <v>1.1199999999999974</v>
      </c>
    </row>
    <row r="29" spans="1:7">
      <c r="B29">
        <v>0</v>
      </c>
      <c r="C29">
        <v>4.9100000000000037</v>
      </c>
      <c r="D29">
        <v>-3.009999999999998</v>
      </c>
      <c r="E29">
        <v>0.71000000000000085</v>
      </c>
      <c r="F29">
        <v>-4.9800000000000004</v>
      </c>
      <c r="G29">
        <v>0.89000000000000412</v>
      </c>
    </row>
    <row r="30" spans="1:7">
      <c r="A30" s="15" t="s">
        <v>977</v>
      </c>
      <c r="B30" s="15">
        <f>AVERAGE(B26:B29)</f>
        <v>0</v>
      </c>
      <c r="C30" s="15">
        <f t="shared" ref="C30:G30" si="3">AVERAGE(C26:C29)</f>
        <v>5.7700000000000014</v>
      </c>
      <c r="D30" s="15">
        <f t="shared" si="3"/>
        <v>-2.6924999999999999</v>
      </c>
      <c r="E30" s="15">
        <f t="shared" si="3"/>
        <v>2.1575000000000006</v>
      </c>
      <c r="F30" s="15">
        <f t="shared" si="3"/>
        <v>-4.03</v>
      </c>
      <c r="G30" s="15">
        <f t="shared" si="3"/>
        <v>1.6124999999999998</v>
      </c>
    </row>
    <row r="31" spans="1:7">
      <c r="A31" s="15" t="s">
        <v>955</v>
      </c>
      <c r="B31" s="15"/>
      <c r="C31" s="19">
        <f>TTEST(B26:B29,C26:C29,2,2)</f>
        <v>3.3735978982310258E-5</v>
      </c>
      <c r="D31" s="15"/>
      <c r="E31" s="19">
        <f>TTEST(D26:D29,E26:E29,2,2)</f>
        <v>3.3717812539488403E-4</v>
      </c>
      <c r="F31" s="15"/>
      <c r="G31" s="19">
        <f>TTEST(F26:F29,G26:G29,2,2)</f>
        <v>1.3486598230774257E-4</v>
      </c>
    </row>
    <row r="33" spans="1:7">
      <c r="A33" t="s">
        <v>942</v>
      </c>
      <c r="B33">
        <v>0</v>
      </c>
      <c r="C33">
        <v>2.629999999999999</v>
      </c>
      <c r="D33">
        <v>8.9999999999999858E-2</v>
      </c>
      <c r="E33">
        <v>3.34</v>
      </c>
      <c r="F33">
        <v>0.73999999999999844</v>
      </c>
      <c r="G33">
        <v>1.8200000000000003</v>
      </c>
    </row>
    <row r="34" spans="1:7">
      <c r="B34">
        <v>0</v>
      </c>
      <c r="C34">
        <v>2.75</v>
      </c>
      <c r="D34">
        <v>-0.26000000000000156</v>
      </c>
      <c r="E34">
        <v>3.7800000000000011</v>
      </c>
      <c r="F34">
        <v>-3.0000000000001137E-2</v>
      </c>
      <c r="G34">
        <v>1.4000000000000021</v>
      </c>
    </row>
    <row r="35" spans="1:7">
      <c r="B35">
        <v>0</v>
      </c>
      <c r="C35">
        <v>0.97000000000000242</v>
      </c>
      <c r="D35">
        <v>-0.57000000000000028</v>
      </c>
      <c r="E35" s="7">
        <v>2.1199999999999974</v>
      </c>
      <c r="F35">
        <v>-1.4400000000000013</v>
      </c>
      <c r="G35">
        <v>0.80000000000000071</v>
      </c>
    </row>
    <row r="36" spans="1:7">
      <c r="B36">
        <v>0</v>
      </c>
      <c r="C36">
        <v>0.81000000000000227</v>
      </c>
      <c r="D36">
        <v>-0.80999999999999872</v>
      </c>
      <c r="E36" s="7">
        <v>1.870000000000001</v>
      </c>
      <c r="F36">
        <v>-1.4499999999999993</v>
      </c>
      <c r="G36">
        <v>0.51000000000000156</v>
      </c>
    </row>
    <row r="37" spans="1:7">
      <c r="A37" s="15" t="s">
        <v>977</v>
      </c>
      <c r="B37" s="15">
        <f>AVERAGE(B33:B36)</f>
        <v>0</v>
      </c>
      <c r="C37" s="15">
        <f t="shared" ref="C37:G37" si="4">AVERAGE(C33:C36)</f>
        <v>1.7900000000000009</v>
      </c>
      <c r="D37" s="15">
        <f t="shared" si="4"/>
        <v>-0.38750000000000018</v>
      </c>
      <c r="E37" s="15">
        <f t="shared" si="4"/>
        <v>2.7774999999999999</v>
      </c>
      <c r="F37" s="15">
        <f t="shared" si="4"/>
        <v>-0.54500000000000082</v>
      </c>
      <c r="G37" s="15">
        <f t="shared" si="4"/>
        <v>1.1325000000000012</v>
      </c>
    </row>
    <row r="38" spans="1:7">
      <c r="A38" s="15" t="s">
        <v>955</v>
      </c>
      <c r="B38" s="15"/>
      <c r="C38" s="19">
        <f>TTEST(B33:B36,C33:C36,2,2)</f>
        <v>1.3898152661764487E-2</v>
      </c>
      <c r="D38" s="15"/>
      <c r="E38" s="19">
        <f>TTEST(D33:D36,E33:E36,2,2)</f>
        <v>7.4864053798548284E-4</v>
      </c>
      <c r="F38" s="15"/>
      <c r="G38" s="19">
        <f>TTEST(F33:F36,G33:G36,2,2)</f>
        <v>3.4842141431799992E-2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F12" sqref="F12"/>
    </sheetView>
  </sheetViews>
  <sheetFormatPr baseColWidth="10" defaultRowHeight="15" x14ac:dyDescent="0"/>
  <cols>
    <col min="1" max="4" width="10.83203125" style="7"/>
    <col min="7" max="7" width="14.83203125" customWidth="1"/>
  </cols>
  <sheetData>
    <row r="1" spans="1:9">
      <c r="A1" s="7" t="s">
        <v>1053</v>
      </c>
    </row>
    <row r="3" spans="1:9">
      <c r="A3" s="7" t="s">
        <v>351</v>
      </c>
      <c r="B3" s="7" t="s">
        <v>962</v>
      </c>
      <c r="C3" s="7" t="s">
        <v>963</v>
      </c>
      <c r="D3" s="7" t="s">
        <v>964</v>
      </c>
      <c r="F3" t="s">
        <v>955</v>
      </c>
    </row>
    <row r="4" spans="1:9">
      <c r="A4" s="7" t="s">
        <v>961</v>
      </c>
      <c r="B4" s="7">
        <v>24.150000000000002</v>
      </c>
      <c r="C4" s="7">
        <v>119.2</v>
      </c>
      <c r="D4" s="7">
        <v>364.32000000000005</v>
      </c>
      <c r="H4" t="s">
        <v>963</v>
      </c>
      <c r="I4" t="s">
        <v>964</v>
      </c>
    </row>
    <row r="5" spans="1:9">
      <c r="A5" s="7" t="s">
        <v>961</v>
      </c>
      <c r="B5" s="7">
        <v>25.344000000000005</v>
      </c>
      <c r="C5" s="7">
        <v>111.672</v>
      </c>
      <c r="D5" s="7">
        <v>432</v>
      </c>
      <c r="G5" t="s">
        <v>1051</v>
      </c>
      <c r="H5" s="10">
        <f>TTEST(C4:C12,C28:C36,2,3)</f>
        <v>3.6019261164703261E-3</v>
      </c>
      <c r="I5" s="10">
        <f>TTEST(D4:D12,D28:D36,2,3)</f>
        <v>2.5486091661538628E-2</v>
      </c>
    </row>
    <row r="6" spans="1:9">
      <c r="A6" s="7" t="s">
        <v>961</v>
      </c>
      <c r="B6" s="7">
        <v>27.200000000000003</v>
      </c>
      <c r="C6" s="7">
        <v>119.464</v>
      </c>
      <c r="D6" s="7">
        <v>325.60000000000002</v>
      </c>
      <c r="G6" t="s">
        <v>1052</v>
      </c>
      <c r="H6" s="10">
        <f>TTEST(C4:C12,C40:C46,2,3)</f>
        <v>6.2164209002133245E-4</v>
      </c>
      <c r="I6" s="10">
        <f>TTEST(D5:D13,D29:D37,2,3)</f>
        <v>3.6598187942233858E-2</v>
      </c>
    </row>
    <row r="7" spans="1:9">
      <c r="A7" s="7" t="s">
        <v>961</v>
      </c>
      <c r="B7" s="7">
        <v>25.919999999999998</v>
      </c>
      <c r="C7" s="7">
        <v>77.591999999999999</v>
      </c>
      <c r="D7" s="7">
        <v>172.58400000000003</v>
      </c>
    </row>
    <row r="8" spans="1:9">
      <c r="A8" s="7" t="s">
        <v>961</v>
      </c>
      <c r="B8" s="7">
        <v>25.110000000000003</v>
      </c>
      <c r="C8" s="7">
        <v>116.64</v>
      </c>
      <c r="D8" s="7">
        <v>223.01999999999998</v>
      </c>
      <c r="G8" t="s">
        <v>1055</v>
      </c>
      <c r="H8" s="10">
        <f>TTEST(C16:C24,C40:C46,2,3)</f>
        <v>2.1388438572188546E-3</v>
      </c>
      <c r="I8" s="10">
        <f>TTEST(D16:D24,D40:D46,2,3)</f>
        <v>2.5483793628696487E-3</v>
      </c>
    </row>
    <row r="9" spans="1:9">
      <c r="A9" s="7" t="s">
        <v>961</v>
      </c>
      <c r="B9" s="7">
        <v>25.758000000000003</v>
      </c>
      <c r="C9" s="7">
        <v>80.73</v>
      </c>
      <c r="D9" s="7">
        <v>246.58200000000002</v>
      </c>
    </row>
    <row r="10" spans="1:9">
      <c r="A10" s="7" t="s">
        <v>961</v>
      </c>
      <c r="B10" s="7">
        <v>23.232000000000003</v>
      </c>
      <c r="C10" s="7">
        <v>111.6</v>
      </c>
      <c r="D10" s="7">
        <v>239.39999999999998</v>
      </c>
    </row>
    <row r="11" spans="1:9">
      <c r="A11" s="7" t="s">
        <v>961</v>
      </c>
      <c r="B11" s="7">
        <v>23.165999999999993</v>
      </c>
      <c r="C11" s="7">
        <v>47.196000000000005</v>
      </c>
      <c r="D11" s="7">
        <v>145.19999999999999</v>
      </c>
      <c r="G11" t="s">
        <v>1054</v>
      </c>
      <c r="H11" s="6">
        <f>TTEST(C28:C36,C40:C46,2,3)</f>
        <v>0.31785978714949037</v>
      </c>
      <c r="I11" s="6">
        <f>TTEST(D28:D36,D40:D46,2,3)</f>
        <v>0.25666355163446763</v>
      </c>
    </row>
    <row r="12" spans="1:9">
      <c r="A12" s="7" t="s">
        <v>961</v>
      </c>
      <c r="B12" s="7">
        <v>23.228999999999999</v>
      </c>
      <c r="C12" s="7">
        <v>69.930000000000007</v>
      </c>
      <c r="D12" s="7">
        <v>256.5</v>
      </c>
    </row>
    <row r="13" spans="1:9">
      <c r="A13" s="7" t="s">
        <v>978</v>
      </c>
      <c r="B13" s="7">
        <f>AVERAGE(B4:B12)</f>
        <v>24.789888888888893</v>
      </c>
      <c r="C13" s="7">
        <f t="shared" ref="C13:D13" si="0">AVERAGE(C4:C12)</f>
        <v>94.89155555555557</v>
      </c>
      <c r="D13" s="7">
        <f t="shared" si="0"/>
        <v>267.2451111111111</v>
      </c>
    </row>
    <row r="15" spans="1:9">
      <c r="A15" s="7" t="s">
        <v>1049</v>
      </c>
      <c r="B15" s="7" t="s">
        <v>962</v>
      </c>
      <c r="C15" s="7" t="s">
        <v>963</v>
      </c>
      <c r="D15" s="7" t="s">
        <v>964</v>
      </c>
    </row>
    <row r="16" spans="1:9">
      <c r="A16" s="7" t="s">
        <v>961</v>
      </c>
      <c r="B16" s="7">
        <v>25.641000000000002</v>
      </c>
      <c r="C16" s="7">
        <v>68.606999999999999</v>
      </c>
      <c r="D16" s="7">
        <v>148.71600000000001</v>
      </c>
    </row>
    <row r="17" spans="1:4">
      <c r="A17" s="7" t="s">
        <v>961</v>
      </c>
      <c r="B17" s="7">
        <v>27.360000000000003</v>
      </c>
      <c r="C17" s="7">
        <v>51.975000000000001</v>
      </c>
      <c r="D17" s="7">
        <v>158.76000000000002</v>
      </c>
    </row>
    <row r="18" spans="1:4">
      <c r="A18" s="7" t="s">
        <v>961</v>
      </c>
      <c r="B18" s="7">
        <v>26.700000000000003</v>
      </c>
      <c r="C18" s="7">
        <v>66.929999999999993</v>
      </c>
      <c r="D18" s="7">
        <v>201.29999999999998</v>
      </c>
    </row>
    <row r="19" spans="1:4">
      <c r="A19" s="7" t="s">
        <v>961</v>
      </c>
      <c r="B19" s="7">
        <v>27.983999999999998</v>
      </c>
      <c r="C19" s="7">
        <v>67.456000000000003</v>
      </c>
      <c r="D19" s="7">
        <v>239.25</v>
      </c>
    </row>
    <row r="20" spans="1:4">
      <c r="A20" s="7" t="s">
        <v>961</v>
      </c>
      <c r="B20" s="7">
        <v>24.336000000000002</v>
      </c>
      <c r="C20" s="7">
        <v>99.146666666666661</v>
      </c>
      <c r="D20" s="7">
        <v>260.16666666666669</v>
      </c>
    </row>
    <row r="21" spans="1:4">
      <c r="A21" s="7" t="s">
        <v>961</v>
      </c>
      <c r="B21" s="7">
        <v>23.56</v>
      </c>
      <c r="C21" s="7">
        <v>120.75</v>
      </c>
      <c r="D21" s="7">
        <v>420</v>
      </c>
    </row>
    <row r="22" spans="1:4">
      <c r="A22" s="7" t="s">
        <v>961</v>
      </c>
      <c r="B22" s="7">
        <v>26.488</v>
      </c>
      <c r="C22" s="7">
        <v>90.146000000000001</v>
      </c>
      <c r="D22" s="7">
        <v>327.59999999999997</v>
      </c>
    </row>
    <row r="23" spans="1:4">
      <c r="A23" s="7" t="s">
        <v>961</v>
      </c>
      <c r="B23" s="7">
        <v>26.88</v>
      </c>
      <c r="C23" s="7">
        <v>83.447999999999993</v>
      </c>
      <c r="D23" s="7">
        <v>315</v>
      </c>
    </row>
    <row r="24" spans="1:4">
      <c r="A24" s="7" t="s">
        <v>961</v>
      </c>
      <c r="B24" s="7">
        <v>26</v>
      </c>
      <c r="C24" s="7">
        <v>128</v>
      </c>
      <c r="D24" s="7">
        <v>312</v>
      </c>
    </row>
    <row r="25" spans="1:4">
      <c r="A25" s="7" t="s">
        <v>978</v>
      </c>
      <c r="B25" s="7">
        <f>AVERAGE(B16:B24)</f>
        <v>26.105444444444444</v>
      </c>
      <c r="C25" s="7">
        <f>AVERAGE(C16:C24)</f>
        <v>86.273185185185184</v>
      </c>
      <c r="D25" s="7">
        <f>AVERAGE(D16:D24)</f>
        <v>264.75474074074071</v>
      </c>
    </row>
    <row r="27" spans="1:4">
      <c r="A27" s="7" t="s">
        <v>1045</v>
      </c>
      <c r="B27" s="7" t="s">
        <v>962</v>
      </c>
      <c r="C27" s="7" t="s">
        <v>963</v>
      </c>
      <c r="D27" s="7" t="s">
        <v>964</v>
      </c>
    </row>
    <row r="28" spans="1:4">
      <c r="A28" s="7" t="s">
        <v>961</v>
      </c>
      <c r="B28" s="7">
        <v>26.622</v>
      </c>
      <c r="C28" s="7">
        <v>29.328000000000003</v>
      </c>
      <c r="D28" s="7">
        <v>160.16000000000003</v>
      </c>
    </row>
    <row r="29" spans="1:4">
      <c r="A29" s="7" t="s">
        <v>961</v>
      </c>
      <c r="B29" s="7">
        <v>24.84</v>
      </c>
      <c r="C29" s="7">
        <v>51.599999999999994</v>
      </c>
      <c r="D29" s="7">
        <v>63.599999999999994</v>
      </c>
    </row>
    <row r="30" spans="1:4">
      <c r="A30" s="7" t="s">
        <v>961</v>
      </c>
      <c r="B30" s="7">
        <v>27.125</v>
      </c>
      <c r="C30" s="7">
        <v>37.631999999999998</v>
      </c>
      <c r="D30" s="7">
        <v>133</v>
      </c>
    </row>
    <row r="31" spans="1:4">
      <c r="A31" s="7" t="s">
        <v>961</v>
      </c>
      <c r="B31" s="7">
        <v>26.086500000000001</v>
      </c>
      <c r="C31" s="7">
        <v>52.019999999999996</v>
      </c>
      <c r="D31" s="7">
        <v>133.28</v>
      </c>
    </row>
    <row r="32" spans="1:4">
      <c r="A32" s="7" t="s">
        <v>961</v>
      </c>
      <c r="B32" s="7">
        <v>25.92</v>
      </c>
      <c r="C32" s="7">
        <v>29.699999999999996</v>
      </c>
      <c r="D32" s="7">
        <v>158.39999999999998</v>
      </c>
    </row>
    <row r="33" spans="1:4">
      <c r="A33" s="7" t="s">
        <v>961</v>
      </c>
      <c r="B33" s="7">
        <v>22.5</v>
      </c>
      <c r="C33" s="7">
        <v>71.774999999999991</v>
      </c>
      <c r="D33" s="7">
        <v>195</v>
      </c>
    </row>
    <row r="34" spans="1:4">
      <c r="A34" s="7" t="s">
        <v>961</v>
      </c>
      <c r="B34" s="7">
        <v>24.074999999999999</v>
      </c>
      <c r="C34" s="7">
        <v>110.57999999999998</v>
      </c>
      <c r="D34" s="7">
        <v>336</v>
      </c>
    </row>
    <row r="35" spans="1:4">
      <c r="A35" s="7" t="s">
        <v>961</v>
      </c>
      <c r="B35" s="7">
        <v>25.4925</v>
      </c>
      <c r="C35" s="7">
        <v>28.305</v>
      </c>
      <c r="D35" s="7">
        <v>135</v>
      </c>
    </row>
    <row r="36" spans="1:4">
      <c r="A36" s="7" t="s">
        <v>961</v>
      </c>
      <c r="B36" s="7">
        <v>23.544</v>
      </c>
      <c r="C36" s="7">
        <v>59.22</v>
      </c>
      <c r="D36" s="7">
        <v>211.2</v>
      </c>
    </row>
    <row r="37" spans="1:4">
      <c r="A37" s="7" t="s">
        <v>978</v>
      </c>
      <c r="B37" s="7">
        <f>AVERAGE(B28:B36)</f>
        <v>25.13388888888889</v>
      </c>
      <c r="C37" s="7">
        <f>AVERAGE(C28:C36)</f>
        <v>52.239999999999995</v>
      </c>
      <c r="D37" s="7">
        <f>AVERAGE(D28:D36)</f>
        <v>169.51555555555558</v>
      </c>
    </row>
    <row r="39" spans="1:4">
      <c r="A39" s="23" t="s">
        <v>1050</v>
      </c>
      <c r="B39" s="23" t="s">
        <v>962</v>
      </c>
      <c r="C39" s="23" t="s">
        <v>963</v>
      </c>
      <c r="D39" s="23" t="s">
        <v>964</v>
      </c>
    </row>
    <row r="40" spans="1:4">
      <c r="A40" s="7" t="s">
        <v>961</v>
      </c>
      <c r="B40" s="7">
        <v>23.625</v>
      </c>
      <c r="C40" s="7">
        <v>30</v>
      </c>
      <c r="D40" s="7">
        <v>30</v>
      </c>
    </row>
    <row r="41" spans="1:4">
      <c r="A41" s="7" t="s">
        <v>961</v>
      </c>
      <c r="B41" s="7">
        <v>24.408000000000001</v>
      </c>
      <c r="C41" s="7">
        <v>26.504999999999999</v>
      </c>
      <c r="D41" s="7">
        <v>164.08799999999999</v>
      </c>
    </row>
    <row r="42" spans="1:4">
      <c r="A42" s="7" t="s">
        <v>961</v>
      </c>
      <c r="B42" s="7">
        <v>23.664000000000001</v>
      </c>
      <c r="C42" s="7">
        <v>24.400000000000002</v>
      </c>
      <c r="D42" s="7">
        <v>172.8</v>
      </c>
    </row>
    <row r="43" spans="1:4">
      <c r="A43" s="7" t="s">
        <v>961</v>
      </c>
      <c r="B43" s="7">
        <v>25.439999999999998</v>
      </c>
      <c r="C43" s="7">
        <v>12.320000000000002</v>
      </c>
      <c r="D43" s="7">
        <v>67.536000000000001</v>
      </c>
    </row>
    <row r="44" spans="1:4">
      <c r="A44" s="7" t="s">
        <v>961</v>
      </c>
      <c r="B44" s="7">
        <v>22.75</v>
      </c>
      <c r="C44" s="7">
        <v>82.5</v>
      </c>
      <c r="D44" s="7">
        <v>170</v>
      </c>
    </row>
    <row r="45" spans="1:4">
      <c r="A45" s="7" t="s">
        <v>961</v>
      </c>
      <c r="B45" s="7">
        <v>24.764999999999997</v>
      </c>
      <c r="C45" s="7">
        <v>57.75</v>
      </c>
      <c r="D45" s="7">
        <v>154</v>
      </c>
    </row>
    <row r="46" spans="1:4">
      <c r="A46" s="7" t="s">
        <v>961</v>
      </c>
      <c r="B46" s="7">
        <v>22.509</v>
      </c>
      <c r="C46" s="7">
        <v>40.5</v>
      </c>
      <c r="D46" s="7">
        <v>153.9</v>
      </c>
    </row>
    <row r="47" spans="1:4">
      <c r="A47" s="7" t="s">
        <v>978</v>
      </c>
      <c r="B47" s="7">
        <f>AVERAGE(B40:B46)</f>
        <v>23.880142857142857</v>
      </c>
      <c r="C47" s="7">
        <f>AVERAGE(C40:C46)</f>
        <v>39.13928571428572</v>
      </c>
      <c r="D47" s="7">
        <f>AVERAGE(D40:D46)</f>
        <v>130.33199999999999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B18" sqref="B18"/>
    </sheetView>
  </sheetViews>
  <sheetFormatPr baseColWidth="10" defaultRowHeight="15" x14ac:dyDescent="0"/>
  <cols>
    <col min="14" max="14" width="11.83203125" customWidth="1"/>
  </cols>
  <sheetData>
    <row r="1" spans="1:17">
      <c r="A1" t="s">
        <v>1063</v>
      </c>
    </row>
    <row r="3" spans="1:17">
      <c r="B3" t="s">
        <v>351</v>
      </c>
      <c r="C3" t="s">
        <v>962</v>
      </c>
      <c r="D3" t="s">
        <v>963</v>
      </c>
      <c r="E3" t="s">
        <v>964</v>
      </c>
      <c r="F3" t="s">
        <v>957</v>
      </c>
      <c r="G3" t="s">
        <v>962</v>
      </c>
      <c r="H3" t="s">
        <v>963</v>
      </c>
      <c r="I3" t="s">
        <v>964</v>
      </c>
      <c r="J3" t="s">
        <v>1059</v>
      </c>
      <c r="K3" t="s">
        <v>962</v>
      </c>
      <c r="L3" t="s">
        <v>963</v>
      </c>
      <c r="M3" t="s">
        <v>964</v>
      </c>
      <c r="N3" t="s">
        <v>1058</v>
      </c>
      <c r="O3" t="s">
        <v>962</v>
      </c>
      <c r="P3" t="s">
        <v>963</v>
      </c>
      <c r="Q3" t="s">
        <v>964</v>
      </c>
    </row>
    <row r="4" spans="1:17">
      <c r="B4" t="s">
        <v>961</v>
      </c>
      <c r="C4">
        <v>23.279999999999998</v>
      </c>
      <c r="D4">
        <v>135.79999999999998</v>
      </c>
      <c r="E4">
        <v>368.08</v>
      </c>
      <c r="F4" t="s">
        <v>961</v>
      </c>
      <c r="G4" s="7">
        <v>21.4</v>
      </c>
      <c r="H4" s="7">
        <v>103.9</v>
      </c>
      <c r="I4" s="7">
        <v>263.44</v>
      </c>
      <c r="J4" t="s">
        <v>961</v>
      </c>
      <c r="K4">
        <v>24</v>
      </c>
      <c r="L4">
        <v>96.050000000000011</v>
      </c>
      <c r="M4">
        <v>287.55</v>
      </c>
      <c r="N4" t="s">
        <v>961</v>
      </c>
      <c r="O4">
        <v>26.729999999999997</v>
      </c>
      <c r="P4">
        <v>37.050000000000004</v>
      </c>
      <c r="Q4">
        <v>58.100000000000009</v>
      </c>
    </row>
    <row r="5" spans="1:17">
      <c r="B5" t="s">
        <v>961</v>
      </c>
      <c r="C5">
        <v>31.569999999999997</v>
      </c>
      <c r="D5">
        <v>79.52</v>
      </c>
      <c r="E5">
        <v>311.64</v>
      </c>
      <c r="F5" t="s">
        <v>961</v>
      </c>
      <c r="G5" s="7">
        <v>23.14</v>
      </c>
      <c r="H5">
        <v>121.14</v>
      </c>
      <c r="I5" s="7">
        <v>300.74</v>
      </c>
      <c r="J5" t="s">
        <v>961</v>
      </c>
      <c r="K5">
        <v>26.560000000000002</v>
      </c>
      <c r="L5">
        <v>122.64</v>
      </c>
      <c r="M5">
        <v>205.64</v>
      </c>
      <c r="N5" t="s">
        <v>961</v>
      </c>
      <c r="O5">
        <v>24.4</v>
      </c>
      <c r="P5">
        <v>44.199999999999996</v>
      </c>
      <c r="Q5">
        <v>95.95</v>
      </c>
    </row>
    <row r="6" spans="1:17">
      <c r="B6" t="s">
        <v>961</v>
      </c>
      <c r="C6">
        <v>30.6</v>
      </c>
      <c r="D6">
        <v>70.680000000000007</v>
      </c>
      <c r="E6">
        <v>214.32000000000002</v>
      </c>
      <c r="F6" t="s">
        <v>961</v>
      </c>
      <c r="G6">
        <v>34.44</v>
      </c>
      <c r="H6">
        <v>136.16</v>
      </c>
      <c r="I6">
        <v>304.81</v>
      </c>
      <c r="J6" t="s">
        <v>961</v>
      </c>
      <c r="K6">
        <v>36</v>
      </c>
      <c r="L6">
        <v>73.040000000000006</v>
      </c>
      <c r="M6">
        <v>146.16</v>
      </c>
      <c r="N6" t="s">
        <v>961</v>
      </c>
      <c r="O6">
        <v>31.080000000000002</v>
      </c>
      <c r="P6">
        <v>34.72</v>
      </c>
      <c r="Q6">
        <v>77.349999999999994</v>
      </c>
    </row>
    <row r="7" spans="1:17">
      <c r="B7" t="s">
        <v>961</v>
      </c>
      <c r="C7">
        <v>23.2</v>
      </c>
      <c r="D7">
        <v>111.3</v>
      </c>
      <c r="E7">
        <v>307.77</v>
      </c>
      <c r="F7" t="s">
        <v>961</v>
      </c>
      <c r="G7">
        <v>22.1</v>
      </c>
      <c r="H7">
        <v>73.08</v>
      </c>
      <c r="I7">
        <v>290.20999999999998</v>
      </c>
      <c r="J7" t="s">
        <v>961</v>
      </c>
      <c r="K7">
        <v>15.959999999999999</v>
      </c>
      <c r="L7">
        <v>66.929999999999993</v>
      </c>
      <c r="M7">
        <v>179.01</v>
      </c>
      <c r="N7" t="s">
        <v>961</v>
      </c>
      <c r="O7">
        <v>28.12</v>
      </c>
      <c r="P7">
        <v>49.800000000000004</v>
      </c>
      <c r="Q7">
        <v>224.10000000000002</v>
      </c>
    </row>
    <row r="8" spans="1:17">
      <c r="B8" t="s">
        <v>961</v>
      </c>
      <c r="C8">
        <v>24.189999999999998</v>
      </c>
      <c r="D8">
        <v>116.18</v>
      </c>
      <c r="E8">
        <v>315.31</v>
      </c>
      <c r="F8" t="s">
        <v>961</v>
      </c>
      <c r="G8">
        <v>25.326878787878787</v>
      </c>
      <c r="H8">
        <v>88.325333333333333</v>
      </c>
      <c r="I8">
        <v>283.04903030303035</v>
      </c>
      <c r="J8" t="s">
        <v>961</v>
      </c>
      <c r="K8">
        <v>23.33</v>
      </c>
      <c r="L8">
        <v>109.52</v>
      </c>
      <c r="M8">
        <v>202.94</v>
      </c>
      <c r="N8" t="s">
        <v>961</v>
      </c>
      <c r="O8">
        <v>25.2</v>
      </c>
      <c r="P8">
        <v>84.8</v>
      </c>
      <c r="Q8">
        <v>162.72000000000003</v>
      </c>
    </row>
    <row r="9" spans="1:17">
      <c r="C9" t="s">
        <v>962</v>
      </c>
      <c r="D9" t="s">
        <v>963</v>
      </c>
      <c r="E9" t="s">
        <v>964</v>
      </c>
    </row>
    <row r="10" spans="1:17">
      <c r="A10" t="s">
        <v>976</v>
      </c>
      <c r="B10" t="s">
        <v>351</v>
      </c>
      <c r="C10">
        <f>AVERAGE(C4:C8)</f>
        <v>26.567999999999994</v>
      </c>
      <c r="D10">
        <f>AVERAGE(D4:D8)</f>
        <v>102.696</v>
      </c>
      <c r="E10">
        <f>AVERAGE(E4:E8)</f>
        <v>303.42399999999998</v>
      </c>
      <c r="F10" t="s">
        <v>1060</v>
      </c>
      <c r="G10">
        <f>STDEV(C4:C8)/4</f>
        <v>1.038976960764781</v>
      </c>
      <c r="H10">
        <f t="shared" ref="H10:I10" si="0">STDEV(D4:D8)/4</f>
        <v>6.7475378842952747</v>
      </c>
      <c r="I10">
        <f t="shared" si="0"/>
        <v>13.889962945414931</v>
      </c>
    </row>
    <row r="11" spans="1:17">
      <c r="B11" t="s">
        <v>957</v>
      </c>
      <c r="C11">
        <f>AVERAGE(G2:G8)</f>
        <v>25.281375757575752</v>
      </c>
      <c r="D11">
        <f t="shared" ref="D11:E11" si="1">AVERAGE(H2:H8)</f>
        <v>104.52106666666668</v>
      </c>
      <c r="E11">
        <f t="shared" si="1"/>
        <v>288.44980606060608</v>
      </c>
      <c r="G11">
        <f>STDEV(G4:G8)/4</f>
        <v>1.3326089786416702</v>
      </c>
      <c r="H11">
        <f t="shared" ref="H11:I11" si="2">STDEV(H4:H8)/4</f>
        <v>6.2854485007479886</v>
      </c>
      <c r="I11">
        <f t="shared" si="2"/>
        <v>4.1011848011419252</v>
      </c>
    </row>
    <row r="12" spans="1:17">
      <c r="B12" t="s">
        <v>1056</v>
      </c>
      <c r="C12">
        <f>AVERAGE(K3:K9)</f>
        <v>25.169999999999998</v>
      </c>
      <c r="D12">
        <f t="shared" ref="D12:E12" si="3">AVERAGE(L3:L9)</f>
        <v>93.635999999999996</v>
      </c>
      <c r="E12">
        <f t="shared" si="3"/>
        <v>204.26</v>
      </c>
      <c r="G12">
        <f>STDEV(K4:K8)/4</f>
        <v>1.8062374567038553</v>
      </c>
      <c r="H12">
        <f t="shared" ref="H12:I12" si="4">STDEV(L4:L8)/4</f>
        <v>5.911808257631507</v>
      </c>
      <c r="I12">
        <f t="shared" si="4"/>
        <v>13.082695751449696</v>
      </c>
    </row>
    <row r="13" spans="1:17">
      <c r="B13" t="s">
        <v>1057</v>
      </c>
      <c r="C13">
        <f>AVERAGE(O4:O10)</f>
        <v>27.106000000000002</v>
      </c>
      <c r="D13">
        <f t="shared" ref="D13:E13" si="5">AVERAGE(P4:P10)</f>
        <v>50.113999999999997</v>
      </c>
      <c r="E13">
        <f t="shared" si="5"/>
        <v>123.64400000000001</v>
      </c>
      <c r="G13">
        <f>STDEV(O4:O8)/4</f>
        <v>0.66046290584710388</v>
      </c>
      <c r="H13">
        <f t="shared" ref="H13:I13" si="6">STDEV(P4:P8)/4</f>
        <v>5.0711129202572511</v>
      </c>
      <c r="I13">
        <f t="shared" si="6"/>
        <v>17.150277749208627</v>
      </c>
    </row>
    <row r="14" spans="1:17">
      <c r="G14" s="7"/>
      <c r="H14" s="7"/>
      <c r="I14" s="7"/>
    </row>
    <row r="15" spans="1:17">
      <c r="A15" t="s">
        <v>955</v>
      </c>
      <c r="C15">
        <f>TTEST(E4:E8,I4:I8,2,2)</f>
        <v>0.57917547801534508</v>
      </c>
      <c r="D15">
        <f>TTEST(E4:E8,M4:M8,2,2)</f>
        <v>1.9733784952558803E-2</v>
      </c>
      <c r="E15">
        <f>TTEST(E4:E8,Q4:Q8,2,2)</f>
        <v>1.8650418631567627E-3</v>
      </c>
    </row>
    <row r="16" spans="1:17">
      <c r="D16">
        <f>TTEST(I4:I8,M4:M8,2,2)</f>
        <v>8.9196032566406479E-3</v>
      </c>
      <c r="E16">
        <f>TTEST(I4:I8,Q4:Q8,2,2)</f>
        <v>7.9812620913973951E-4</v>
      </c>
    </row>
    <row r="17" spans="5:5">
      <c r="E17">
        <f>TTEST(M4:M8,Q4:Q8,2,2)</f>
        <v>7.010267772801973E-2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Fig.1b</vt:lpstr>
      <vt:lpstr>Fig.2a</vt:lpstr>
      <vt:lpstr>Fig.3a</vt:lpstr>
      <vt:lpstr>Fig.3b</vt:lpstr>
      <vt:lpstr>Fig.3d</vt:lpstr>
      <vt:lpstr>Fig.3e</vt:lpstr>
      <vt:lpstr>Fig.5d</vt:lpstr>
      <vt:lpstr>Fig. 5e</vt:lpstr>
      <vt:lpstr>Fig.6a</vt:lpstr>
      <vt:lpstr>Fig.6b</vt:lpstr>
      <vt:lpstr>Fig.6d</vt:lpstr>
      <vt:lpstr>sFig.4</vt:lpstr>
      <vt:lpstr>sFig.5f</vt:lpstr>
      <vt:lpstr>sFig.7b</vt:lpstr>
      <vt:lpstr>sFig.8a</vt:lpstr>
      <vt:lpstr>sFig.9b</vt:lpstr>
      <vt:lpstr>sFig.10b</vt:lpstr>
      <vt:lpstr>sFig.10d</vt:lpstr>
      <vt:lpstr>sFig.12b</vt:lpstr>
      <vt:lpstr>sFig.12e-f</vt:lpstr>
      <vt:lpstr>sFig.13a</vt:lpstr>
      <vt:lpstr>sFig.13b</vt:lpstr>
      <vt:lpstr>sFig.13e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Guangan Hu</cp:lastModifiedBy>
  <dcterms:created xsi:type="dcterms:W3CDTF">2020-12-23T22:18:26Z</dcterms:created>
  <dcterms:modified xsi:type="dcterms:W3CDTF">2021-01-06T01:12:30Z</dcterms:modified>
</cp:coreProperties>
</file>