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/>
  <mc:AlternateContent xmlns:mc="http://schemas.openxmlformats.org/markup-compatibility/2006">
    <mc:Choice Requires="x15">
      <x15ac:absPath xmlns:x15ac="http://schemas.microsoft.com/office/spreadsheetml/2010/11/ac" url="C:\Users\jm1913\Dropbox\Kinase paper\Editors revised version\Final versions for submission\"/>
    </mc:Choice>
  </mc:AlternateContent>
  <xr:revisionPtr revIDLastSave="0" documentId="8_{4C9B337F-E9C4-43F6-95B8-3EB35E347D0F}" xr6:coauthVersionLast="36" xr6:coauthVersionMax="36" xr10:uidLastSave="{00000000-0000-0000-0000-000000000000}"/>
  <bookViews>
    <workbookView xWindow="0" yWindow="465" windowWidth="28800" windowHeight="17535" activeTab="3" xr2:uid="{00000000-000D-0000-FFFF-FFFF00000000}"/>
  </bookViews>
  <sheets>
    <sheet name="Figure 2D" sheetId="1" r:id="rId1"/>
    <sheet name="Figure 6A" sheetId="2" r:id="rId2"/>
    <sheet name="Figure 6B and S5" sheetId="3" r:id="rId3"/>
    <sheet name="Figure S3A,B,C,D" sheetId="4" r:id="rId4"/>
  </sheets>
  <calcPr calcId="191029"/>
  <extLst>
    <ext uri="GoogleSheetsCustomDataVersion1">
      <go:sheetsCustomData xmlns:go="http://customooxmlschemas.google.com/" r:id="rId8" roundtripDataSignature="AMtx7mhWlewIOJvV3z2IttFx4x+2xeY2Vw=="/>
    </ext>
  </extLst>
</workbook>
</file>

<file path=xl/calcChain.xml><?xml version="1.0" encoding="utf-8"?>
<calcChain xmlns="http://schemas.openxmlformats.org/spreadsheetml/2006/main">
  <c r="E105" i="4" l="1"/>
  <c r="D105" i="4"/>
  <c r="E100" i="4"/>
  <c r="D100" i="4"/>
  <c r="E95" i="4"/>
  <c r="D95" i="4"/>
  <c r="E90" i="4"/>
  <c r="D90" i="4"/>
  <c r="E85" i="4"/>
  <c r="D85" i="4"/>
  <c r="E80" i="4"/>
  <c r="D80" i="4"/>
  <c r="I71" i="4"/>
  <c r="H71" i="4"/>
  <c r="G71" i="4"/>
  <c r="F71" i="4"/>
  <c r="E71" i="4"/>
  <c r="D71" i="4"/>
  <c r="I67" i="4"/>
  <c r="H67" i="4"/>
  <c r="G67" i="4"/>
  <c r="F67" i="4"/>
  <c r="E67" i="4"/>
  <c r="D67" i="4"/>
  <c r="I63" i="4"/>
  <c r="H63" i="4"/>
  <c r="G63" i="4"/>
  <c r="F63" i="4"/>
  <c r="E63" i="4"/>
  <c r="D63" i="4"/>
  <c r="I59" i="4"/>
  <c r="H59" i="4"/>
  <c r="G59" i="4"/>
  <c r="F59" i="4"/>
  <c r="E59" i="4"/>
  <c r="D59" i="4"/>
  <c r="I55" i="4"/>
  <c r="H55" i="4"/>
  <c r="G55" i="4"/>
  <c r="F55" i="4"/>
  <c r="E55" i="4"/>
  <c r="D55" i="4"/>
  <c r="I51" i="4"/>
  <c r="H51" i="4"/>
  <c r="G51" i="4"/>
  <c r="F51" i="4"/>
  <c r="E51" i="4"/>
  <c r="D51" i="4"/>
  <c r="I47" i="4"/>
  <c r="H47" i="4"/>
  <c r="G47" i="4"/>
  <c r="F47" i="4"/>
  <c r="E47" i="4"/>
  <c r="D47" i="4"/>
  <c r="I43" i="4"/>
  <c r="H43" i="4"/>
  <c r="G43" i="4"/>
  <c r="F43" i="4"/>
  <c r="E43" i="4"/>
  <c r="D43" i="4"/>
  <c r="I39" i="4"/>
  <c r="H39" i="4"/>
  <c r="G39" i="4"/>
  <c r="F39" i="4"/>
  <c r="E39" i="4"/>
  <c r="D39" i="4"/>
  <c r="J30" i="4"/>
  <c r="I30" i="4"/>
  <c r="H30" i="4"/>
  <c r="G30" i="4"/>
  <c r="F30" i="4"/>
  <c r="E30" i="4"/>
  <c r="D30" i="4"/>
  <c r="J27" i="4"/>
  <c r="I27" i="4"/>
  <c r="H27" i="4"/>
  <c r="G27" i="4"/>
  <c r="F27" i="4"/>
  <c r="E27" i="4"/>
  <c r="D27" i="4"/>
  <c r="J24" i="4"/>
  <c r="I24" i="4"/>
  <c r="H24" i="4"/>
  <c r="G24" i="4"/>
  <c r="F24" i="4"/>
  <c r="E24" i="4"/>
  <c r="D24" i="4"/>
  <c r="J21" i="4"/>
  <c r="I21" i="4"/>
  <c r="H21" i="4"/>
  <c r="G21" i="4"/>
  <c r="F21" i="4"/>
  <c r="E21" i="4"/>
  <c r="D21" i="4"/>
  <c r="J18" i="4"/>
  <c r="I18" i="4"/>
  <c r="H18" i="4"/>
  <c r="G18" i="4"/>
  <c r="F18" i="4"/>
  <c r="E18" i="4"/>
  <c r="D18" i="4"/>
  <c r="J15" i="4"/>
  <c r="I15" i="4"/>
  <c r="H15" i="4"/>
  <c r="G15" i="4"/>
  <c r="F15" i="4"/>
  <c r="E15" i="4"/>
  <c r="D15" i="4"/>
  <c r="J12" i="4"/>
  <c r="I12" i="4"/>
  <c r="H12" i="4"/>
  <c r="G12" i="4"/>
  <c r="F12" i="4"/>
  <c r="E12" i="4"/>
  <c r="D12" i="4"/>
  <c r="J9" i="4"/>
  <c r="I9" i="4"/>
  <c r="H9" i="4"/>
  <c r="G9" i="4"/>
  <c r="F9" i="4"/>
  <c r="E9" i="4"/>
  <c r="D9" i="4"/>
  <c r="J6" i="4"/>
  <c r="I6" i="4"/>
  <c r="H6" i="4"/>
  <c r="G6" i="4"/>
  <c r="F6" i="4"/>
  <c r="E6" i="4"/>
  <c r="D6" i="4"/>
  <c r="H30" i="3"/>
  <c r="H29" i="3"/>
  <c r="H28" i="3"/>
  <c r="H27" i="3"/>
  <c r="H26" i="3"/>
  <c r="F26" i="3"/>
  <c r="G26" i="3" s="1"/>
  <c r="E26" i="3"/>
  <c r="H25" i="3"/>
  <c r="H24" i="3"/>
  <c r="H23" i="3"/>
  <c r="H22" i="3"/>
  <c r="H21" i="3"/>
  <c r="F21" i="3"/>
  <c r="E21" i="3"/>
  <c r="G21" i="3" s="1"/>
  <c r="H20" i="3"/>
  <c r="H19" i="3"/>
  <c r="H18" i="3"/>
  <c r="H17" i="3"/>
  <c r="H16" i="3"/>
  <c r="F16" i="3"/>
  <c r="E16" i="3"/>
  <c r="H15" i="3"/>
  <c r="H14" i="3"/>
  <c r="H13" i="3"/>
  <c r="H12" i="3"/>
  <c r="H11" i="3"/>
  <c r="F11" i="3"/>
  <c r="E11" i="3"/>
  <c r="H10" i="3"/>
  <c r="H9" i="3"/>
  <c r="H8" i="3"/>
  <c r="H7" i="3"/>
  <c r="H6" i="3"/>
  <c r="I10" i="3" s="1"/>
  <c r="F6" i="3"/>
  <c r="G6" i="3" s="1"/>
  <c r="E6" i="3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I15" i="3" l="1"/>
  <c r="I25" i="3"/>
  <c r="I20" i="3"/>
  <c r="I30" i="3"/>
  <c r="G16" i="3"/>
  <c r="G11" i="3"/>
</calcChain>
</file>

<file path=xl/sharedStrings.xml><?xml version="1.0" encoding="utf-8"?>
<sst xmlns="http://schemas.openxmlformats.org/spreadsheetml/2006/main" count="272" uniqueCount="128">
  <si>
    <t>Figure2D</t>
  </si>
  <si>
    <t>anti-c-myc</t>
  </si>
  <si>
    <t>Figure 6A</t>
  </si>
  <si>
    <t>T7 Cas9</t>
  </si>
  <si>
    <t>Nr.</t>
  </si>
  <si>
    <t>Cell Body Length (µm)</t>
  </si>
  <si>
    <t>Flagellum Length (µm)</t>
  </si>
  <si>
    <t>Cell width (µm)</t>
  </si>
  <si>
    <t>Flagellum/Body</t>
  </si>
  <si>
    <r>
      <t>Δ</t>
    </r>
    <r>
      <rPr>
        <i/>
        <sz val="12"/>
        <color theme="1"/>
        <rFont val="Calibri"/>
        <family val="2"/>
      </rPr>
      <t>ulk4</t>
    </r>
  </si>
  <si>
    <t>Cell Body Length</t>
  </si>
  <si>
    <t>Flagellum Length</t>
  </si>
  <si>
    <t>Cell width</t>
  </si>
  <si>
    <r>
      <t>Δ</t>
    </r>
    <r>
      <rPr>
        <i/>
        <sz val="12"/>
        <color theme="1"/>
        <rFont val="Calibri"/>
        <family val="2"/>
      </rPr>
      <t>stk36</t>
    </r>
  </si>
  <si>
    <r>
      <t>Δ</t>
    </r>
    <r>
      <rPr>
        <i/>
        <sz val="12"/>
        <color theme="1"/>
        <rFont val="Calibri"/>
        <family val="2"/>
      </rPr>
      <t>29.0600</t>
    </r>
  </si>
  <si>
    <r>
      <t>Δ</t>
    </r>
    <r>
      <rPr>
        <i/>
        <sz val="12"/>
        <color theme="1"/>
        <rFont val="Calibri"/>
        <family val="2"/>
      </rPr>
      <t>07.0900</t>
    </r>
  </si>
  <si>
    <r>
      <t>Δ</t>
    </r>
    <r>
      <rPr>
        <i/>
        <sz val="12"/>
        <color theme="1"/>
        <rFont val="Calibri"/>
        <family val="2"/>
      </rPr>
      <t>02.0570</t>
    </r>
  </si>
  <si>
    <t>Supplemental figure 5</t>
  </si>
  <si>
    <t>Results of individual replicates for strains as indicated.  The data correspond to the individual points in the motile fraction figure of the manuscript.</t>
  </si>
  <si>
    <t>Strain</t>
  </si>
  <si>
    <t>set</t>
  </si>
  <si>
    <t>Swimmers</t>
  </si>
  <si>
    <t>Diffusers</t>
  </si>
  <si>
    <t>Total Swimmers</t>
  </si>
  <si>
    <t>Total Diffusers</t>
  </si>
  <si>
    <t>Total cells</t>
  </si>
  <si>
    <t>Cas9T7</t>
  </si>
  <si>
    <r>
      <t>Δ</t>
    </r>
    <r>
      <rPr>
        <i/>
        <sz val="11"/>
        <color theme="1"/>
        <rFont val="Arial"/>
        <family val="2"/>
      </rPr>
      <t>29.0600</t>
    </r>
  </si>
  <si>
    <r>
      <t>Δ</t>
    </r>
    <r>
      <rPr>
        <i/>
        <sz val="11"/>
        <color theme="1"/>
        <rFont val="Arial"/>
        <family val="2"/>
      </rPr>
      <t>02.0570</t>
    </r>
  </si>
  <si>
    <r>
      <t>Δ</t>
    </r>
    <r>
      <rPr>
        <i/>
        <sz val="11"/>
        <color theme="1"/>
        <rFont val="Arial"/>
        <family val="2"/>
      </rPr>
      <t>ulk4</t>
    </r>
  </si>
  <si>
    <r>
      <t>Δ</t>
    </r>
    <r>
      <rPr>
        <i/>
        <sz val="11"/>
        <color theme="1"/>
        <rFont val="Arial"/>
        <family val="2"/>
      </rPr>
      <t>stk36</t>
    </r>
  </si>
  <si>
    <t>Columns B-D contain the total numbers of cells, number of swimmers and number of diffusers (i.e. cells simply undergoing Brownian motion) for each strain, respectively. Column E shows the standard error on the mean and column F shows 95% confidence intervals.</t>
  </si>
  <si>
    <t>#Total Swimmers</t>
  </si>
  <si>
    <t>#Total Diffusers</t>
  </si>
  <si>
    <t>Motile fraction SEM</t>
  </si>
  <si>
    <t>Motile fraction CI</t>
  </si>
  <si>
    <t>0.049836881</t>
  </si>
  <si>
    <t>0.097680287</t>
  </si>
  <si>
    <r>
      <t>Δ</t>
    </r>
    <r>
      <rPr>
        <b/>
        <i/>
        <sz val="12"/>
        <color theme="1"/>
        <rFont val="Calibri"/>
        <family val="2"/>
      </rPr>
      <t>29.0600</t>
    </r>
  </si>
  <si>
    <t>0.001433957</t>
  </si>
  <si>
    <t>0.002810555</t>
  </si>
  <si>
    <r>
      <t>Δ</t>
    </r>
    <r>
      <rPr>
        <b/>
        <i/>
        <sz val="12"/>
        <color theme="1"/>
        <rFont val="Calibri"/>
        <family val="2"/>
      </rPr>
      <t>02.0570</t>
    </r>
  </si>
  <si>
    <t>0.008047386</t>
  </si>
  <si>
    <t>0.015772877</t>
  </si>
  <si>
    <r>
      <rPr>
        <b/>
        <sz val="12"/>
        <color theme="1"/>
        <rFont val="Calibri"/>
        <family val="2"/>
      </rPr>
      <t>Δ</t>
    </r>
    <r>
      <rPr>
        <b/>
        <i/>
        <sz val="12"/>
        <color theme="1"/>
        <rFont val="Calibri"/>
        <family val="2"/>
      </rPr>
      <t>ulk4</t>
    </r>
  </si>
  <si>
    <t>0.003549045</t>
  </si>
  <si>
    <t>0.006956128</t>
  </si>
  <si>
    <r>
      <t>Δ</t>
    </r>
    <r>
      <rPr>
        <b/>
        <i/>
        <sz val="12"/>
        <color theme="1"/>
        <rFont val="Calibri"/>
        <family val="2"/>
      </rPr>
      <t>stk36</t>
    </r>
  </si>
  <si>
    <t>0.016550128</t>
  </si>
  <si>
    <t>0.032438252</t>
  </si>
  <si>
    <t>The first column contains the values for the centre of the speed bins, then columns B-F contain the number of cells in each bin for each strain, as indicated.</t>
  </si>
  <si>
    <r>
      <t>Δ</t>
    </r>
    <r>
      <rPr>
        <b/>
        <i/>
        <sz val="12"/>
        <color theme="1"/>
        <rFont val="Calibri"/>
        <family val="2"/>
      </rPr>
      <t>29.0600</t>
    </r>
  </si>
  <si>
    <r>
      <t>Δ</t>
    </r>
    <r>
      <rPr>
        <b/>
        <i/>
        <sz val="12"/>
        <color theme="1"/>
        <rFont val="Calibri"/>
        <family val="2"/>
      </rPr>
      <t>02.0570</t>
    </r>
  </si>
  <si>
    <r>
      <rPr>
        <b/>
        <sz val="12"/>
        <color theme="1"/>
        <rFont val="Calibri"/>
        <family val="2"/>
      </rPr>
      <t>Δ</t>
    </r>
    <r>
      <rPr>
        <b/>
        <i/>
        <sz val="12"/>
        <color theme="1"/>
        <rFont val="Calibri"/>
        <family val="2"/>
      </rPr>
      <t>ulk4</t>
    </r>
  </si>
  <si>
    <r>
      <t>Δ</t>
    </r>
    <r>
      <rPr>
        <b/>
        <i/>
        <sz val="12"/>
        <color theme="1"/>
        <rFont val="Calibri"/>
        <family val="2"/>
      </rPr>
      <t>stk36</t>
    </r>
  </si>
  <si>
    <t># speed (µm/s)</t>
  </si>
  <si>
    <t>Frequency</t>
  </si>
  <si>
    <t>0.5</t>
  </si>
  <si>
    <t>1.5</t>
  </si>
  <si>
    <t>2.5</t>
  </si>
  <si>
    <t>3.5</t>
  </si>
  <si>
    <t>4.5</t>
  </si>
  <si>
    <t>5.5</t>
  </si>
  <si>
    <t>6.5</t>
  </si>
  <si>
    <t>7.5</t>
  </si>
  <si>
    <t>8.5</t>
  </si>
  <si>
    <t>9.5</t>
  </si>
  <si>
    <t>10.5</t>
  </si>
  <si>
    <t>11.5</t>
  </si>
  <si>
    <t>12.5</t>
  </si>
  <si>
    <t>13.5</t>
  </si>
  <si>
    <t>14.5</t>
  </si>
  <si>
    <t>15.5</t>
  </si>
  <si>
    <t>16.5</t>
  </si>
  <si>
    <t>17.5</t>
  </si>
  <si>
    <t>18.5</t>
  </si>
  <si>
    <t>19.5</t>
  </si>
  <si>
    <t>20.5</t>
  </si>
  <si>
    <t>21.5</t>
  </si>
  <si>
    <t>22.5</t>
  </si>
  <si>
    <t>23.5</t>
  </si>
  <si>
    <t>24.5</t>
  </si>
  <si>
    <t>25.5</t>
  </si>
  <si>
    <t>26.5</t>
  </si>
  <si>
    <t>27.5</t>
  </si>
  <si>
    <t>28.5</t>
  </si>
  <si>
    <t>29.5</t>
  </si>
  <si>
    <t>Supplemental figure 3A</t>
  </si>
  <si>
    <t>PROMASTIGOTES</t>
  </si>
  <si>
    <t>Time (h)</t>
  </si>
  <si>
    <t>Replicate 1</t>
  </si>
  <si>
    <t>A</t>
  </si>
  <si>
    <t>B</t>
  </si>
  <si>
    <t xml:space="preserve">Average </t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</si>
  <si>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</si>
  <si>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 2</t>
    </r>
  </si>
  <si>
    <t>Replicate 2</t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</si>
  <si>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</si>
  <si>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 2</t>
    </r>
  </si>
  <si>
    <t>Replicate 3</t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</si>
  <si>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</si>
  <si>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 2</t>
    </r>
  </si>
  <si>
    <t>Supplemental figure 3B</t>
  </si>
  <si>
    <t>AXENIC AMASTIGOTES</t>
  </si>
  <si>
    <t>C</t>
  </si>
  <si>
    <r>
      <t>Δ</t>
    </r>
    <r>
      <rPr>
        <i/>
        <sz val="12"/>
        <color theme="1"/>
        <rFont val="Calibri"/>
        <family val="2"/>
      </rPr>
      <t>rdk1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</si>
  <si>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>::RDK1</t>
    </r>
  </si>
  <si>
    <r>
      <t>Δ</t>
    </r>
    <r>
      <rPr>
        <i/>
        <sz val="12"/>
        <color theme="1"/>
        <rFont val="Calibri"/>
        <family val="2"/>
      </rPr>
      <t>rdk1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</si>
  <si>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>::RDK1</t>
    </r>
  </si>
  <si>
    <r>
      <t>Δr</t>
    </r>
    <r>
      <rPr>
        <i/>
        <sz val="12"/>
        <color theme="1"/>
        <rFont val="Calibri"/>
        <family val="2"/>
      </rPr>
      <t>dk1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</si>
  <si>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>::RDK1</t>
    </r>
  </si>
  <si>
    <t>Supplemental figure 3C</t>
  </si>
  <si>
    <t>MACROPHAGE INFECTION                                 (NUMBER OF AMASTIGOTES)</t>
  </si>
  <si>
    <t>D</t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</si>
  <si>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</si>
  <si>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 2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</si>
  <si>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</si>
  <si>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 xml:space="preserve"> CLONE 2</t>
    </r>
  </si>
  <si>
    <t>Supplemental figure 3D</t>
  </si>
  <si>
    <t>Parasite Burden (BALB/c footpad)</t>
  </si>
  <si>
    <t>6 weeks</t>
  </si>
  <si>
    <t>Mouse 1</t>
  </si>
  <si>
    <t>Mouse 2</t>
  </si>
  <si>
    <t>Mouse 3</t>
  </si>
  <si>
    <t>Mouse 4</t>
  </si>
  <si>
    <t>Mouse 5</t>
  </si>
  <si>
    <r>
      <t>Δ</t>
    </r>
    <r>
      <rPr>
        <i/>
        <sz val="12"/>
        <color theme="1"/>
        <rFont val="Calibri"/>
        <family val="2"/>
      </rPr>
      <t>rdk1</t>
    </r>
  </si>
  <si>
    <r>
      <t>Δ</t>
    </r>
    <r>
      <rPr>
        <i/>
        <sz val="12"/>
        <color theme="1"/>
        <rFont val="Calibri"/>
        <family val="2"/>
      </rPr>
      <t>rdk1</t>
    </r>
    <r>
      <rPr>
        <sz val="11"/>
        <color theme="1"/>
        <rFont val="Arial"/>
        <family val="2"/>
      </rPr>
      <t>::RDK1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</si>
</sst>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sz val="12"/>
      <color rgb="FF000000"/>
      <name val="Calibri"/>
      <family val="2"/>
    </font>
    <font>
      <sz val="13"/>
      <color theme="1"/>
      <name val="Arial"/>
      <family val="2"/>
    </font>
    <font>
      <i/>
      <sz val="12"/>
      <color theme="1"/>
      <name val="Calibri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CCC0D9"/>
        <bgColor rgb="FFCCC0D9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/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7" fillId="0" borderId="0" xfId="0" applyFont="1"/>
    <xf numFmtId="0" fontId="7" fillId="2" borderId="8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0" fillId="0" borderId="13" xfId="0" applyFont="1" applyBorder="1"/>
    <xf numFmtId="0" fontId="0" fillId="0" borderId="0" xfId="0" applyFont="1" applyAlignment="1">
      <alignment horizontal="right"/>
    </xf>
    <xf numFmtId="0" fontId="8" fillId="0" borderId="0" xfId="0" applyFont="1"/>
    <xf numFmtId="0" fontId="0" fillId="2" borderId="4" xfId="0" applyFont="1" applyFill="1" applyBorder="1"/>
    <xf numFmtId="0" fontId="0" fillId="0" borderId="22" xfId="0" applyFont="1" applyBorder="1" applyAlignment="1">
      <alignment vertical="center" wrapText="1"/>
    </xf>
    <xf numFmtId="11" fontId="0" fillId="0" borderId="22" xfId="0" applyNumberFormat="1" applyFont="1" applyBorder="1" applyAlignment="1">
      <alignment vertical="center" wrapText="1"/>
    </xf>
    <xf numFmtId="0" fontId="0" fillId="3" borderId="24" xfId="0" applyFont="1" applyFill="1" applyBorder="1" applyAlignment="1">
      <alignment vertical="center" wrapText="1"/>
    </xf>
    <xf numFmtId="11" fontId="0" fillId="3" borderId="24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11" fontId="0" fillId="0" borderId="0" xfId="0" applyNumberFormat="1" applyFont="1" applyAlignment="1">
      <alignment vertical="center" wrapText="1"/>
    </xf>
    <xf numFmtId="0" fontId="10" fillId="0" borderId="0" xfId="0" applyFont="1"/>
    <xf numFmtId="0" fontId="0" fillId="2" borderId="4" xfId="0" applyFont="1" applyFill="1" applyBorder="1" applyAlignment="1">
      <alignment horizontal="right"/>
    </xf>
    <xf numFmtId="1" fontId="0" fillId="0" borderId="22" xfId="0" applyNumberFormat="1" applyFont="1" applyBorder="1" applyAlignment="1">
      <alignment vertical="center" wrapText="1"/>
    </xf>
    <xf numFmtId="165" fontId="0" fillId="3" borderId="24" xfId="0" applyNumberFormat="1" applyFont="1" applyFill="1" applyBorder="1" applyAlignment="1">
      <alignment vertical="center" wrapText="1"/>
    </xf>
    <xf numFmtId="0" fontId="9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0" fillId="0" borderId="9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7" fillId="2" borderId="5" xfId="0" applyFont="1" applyFill="1" applyBorder="1" applyAlignment="1">
      <alignment horizontal="left" wrapText="1"/>
    </xf>
    <xf numFmtId="0" fontId="5" fillId="0" borderId="6" xfId="0" applyFont="1" applyBorder="1"/>
    <xf numFmtId="0" fontId="5" fillId="0" borderId="7" xfId="0" applyFont="1" applyBorder="1"/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7" fillId="0" borderId="14" xfId="0" applyFont="1" applyBorder="1" applyAlignment="1">
      <alignment horizontal="center" vertical="center"/>
    </xf>
    <xf numFmtId="0" fontId="5" fillId="0" borderId="15" xfId="0" applyFont="1" applyBorder="1"/>
    <xf numFmtId="0" fontId="5" fillId="0" borderId="19" xfId="0" applyFont="1" applyBorder="1"/>
    <xf numFmtId="0" fontId="5" fillId="0" borderId="20" xfId="0" applyFont="1" applyBorder="1"/>
    <xf numFmtId="0" fontId="7" fillId="2" borderId="16" xfId="0" applyFont="1" applyFill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7" fillId="0" borderId="21" xfId="0" applyFont="1" applyBorder="1" applyAlignment="1">
      <alignment horizontal="center" vertical="center"/>
    </xf>
    <xf numFmtId="0" fontId="5" fillId="0" borderId="23" xfId="0" applyFont="1" applyBorder="1"/>
    <xf numFmtId="0" fontId="5" fillId="0" borderId="25" xfId="0" applyFont="1" applyBorder="1"/>
    <xf numFmtId="0" fontId="0" fillId="0" borderId="21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5" fillId="0" borderId="27" xfId="0" applyFont="1" applyBorder="1"/>
    <xf numFmtId="0" fontId="5" fillId="0" borderId="22" xfId="0" applyFont="1" applyBorder="1"/>
    <xf numFmtId="0" fontId="0" fillId="0" borderId="2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 wrapText="1"/>
    </xf>
    <xf numFmtId="0" fontId="5" fillId="0" borderId="26" xfId="0" applyFont="1" applyBorder="1"/>
    <xf numFmtId="0" fontId="7" fillId="2" borderId="28" xfId="0" applyFont="1" applyFill="1" applyBorder="1" applyAlignment="1">
      <alignment horizontal="center" vertical="center"/>
    </xf>
    <xf numFmtId="0" fontId="5" fillId="0" borderId="2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25400</xdr:rowOff>
    </xdr:from>
    <xdr:to>
      <xdr:col>8</xdr:col>
      <xdr:colOff>0</xdr:colOff>
      <xdr:row>33</xdr:row>
      <xdr:rowOff>114300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62B0778-990D-1848-B662-CC27B1F4E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" y="406400"/>
          <a:ext cx="4127500" cy="599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00"/>
  <sheetViews>
    <sheetView workbookViewId="0">
      <selection activeCell="J28" sqref="J28"/>
    </sheetView>
  </sheetViews>
  <sheetFormatPr defaultColWidth="12.625" defaultRowHeight="15" customHeight="1" x14ac:dyDescent="0.2"/>
  <cols>
    <col min="1" max="1" width="8.125" customWidth="1"/>
    <col min="2" max="2" width="9.125" customWidth="1"/>
    <col min="3" max="26" width="7.625" customWidth="1"/>
  </cols>
  <sheetData>
    <row r="2" spans="1:9" x14ac:dyDescent="0.25">
      <c r="A2" s="1" t="s">
        <v>0</v>
      </c>
      <c r="B2" s="2" t="s">
        <v>1</v>
      </c>
      <c r="I2" s="1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625" defaultRowHeight="15" customHeight="1" x14ac:dyDescent="0.2"/>
  <cols>
    <col min="1" max="26" width="19.125" customWidth="1"/>
  </cols>
  <sheetData>
    <row r="1" spans="1:26" ht="14.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4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x14ac:dyDescent="0.2">
      <c r="A4" s="3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">
      <c r="A5" s="32" t="s">
        <v>3</v>
      </c>
      <c r="B5" s="33"/>
      <c r="C5" s="33"/>
      <c r="D5" s="33"/>
      <c r="E5" s="34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">
      <c r="A7" s="7">
        <v>1</v>
      </c>
      <c r="B7" s="7">
        <v>12.749000000000001</v>
      </c>
      <c r="C7" s="7">
        <v>11.856</v>
      </c>
      <c r="D7" s="7">
        <v>1.998</v>
      </c>
      <c r="E7" s="8">
        <f t="shared" ref="E7:E56" si="0">C7/B7</f>
        <v>0.92995529061102822</v>
      </c>
      <c r="F7" s="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">
      <c r="A8" s="7">
        <v>2</v>
      </c>
      <c r="B8" s="7">
        <v>13.349</v>
      </c>
      <c r="C8" s="7">
        <v>9.8800000000000008</v>
      </c>
      <c r="D8" s="7">
        <v>2.1309999999999998</v>
      </c>
      <c r="E8" s="8">
        <f t="shared" si="0"/>
        <v>0.74013034684246015</v>
      </c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">
      <c r="A9" s="7">
        <v>3</v>
      </c>
      <c r="B9" s="7">
        <v>16.718</v>
      </c>
      <c r="C9" s="7">
        <v>14.933999999999999</v>
      </c>
      <c r="D9" s="7">
        <v>1.881</v>
      </c>
      <c r="E9" s="8">
        <f t="shared" si="0"/>
        <v>0.8932886708936475</v>
      </c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">
      <c r="A10" s="7">
        <v>4</v>
      </c>
      <c r="B10" s="7">
        <v>12.302</v>
      </c>
      <c r="C10" s="7">
        <v>18.364000000000001</v>
      </c>
      <c r="D10" s="7">
        <v>1.5229999999999999</v>
      </c>
      <c r="E10" s="8">
        <f t="shared" si="0"/>
        <v>1.4927654039993499</v>
      </c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">
      <c r="A11" s="7">
        <v>5</v>
      </c>
      <c r="B11" s="7">
        <v>12.773</v>
      </c>
      <c r="C11" s="7">
        <v>9.6739999999999995</v>
      </c>
      <c r="D11" s="7">
        <v>1.615</v>
      </c>
      <c r="E11" s="8">
        <f t="shared" si="0"/>
        <v>0.7573788460032882</v>
      </c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">
      <c r="A12" s="7">
        <v>6</v>
      </c>
      <c r="B12" s="7">
        <v>13.757999999999999</v>
      </c>
      <c r="C12" s="7">
        <v>12.446999999999999</v>
      </c>
      <c r="D12" s="7">
        <v>2.1429999999999998</v>
      </c>
      <c r="E12" s="8">
        <f t="shared" si="0"/>
        <v>0.90470998691670301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7">
        <v>7</v>
      </c>
      <c r="B13" s="7">
        <v>12.930999999999999</v>
      </c>
      <c r="C13" s="7">
        <v>16.983000000000001</v>
      </c>
      <c r="D13" s="7">
        <v>2</v>
      </c>
      <c r="E13" s="8">
        <f t="shared" si="0"/>
        <v>1.3133555022813395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7">
        <v>8</v>
      </c>
      <c r="B14" s="7">
        <v>11.494</v>
      </c>
      <c r="C14" s="7">
        <v>14.337999999999999</v>
      </c>
      <c r="D14" s="7">
        <v>1.625</v>
      </c>
      <c r="E14" s="8">
        <f t="shared" si="0"/>
        <v>1.2474334435357577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7">
        <v>9</v>
      </c>
      <c r="B15" s="7">
        <v>11.209</v>
      </c>
      <c r="C15" s="7">
        <v>12.55</v>
      </c>
      <c r="D15" s="7">
        <v>1.776</v>
      </c>
      <c r="E15" s="8">
        <f t="shared" si="0"/>
        <v>1.119636006780266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7">
        <v>10</v>
      </c>
      <c r="B16" s="7">
        <v>10.516</v>
      </c>
      <c r="C16" s="7">
        <v>12.845000000000001</v>
      </c>
      <c r="D16" s="7">
        <v>1.74</v>
      </c>
      <c r="E16" s="8">
        <f t="shared" si="0"/>
        <v>1.2214720426017498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7">
        <v>11</v>
      </c>
      <c r="B17" s="7">
        <v>12.590999999999999</v>
      </c>
      <c r="C17" s="7">
        <v>12.321999999999999</v>
      </c>
      <c r="D17" s="7">
        <v>1.597</v>
      </c>
      <c r="E17" s="8">
        <f t="shared" si="0"/>
        <v>0.97863553331744901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7">
        <v>12</v>
      </c>
      <c r="B18" s="7">
        <v>17.724</v>
      </c>
      <c r="C18" s="7">
        <v>12.589</v>
      </c>
      <c r="D18" s="7">
        <v>2.0009999999999999</v>
      </c>
      <c r="E18" s="8">
        <f t="shared" si="0"/>
        <v>0.7102798465357707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7">
        <v>13</v>
      </c>
      <c r="B19" s="7">
        <v>14.696</v>
      </c>
      <c r="C19" s="7">
        <v>13.516999999999999</v>
      </c>
      <c r="D19" s="7">
        <v>1.76</v>
      </c>
      <c r="E19" s="8">
        <f t="shared" si="0"/>
        <v>0.91977408818726181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7">
        <v>14</v>
      </c>
      <c r="B20" s="7">
        <v>13.840999999999999</v>
      </c>
      <c r="C20" s="7">
        <v>15.567</v>
      </c>
      <c r="D20" s="7">
        <v>2.1469999999999998</v>
      </c>
      <c r="E20" s="8">
        <f t="shared" si="0"/>
        <v>1.1247019724008382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7">
        <v>15</v>
      </c>
      <c r="B21" s="7">
        <v>13.38</v>
      </c>
      <c r="C21" s="7">
        <v>13.475</v>
      </c>
      <c r="D21" s="7">
        <v>1.8540000000000001</v>
      </c>
      <c r="E21" s="8">
        <f t="shared" si="0"/>
        <v>1.007100149476831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7">
        <v>16</v>
      </c>
      <c r="B22" s="7">
        <v>11.63</v>
      </c>
      <c r="C22" s="7">
        <v>10.456</v>
      </c>
      <c r="D22" s="7">
        <v>1.5309999999999999</v>
      </c>
      <c r="E22" s="8">
        <f t="shared" si="0"/>
        <v>0.89905417024935497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7">
        <v>17</v>
      </c>
      <c r="B23" s="7">
        <v>12.33</v>
      </c>
      <c r="C23" s="7">
        <v>18.306999999999999</v>
      </c>
      <c r="D23" s="7">
        <v>2.1120000000000001</v>
      </c>
      <c r="E23" s="8">
        <f t="shared" si="0"/>
        <v>1.4847526358475263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7">
        <v>18</v>
      </c>
      <c r="B24" s="7">
        <v>13.596</v>
      </c>
      <c r="C24" s="7">
        <v>11.766999999999999</v>
      </c>
      <c r="D24" s="7">
        <v>1.746</v>
      </c>
      <c r="E24" s="8">
        <f t="shared" si="0"/>
        <v>0.86547513974698431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7">
        <v>19</v>
      </c>
      <c r="B25" s="7">
        <v>13.3</v>
      </c>
      <c r="C25" s="7">
        <v>19.382999999999999</v>
      </c>
      <c r="D25" s="7">
        <v>1.877</v>
      </c>
      <c r="E25" s="8">
        <f t="shared" si="0"/>
        <v>1.4573684210526314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7">
        <v>20</v>
      </c>
      <c r="B26" s="7">
        <v>17.692</v>
      </c>
      <c r="C26" s="7">
        <v>12.398</v>
      </c>
      <c r="D26" s="7">
        <v>1.794</v>
      </c>
      <c r="E26" s="8">
        <f t="shared" si="0"/>
        <v>0.70076870902102639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7">
        <v>21</v>
      </c>
      <c r="B27" s="7">
        <v>8.0549999999999997</v>
      </c>
      <c r="C27" s="7">
        <v>16.638999999999999</v>
      </c>
      <c r="D27" s="7">
        <v>2.379</v>
      </c>
      <c r="E27" s="8">
        <f t="shared" si="0"/>
        <v>2.0656734947237743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7">
        <v>22</v>
      </c>
      <c r="B28" s="7">
        <v>8.2349999999999994</v>
      </c>
      <c r="C28" s="7">
        <v>9.0969999999999995</v>
      </c>
      <c r="D28" s="7">
        <v>1.9430000000000001</v>
      </c>
      <c r="E28" s="8">
        <f t="shared" si="0"/>
        <v>1.104675166970249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7">
        <v>23</v>
      </c>
      <c r="B29" s="7">
        <v>8.9179999999999993</v>
      </c>
      <c r="C29" s="7">
        <v>10.521000000000001</v>
      </c>
      <c r="D29" s="7">
        <v>1.82</v>
      </c>
      <c r="E29" s="8">
        <f t="shared" si="0"/>
        <v>1.1797488226059656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7">
        <v>24</v>
      </c>
      <c r="B30" s="7">
        <v>12.52</v>
      </c>
      <c r="C30" s="7">
        <v>14.741</v>
      </c>
      <c r="D30" s="7">
        <v>1.766</v>
      </c>
      <c r="E30" s="8">
        <f t="shared" si="0"/>
        <v>1.1773961661341854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7">
        <v>25</v>
      </c>
      <c r="B31" s="7">
        <v>16.693000000000001</v>
      </c>
      <c r="C31" s="7">
        <v>10.5</v>
      </c>
      <c r="D31" s="7">
        <v>1.702</v>
      </c>
      <c r="E31" s="8">
        <f t="shared" si="0"/>
        <v>0.62900617025100336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7">
        <v>26</v>
      </c>
      <c r="B32" s="7">
        <v>11.971</v>
      </c>
      <c r="C32" s="7">
        <v>11.766</v>
      </c>
      <c r="D32" s="7">
        <v>1.8939999999999999</v>
      </c>
      <c r="E32" s="8">
        <f t="shared" si="0"/>
        <v>0.982875281931334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7">
        <v>27</v>
      </c>
      <c r="B33" s="7">
        <v>12.117000000000001</v>
      </c>
      <c r="C33" s="7">
        <v>16.670999999999999</v>
      </c>
      <c r="D33" s="7">
        <v>2.0790000000000002</v>
      </c>
      <c r="E33" s="8">
        <f t="shared" si="0"/>
        <v>1.3758356028719978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7">
        <v>28</v>
      </c>
      <c r="B34" s="7">
        <v>11.491</v>
      </c>
      <c r="C34" s="7">
        <v>14.435</v>
      </c>
      <c r="D34" s="7">
        <v>1.776</v>
      </c>
      <c r="E34" s="8">
        <f t="shared" si="0"/>
        <v>1.2562005047428424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7">
        <v>29</v>
      </c>
      <c r="B35" s="7">
        <v>16.699000000000002</v>
      </c>
      <c r="C35" s="7">
        <v>11.551</v>
      </c>
      <c r="D35" s="7">
        <v>1.954</v>
      </c>
      <c r="E35" s="8">
        <f t="shared" si="0"/>
        <v>0.69171806695011673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7">
        <v>30</v>
      </c>
      <c r="B36" s="7">
        <v>16.550999999999998</v>
      </c>
      <c r="C36" s="7">
        <v>12.013999999999999</v>
      </c>
      <c r="D36" s="7">
        <v>1.744</v>
      </c>
      <c r="E36" s="8">
        <f t="shared" si="0"/>
        <v>0.72587759047791678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7">
        <v>31</v>
      </c>
      <c r="B37" s="7">
        <v>15.773999999999999</v>
      </c>
      <c r="C37" s="7">
        <v>10.212</v>
      </c>
      <c r="D37" s="7">
        <v>1.931</v>
      </c>
      <c r="E37" s="8">
        <f t="shared" si="0"/>
        <v>0.64739444655762646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7">
        <v>32</v>
      </c>
      <c r="B38" s="7">
        <v>16.073</v>
      </c>
      <c r="C38" s="7">
        <v>14.416</v>
      </c>
      <c r="D38" s="7">
        <v>1.7190000000000001</v>
      </c>
      <c r="E38" s="8">
        <f t="shared" si="0"/>
        <v>0.89690785789833882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7">
        <v>33</v>
      </c>
      <c r="B39" s="7">
        <v>14.173</v>
      </c>
      <c r="C39" s="7">
        <v>11.28</v>
      </c>
      <c r="D39" s="7">
        <v>1.9630000000000001</v>
      </c>
      <c r="E39" s="8">
        <f t="shared" si="0"/>
        <v>0.79587948916954765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7">
        <v>34</v>
      </c>
      <c r="B40" s="7">
        <v>14.741</v>
      </c>
      <c r="C40" s="7">
        <v>18.215</v>
      </c>
      <c r="D40" s="7">
        <v>2.0779999999999998</v>
      </c>
      <c r="E40" s="8">
        <f t="shared" si="0"/>
        <v>1.2356692218981074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7">
        <v>35</v>
      </c>
      <c r="B41" s="7">
        <v>8.4339999999999993</v>
      </c>
      <c r="C41" s="7">
        <v>14.785</v>
      </c>
      <c r="D41" s="7">
        <v>1.8620000000000001</v>
      </c>
      <c r="E41" s="8">
        <f t="shared" si="0"/>
        <v>1.7530234764050274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7">
        <v>36</v>
      </c>
      <c r="B42" s="7">
        <v>16.641999999999999</v>
      </c>
      <c r="C42" s="7">
        <v>16.888000000000002</v>
      </c>
      <c r="D42" s="7">
        <v>2.0209999999999999</v>
      </c>
      <c r="E42" s="8">
        <f t="shared" si="0"/>
        <v>1.014781877178224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7">
        <v>37</v>
      </c>
      <c r="B43" s="7">
        <v>13.04</v>
      </c>
      <c r="C43" s="7">
        <v>8.593</v>
      </c>
      <c r="D43" s="7">
        <v>1.992</v>
      </c>
      <c r="E43" s="8">
        <f t="shared" si="0"/>
        <v>0.65897239263803686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7">
        <v>38</v>
      </c>
      <c r="B44" s="7">
        <v>12.433</v>
      </c>
      <c r="C44" s="7">
        <v>14.984</v>
      </c>
      <c r="D44" s="7">
        <v>2.2879999999999998</v>
      </c>
      <c r="E44" s="8">
        <f t="shared" si="0"/>
        <v>1.2051797635325343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7">
        <v>39</v>
      </c>
      <c r="B45" s="7">
        <v>15.018000000000001</v>
      </c>
      <c r="C45" s="7">
        <v>12.592000000000001</v>
      </c>
      <c r="D45" s="7">
        <v>2.1349999999999998</v>
      </c>
      <c r="E45" s="8">
        <f t="shared" si="0"/>
        <v>0.83846051404980693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7">
        <v>40</v>
      </c>
      <c r="B46" s="7">
        <v>12.582000000000001</v>
      </c>
      <c r="C46" s="7">
        <v>8.5869999999999997</v>
      </c>
      <c r="D46" s="7">
        <v>1.837</v>
      </c>
      <c r="E46" s="8">
        <f t="shared" si="0"/>
        <v>0.68248291209664591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7">
        <v>41</v>
      </c>
      <c r="B47" s="7">
        <v>14.565</v>
      </c>
      <c r="C47" s="7">
        <v>7.9950000000000001</v>
      </c>
      <c r="D47" s="7">
        <v>2.0049999999999999</v>
      </c>
      <c r="E47" s="8">
        <f t="shared" si="0"/>
        <v>0.54891864057672501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7">
        <v>42</v>
      </c>
      <c r="B48" s="7">
        <v>19.042999999999999</v>
      </c>
      <c r="C48" s="7">
        <v>18.454999999999998</v>
      </c>
      <c r="D48" s="7">
        <v>2.08</v>
      </c>
      <c r="E48" s="8">
        <f t="shared" si="0"/>
        <v>0.96912251220921064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7">
        <v>43</v>
      </c>
      <c r="B49" s="7">
        <v>12.961</v>
      </c>
      <c r="C49" s="7">
        <v>10.957000000000001</v>
      </c>
      <c r="D49" s="7">
        <v>1.86</v>
      </c>
      <c r="E49" s="8">
        <f t="shared" si="0"/>
        <v>0.84538230074839904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7">
        <v>44</v>
      </c>
      <c r="B50" s="7">
        <v>9.4610000000000003</v>
      </c>
      <c r="C50" s="7">
        <v>7.9470000000000001</v>
      </c>
      <c r="D50" s="7">
        <v>1.9239999999999999</v>
      </c>
      <c r="E50" s="8">
        <f t="shared" si="0"/>
        <v>0.83997463270267414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7">
        <v>45</v>
      </c>
      <c r="B51" s="7">
        <v>12.510999999999999</v>
      </c>
      <c r="C51" s="7">
        <v>14.536</v>
      </c>
      <c r="D51" s="7">
        <v>1.9379999999999999</v>
      </c>
      <c r="E51" s="8">
        <f t="shared" si="0"/>
        <v>1.1618575653424987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7">
        <v>46</v>
      </c>
      <c r="B52" s="7">
        <v>18.998999999999999</v>
      </c>
      <c r="C52" s="7">
        <v>20.634</v>
      </c>
      <c r="D52" s="7">
        <v>1.9339999999999999</v>
      </c>
      <c r="E52" s="8">
        <f t="shared" si="0"/>
        <v>1.0860571609032055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7">
        <v>47</v>
      </c>
      <c r="B53" s="7">
        <v>14.581</v>
      </c>
      <c r="C53" s="7">
        <v>14.951000000000001</v>
      </c>
      <c r="D53" s="7">
        <v>2.9380000000000002</v>
      </c>
      <c r="E53" s="8">
        <f t="shared" si="0"/>
        <v>1.0253754886496125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7">
        <v>48</v>
      </c>
      <c r="B54" s="7">
        <v>15.468999999999999</v>
      </c>
      <c r="C54" s="7">
        <v>12.750999999999999</v>
      </c>
      <c r="D54" s="7">
        <v>3.3159999999999998</v>
      </c>
      <c r="E54" s="8">
        <f t="shared" si="0"/>
        <v>0.82429374878789841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7">
        <v>49</v>
      </c>
      <c r="B55" s="7">
        <v>16.321000000000002</v>
      </c>
      <c r="C55" s="7">
        <v>20.327999999999999</v>
      </c>
      <c r="D55" s="7">
        <v>2.528</v>
      </c>
      <c r="E55" s="8">
        <f t="shared" si="0"/>
        <v>1.2455119171619384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7">
        <v>50</v>
      </c>
      <c r="B56" s="7">
        <v>14.177</v>
      </c>
      <c r="C56" s="7">
        <v>12.669</v>
      </c>
      <c r="D56" s="7">
        <v>2.6190000000000002</v>
      </c>
      <c r="E56" s="8">
        <f t="shared" si="0"/>
        <v>0.89363052832051926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7"/>
      <c r="B57" s="7"/>
      <c r="C57" s="7"/>
      <c r="D57" s="7"/>
      <c r="E57" s="7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2" t="s">
        <v>9</v>
      </c>
      <c r="B58" s="33"/>
      <c r="C58" s="33"/>
      <c r="D58" s="33"/>
      <c r="E58" s="3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7" t="s">
        <v>4</v>
      </c>
      <c r="B59" s="7" t="s">
        <v>10</v>
      </c>
      <c r="C59" s="7" t="s">
        <v>11</v>
      </c>
      <c r="D59" s="7" t="s">
        <v>12</v>
      </c>
      <c r="E59" s="7" t="s">
        <v>8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7">
        <v>1</v>
      </c>
      <c r="B60" s="7">
        <v>10.430999999999999</v>
      </c>
      <c r="C60" s="7">
        <v>3.7829999999999999</v>
      </c>
      <c r="D60" s="7">
        <v>1.9419999999999999</v>
      </c>
      <c r="E60" s="7">
        <f t="shared" ref="E60:E102" si="1">C60/B60</f>
        <v>0.36266896750071903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7">
        <v>2</v>
      </c>
      <c r="B61" s="7">
        <v>10.172000000000001</v>
      </c>
      <c r="C61" s="7">
        <v>3.7090000000000001</v>
      </c>
      <c r="D61" s="7">
        <v>2.5819999999999999</v>
      </c>
      <c r="E61" s="7">
        <f t="shared" si="1"/>
        <v>0.36462839166338967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7">
        <v>3</v>
      </c>
      <c r="B62" s="7">
        <v>8.8179999999999996</v>
      </c>
      <c r="C62" s="7">
        <v>2.2909999999999999</v>
      </c>
      <c r="D62" s="7">
        <v>1.8819999999999999</v>
      </c>
      <c r="E62" s="7">
        <f t="shared" si="1"/>
        <v>0.25980948060784759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7">
        <v>4</v>
      </c>
      <c r="B63" s="7">
        <v>9.3000000000000007</v>
      </c>
      <c r="C63" s="7">
        <v>1.26</v>
      </c>
      <c r="D63" s="7">
        <v>1.45</v>
      </c>
      <c r="E63" s="7">
        <f t="shared" si="1"/>
        <v>0.13548387096774192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7">
        <v>5</v>
      </c>
      <c r="B64" s="7">
        <v>8.4480000000000004</v>
      </c>
      <c r="C64" s="7">
        <v>1.179</v>
      </c>
      <c r="D64" s="7">
        <v>1.3080000000000001</v>
      </c>
      <c r="E64" s="7">
        <f t="shared" si="1"/>
        <v>0.13955965909090909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7">
        <v>6</v>
      </c>
      <c r="B65" s="7">
        <v>10.641</v>
      </c>
      <c r="C65" s="7">
        <v>0.60899999999999999</v>
      </c>
      <c r="D65" s="7">
        <v>2.306</v>
      </c>
      <c r="E65" s="7">
        <f t="shared" si="1"/>
        <v>5.7231463208345081E-2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7">
        <v>7</v>
      </c>
      <c r="B66" s="7">
        <v>13.609</v>
      </c>
      <c r="C66" s="7">
        <v>5.3410000000000002</v>
      </c>
      <c r="D66" s="7">
        <v>1.907</v>
      </c>
      <c r="E66" s="7">
        <f t="shared" si="1"/>
        <v>0.39246087148210745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7">
        <v>8</v>
      </c>
      <c r="B67" s="7">
        <v>9.7750000000000004</v>
      </c>
      <c r="C67" s="7">
        <v>1.1970000000000001</v>
      </c>
      <c r="D67" s="7">
        <v>2.4140000000000001</v>
      </c>
      <c r="E67" s="7">
        <f t="shared" si="1"/>
        <v>0.12245524296675192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7">
        <v>9</v>
      </c>
      <c r="B68" s="7">
        <v>7.6609999999999996</v>
      </c>
      <c r="C68" s="7">
        <v>1.5720000000000001</v>
      </c>
      <c r="D68" s="7">
        <v>1.542</v>
      </c>
      <c r="E68" s="7">
        <f t="shared" si="1"/>
        <v>0.2051951442370448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7">
        <v>10</v>
      </c>
      <c r="B69" s="7">
        <v>6.83</v>
      </c>
      <c r="C69" s="7">
        <v>1.0900000000000001</v>
      </c>
      <c r="D69" s="7">
        <v>1.03</v>
      </c>
      <c r="E69" s="7">
        <f t="shared" si="1"/>
        <v>0.1595900439238653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7">
        <v>11</v>
      </c>
      <c r="B70" s="7">
        <v>7.7290000000000001</v>
      </c>
      <c r="C70" s="7">
        <v>1.1679999999999999</v>
      </c>
      <c r="D70" s="7">
        <v>1.617</v>
      </c>
      <c r="E70" s="7">
        <f t="shared" si="1"/>
        <v>0.15111916159917194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7">
        <v>12</v>
      </c>
      <c r="B71" s="7">
        <v>8.7880000000000003</v>
      </c>
      <c r="C71" s="7">
        <v>1.615</v>
      </c>
      <c r="D71" s="7">
        <v>1.9430000000000001</v>
      </c>
      <c r="E71" s="7">
        <f t="shared" si="1"/>
        <v>0.18377332726445153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7">
        <v>13</v>
      </c>
      <c r="B72" s="7">
        <v>10.125</v>
      </c>
      <c r="C72" s="7">
        <v>3.1739999999999999</v>
      </c>
      <c r="D72" s="7">
        <v>2.032</v>
      </c>
      <c r="E72" s="7">
        <f t="shared" si="1"/>
        <v>0.31348148148148147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7">
        <v>14</v>
      </c>
      <c r="B73" s="7">
        <v>9.06</v>
      </c>
      <c r="C73" s="7">
        <v>0.8</v>
      </c>
      <c r="D73" s="7">
        <v>1.7609999999999999</v>
      </c>
      <c r="E73" s="7">
        <f t="shared" si="1"/>
        <v>8.8300220750551883E-2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7">
        <v>15</v>
      </c>
      <c r="B74" s="7">
        <v>9.8539999999999992</v>
      </c>
      <c r="C74" s="7">
        <v>1.351</v>
      </c>
      <c r="D74" s="7">
        <v>2.137</v>
      </c>
      <c r="E74" s="7">
        <f t="shared" si="1"/>
        <v>0.13710168459508829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7">
        <v>16</v>
      </c>
      <c r="B75" s="7">
        <v>9.1359999999999992</v>
      </c>
      <c r="C75" s="7">
        <v>1.006</v>
      </c>
      <c r="D75" s="7">
        <v>1.7909999999999999</v>
      </c>
      <c r="E75" s="7">
        <f t="shared" si="1"/>
        <v>0.11011383537653241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7">
        <v>17</v>
      </c>
      <c r="B76" s="7">
        <v>6.7640000000000002</v>
      </c>
      <c r="C76" s="7">
        <v>1.73</v>
      </c>
      <c r="D76" s="7">
        <v>1.821</v>
      </c>
      <c r="E76" s="7">
        <f t="shared" si="1"/>
        <v>0.25576581904198697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7">
        <v>18</v>
      </c>
      <c r="B77" s="7">
        <v>7.0970000000000004</v>
      </c>
      <c r="C77" s="7">
        <v>0.70899999999999996</v>
      </c>
      <c r="D77" s="7">
        <v>1.821</v>
      </c>
      <c r="E77" s="7">
        <f t="shared" si="1"/>
        <v>9.9901366774693523E-2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7">
        <v>19</v>
      </c>
      <c r="B78" s="7">
        <v>12.208</v>
      </c>
      <c r="C78" s="7">
        <v>2.97</v>
      </c>
      <c r="D78" s="7">
        <v>1.673</v>
      </c>
      <c r="E78" s="7">
        <f t="shared" si="1"/>
        <v>0.24328309305373527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7">
        <v>20</v>
      </c>
      <c r="B79" s="7">
        <v>9.0649999999999995</v>
      </c>
      <c r="C79" s="7">
        <v>0.67100000000000004</v>
      </c>
      <c r="D79" s="7">
        <v>1.7310000000000001</v>
      </c>
      <c r="E79" s="7">
        <f t="shared" si="1"/>
        <v>7.4020959735245459E-2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7">
        <v>21</v>
      </c>
      <c r="B80" s="7">
        <v>8.7560000000000002</v>
      </c>
      <c r="C80" s="7">
        <v>2.4969999999999999</v>
      </c>
      <c r="D80" s="7">
        <v>2</v>
      </c>
      <c r="E80" s="7">
        <f t="shared" si="1"/>
        <v>0.28517587939698491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7">
        <v>22</v>
      </c>
      <c r="B81" s="7">
        <v>9.5090000000000003</v>
      </c>
      <c r="C81" s="7">
        <v>1.111</v>
      </c>
      <c r="D81" s="7">
        <v>2.347</v>
      </c>
      <c r="E81" s="7">
        <f t="shared" si="1"/>
        <v>0.11683668103901566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7">
        <v>23</v>
      </c>
      <c r="B82" s="7">
        <v>8.5210000000000008</v>
      </c>
      <c r="C82" s="7">
        <v>1.2110000000000001</v>
      </c>
      <c r="D82" s="7">
        <v>2.113</v>
      </c>
      <c r="E82" s="7">
        <f t="shared" si="1"/>
        <v>0.14211946954582794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7">
        <v>24</v>
      </c>
      <c r="B83" s="7">
        <v>10.337999999999999</v>
      </c>
      <c r="C83" s="7">
        <v>0.495</v>
      </c>
      <c r="D83" s="7">
        <v>2.2839999999999998</v>
      </c>
      <c r="E83" s="7">
        <f t="shared" si="1"/>
        <v>4.7881601857225772E-2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7">
        <v>25</v>
      </c>
      <c r="B84" s="7">
        <v>10.529</v>
      </c>
      <c r="C84" s="7">
        <v>2.1930000000000001</v>
      </c>
      <c r="D84" s="7">
        <v>1.7849999999999999</v>
      </c>
      <c r="E84" s="7">
        <f t="shared" si="1"/>
        <v>0.2082818881185298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7">
        <v>26</v>
      </c>
      <c r="B85" s="7">
        <v>8.298</v>
      </c>
      <c r="C85" s="7">
        <v>1.762</v>
      </c>
      <c r="D85" s="7">
        <v>1.0389999999999999</v>
      </c>
      <c r="E85" s="7">
        <f t="shared" si="1"/>
        <v>0.21234032296939021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7">
        <v>27</v>
      </c>
      <c r="B86" s="7">
        <v>7.3689999999999998</v>
      </c>
      <c r="C86" s="7">
        <v>0.96699999999999997</v>
      </c>
      <c r="D86" s="7">
        <v>1.538</v>
      </c>
      <c r="E86" s="7">
        <f t="shared" si="1"/>
        <v>0.13122540371827929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7">
        <v>28</v>
      </c>
      <c r="B87" s="7">
        <v>8.5749999999999993</v>
      </c>
      <c r="C87" s="7">
        <v>2.63</v>
      </c>
      <c r="D87" s="7">
        <v>2.234</v>
      </c>
      <c r="E87" s="7">
        <f t="shared" si="1"/>
        <v>0.30670553935860062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7">
        <v>29</v>
      </c>
      <c r="B88" s="7">
        <v>11.319000000000001</v>
      </c>
      <c r="C88" s="7">
        <v>3.1880000000000002</v>
      </c>
      <c r="D88" s="7">
        <v>1.823</v>
      </c>
      <c r="E88" s="7">
        <f t="shared" si="1"/>
        <v>0.28165032246664901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7">
        <v>30</v>
      </c>
      <c r="B89" s="7">
        <v>8.6189999999999998</v>
      </c>
      <c r="C89" s="7">
        <v>1.623</v>
      </c>
      <c r="D89" s="7">
        <v>1.6319999999999999</v>
      </c>
      <c r="E89" s="7">
        <f t="shared" si="1"/>
        <v>0.18830490776192135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7">
        <v>31</v>
      </c>
      <c r="B90" s="7">
        <v>9.8330000000000002</v>
      </c>
      <c r="C90" s="7">
        <v>1.85</v>
      </c>
      <c r="D90" s="7">
        <v>1.88</v>
      </c>
      <c r="E90" s="7">
        <f t="shared" si="1"/>
        <v>0.18814197091426829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7">
        <v>32</v>
      </c>
      <c r="B91" s="7">
        <v>9.0660000000000007</v>
      </c>
      <c r="C91" s="7">
        <v>1.4410000000000001</v>
      </c>
      <c r="D91" s="7">
        <v>1.61</v>
      </c>
      <c r="E91" s="7">
        <f t="shared" si="1"/>
        <v>0.15894551069931612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7">
        <v>33</v>
      </c>
      <c r="B92" s="7">
        <v>11.297000000000001</v>
      </c>
      <c r="C92" s="7">
        <v>2.2810000000000001</v>
      </c>
      <c r="D92" s="7">
        <v>2.0219999999999998</v>
      </c>
      <c r="E92" s="7">
        <f t="shared" si="1"/>
        <v>0.20191201203859432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7">
        <v>34</v>
      </c>
      <c r="B93" s="7">
        <v>12.446999999999999</v>
      </c>
      <c r="C93" s="7">
        <v>6.4109999999999996</v>
      </c>
      <c r="D93" s="7">
        <v>2.0670000000000002</v>
      </c>
      <c r="E93" s="7">
        <f t="shared" si="1"/>
        <v>0.51506387081224392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7">
        <v>35</v>
      </c>
      <c r="B94" s="7">
        <v>6.85</v>
      </c>
      <c r="C94" s="7">
        <v>2.4</v>
      </c>
      <c r="D94" s="7">
        <v>1.52</v>
      </c>
      <c r="E94" s="7">
        <f t="shared" si="1"/>
        <v>0.35036496350364965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7">
        <v>36</v>
      </c>
      <c r="B95" s="7">
        <v>7.7789999999999999</v>
      </c>
      <c r="C95" s="7">
        <v>1.86</v>
      </c>
      <c r="D95" s="7">
        <v>1.46</v>
      </c>
      <c r="E95" s="7">
        <f t="shared" si="1"/>
        <v>0.23910528345545701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7">
        <v>37</v>
      </c>
      <c r="B96" s="7">
        <v>8.6989999999999998</v>
      </c>
      <c r="C96" s="7">
        <v>1.8819999999999999</v>
      </c>
      <c r="D96" s="7">
        <v>1.766</v>
      </c>
      <c r="E96" s="7">
        <f t="shared" si="1"/>
        <v>0.21634670651799057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7">
        <v>38</v>
      </c>
      <c r="B97" s="7">
        <v>8.6519999999999992</v>
      </c>
      <c r="C97" s="7">
        <v>2.08</v>
      </c>
      <c r="D97" s="7">
        <v>2.347</v>
      </c>
      <c r="E97" s="7">
        <f t="shared" si="1"/>
        <v>0.24040684234858994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7">
        <v>39</v>
      </c>
      <c r="B98" s="7">
        <v>11.321</v>
      </c>
      <c r="C98" s="7">
        <v>3.379</v>
      </c>
      <c r="D98" s="7">
        <v>1.9319999999999999</v>
      </c>
      <c r="E98" s="7">
        <f t="shared" si="1"/>
        <v>0.29847186644289375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7">
        <v>40</v>
      </c>
      <c r="B99" s="7">
        <v>8.8529999999999998</v>
      </c>
      <c r="C99" s="7">
        <v>4.2910000000000004</v>
      </c>
      <c r="D99" s="7">
        <v>1.331</v>
      </c>
      <c r="E99" s="7">
        <f t="shared" si="1"/>
        <v>0.48469445385744953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7">
        <v>41</v>
      </c>
      <c r="B100" s="7">
        <v>10.92</v>
      </c>
      <c r="C100" s="7">
        <v>1.4490000000000001</v>
      </c>
      <c r="D100" s="7">
        <v>1.724</v>
      </c>
      <c r="E100" s="7">
        <f t="shared" si="1"/>
        <v>0.13269230769230769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7">
        <v>42</v>
      </c>
      <c r="B101" s="7">
        <v>7.1539999999999999</v>
      </c>
      <c r="C101" s="7">
        <v>2.6419999999999999</v>
      </c>
      <c r="D101" s="7">
        <v>2.0019999999999998</v>
      </c>
      <c r="E101" s="7">
        <f t="shared" si="1"/>
        <v>0.36930388593793678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7">
        <v>43</v>
      </c>
      <c r="B102" s="7">
        <v>10.287000000000001</v>
      </c>
      <c r="C102" s="7">
        <v>1.9830000000000001</v>
      </c>
      <c r="D102" s="7">
        <v>3.5</v>
      </c>
      <c r="E102" s="7">
        <f t="shared" si="1"/>
        <v>0.19276757072032663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7"/>
      <c r="B103" s="7"/>
      <c r="C103" s="7"/>
      <c r="D103" s="7"/>
      <c r="E103" s="7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2" t="s">
        <v>13</v>
      </c>
      <c r="B104" s="33"/>
      <c r="C104" s="33"/>
      <c r="D104" s="33"/>
      <c r="E104" s="3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7" t="s">
        <v>4</v>
      </c>
      <c r="B105" s="7" t="s">
        <v>10</v>
      </c>
      <c r="C105" s="7" t="s">
        <v>11</v>
      </c>
      <c r="D105" s="7" t="s">
        <v>12</v>
      </c>
      <c r="E105" s="7" t="s">
        <v>8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7">
        <v>1</v>
      </c>
      <c r="B106" s="7">
        <v>11.833</v>
      </c>
      <c r="C106" s="7">
        <v>0.53</v>
      </c>
      <c r="D106" s="7">
        <v>3.262</v>
      </c>
      <c r="E106" s="7">
        <f t="shared" ref="E106:E154" si="2">C106/B106</f>
        <v>4.4789994084340402E-2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7">
        <v>2</v>
      </c>
      <c r="B107" s="7">
        <v>9.9640000000000004</v>
      </c>
      <c r="C107" s="7">
        <v>0.59399999999999997</v>
      </c>
      <c r="D107" s="7">
        <v>2.206</v>
      </c>
      <c r="E107" s="7">
        <f t="shared" si="2"/>
        <v>5.9614612605379362E-2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7">
        <v>3</v>
      </c>
      <c r="B108" s="7">
        <v>11.398999999999999</v>
      </c>
      <c r="C108" s="7">
        <v>1.6639999999999999</v>
      </c>
      <c r="D108" s="7">
        <v>1.887</v>
      </c>
      <c r="E108" s="7">
        <f t="shared" si="2"/>
        <v>0.14597771734362663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7">
        <v>4</v>
      </c>
      <c r="B109" s="7">
        <v>7.0990000000000002</v>
      </c>
      <c r="C109" s="7">
        <v>0.45700000000000002</v>
      </c>
      <c r="D109" s="7">
        <v>2.169</v>
      </c>
      <c r="E109" s="7">
        <f t="shared" si="2"/>
        <v>6.4375264121707285E-2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7">
        <v>5</v>
      </c>
      <c r="B110" s="7">
        <v>9.891</v>
      </c>
      <c r="C110" s="7">
        <v>0.85099999999999998</v>
      </c>
      <c r="D110" s="7">
        <v>2.1619999999999999</v>
      </c>
      <c r="E110" s="7">
        <f t="shared" si="2"/>
        <v>8.6037812152461826E-2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7">
        <v>6</v>
      </c>
      <c r="B111" s="7">
        <v>10.036</v>
      </c>
      <c r="C111" s="7">
        <v>0.97599999999999998</v>
      </c>
      <c r="D111" s="7">
        <v>2.581</v>
      </c>
      <c r="E111" s="7">
        <f t="shared" si="2"/>
        <v>9.7249900358708646E-2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7">
        <v>7</v>
      </c>
      <c r="B112" s="7">
        <v>8.9629999999999992</v>
      </c>
      <c r="C112" s="7">
        <v>0.73399999999999999</v>
      </c>
      <c r="D112" s="7">
        <v>2.4329999999999998</v>
      </c>
      <c r="E112" s="7">
        <f t="shared" si="2"/>
        <v>8.1892223585852963E-2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7">
        <v>8</v>
      </c>
      <c r="B113" s="7">
        <v>9.3390000000000004</v>
      </c>
      <c r="C113" s="7">
        <v>0.60099999999999998</v>
      </c>
      <c r="D113" s="7">
        <v>2.371</v>
      </c>
      <c r="E113" s="7">
        <f t="shared" si="2"/>
        <v>6.4353785201841734E-2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7">
        <v>9</v>
      </c>
      <c r="B114" s="7">
        <v>9.9610000000000003</v>
      </c>
      <c r="C114" s="7">
        <v>0.51200000000000001</v>
      </c>
      <c r="D114" s="7">
        <v>2.1829999999999998</v>
      </c>
      <c r="E114" s="7">
        <f t="shared" si="2"/>
        <v>5.1400461801023992E-2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7">
        <v>10</v>
      </c>
      <c r="B115" s="7">
        <v>9.2560000000000002</v>
      </c>
      <c r="C115" s="7">
        <v>0.61699999999999999</v>
      </c>
      <c r="D115" s="7">
        <v>2.2730000000000001</v>
      </c>
      <c r="E115" s="7">
        <f t="shared" si="2"/>
        <v>6.6659464131374246E-2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7">
        <v>11</v>
      </c>
      <c r="B116" s="7">
        <v>9.5709999999999997</v>
      </c>
      <c r="C116" s="7">
        <v>0.53700000000000003</v>
      </c>
      <c r="D116" s="7">
        <v>1.833</v>
      </c>
      <c r="E116" s="7">
        <f t="shared" si="2"/>
        <v>5.6106989865217852E-2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7">
        <v>12</v>
      </c>
      <c r="B117" s="7">
        <v>8.5820000000000007</v>
      </c>
      <c r="C117" s="7">
        <v>0.54700000000000004</v>
      </c>
      <c r="D117" s="7">
        <v>2.4809999999999999</v>
      </c>
      <c r="E117" s="7">
        <f t="shared" si="2"/>
        <v>6.3738056397110235E-2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7">
        <v>13</v>
      </c>
      <c r="B118" s="7">
        <v>9.6440000000000001</v>
      </c>
      <c r="C118" s="7">
        <v>0.54300000000000004</v>
      </c>
      <c r="D118" s="7">
        <v>2.452</v>
      </c>
      <c r="E118" s="7">
        <f t="shared" si="2"/>
        <v>5.630443799253422E-2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7">
        <v>14</v>
      </c>
      <c r="B119" s="7">
        <v>9.7929999999999993</v>
      </c>
      <c r="C119" s="7">
        <v>0.40400000000000003</v>
      </c>
      <c r="D119" s="7">
        <v>2.1859999999999999</v>
      </c>
      <c r="E119" s="7">
        <f t="shared" si="2"/>
        <v>4.1253956907995513E-2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7">
        <v>15</v>
      </c>
      <c r="B120" s="7">
        <v>10.295999999999999</v>
      </c>
      <c r="C120" s="7">
        <v>0.72</v>
      </c>
      <c r="D120" s="7">
        <v>2.4260000000000002</v>
      </c>
      <c r="E120" s="7">
        <f t="shared" si="2"/>
        <v>6.9930069930069935E-2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7">
        <v>16</v>
      </c>
      <c r="B121" s="7">
        <v>8.6630000000000003</v>
      </c>
      <c r="C121" s="7">
        <v>0.43</v>
      </c>
      <c r="D121" s="7">
        <v>1.903</v>
      </c>
      <c r="E121" s="7">
        <f t="shared" si="2"/>
        <v>4.9636384624264111E-2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7">
        <v>17</v>
      </c>
      <c r="B122" s="7">
        <v>9.641</v>
      </c>
      <c r="C122" s="7">
        <v>0.315</v>
      </c>
      <c r="D122" s="7">
        <v>3.0329999999999999</v>
      </c>
      <c r="E122" s="7">
        <f t="shared" si="2"/>
        <v>3.2672959236593711E-2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7">
        <v>18</v>
      </c>
      <c r="B123" s="7">
        <v>9.6630000000000003</v>
      </c>
      <c r="C123" s="7">
        <v>0.63200000000000001</v>
      </c>
      <c r="D123" s="7">
        <v>2.1150000000000002</v>
      </c>
      <c r="E123" s="7">
        <f t="shared" si="2"/>
        <v>6.5404118803684158E-2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7">
        <v>19</v>
      </c>
      <c r="B124" s="7">
        <v>7.7759999999999998</v>
      </c>
      <c r="C124" s="7">
        <v>0.622</v>
      </c>
      <c r="D124" s="7">
        <v>2.2829999999999999</v>
      </c>
      <c r="E124" s="7">
        <f t="shared" si="2"/>
        <v>7.9989711934156382E-2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7">
        <v>20</v>
      </c>
      <c r="B125" s="7">
        <v>9.5020000000000007</v>
      </c>
      <c r="C125" s="7">
        <v>0.56899999999999995</v>
      </c>
      <c r="D125" s="7">
        <v>2.3889999999999998</v>
      </c>
      <c r="E125" s="7">
        <f t="shared" si="2"/>
        <v>5.9882130077878334E-2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7">
        <v>21</v>
      </c>
      <c r="B126" s="7">
        <v>10.185</v>
      </c>
      <c r="C126" s="7">
        <v>0.42399999999999999</v>
      </c>
      <c r="D126" s="7">
        <v>2.1909999999999998</v>
      </c>
      <c r="E126" s="7">
        <f t="shared" si="2"/>
        <v>4.1629847815414824E-2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7">
        <v>22</v>
      </c>
      <c r="B127" s="7">
        <v>8.5</v>
      </c>
      <c r="C127" s="7">
        <v>0.61799999999999999</v>
      </c>
      <c r="D127" s="7">
        <v>1.671</v>
      </c>
      <c r="E127" s="7">
        <f t="shared" si="2"/>
        <v>7.2705882352941176E-2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7">
        <v>23</v>
      </c>
      <c r="B128" s="7">
        <v>10.441000000000001</v>
      </c>
      <c r="C128" s="7">
        <v>1.7629999999999999</v>
      </c>
      <c r="D128" s="7">
        <v>2.7480000000000002</v>
      </c>
      <c r="E128" s="7">
        <f t="shared" si="2"/>
        <v>0.16885355808830568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7">
        <v>24</v>
      </c>
      <c r="B129" s="7">
        <v>10.722</v>
      </c>
      <c r="C129" s="7">
        <v>0.57699999999999996</v>
      </c>
      <c r="D129" s="7">
        <v>2.2599999999999998</v>
      </c>
      <c r="E129" s="7">
        <f t="shared" si="2"/>
        <v>5.3814586830815143E-2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7">
        <v>25</v>
      </c>
      <c r="B130" s="7">
        <v>10.597</v>
      </c>
      <c r="C130" s="7">
        <v>0.38</v>
      </c>
      <c r="D130" s="7">
        <v>2.738</v>
      </c>
      <c r="E130" s="7">
        <f t="shared" si="2"/>
        <v>3.5859205435500613E-2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7">
        <v>26</v>
      </c>
      <c r="B131" s="7">
        <v>10.337</v>
      </c>
      <c r="C131" s="7">
        <v>0.49099999999999999</v>
      </c>
      <c r="D131" s="7">
        <v>2.351</v>
      </c>
      <c r="E131" s="7">
        <f t="shared" si="2"/>
        <v>4.7499274451001258E-2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7">
        <v>28</v>
      </c>
      <c r="B132" s="7">
        <v>8.734</v>
      </c>
      <c r="C132" s="7">
        <v>0.41799999999999998</v>
      </c>
      <c r="D132" s="7">
        <v>2.65</v>
      </c>
      <c r="E132" s="7">
        <f t="shared" si="2"/>
        <v>4.7858942065491183E-2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7">
        <v>29</v>
      </c>
      <c r="B133" s="7">
        <v>8.7710000000000008</v>
      </c>
      <c r="C133" s="7">
        <v>0.53700000000000003</v>
      </c>
      <c r="D133" s="7">
        <v>1.9470000000000001</v>
      </c>
      <c r="E133" s="7">
        <f t="shared" si="2"/>
        <v>6.1224489795918366E-2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7">
        <v>30</v>
      </c>
      <c r="B134" s="7">
        <v>10.513</v>
      </c>
      <c r="C134" s="7">
        <v>0.82499999999999996</v>
      </c>
      <c r="D134" s="7">
        <v>2.4140000000000001</v>
      </c>
      <c r="E134" s="7">
        <f t="shared" si="2"/>
        <v>7.8474269951488623E-2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7">
        <v>31</v>
      </c>
      <c r="B135" s="7">
        <v>8.3559999999999999</v>
      </c>
      <c r="C135" s="7">
        <v>0.438</v>
      </c>
      <c r="D135" s="7">
        <v>1.8180000000000001</v>
      </c>
      <c r="E135" s="7">
        <f t="shared" si="2"/>
        <v>5.2417424605074196E-2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7">
        <v>32</v>
      </c>
      <c r="B136" s="7">
        <v>9.82</v>
      </c>
      <c r="C136" s="7">
        <v>0.627</v>
      </c>
      <c r="D136" s="7">
        <v>2.7240000000000002</v>
      </c>
      <c r="E136" s="7">
        <f t="shared" si="2"/>
        <v>6.384928716904277E-2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7">
        <v>33</v>
      </c>
      <c r="B137" s="7">
        <v>11.263</v>
      </c>
      <c r="C137" s="7">
        <v>0.32500000000000001</v>
      </c>
      <c r="D137" s="7">
        <v>2.1259999999999999</v>
      </c>
      <c r="E137" s="7">
        <f t="shared" si="2"/>
        <v>2.8855544703897718E-2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7">
        <v>34</v>
      </c>
      <c r="B138" s="7">
        <v>10.442</v>
      </c>
      <c r="C138" s="7">
        <v>0.47599999999999998</v>
      </c>
      <c r="D138" s="7">
        <v>2.4969999999999999</v>
      </c>
      <c r="E138" s="7">
        <f t="shared" si="2"/>
        <v>4.5585136946945028E-2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7">
        <v>35</v>
      </c>
      <c r="B139" s="7">
        <v>10.57</v>
      </c>
      <c r="C139" s="7">
        <v>0.54100000000000004</v>
      </c>
      <c r="D139" s="7">
        <v>2.109</v>
      </c>
      <c r="E139" s="7">
        <f t="shared" si="2"/>
        <v>5.1182592242194895E-2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7">
        <v>36</v>
      </c>
      <c r="B140" s="7">
        <v>10.36</v>
      </c>
      <c r="C140" s="7">
        <v>0.52</v>
      </c>
      <c r="D140" s="7">
        <v>2.4500000000000002</v>
      </c>
      <c r="E140" s="7">
        <f t="shared" si="2"/>
        <v>5.0193050193050197E-2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7">
        <v>37</v>
      </c>
      <c r="B141" s="7">
        <v>11.224</v>
      </c>
      <c r="C141" s="7">
        <v>0.52100000000000002</v>
      </c>
      <c r="D141" s="7">
        <v>3.0859999999999999</v>
      </c>
      <c r="E141" s="7">
        <f t="shared" si="2"/>
        <v>4.6418389166072702E-2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7">
        <v>38</v>
      </c>
      <c r="B142" s="7">
        <v>12.269</v>
      </c>
      <c r="C142" s="7">
        <v>1.0249999999999999</v>
      </c>
      <c r="D142" s="7">
        <v>2.5569999999999999</v>
      </c>
      <c r="E142" s="7">
        <f t="shared" si="2"/>
        <v>8.3543891107669729E-2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7">
        <v>39</v>
      </c>
      <c r="B143" s="7">
        <v>10.686999999999999</v>
      </c>
      <c r="C143" s="7">
        <v>0.38900000000000001</v>
      </c>
      <c r="D143" s="7">
        <v>2.879</v>
      </c>
      <c r="E143" s="7">
        <f t="shared" si="2"/>
        <v>3.6399363712922246E-2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7">
        <v>40</v>
      </c>
      <c r="B144" s="7">
        <v>10.220000000000001</v>
      </c>
      <c r="C144" s="7">
        <v>0.57699999999999996</v>
      </c>
      <c r="D144" s="7">
        <v>2.2810000000000001</v>
      </c>
      <c r="E144" s="7">
        <f t="shared" si="2"/>
        <v>5.6457925636007822E-2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7">
        <v>41</v>
      </c>
      <c r="B145" s="7">
        <v>12.305</v>
      </c>
      <c r="C145" s="7">
        <v>0.41599999999999998</v>
      </c>
      <c r="D145" s="7">
        <v>2.2749999999999999</v>
      </c>
      <c r="E145" s="7">
        <f t="shared" si="2"/>
        <v>3.3807395367736692E-2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7">
        <v>42</v>
      </c>
      <c r="B146" s="7">
        <v>9.1379999999999999</v>
      </c>
      <c r="C146" s="7">
        <v>9.2999999999999999E-2</v>
      </c>
      <c r="D146" s="7">
        <v>2.1480000000000001</v>
      </c>
      <c r="E146" s="7">
        <f t="shared" si="2"/>
        <v>1.0177281680892974E-2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7">
        <v>43</v>
      </c>
      <c r="B147" s="7">
        <v>9.0950000000000006</v>
      </c>
      <c r="C147" s="7">
        <v>0.76200000000000001</v>
      </c>
      <c r="D147" s="7">
        <v>1.9910000000000001</v>
      </c>
      <c r="E147" s="7">
        <f t="shared" si="2"/>
        <v>8.3782297965915339E-2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7">
        <v>44</v>
      </c>
      <c r="B148" s="7">
        <v>6.4279999999999999</v>
      </c>
      <c r="C148" s="7">
        <v>0.38900000000000001</v>
      </c>
      <c r="D148" s="7">
        <v>1.6930000000000001</v>
      </c>
      <c r="E148" s="7">
        <f t="shared" si="2"/>
        <v>6.0516490354698201E-2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7">
        <v>45</v>
      </c>
      <c r="B149" s="7">
        <v>8.2110000000000003</v>
      </c>
      <c r="C149" s="7">
        <v>0.69899999999999995</v>
      </c>
      <c r="D149" s="7">
        <v>1.873</v>
      </c>
      <c r="E149" s="7">
        <f t="shared" si="2"/>
        <v>8.5129704055535244E-2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7">
        <v>46</v>
      </c>
      <c r="B150" s="7">
        <v>8.7170000000000005</v>
      </c>
      <c r="C150" s="7">
        <v>0.42899999999999999</v>
      </c>
      <c r="D150" s="7">
        <v>1.9419999999999999</v>
      </c>
      <c r="E150" s="7">
        <f t="shared" si="2"/>
        <v>4.9214179190088331E-2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7">
        <v>47</v>
      </c>
      <c r="B151" s="7">
        <v>10.686999999999999</v>
      </c>
      <c r="C151" s="7">
        <v>0.61199999999999999</v>
      </c>
      <c r="D151" s="7">
        <v>2.2770000000000001</v>
      </c>
      <c r="E151" s="7">
        <f t="shared" si="2"/>
        <v>5.7265836998222144E-2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7">
        <v>48</v>
      </c>
      <c r="B152" s="7">
        <v>9.4429999999999996</v>
      </c>
      <c r="C152" s="7">
        <v>0.79</v>
      </c>
      <c r="D152" s="7">
        <v>2.1920000000000002</v>
      </c>
      <c r="E152" s="7">
        <f t="shared" si="2"/>
        <v>8.3659853860002131E-2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7">
        <v>49</v>
      </c>
      <c r="B153" s="7">
        <v>10.144</v>
      </c>
      <c r="C153" s="7">
        <v>0.251</v>
      </c>
      <c r="D153" s="7">
        <v>2.1160000000000001</v>
      </c>
      <c r="E153" s="7">
        <f t="shared" si="2"/>
        <v>2.4743690851735015E-2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7">
        <v>50</v>
      </c>
      <c r="B154" s="7">
        <v>8.1389999999999993</v>
      </c>
      <c r="C154" s="7">
        <v>0.54</v>
      </c>
      <c r="D154" s="7">
        <v>1.9350000000000001</v>
      </c>
      <c r="E154" s="7">
        <f t="shared" si="2"/>
        <v>6.6347217102838196E-2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7"/>
      <c r="B155" s="7"/>
      <c r="C155" s="7"/>
      <c r="D155" s="7"/>
      <c r="E155" s="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2" t="s">
        <v>14</v>
      </c>
      <c r="B156" s="33"/>
      <c r="C156" s="33"/>
      <c r="D156" s="33"/>
      <c r="E156" s="3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7" t="s">
        <v>4</v>
      </c>
      <c r="B157" s="7" t="s">
        <v>10</v>
      </c>
      <c r="C157" s="7" t="s">
        <v>11</v>
      </c>
      <c r="D157" s="7" t="s">
        <v>12</v>
      </c>
      <c r="E157" s="7" t="s">
        <v>8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7">
        <v>1</v>
      </c>
      <c r="B158" s="7">
        <v>10.305999999999999</v>
      </c>
      <c r="C158" s="7">
        <v>2.25</v>
      </c>
      <c r="D158" s="7">
        <v>2.9</v>
      </c>
      <c r="E158" s="8">
        <f t="shared" ref="E158:E207" si="3">C158/B158</f>
        <v>0.21831942557733361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7">
        <v>2</v>
      </c>
      <c r="B159" s="7">
        <v>7.016</v>
      </c>
      <c r="C159" s="7">
        <v>3.1469999999999998</v>
      </c>
      <c r="D159" s="7">
        <v>2.3010000000000002</v>
      </c>
      <c r="E159" s="8">
        <f t="shared" si="3"/>
        <v>0.4485461801596351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7">
        <v>3</v>
      </c>
      <c r="B160" s="7">
        <v>6.3979999999999997</v>
      </c>
      <c r="C160" s="7">
        <v>2.5459999999999998</v>
      </c>
      <c r="D160" s="7">
        <v>2.6949999999999998</v>
      </c>
      <c r="E160" s="8">
        <f t="shared" si="3"/>
        <v>0.39793685526727102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7">
        <v>4</v>
      </c>
      <c r="B161" s="7">
        <v>9.2959999999999994</v>
      </c>
      <c r="C161" s="7">
        <v>3.0070000000000001</v>
      </c>
      <c r="D161" s="7">
        <v>2.7530000000000001</v>
      </c>
      <c r="E161" s="8">
        <f t="shared" si="3"/>
        <v>0.32347246127366613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7">
        <v>5</v>
      </c>
      <c r="B162" s="7">
        <v>7.6660000000000004</v>
      </c>
      <c r="C162" s="7">
        <v>2.11</v>
      </c>
      <c r="D162" s="7">
        <v>2.9990000000000001</v>
      </c>
      <c r="E162" s="8">
        <f t="shared" si="3"/>
        <v>0.27524132533263757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7">
        <v>6</v>
      </c>
      <c r="B163" s="7">
        <v>9.7989999999999995</v>
      </c>
      <c r="C163" s="7">
        <v>3.0680000000000001</v>
      </c>
      <c r="D163" s="7">
        <v>3.2330000000000001</v>
      </c>
      <c r="E163" s="8">
        <f t="shared" si="3"/>
        <v>0.31309317277273191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7">
        <v>7</v>
      </c>
      <c r="B164" s="7">
        <v>11.159000000000001</v>
      </c>
      <c r="C164" s="7">
        <v>3.093</v>
      </c>
      <c r="D164" s="7">
        <v>3.173</v>
      </c>
      <c r="E164" s="8">
        <f t="shared" si="3"/>
        <v>0.27717537413746751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7">
        <v>8</v>
      </c>
      <c r="B165" s="7">
        <v>9.8160000000000007</v>
      </c>
      <c r="C165" s="7">
        <v>1.7110000000000001</v>
      </c>
      <c r="D165" s="7">
        <v>3.0030000000000001</v>
      </c>
      <c r="E165" s="8">
        <f t="shared" si="3"/>
        <v>0.17430725346373269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7">
        <v>9</v>
      </c>
      <c r="B166" s="7">
        <v>8.4359999999999999</v>
      </c>
      <c r="C166" s="7">
        <v>0.97199999999999998</v>
      </c>
      <c r="D166" s="7">
        <v>2.9129999999999998</v>
      </c>
      <c r="E166" s="8">
        <f t="shared" si="3"/>
        <v>0.11522048364153627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7">
        <v>10</v>
      </c>
      <c r="B167" s="7">
        <v>7.9790000000000001</v>
      </c>
      <c r="C167" s="7">
        <v>3.2770000000000001</v>
      </c>
      <c r="D167" s="7">
        <v>2.4769999999999999</v>
      </c>
      <c r="E167" s="8">
        <f t="shared" si="3"/>
        <v>0.41070309562601831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7">
        <v>11</v>
      </c>
      <c r="B168" s="7">
        <v>6.8330000000000002</v>
      </c>
      <c r="C168" s="7">
        <v>2.62</v>
      </c>
      <c r="D168" s="7">
        <v>2.98</v>
      </c>
      <c r="E168" s="8">
        <f t="shared" si="3"/>
        <v>0.38343333821162007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7">
        <v>12</v>
      </c>
      <c r="B169" s="7">
        <v>7.8330000000000002</v>
      </c>
      <c r="C169" s="7">
        <v>1.2809999999999999</v>
      </c>
      <c r="D169" s="7">
        <v>2.802</v>
      </c>
      <c r="E169" s="8">
        <f t="shared" si="3"/>
        <v>0.16353887399463807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7">
        <v>13</v>
      </c>
      <c r="B170" s="7">
        <v>6.4020000000000001</v>
      </c>
      <c r="C170" s="7">
        <v>2.911</v>
      </c>
      <c r="D170" s="7">
        <v>2.5510000000000002</v>
      </c>
      <c r="E170" s="8">
        <f t="shared" si="3"/>
        <v>0.45470165573258359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7">
        <v>14</v>
      </c>
      <c r="B171" s="7">
        <v>6.4240000000000004</v>
      </c>
      <c r="C171" s="7">
        <v>3.7210000000000001</v>
      </c>
      <c r="D171" s="7">
        <v>2.5169999999999999</v>
      </c>
      <c r="E171" s="8">
        <f t="shared" si="3"/>
        <v>0.57923412204234115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7">
        <v>15</v>
      </c>
      <c r="B172" s="7">
        <v>6.6020000000000003</v>
      </c>
      <c r="C172" s="7">
        <v>2.6579999999999999</v>
      </c>
      <c r="D172" s="7">
        <v>2.4649999999999999</v>
      </c>
      <c r="E172" s="8">
        <f t="shared" si="3"/>
        <v>0.40260527112996058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7">
        <v>16</v>
      </c>
      <c r="B173" s="7">
        <v>7.8</v>
      </c>
      <c r="C173" s="7">
        <v>3.4420000000000002</v>
      </c>
      <c r="D173" s="7">
        <v>2.661</v>
      </c>
      <c r="E173" s="8">
        <f t="shared" si="3"/>
        <v>0.44128205128205134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7">
        <v>17</v>
      </c>
      <c r="B174" s="7">
        <v>7.7640000000000002</v>
      </c>
      <c r="C174" s="7">
        <v>5.7</v>
      </c>
      <c r="D174" s="7">
        <v>2.5070000000000001</v>
      </c>
      <c r="E174" s="8">
        <f t="shared" si="3"/>
        <v>0.73415765069551775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7">
        <v>18</v>
      </c>
      <c r="B175" s="7">
        <v>7.7549999999999999</v>
      </c>
      <c r="C175" s="7">
        <v>2.1320000000000001</v>
      </c>
      <c r="D175" s="7">
        <v>2.496</v>
      </c>
      <c r="E175" s="8">
        <f t="shared" si="3"/>
        <v>0.27491940683430049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7">
        <v>19</v>
      </c>
      <c r="B176" s="7">
        <v>7.7480000000000002</v>
      </c>
      <c r="C176" s="7">
        <v>1.419</v>
      </c>
      <c r="D176" s="7">
        <v>2.6120000000000001</v>
      </c>
      <c r="E176" s="8">
        <f t="shared" si="3"/>
        <v>0.18314403717088282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7">
        <v>20</v>
      </c>
      <c r="B177" s="7">
        <v>6.5</v>
      </c>
      <c r="C177" s="7">
        <v>2.96</v>
      </c>
      <c r="D177" s="7">
        <v>1.62</v>
      </c>
      <c r="E177" s="8">
        <f t="shared" si="3"/>
        <v>0.45538461538461539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7">
        <v>21</v>
      </c>
      <c r="B178" s="7">
        <v>8.3109999999999999</v>
      </c>
      <c r="C178" s="7">
        <v>2.4569999999999999</v>
      </c>
      <c r="D178" s="7">
        <v>2.3450000000000002</v>
      </c>
      <c r="E178" s="8">
        <f t="shared" si="3"/>
        <v>0.29563229454939238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7">
        <v>22</v>
      </c>
      <c r="B179" s="7">
        <v>8.3089999999999993</v>
      </c>
      <c r="C179" s="7">
        <v>2.6709999999999998</v>
      </c>
      <c r="D179" s="7">
        <v>2.5790000000000002</v>
      </c>
      <c r="E179" s="8">
        <f t="shared" si="3"/>
        <v>0.32145865928511252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7">
        <v>23</v>
      </c>
      <c r="B180" s="7">
        <v>8.3109999999999999</v>
      </c>
      <c r="C180" s="7">
        <v>1.7130000000000001</v>
      </c>
      <c r="D180" s="7">
        <v>2.3050000000000002</v>
      </c>
      <c r="E180" s="8">
        <f t="shared" si="3"/>
        <v>0.20611238118156661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7">
        <v>24</v>
      </c>
      <c r="B181" s="7">
        <v>6.9740000000000002</v>
      </c>
      <c r="C181" s="7">
        <v>2.2559999999999998</v>
      </c>
      <c r="D181" s="7">
        <v>2.3610000000000002</v>
      </c>
      <c r="E181" s="8">
        <f t="shared" si="3"/>
        <v>0.32348723831373671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7">
        <v>25</v>
      </c>
      <c r="B182" s="7">
        <v>9.3559999999999999</v>
      </c>
      <c r="C182" s="7">
        <v>1.155</v>
      </c>
      <c r="D182" s="7">
        <v>2.7410000000000001</v>
      </c>
      <c r="E182" s="8">
        <f t="shared" si="3"/>
        <v>0.12345019238991023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7">
        <v>26</v>
      </c>
      <c r="B183" s="7">
        <v>7.6820000000000004</v>
      </c>
      <c r="C183" s="7">
        <v>1.2609999999999999</v>
      </c>
      <c r="D183" s="7">
        <v>2.3519999999999999</v>
      </c>
      <c r="E183" s="8">
        <f t="shared" si="3"/>
        <v>0.16414996094766984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7">
        <v>27</v>
      </c>
      <c r="B184" s="7">
        <v>8.7799999999999994</v>
      </c>
      <c r="C184" s="7">
        <v>1.61</v>
      </c>
      <c r="D184" s="7">
        <v>1.67</v>
      </c>
      <c r="E184" s="8">
        <f t="shared" si="3"/>
        <v>0.18337129840546698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7">
        <v>28</v>
      </c>
      <c r="B185" s="7">
        <v>8.8000000000000007</v>
      </c>
      <c r="C185" s="7">
        <v>2.14</v>
      </c>
      <c r="D185" s="7">
        <v>0.65</v>
      </c>
      <c r="E185" s="8">
        <f t="shared" si="3"/>
        <v>0.24318181818181817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7">
        <v>29</v>
      </c>
      <c r="B186" s="7">
        <v>6.26</v>
      </c>
      <c r="C186" s="7">
        <v>3.17</v>
      </c>
      <c r="D186" s="7">
        <v>0.66</v>
      </c>
      <c r="E186" s="8">
        <f t="shared" si="3"/>
        <v>0.50638977635782745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7">
        <v>30</v>
      </c>
      <c r="B187" s="7">
        <v>7.9569999999999999</v>
      </c>
      <c r="C187" s="7">
        <v>3.2229999999999999</v>
      </c>
      <c r="D187" s="7">
        <v>2</v>
      </c>
      <c r="E187" s="8">
        <f t="shared" si="3"/>
        <v>0.40505215533492522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7">
        <v>31</v>
      </c>
      <c r="B188" s="7">
        <v>9.7840000000000007</v>
      </c>
      <c r="C188" s="7">
        <v>1.6539999999999999</v>
      </c>
      <c r="D188" s="7">
        <v>2.5579999999999998</v>
      </c>
      <c r="E188" s="8">
        <f t="shared" si="3"/>
        <v>0.16905151267375304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7">
        <v>32</v>
      </c>
      <c r="B189" s="7">
        <v>7.6269999999999998</v>
      </c>
      <c r="C189" s="7">
        <v>2.6560000000000001</v>
      </c>
      <c r="D189" s="7">
        <v>2.589</v>
      </c>
      <c r="E189" s="8">
        <f t="shared" si="3"/>
        <v>0.34823652812377082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7">
        <v>33</v>
      </c>
      <c r="B190" s="7">
        <v>9.3369999999999997</v>
      </c>
      <c r="C190" s="7">
        <v>2.6019999999999999</v>
      </c>
      <c r="D190" s="7">
        <v>3.3340000000000001</v>
      </c>
      <c r="E190" s="8">
        <f t="shared" si="3"/>
        <v>0.27867623433651068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7">
        <v>34</v>
      </c>
      <c r="B191" s="7">
        <v>9.2119999999999997</v>
      </c>
      <c r="C191" s="7">
        <v>3.3260000000000001</v>
      </c>
      <c r="D191" s="7">
        <v>3.7810000000000001</v>
      </c>
      <c r="E191" s="8">
        <f t="shared" si="3"/>
        <v>0.36105080330004347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7">
        <v>35</v>
      </c>
      <c r="B192" s="7">
        <v>8.0129999999999999</v>
      </c>
      <c r="C192" s="7">
        <v>3.379</v>
      </c>
      <c r="D192" s="7">
        <v>3.839</v>
      </c>
      <c r="E192" s="8">
        <f t="shared" si="3"/>
        <v>0.42168975414950705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7">
        <v>36</v>
      </c>
      <c r="B193" s="7">
        <v>9.7219999999999995</v>
      </c>
      <c r="C193" s="7">
        <v>3.6349999999999998</v>
      </c>
      <c r="D193" s="7">
        <v>2.238</v>
      </c>
      <c r="E193" s="8">
        <f t="shared" si="3"/>
        <v>0.37389426044023866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7">
        <v>37</v>
      </c>
      <c r="B194" s="7">
        <v>7.0119999999999996</v>
      </c>
      <c r="C194" s="7">
        <v>2.2839999999999998</v>
      </c>
      <c r="D194" s="7">
        <v>2.6150000000000002</v>
      </c>
      <c r="E194" s="8">
        <f t="shared" si="3"/>
        <v>0.32572732458642328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7">
        <v>38</v>
      </c>
      <c r="B195" s="7">
        <v>9.8550000000000004</v>
      </c>
      <c r="C195" s="7">
        <v>3.5379999999999998</v>
      </c>
      <c r="D195" s="7">
        <v>2.875</v>
      </c>
      <c r="E195" s="8">
        <f t="shared" si="3"/>
        <v>0.35900558092338913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7">
        <v>39</v>
      </c>
      <c r="B196" s="7">
        <v>8.7129999999999992</v>
      </c>
      <c r="C196" s="7">
        <v>1.7809999999999999</v>
      </c>
      <c r="D196" s="7">
        <v>2.8220000000000001</v>
      </c>
      <c r="E196" s="8">
        <f t="shared" si="3"/>
        <v>0.20440720762079653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7">
        <v>40</v>
      </c>
      <c r="B197" s="7">
        <v>9.9909999999999997</v>
      </c>
      <c r="C197" s="7">
        <v>2.6480000000000001</v>
      </c>
      <c r="D197" s="7">
        <v>2.8660000000000001</v>
      </c>
      <c r="E197" s="8">
        <f t="shared" si="3"/>
        <v>0.26503853468121313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7">
        <v>41</v>
      </c>
      <c r="B198" s="7">
        <v>9.5820000000000007</v>
      </c>
      <c r="C198" s="7">
        <v>3.51</v>
      </c>
      <c r="D198" s="7">
        <v>2.431</v>
      </c>
      <c r="E198" s="8">
        <f t="shared" si="3"/>
        <v>0.3663118346900438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7">
        <v>42</v>
      </c>
      <c r="B199" s="7">
        <v>8.3320000000000007</v>
      </c>
      <c r="C199" s="7">
        <v>2.0569999999999999</v>
      </c>
      <c r="D199" s="7">
        <v>2.1030000000000002</v>
      </c>
      <c r="E199" s="8">
        <f t="shared" si="3"/>
        <v>0.24687950072011519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7">
        <v>43</v>
      </c>
      <c r="B200" s="7">
        <v>6.8849999999999998</v>
      </c>
      <c r="C200" s="7">
        <v>1.7070000000000001</v>
      </c>
      <c r="D200" s="7">
        <v>2.456</v>
      </c>
      <c r="E200" s="8">
        <f t="shared" si="3"/>
        <v>0.24793028322440089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7">
        <v>44</v>
      </c>
      <c r="B201" s="7">
        <v>8.0069999999999997</v>
      </c>
      <c r="C201" s="7">
        <v>2.4860000000000002</v>
      </c>
      <c r="D201" s="7">
        <v>3.2570000000000001</v>
      </c>
      <c r="E201" s="8">
        <f t="shared" si="3"/>
        <v>0.31047833145997256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7">
        <v>45</v>
      </c>
      <c r="B202" s="7">
        <v>8.5609999999999999</v>
      </c>
      <c r="C202" s="7">
        <v>3.67</v>
      </c>
      <c r="D202" s="7">
        <v>2.3719999999999999</v>
      </c>
      <c r="E202" s="8">
        <f t="shared" si="3"/>
        <v>0.42868823735544914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7">
        <v>46</v>
      </c>
      <c r="B203" s="7">
        <v>6.6630000000000003</v>
      </c>
      <c r="C203" s="7">
        <v>2.1</v>
      </c>
      <c r="D203" s="7">
        <v>2.76</v>
      </c>
      <c r="E203" s="8">
        <f t="shared" si="3"/>
        <v>0.31517334533993696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7">
        <v>47</v>
      </c>
      <c r="B204" s="7">
        <v>7.5860000000000003</v>
      </c>
      <c r="C204" s="7">
        <v>4.609</v>
      </c>
      <c r="D204" s="7">
        <v>2.859</v>
      </c>
      <c r="E204" s="8">
        <f t="shared" si="3"/>
        <v>0.60756656999736358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7">
        <v>48</v>
      </c>
      <c r="B205" s="7">
        <v>7.702</v>
      </c>
      <c r="C205" s="7">
        <v>3.6429999999999998</v>
      </c>
      <c r="D205" s="7">
        <v>2.3570000000000002</v>
      </c>
      <c r="E205" s="8">
        <f t="shared" si="3"/>
        <v>0.47299402752531805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7">
        <v>49</v>
      </c>
      <c r="B206" s="7">
        <v>8.6120000000000001</v>
      </c>
      <c r="C206" s="7">
        <v>2.8210000000000002</v>
      </c>
      <c r="D206" s="7">
        <v>1.9530000000000001</v>
      </c>
      <c r="E206" s="8">
        <f t="shared" si="3"/>
        <v>0.32756618671620996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7">
        <v>50</v>
      </c>
      <c r="B207" s="7">
        <v>9.0109999999999992</v>
      </c>
      <c r="C207" s="7">
        <v>2.8639999999999999</v>
      </c>
      <c r="D207" s="7">
        <v>2.649</v>
      </c>
      <c r="E207" s="8">
        <f t="shared" si="3"/>
        <v>0.31783375873931863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7"/>
      <c r="B208" s="7"/>
      <c r="C208" s="7"/>
      <c r="D208" s="7"/>
      <c r="E208" s="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2" t="s">
        <v>15</v>
      </c>
      <c r="B209" s="33"/>
      <c r="C209" s="33"/>
      <c r="D209" s="33"/>
      <c r="E209" s="3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7" t="s">
        <v>4</v>
      </c>
      <c r="B210" s="7" t="s">
        <v>10</v>
      </c>
      <c r="C210" s="7" t="s">
        <v>11</v>
      </c>
      <c r="D210" s="7" t="s">
        <v>12</v>
      </c>
      <c r="E210" s="7" t="s">
        <v>8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7">
        <v>1</v>
      </c>
      <c r="B211" s="11">
        <v>11.003</v>
      </c>
      <c r="C211" s="11">
        <v>8.44</v>
      </c>
      <c r="D211" s="11">
        <v>2.72</v>
      </c>
      <c r="E211" s="11">
        <f t="shared" ref="E211:E226" si="4">C211/B211</f>
        <v>0.76706352812869216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7">
        <v>2</v>
      </c>
      <c r="B212" s="11">
        <v>14.917999999999999</v>
      </c>
      <c r="C212" s="11">
        <v>19.989000000000001</v>
      </c>
      <c r="D212" s="11">
        <v>3.6040000000000001</v>
      </c>
      <c r="E212" s="11">
        <f t="shared" si="4"/>
        <v>1.3399249229119186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7">
        <v>3</v>
      </c>
      <c r="B213" s="11">
        <v>11.4</v>
      </c>
      <c r="C213" s="11">
        <v>11.714</v>
      </c>
      <c r="D213" s="11">
        <v>3.2639999999999998</v>
      </c>
      <c r="E213" s="11">
        <f t="shared" si="4"/>
        <v>1.0275438596491229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7">
        <v>4</v>
      </c>
      <c r="B214" s="11">
        <v>12.952999999999999</v>
      </c>
      <c r="C214" s="11">
        <v>10.698</v>
      </c>
      <c r="D214" s="11">
        <v>2.9119999999999999</v>
      </c>
      <c r="E214" s="11">
        <f t="shared" si="4"/>
        <v>0.82590905581718532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7">
        <v>5</v>
      </c>
      <c r="B215" s="11">
        <v>8.7029999999999994</v>
      </c>
      <c r="C215" s="11">
        <v>9.5129999999999999</v>
      </c>
      <c r="D215" s="11">
        <v>3.915</v>
      </c>
      <c r="E215" s="11">
        <f t="shared" si="4"/>
        <v>1.0930713547052742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7">
        <v>6</v>
      </c>
      <c r="B216" s="11">
        <v>13.013999999999999</v>
      </c>
      <c r="C216" s="11">
        <v>14.071</v>
      </c>
      <c r="D216" s="11">
        <v>4.3129999999999997</v>
      </c>
      <c r="E216" s="11">
        <f t="shared" si="4"/>
        <v>1.0812202243737514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7">
        <v>7</v>
      </c>
      <c r="B217" s="11">
        <v>14.603</v>
      </c>
      <c r="C217" s="11">
        <v>12.349</v>
      </c>
      <c r="D217" s="11">
        <v>2.3940000000000001</v>
      </c>
      <c r="E217" s="11">
        <f t="shared" si="4"/>
        <v>0.8456481544888037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7">
        <v>8</v>
      </c>
      <c r="B218" s="11">
        <v>11.260999999999999</v>
      </c>
      <c r="C218" s="11">
        <v>14.438000000000001</v>
      </c>
      <c r="D218" s="11">
        <v>3.0659999999999998</v>
      </c>
      <c r="E218" s="11">
        <f t="shared" si="4"/>
        <v>1.2821241452801706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7">
        <v>9</v>
      </c>
      <c r="B219" s="11">
        <v>13.052</v>
      </c>
      <c r="C219" s="11">
        <v>15.375999999999999</v>
      </c>
      <c r="D219" s="11">
        <v>4.9980000000000002</v>
      </c>
      <c r="E219" s="11">
        <f t="shared" si="4"/>
        <v>1.178057002758198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7">
        <v>10</v>
      </c>
      <c r="B220" s="11">
        <v>13.795999999999999</v>
      </c>
      <c r="C220" s="11">
        <v>7.7640000000000002</v>
      </c>
      <c r="D220" s="11">
        <v>2.7959999999999998</v>
      </c>
      <c r="E220" s="11">
        <f t="shared" si="4"/>
        <v>0.56277181791823716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7">
        <v>11</v>
      </c>
      <c r="B221" s="11">
        <v>7.4080000000000004</v>
      </c>
      <c r="C221" s="11">
        <v>10.346</v>
      </c>
      <c r="D221" s="11">
        <v>2.4500000000000002</v>
      </c>
      <c r="E221" s="11">
        <f t="shared" si="4"/>
        <v>1.3965982721382288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7">
        <v>12</v>
      </c>
      <c r="B222" s="11">
        <v>13.523999999999999</v>
      </c>
      <c r="C222" s="11">
        <v>17.401</v>
      </c>
      <c r="D222" s="11">
        <v>3.419</v>
      </c>
      <c r="E222" s="11">
        <f t="shared" si="4"/>
        <v>1.2866755397811298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7">
        <v>13</v>
      </c>
      <c r="B223" s="11">
        <v>11.214</v>
      </c>
      <c r="C223" s="11">
        <v>18.93</v>
      </c>
      <c r="D223" s="11">
        <v>2.883</v>
      </c>
      <c r="E223" s="11">
        <f t="shared" si="4"/>
        <v>1.6880684858212947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7">
        <v>14</v>
      </c>
      <c r="B224" s="11">
        <v>16.626000000000001</v>
      </c>
      <c r="C224" s="11">
        <v>14.22</v>
      </c>
      <c r="D224" s="11">
        <v>2.4740000000000002</v>
      </c>
      <c r="E224" s="11">
        <f t="shared" si="4"/>
        <v>0.85528690003608798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7">
        <v>15</v>
      </c>
      <c r="B225" s="11">
        <v>14.010999999999999</v>
      </c>
      <c r="C225" s="11">
        <v>15.776</v>
      </c>
      <c r="D225" s="11">
        <v>3.4350000000000001</v>
      </c>
      <c r="E225" s="11">
        <f t="shared" si="4"/>
        <v>1.1259724502176862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7">
        <v>16</v>
      </c>
      <c r="B226" s="11">
        <v>13.71</v>
      </c>
      <c r="C226" s="11">
        <v>11.478999999999999</v>
      </c>
      <c r="D226" s="11">
        <v>4.33</v>
      </c>
      <c r="E226" s="11">
        <f t="shared" si="4"/>
        <v>0.83727206418672495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7">
        <v>17</v>
      </c>
      <c r="B227" s="11"/>
      <c r="C227" s="11"/>
      <c r="D227" s="11"/>
      <c r="E227" s="1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7">
        <v>18</v>
      </c>
      <c r="B228" s="11"/>
      <c r="C228" s="11"/>
      <c r="D228" s="11"/>
      <c r="E228" s="1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7">
        <v>19</v>
      </c>
      <c r="B229" s="11">
        <v>11.893000000000001</v>
      </c>
      <c r="C229" s="11">
        <v>9.0519999999999996</v>
      </c>
      <c r="D229" s="11">
        <v>3.07</v>
      </c>
      <c r="E229" s="11">
        <f t="shared" ref="E229:E260" si="5">C229/B229</f>
        <v>0.76111998654670809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7">
        <v>20</v>
      </c>
      <c r="B230" s="11">
        <v>9.0050000000000008</v>
      </c>
      <c r="C230" s="11">
        <v>8.3689999999999998</v>
      </c>
      <c r="D230" s="11">
        <v>2.867</v>
      </c>
      <c r="E230" s="11">
        <f t="shared" si="5"/>
        <v>0.92937257079400326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7">
        <v>21</v>
      </c>
      <c r="B231" s="11">
        <v>10.465</v>
      </c>
      <c r="C231" s="11">
        <v>11.417</v>
      </c>
      <c r="D231" s="11">
        <v>2.7519999999999998</v>
      </c>
      <c r="E231" s="11">
        <f t="shared" si="5"/>
        <v>1.0909698996655519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7">
        <v>22</v>
      </c>
      <c r="B232" s="11">
        <v>6.6630000000000003</v>
      </c>
      <c r="C232" s="11">
        <v>13.196</v>
      </c>
      <c r="D232" s="11">
        <v>2.3690000000000002</v>
      </c>
      <c r="E232" s="11">
        <f t="shared" si="5"/>
        <v>1.9804892690980038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7">
        <v>23</v>
      </c>
      <c r="B233" s="11">
        <v>8.2639999999999993</v>
      </c>
      <c r="C233" s="11">
        <v>4.2329999999999997</v>
      </c>
      <c r="D233" s="11">
        <v>6.6680000000000001</v>
      </c>
      <c r="E233" s="11">
        <f t="shared" si="5"/>
        <v>0.51222168441432725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7">
        <v>24</v>
      </c>
      <c r="B234" s="11">
        <v>6.915</v>
      </c>
      <c r="C234" s="11">
        <v>15.079000000000001</v>
      </c>
      <c r="D234" s="11">
        <v>3.726</v>
      </c>
      <c r="E234" s="11">
        <f t="shared" si="5"/>
        <v>2.1806218365871297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7">
        <v>25</v>
      </c>
      <c r="B235" s="11">
        <v>13.17</v>
      </c>
      <c r="C235" s="11">
        <v>14.39</v>
      </c>
      <c r="D235" s="11">
        <v>2.2530000000000001</v>
      </c>
      <c r="E235" s="11">
        <f t="shared" si="5"/>
        <v>1.0926347760060744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7">
        <v>26</v>
      </c>
      <c r="B236" s="11">
        <v>12.771000000000001</v>
      </c>
      <c r="C236" s="11">
        <v>16.323</v>
      </c>
      <c r="D236" s="11">
        <v>2.379</v>
      </c>
      <c r="E236" s="11">
        <f t="shared" si="5"/>
        <v>1.2781301385952548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7">
        <v>27</v>
      </c>
      <c r="B237" s="11">
        <v>7.7859999999999996</v>
      </c>
      <c r="C237" s="11">
        <v>15.715</v>
      </c>
      <c r="D237" s="11">
        <v>3.9369999999999998</v>
      </c>
      <c r="E237" s="11">
        <f t="shared" si="5"/>
        <v>2.0183662984844593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7">
        <v>28</v>
      </c>
      <c r="B238" s="11">
        <v>12.504</v>
      </c>
      <c r="C238" s="11">
        <v>11.672000000000001</v>
      </c>
      <c r="D238" s="11">
        <v>3.3559999999999999</v>
      </c>
      <c r="E238" s="11">
        <f t="shared" si="5"/>
        <v>0.93346129238643638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7">
        <v>29</v>
      </c>
      <c r="B239" s="11">
        <v>7.944</v>
      </c>
      <c r="C239" s="11">
        <v>6.78</v>
      </c>
      <c r="D239" s="11">
        <v>3.1749999999999998</v>
      </c>
      <c r="E239" s="11">
        <f t="shared" si="5"/>
        <v>0.8534743202416919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7">
        <v>30</v>
      </c>
      <c r="B240" s="11">
        <v>12.987</v>
      </c>
      <c r="C240" s="11">
        <v>10.117000000000001</v>
      </c>
      <c r="D240" s="11">
        <v>2.327</v>
      </c>
      <c r="E240" s="11">
        <f t="shared" si="5"/>
        <v>0.77900977900977908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7">
        <v>31</v>
      </c>
      <c r="B241" s="11">
        <v>10.875</v>
      </c>
      <c r="C241" s="11">
        <v>14.224</v>
      </c>
      <c r="D241" s="11">
        <v>3.2719999999999998</v>
      </c>
      <c r="E241" s="11">
        <f t="shared" si="5"/>
        <v>1.3079540229885058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7">
        <v>32</v>
      </c>
      <c r="B242" s="11">
        <v>8.4060000000000006</v>
      </c>
      <c r="C242" s="11">
        <v>10.298</v>
      </c>
      <c r="D242" s="11">
        <v>3.05</v>
      </c>
      <c r="E242" s="11">
        <f t="shared" si="5"/>
        <v>1.2250773257197238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7">
        <v>33</v>
      </c>
      <c r="B243" s="11">
        <v>12.714</v>
      </c>
      <c r="C243" s="11">
        <v>18.713999999999999</v>
      </c>
      <c r="D243" s="11">
        <v>3.4420000000000002</v>
      </c>
      <c r="E243" s="11">
        <f t="shared" si="5"/>
        <v>1.4719207173194901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7">
        <v>34</v>
      </c>
      <c r="B244" s="11">
        <v>9.4410000000000007</v>
      </c>
      <c r="C244" s="11">
        <v>11.298</v>
      </c>
      <c r="D244" s="11">
        <v>2.8690000000000002</v>
      </c>
      <c r="E244" s="11">
        <f t="shared" si="5"/>
        <v>1.1966952653320622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7">
        <v>35</v>
      </c>
      <c r="B245" s="11">
        <v>15.276999999999999</v>
      </c>
      <c r="C245" s="11">
        <v>16.844000000000001</v>
      </c>
      <c r="D245" s="11">
        <v>3.0449999999999999</v>
      </c>
      <c r="E245" s="11">
        <f t="shared" si="5"/>
        <v>1.1025724945997253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7">
        <v>36</v>
      </c>
      <c r="B246" s="11">
        <v>9.5370000000000008</v>
      </c>
      <c r="C246" s="11">
        <v>10.952</v>
      </c>
      <c r="D246" s="11">
        <v>2.6629999999999998</v>
      </c>
      <c r="E246" s="11">
        <f t="shared" si="5"/>
        <v>1.1483695082310998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7">
        <v>37</v>
      </c>
      <c r="B247" s="11">
        <v>16.616</v>
      </c>
      <c r="C247" s="11">
        <v>17.564</v>
      </c>
      <c r="D247" s="11">
        <v>3.637</v>
      </c>
      <c r="E247" s="11">
        <f t="shared" si="5"/>
        <v>1.0570534424650939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7">
        <v>38</v>
      </c>
      <c r="B248" s="11">
        <v>13.699</v>
      </c>
      <c r="C248" s="11">
        <v>13.246</v>
      </c>
      <c r="D248" s="11">
        <v>2.8580000000000001</v>
      </c>
      <c r="E248" s="11">
        <f t="shared" si="5"/>
        <v>0.96693189283889336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7">
        <v>39</v>
      </c>
      <c r="B249" s="11">
        <v>13.135</v>
      </c>
      <c r="C249" s="11">
        <v>13.377000000000001</v>
      </c>
      <c r="D249" s="11">
        <v>3.1</v>
      </c>
      <c r="E249" s="11">
        <f t="shared" si="5"/>
        <v>1.0184240578606776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7">
        <v>40</v>
      </c>
      <c r="B250" s="11">
        <v>10.965999999999999</v>
      </c>
      <c r="C250" s="11">
        <v>14.132999999999999</v>
      </c>
      <c r="D250" s="11">
        <v>3.0630000000000002</v>
      </c>
      <c r="E250" s="11">
        <f t="shared" si="5"/>
        <v>1.2888017508663141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7">
        <v>41</v>
      </c>
      <c r="B251" s="11">
        <v>10.477</v>
      </c>
      <c r="C251" s="11">
        <v>17.899000000000001</v>
      </c>
      <c r="D251" s="11">
        <v>3.5720000000000001</v>
      </c>
      <c r="E251" s="11">
        <f t="shared" si="5"/>
        <v>1.7084088956762433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7">
        <v>42</v>
      </c>
      <c r="B252" s="11">
        <v>12.302</v>
      </c>
      <c r="C252" s="11">
        <v>14.711</v>
      </c>
      <c r="D252" s="11">
        <v>3.9209999999999998</v>
      </c>
      <c r="E252" s="11">
        <f t="shared" si="5"/>
        <v>1.1958218175906357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7">
        <v>43</v>
      </c>
      <c r="B253" s="11">
        <v>12.363</v>
      </c>
      <c r="C253" s="11">
        <v>8.0609999999999999</v>
      </c>
      <c r="D253" s="11">
        <v>3.262</v>
      </c>
      <c r="E253" s="11">
        <f t="shared" si="5"/>
        <v>0.6520262072312546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7">
        <v>44</v>
      </c>
      <c r="B254" s="11">
        <v>13.433999999999999</v>
      </c>
      <c r="C254" s="11">
        <v>19.715</v>
      </c>
      <c r="D254" s="11">
        <v>3.7450000000000001</v>
      </c>
      <c r="E254" s="11">
        <f t="shared" si="5"/>
        <v>1.4675450349858568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7">
        <v>45</v>
      </c>
      <c r="B255" s="11">
        <v>12.932</v>
      </c>
      <c r="C255" s="11">
        <v>14.728</v>
      </c>
      <c r="D255" s="11">
        <v>3.1789999999999998</v>
      </c>
      <c r="E255" s="11">
        <f t="shared" si="5"/>
        <v>1.1388802969378287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7">
        <v>46</v>
      </c>
      <c r="B256" s="11">
        <v>12.842000000000001</v>
      </c>
      <c r="C256" s="11">
        <v>18.472000000000001</v>
      </c>
      <c r="D256" s="11">
        <v>2.9409999999999998</v>
      </c>
      <c r="E256" s="11">
        <f t="shared" si="5"/>
        <v>1.4384052328297774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7">
        <v>47</v>
      </c>
      <c r="B257" s="11">
        <v>13.526999999999999</v>
      </c>
      <c r="C257" s="11">
        <v>14.279</v>
      </c>
      <c r="D257" s="11">
        <v>3.157</v>
      </c>
      <c r="E257" s="11">
        <f t="shared" si="5"/>
        <v>1.055592518666371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7">
        <v>48</v>
      </c>
      <c r="B258" s="11">
        <v>10.365</v>
      </c>
      <c r="C258" s="11">
        <v>18.759</v>
      </c>
      <c r="D258" s="11">
        <v>2.984</v>
      </c>
      <c r="E258" s="11">
        <f t="shared" si="5"/>
        <v>1.8098408104196817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7">
        <v>49</v>
      </c>
      <c r="B259" s="11">
        <v>16.988</v>
      </c>
      <c r="C259" s="11">
        <v>17.89</v>
      </c>
      <c r="D259" s="11">
        <v>3.8</v>
      </c>
      <c r="E259" s="11">
        <f t="shared" si="5"/>
        <v>1.0530963032728986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7">
        <v>50</v>
      </c>
      <c r="B260" s="11">
        <v>13.488</v>
      </c>
      <c r="C260" s="11">
        <v>11.146000000000001</v>
      </c>
      <c r="D260" s="11">
        <v>3.48</v>
      </c>
      <c r="E260" s="11">
        <f t="shared" si="5"/>
        <v>0.82636417556346387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7"/>
      <c r="B261" s="7"/>
      <c r="C261" s="7"/>
      <c r="D261" s="7"/>
      <c r="E261" s="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2" t="s">
        <v>16</v>
      </c>
      <c r="B262" s="33"/>
      <c r="C262" s="33"/>
      <c r="D262" s="33"/>
      <c r="E262" s="34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7" t="s">
        <v>4</v>
      </c>
      <c r="B263" s="7" t="s">
        <v>10</v>
      </c>
      <c r="C263" s="7" t="s">
        <v>11</v>
      </c>
      <c r="D263" s="7" t="s">
        <v>12</v>
      </c>
      <c r="E263" s="7" t="s">
        <v>8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7">
        <v>1</v>
      </c>
      <c r="B264" s="7">
        <v>8.7279999999999998</v>
      </c>
      <c r="C264" s="7">
        <v>1.3540000000000001</v>
      </c>
      <c r="D264" s="7">
        <v>3.9470000000000001</v>
      </c>
      <c r="E264" s="7">
        <f t="shared" ref="E264:E313" si="6">C264/B264</f>
        <v>0.15513290559120074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7">
        <v>2</v>
      </c>
      <c r="B265" s="7">
        <v>7.4560000000000004</v>
      </c>
      <c r="C265" s="7">
        <v>0.94399999999999995</v>
      </c>
      <c r="D265" s="7">
        <v>3.6480000000000001</v>
      </c>
      <c r="E265" s="7">
        <f t="shared" si="6"/>
        <v>0.12660944206008581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7">
        <v>3</v>
      </c>
      <c r="B266" s="7">
        <v>7.9969999999999999</v>
      </c>
      <c r="C266" s="7">
        <v>1.131</v>
      </c>
      <c r="D266" s="7">
        <v>3.5760000000000001</v>
      </c>
      <c r="E266" s="7">
        <f t="shared" si="6"/>
        <v>0.14142803551331751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7">
        <v>4</v>
      </c>
      <c r="B267" s="12">
        <v>7.0220000000000002</v>
      </c>
      <c r="C267" s="7">
        <v>1.123</v>
      </c>
      <c r="D267" s="7">
        <v>3.5760000000000001</v>
      </c>
      <c r="E267" s="7">
        <f t="shared" si="6"/>
        <v>0.15992594702363999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7">
        <v>5</v>
      </c>
      <c r="B268" s="7">
        <v>7.827</v>
      </c>
      <c r="C268" s="7">
        <v>1.349</v>
      </c>
      <c r="D268" s="7">
        <v>3.4430000000000001</v>
      </c>
      <c r="E268" s="7">
        <f t="shared" si="6"/>
        <v>0.17235211447553342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7">
        <v>6</v>
      </c>
      <c r="B269" s="7">
        <v>6.3940000000000001</v>
      </c>
      <c r="C269" s="7">
        <v>1.1970000000000001</v>
      </c>
      <c r="D269" s="7">
        <v>3.423</v>
      </c>
      <c r="E269" s="7">
        <f t="shared" si="6"/>
        <v>0.1872067563340632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7">
        <v>7</v>
      </c>
      <c r="B270" s="7">
        <v>8.3569999999999993</v>
      </c>
      <c r="C270" s="7">
        <v>0.74</v>
      </c>
      <c r="D270" s="7">
        <v>3.2330000000000001</v>
      </c>
      <c r="E270" s="7">
        <f t="shared" si="6"/>
        <v>8.8548522196960633E-2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7">
        <v>8</v>
      </c>
      <c r="B271" s="7">
        <v>6.4320000000000004</v>
      </c>
      <c r="C271" s="7">
        <v>1.3420000000000001</v>
      </c>
      <c r="D271" s="7">
        <v>3.3340000000000001</v>
      </c>
      <c r="E271" s="7">
        <f t="shared" si="6"/>
        <v>0.20864427860696516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7">
        <v>9</v>
      </c>
      <c r="B272" s="7">
        <v>4.8040000000000003</v>
      </c>
      <c r="C272" s="7">
        <v>0.88200000000000001</v>
      </c>
      <c r="D272" s="7">
        <v>3.2719999999999998</v>
      </c>
      <c r="E272" s="7">
        <f t="shared" si="6"/>
        <v>0.18359700249791838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7">
        <v>10</v>
      </c>
      <c r="B273" s="7">
        <v>6.2549999999999999</v>
      </c>
      <c r="C273" s="7">
        <v>1.274</v>
      </c>
      <c r="D273" s="7">
        <v>2.7040000000000002</v>
      </c>
      <c r="E273" s="7">
        <f t="shared" si="6"/>
        <v>0.20367705835331734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7">
        <v>11</v>
      </c>
      <c r="B274" s="7">
        <v>9.0229999999999997</v>
      </c>
      <c r="C274" s="7">
        <v>1.393</v>
      </c>
      <c r="D274" s="7">
        <v>3.2330000000000001</v>
      </c>
      <c r="E274" s="7">
        <f t="shared" si="6"/>
        <v>0.15438324282389451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7">
        <v>12</v>
      </c>
      <c r="B275" s="7">
        <v>7.7290000000000001</v>
      </c>
      <c r="C275" s="7">
        <v>1.5960000000000001</v>
      </c>
      <c r="D275" s="7">
        <v>3.38</v>
      </c>
      <c r="E275" s="7">
        <f t="shared" si="6"/>
        <v>0.20649501876051238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7">
        <v>13</v>
      </c>
      <c r="B276" s="7">
        <v>8.0090000000000003</v>
      </c>
      <c r="C276" s="7">
        <v>2.4500000000000002</v>
      </c>
      <c r="D276" s="7">
        <v>3.4470000000000001</v>
      </c>
      <c r="E276" s="7">
        <f t="shared" si="6"/>
        <v>0.3059058559120989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7">
        <v>14</v>
      </c>
      <c r="B277" s="7">
        <v>11.42</v>
      </c>
      <c r="C277" s="7">
        <v>12.3</v>
      </c>
      <c r="D277" s="7">
        <v>2.5110000000000001</v>
      </c>
      <c r="E277" s="7">
        <f t="shared" si="6"/>
        <v>1.0770577933450087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7">
        <v>15</v>
      </c>
      <c r="B278" s="7">
        <v>8.68</v>
      </c>
      <c r="C278" s="7">
        <v>1.256</v>
      </c>
      <c r="D278" s="7">
        <v>4.5860000000000003</v>
      </c>
      <c r="E278" s="7">
        <f t="shared" si="6"/>
        <v>0.14470046082949309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7">
        <v>16</v>
      </c>
      <c r="B279" s="7">
        <v>15.074999999999999</v>
      </c>
      <c r="C279" s="7">
        <v>11.01</v>
      </c>
      <c r="D279" s="7">
        <v>3.4529999999999998</v>
      </c>
      <c r="E279" s="7">
        <f t="shared" si="6"/>
        <v>0.73034825870646769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7">
        <v>17</v>
      </c>
      <c r="B280" s="7">
        <v>7.6589999999999998</v>
      </c>
      <c r="C280" s="7">
        <v>1.448</v>
      </c>
      <c r="D280" s="7">
        <v>3.5150000000000001</v>
      </c>
      <c r="E280" s="7">
        <f t="shared" si="6"/>
        <v>0.18905862384123254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7">
        <v>18</v>
      </c>
      <c r="B281" s="7">
        <v>7.6689999999999996</v>
      </c>
      <c r="C281" s="7">
        <v>0.753</v>
      </c>
      <c r="D281" s="7">
        <v>3.65</v>
      </c>
      <c r="E281" s="7">
        <f t="shared" si="6"/>
        <v>9.8187508149693584E-2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7">
        <v>19</v>
      </c>
      <c r="B282" s="7">
        <v>9.3149999999999995</v>
      </c>
      <c r="C282" s="7">
        <v>1.38</v>
      </c>
      <c r="D282" s="7">
        <v>3.3780000000000001</v>
      </c>
      <c r="E282" s="7">
        <f t="shared" si="6"/>
        <v>0.14814814814814814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7">
        <v>20</v>
      </c>
      <c r="B283" s="7">
        <v>9.5350000000000001</v>
      </c>
      <c r="C283" s="7">
        <v>1.329</v>
      </c>
      <c r="D283" s="7">
        <v>3.2829999999999999</v>
      </c>
      <c r="E283" s="7">
        <f t="shared" si="6"/>
        <v>0.1393812270582066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7">
        <v>21</v>
      </c>
      <c r="B284" s="7">
        <v>8.1430000000000007</v>
      </c>
      <c r="C284" s="7">
        <v>1.538</v>
      </c>
      <c r="D284" s="7">
        <v>3.62</v>
      </c>
      <c r="E284" s="7">
        <f t="shared" si="6"/>
        <v>0.18887387940562445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7">
        <v>22</v>
      </c>
      <c r="B285" s="7">
        <v>9.76</v>
      </c>
      <c r="C285" s="7">
        <v>2.556</v>
      </c>
      <c r="D285" s="7">
        <v>2.556</v>
      </c>
      <c r="E285" s="7">
        <f t="shared" si="6"/>
        <v>0.26188524590163936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7">
        <v>23</v>
      </c>
      <c r="B286" s="7">
        <v>7.9880000000000004</v>
      </c>
      <c r="C286" s="7">
        <v>1.2549999999999999</v>
      </c>
      <c r="D286" s="7">
        <v>3.7839999999999998</v>
      </c>
      <c r="E286" s="7">
        <f t="shared" si="6"/>
        <v>0.15711066599899848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7">
        <v>24</v>
      </c>
      <c r="B287" s="7">
        <v>7.2779999999999996</v>
      </c>
      <c r="C287" s="7">
        <v>0.92500000000000004</v>
      </c>
      <c r="D287" s="7">
        <v>3.2759999999999998</v>
      </c>
      <c r="E287" s="7">
        <f t="shared" si="6"/>
        <v>0.12709535586699644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7">
        <v>25</v>
      </c>
      <c r="B288" s="7">
        <v>13.02</v>
      </c>
      <c r="C288" s="7">
        <v>12.188000000000001</v>
      </c>
      <c r="D288" s="7">
        <v>2.33</v>
      </c>
      <c r="E288" s="7">
        <f t="shared" si="6"/>
        <v>0.93609831029185875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7">
        <v>26</v>
      </c>
      <c r="B289" s="7">
        <v>11.909000000000001</v>
      </c>
      <c r="C289" s="7">
        <v>9.7430000000000003</v>
      </c>
      <c r="D289" s="7">
        <v>3.1</v>
      </c>
      <c r="E289" s="7">
        <f t="shared" si="6"/>
        <v>0.81812074901335119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7">
        <v>27</v>
      </c>
      <c r="B290" s="7">
        <v>7.415</v>
      </c>
      <c r="C290" s="7">
        <v>1.631</v>
      </c>
      <c r="D290" s="7">
        <v>4.1230000000000002</v>
      </c>
      <c r="E290" s="7">
        <f t="shared" si="6"/>
        <v>0.21995954146999325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7">
        <v>28</v>
      </c>
      <c r="B291" s="7">
        <v>8.4580000000000002</v>
      </c>
      <c r="C291" s="7">
        <v>0.52800000000000002</v>
      </c>
      <c r="D291" s="7">
        <v>4.077</v>
      </c>
      <c r="E291" s="7">
        <f t="shared" si="6"/>
        <v>6.2426105462284227E-2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7">
        <v>29</v>
      </c>
      <c r="B292" s="7">
        <v>8.5809999999999995</v>
      </c>
      <c r="C292" s="7">
        <v>5.01</v>
      </c>
      <c r="D292" s="7">
        <v>3.7480000000000002</v>
      </c>
      <c r="E292" s="7">
        <f t="shared" si="6"/>
        <v>0.58384803635939864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7">
        <v>30</v>
      </c>
      <c r="B293" s="7">
        <v>8.2210000000000001</v>
      </c>
      <c r="C293" s="7">
        <v>1.1180000000000001</v>
      </c>
      <c r="D293" s="7">
        <v>3.6469999999999998</v>
      </c>
      <c r="E293" s="7">
        <f t="shared" si="6"/>
        <v>0.13599318817662087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7">
        <v>31</v>
      </c>
      <c r="B294" s="7">
        <v>8.0239999999999991</v>
      </c>
      <c r="C294" s="7">
        <v>0.65500000000000003</v>
      </c>
      <c r="D294" s="7">
        <v>3.4569999999999999</v>
      </c>
      <c r="E294" s="7">
        <f t="shared" si="6"/>
        <v>8.163010967098705E-2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7">
        <v>32</v>
      </c>
      <c r="B295" s="7">
        <v>10.025</v>
      </c>
      <c r="C295" s="7">
        <v>5.6959999999999997</v>
      </c>
      <c r="D295" s="7">
        <v>3.137</v>
      </c>
      <c r="E295" s="7">
        <f t="shared" si="6"/>
        <v>0.56817955112219443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7">
        <v>33</v>
      </c>
      <c r="B296" s="7">
        <v>7.9619999999999997</v>
      </c>
      <c r="C296" s="7">
        <v>0.85299999999999998</v>
      </c>
      <c r="D296" s="7">
        <v>3.238</v>
      </c>
      <c r="E296" s="7">
        <f t="shared" si="6"/>
        <v>0.10713388595830194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7">
        <v>34</v>
      </c>
      <c r="B297" s="7">
        <v>12.321</v>
      </c>
      <c r="C297" s="7">
        <v>9.0809999999999995</v>
      </c>
      <c r="D297" s="7">
        <v>3.6280000000000001</v>
      </c>
      <c r="E297" s="7">
        <f t="shared" si="6"/>
        <v>0.73703433162892618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7">
        <v>35</v>
      </c>
      <c r="B298" s="7">
        <v>6.1950000000000003</v>
      </c>
      <c r="C298" s="7">
        <v>0.81100000000000005</v>
      </c>
      <c r="D298" s="7">
        <v>3.4790000000000001</v>
      </c>
      <c r="E298" s="7">
        <f t="shared" si="6"/>
        <v>0.13091202582728007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7">
        <v>36</v>
      </c>
      <c r="B299" s="7">
        <v>5.27</v>
      </c>
      <c r="C299" s="7">
        <v>1.101</v>
      </c>
      <c r="D299" s="7">
        <v>3.661</v>
      </c>
      <c r="E299" s="7">
        <f t="shared" si="6"/>
        <v>0.20891840607210627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7">
        <v>37</v>
      </c>
      <c r="B300" s="7">
        <v>10.067</v>
      </c>
      <c r="C300" s="7">
        <v>1.0189999999999999</v>
      </c>
      <c r="D300" s="7">
        <v>3.8580000000000001</v>
      </c>
      <c r="E300" s="7">
        <f t="shared" si="6"/>
        <v>0.10122181384722359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7">
        <v>38</v>
      </c>
      <c r="B301" s="7">
        <v>9.2949999999999999</v>
      </c>
      <c r="C301" s="7">
        <v>1.1419999999999999</v>
      </c>
      <c r="D301" s="7">
        <v>3.4049999999999998</v>
      </c>
      <c r="E301" s="7">
        <f t="shared" si="6"/>
        <v>0.12286175363098439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7">
        <v>39</v>
      </c>
      <c r="B302" s="7">
        <v>10.007</v>
      </c>
      <c r="C302" s="7">
        <v>1.7110000000000001</v>
      </c>
      <c r="D302" s="7">
        <v>3.2749999999999999</v>
      </c>
      <c r="E302" s="7">
        <f t="shared" si="6"/>
        <v>0.17098031378035378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7">
        <v>40</v>
      </c>
      <c r="B303" s="7">
        <v>8.7349999999999994</v>
      </c>
      <c r="C303" s="7">
        <v>0.77200000000000002</v>
      </c>
      <c r="D303" s="7">
        <v>3.524</v>
      </c>
      <c r="E303" s="7">
        <f t="shared" si="6"/>
        <v>8.8380080137378372E-2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7">
        <v>41</v>
      </c>
      <c r="B304" s="7">
        <v>9.2579999999999991</v>
      </c>
      <c r="C304" s="7">
        <v>1.179</v>
      </c>
      <c r="D304" s="7">
        <v>3.55</v>
      </c>
      <c r="E304" s="7">
        <f t="shared" si="6"/>
        <v>0.12734931950745304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7">
        <v>42</v>
      </c>
      <c r="B305" s="7">
        <v>8.7070000000000007</v>
      </c>
      <c r="C305" s="7">
        <v>1.2669999999999999</v>
      </c>
      <c r="D305" s="7">
        <v>4.1879999999999997</v>
      </c>
      <c r="E305" s="7">
        <f t="shared" si="6"/>
        <v>0.14551510279085791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7">
        <v>43</v>
      </c>
      <c r="B306" s="7">
        <v>11.282999999999999</v>
      </c>
      <c r="C306" s="7">
        <v>7.5890000000000004</v>
      </c>
      <c r="D306" s="7">
        <v>3.67</v>
      </c>
      <c r="E306" s="7">
        <f t="shared" si="6"/>
        <v>0.67260480368696274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7">
        <v>44</v>
      </c>
      <c r="B307" s="7">
        <v>6.0490000000000004</v>
      </c>
      <c r="C307" s="7">
        <v>0.98499999999999999</v>
      </c>
      <c r="D307" s="7">
        <v>3.1139999999999999</v>
      </c>
      <c r="E307" s="7">
        <f t="shared" si="6"/>
        <v>0.16283683253430317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7">
        <v>45</v>
      </c>
      <c r="B308" s="7">
        <v>10.53</v>
      </c>
      <c r="C308" s="7">
        <v>9.42</v>
      </c>
      <c r="D308" s="7">
        <v>3.0529999999999999</v>
      </c>
      <c r="E308" s="7">
        <f t="shared" si="6"/>
        <v>0.89458689458689467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7">
        <v>46</v>
      </c>
      <c r="B309" s="7">
        <v>5.6829999999999998</v>
      </c>
      <c r="C309" s="7">
        <v>0.1</v>
      </c>
      <c r="D309" s="7">
        <v>3.3380000000000001</v>
      </c>
      <c r="E309" s="7">
        <f t="shared" si="6"/>
        <v>1.7596339961288055E-2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7">
        <v>47</v>
      </c>
      <c r="B310" s="7">
        <v>7.7629999999999999</v>
      </c>
      <c r="C310" s="7">
        <v>2.61</v>
      </c>
      <c r="D310" s="7">
        <v>3.2</v>
      </c>
      <c r="E310" s="7">
        <f t="shared" si="6"/>
        <v>0.33621022800463735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7">
        <v>48</v>
      </c>
      <c r="B311" s="7">
        <v>6.4459999999999997</v>
      </c>
      <c r="C311" s="7">
        <v>4.4589999999999996</v>
      </c>
      <c r="D311" s="7">
        <v>3.3980000000000001</v>
      </c>
      <c r="E311" s="7">
        <f t="shared" si="6"/>
        <v>0.69174681973316787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7">
        <v>49</v>
      </c>
      <c r="B312" s="7">
        <v>11.945</v>
      </c>
      <c r="C312" s="7">
        <v>6.4660000000000002</v>
      </c>
      <c r="D312" s="7">
        <v>4.2039999999999997</v>
      </c>
      <c r="E312" s="7">
        <f t="shared" si="6"/>
        <v>0.5413143574717455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7">
        <v>50</v>
      </c>
      <c r="B313" s="7">
        <v>8.1660000000000004</v>
      </c>
      <c r="C313" s="7">
        <v>8.2330000000000005</v>
      </c>
      <c r="D313" s="7">
        <v>3.2050000000000001</v>
      </c>
      <c r="E313" s="7">
        <f t="shared" si="6"/>
        <v>1.0082047514082781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262:E262"/>
    <mergeCell ref="A5:E5"/>
    <mergeCell ref="A58:E58"/>
    <mergeCell ref="A104:E104"/>
    <mergeCell ref="A156:E156"/>
    <mergeCell ref="A209:E20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21"/>
  <sheetViews>
    <sheetView workbookViewId="0"/>
  </sheetViews>
  <sheetFormatPr defaultColWidth="12.625" defaultRowHeight="15" customHeight="1" x14ac:dyDescent="0.2"/>
  <cols>
    <col min="1" max="1" width="13.5" customWidth="1"/>
    <col min="2" max="2" width="12" customWidth="1"/>
    <col min="3" max="3" width="17.875" customWidth="1"/>
    <col min="4" max="4" width="16.375" customWidth="1"/>
    <col min="5" max="5" width="19.625" customWidth="1"/>
    <col min="6" max="6" width="16.625" customWidth="1"/>
    <col min="7" max="10" width="10.875" customWidth="1"/>
    <col min="11" max="26" width="7.625" customWidth="1"/>
  </cols>
  <sheetData>
    <row r="1" spans="1:10" ht="15" customHeight="1" x14ac:dyDescent="0.25">
      <c r="A1" s="13" t="s">
        <v>17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13"/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42" t="s">
        <v>18</v>
      </c>
      <c r="B3" s="39"/>
      <c r="C3" s="39"/>
      <c r="D3" s="39"/>
      <c r="E3" s="39"/>
      <c r="F3" s="39"/>
      <c r="G3" s="39"/>
      <c r="H3" s="39"/>
      <c r="I3" s="40"/>
      <c r="J3" s="3"/>
    </row>
    <row r="4" spans="1:10" ht="15.75" x14ac:dyDescent="0.25">
      <c r="A4" s="13"/>
      <c r="B4" s="3"/>
      <c r="C4" s="3"/>
      <c r="D4" s="3"/>
      <c r="E4" s="3"/>
      <c r="F4" s="3"/>
      <c r="G4" s="3"/>
      <c r="H4" s="3"/>
      <c r="I4" s="3"/>
      <c r="J4" s="3"/>
    </row>
    <row r="5" spans="1:10" ht="31.5" customHeight="1" x14ac:dyDescent="0.2">
      <c r="A5" s="14" t="s">
        <v>19</v>
      </c>
      <c r="B5" s="14" t="s">
        <v>20</v>
      </c>
      <c r="C5" s="14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3"/>
      <c r="I5" s="3"/>
      <c r="J5" s="3"/>
    </row>
    <row r="6" spans="1:10" ht="14.25" x14ac:dyDescent="0.2">
      <c r="A6" s="35" t="s">
        <v>26</v>
      </c>
      <c r="B6" s="15">
        <v>1</v>
      </c>
      <c r="C6" s="15">
        <v>244</v>
      </c>
      <c r="D6" s="15">
        <v>284</v>
      </c>
      <c r="E6" s="35">
        <f t="shared" ref="E6:F6" si="0">SUM(C6:C10)</f>
        <v>1149</v>
      </c>
      <c r="F6" s="35">
        <f t="shared" si="0"/>
        <v>1383</v>
      </c>
      <c r="G6" s="35">
        <f>F6+E6</f>
        <v>2532</v>
      </c>
      <c r="H6" s="3">
        <f t="shared" ref="H6:H30" si="1">C6/(C6+D6)</f>
        <v>0.4621212121212121</v>
      </c>
      <c r="I6" s="3"/>
      <c r="J6" s="3"/>
    </row>
    <row r="7" spans="1:10" ht="14.25" x14ac:dyDescent="0.2">
      <c r="A7" s="36"/>
      <c r="B7" s="3">
        <v>2</v>
      </c>
      <c r="C7" s="3">
        <v>283</v>
      </c>
      <c r="D7" s="3">
        <v>228</v>
      </c>
      <c r="E7" s="36"/>
      <c r="F7" s="36"/>
      <c r="G7" s="36"/>
      <c r="H7" s="3">
        <f t="shared" si="1"/>
        <v>0.55381604696673192</v>
      </c>
      <c r="I7" s="3"/>
      <c r="J7" s="3"/>
    </row>
    <row r="8" spans="1:10" ht="15" customHeight="1" x14ac:dyDescent="0.2">
      <c r="A8" s="36"/>
      <c r="B8" s="3">
        <v>3</v>
      </c>
      <c r="C8" s="3">
        <v>286</v>
      </c>
      <c r="D8" s="3">
        <v>244</v>
      </c>
      <c r="E8" s="36"/>
      <c r="F8" s="36"/>
      <c r="G8" s="36"/>
      <c r="H8" s="3">
        <f t="shared" si="1"/>
        <v>0.53962264150943395</v>
      </c>
      <c r="I8" s="3"/>
      <c r="J8" s="3"/>
    </row>
    <row r="9" spans="1:10" ht="14.25" x14ac:dyDescent="0.2">
      <c r="A9" s="36"/>
      <c r="B9" s="3">
        <v>4</v>
      </c>
      <c r="C9" s="3">
        <v>163</v>
      </c>
      <c r="D9" s="3">
        <v>324</v>
      </c>
      <c r="E9" s="36"/>
      <c r="F9" s="36"/>
      <c r="G9" s="36"/>
      <c r="H9" s="3">
        <f t="shared" si="1"/>
        <v>0.3347022587268994</v>
      </c>
      <c r="I9" s="3"/>
      <c r="J9" s="3"/>
    </row>
    <row r="10" spans="1:10" ht="14.25" x14ac:dyDescent="0.2">
      <c r="A10" s="37"/>
      <c r="B10" s="16">
        <v>5</v>
      </c>
      <c r="C10" s="16">
        <v>173</v>
      </c>
      <c r="D10" s="16">
        <v>303</v>
      </c>
      <c r="E10" s="37"/>
      <c r="F10" s="37"/>
      <c r="G10" s="37"/>
      <c r="H10" s="3">
        <f t="shared" si="1"/>
        <v>0.36344537815126049</v>
      </c>
      <c r="I10" s="3">
        <f>STDEV(H6:H10)/SQRT(COUNT(H6:H10)-1)</f>
        <v>4.9836881298796237E-2</v>
      </c>
      <c r="J10" s="3"/>
    </row>
    <row r="11" spans="1:10" ht="14.25" x14ac:dyDescent="0.2">
      <c r="A11" s="35" t="s">
        <v>27</v>
      </c>
      <c r="B11" s="15">
        <v>1</v>
      </c>
      <c r="C11" s="15">
        <v>3</v>
      </c>
      <c r="D11" s="15">
        <v>566</v>
      </c>
      <c r="E11" s="35">
        <f t="shared" ref="E11:F11" si="2">SUM(C11:C15)</f>
        <v>6</v>
      </c>
      <c r="F11" s="35">
        <f t="shared" si="2"/>
        <v>2617</v>
      </c>
      <c r="G11" s="35">
        <f>F11+E11</f>
        <v>2623</v>
      </c>
      <c r="H11" s="3">
        <f t="shared" si="1"/>
        <v>5.272407732864675E-3</v>
      </c>
      <c r="I11" s="3"/>
      <c r="J11" s="3"/>
    </row>
    <row r="12" spans="1:10" ht="14.25" x14ac:dyDescent="0.2">
      <c r="A12" s="36"/>
      <c r="B12" s="3">
        <v>2</v>
      </c>
      <c r="C12" s="3">
        <v>3</v>
      </c>
      <c r="D12" s="3">
        <v>574</v>
      </c>
      <c r="E12" s="36"/>
      <c r="F12" s="36"/>
      <c r="G12" s="36"/>
      <c r="H12" s="3">
        <f t="shared" si="1"/>
        <v>5.1993067590987872E-3</v>
      </c>
      <c r="I12" s="3"/>
      <c r="J12" s="3"/>
    </row>
    <row r="13" spans="1:10" ht="14.25" x14ac:dyDescent="0.2">
      <c r="A13" s="36"/>
      <c r="B13" s="3">
        <v>3</v>
      </c>
      <c r="C13" s="3">
        <v>0</v>
      </c>
      <c r="D13" s="3">
        <v>455</v>
      </c>
      <c r="E13" s="36"/>
      <c r="F13" s="36"/>
      <c r="G13" s="36"/>
      <c r="H13" s="3">
        <f t="shared" si="1"/>
        <v>0</v>
      </c>
      <c r="I13" s="3"/>
      <c r="J13" s="3"/>
    </row>
    <row r="14" spans="1:10" ht="14.25" x14ac:dyDescent="0.2">
      <c r="A14" s="36"/>
      <c r="B14" s="3">
        <v>4</v>
      </c>
      <c r="C14" s="3">
        <v>0</v>
      </c>
      <c r="D14" s="3">
        <v>477</v>
      </c>
      <c r="E14" s="36"/>
      <c r="F14" s="36"/>
      <c r="G14" s="36"/>
      <c r="H14" s="3">
        <f t="shared" si="1"/>
        <v>0</v>
      </c>
      <c r="I14" s="3"/>
      <c r="J14" s="3"/>
    </row>
    <row r="15" spans="1:10" ht="14.25" x14ac:dyDescent="0.2">
      <c r="A15" s="37"/>
      <c r="B15" s="16">
        <v>5</v>
      </c>
      <c r="C15" s="16">
        <v>0</v>
      </c>
      <c r="D15" s="16">
        <v>545</v>
      </c>
      <c r="E15" s="37"/>
      <c r="F15" s="37"/>
      <c r="G15" s="37"/>
      <c r="H15" s="3">
        <f t="shared" si="1"/>
        <v>0</v>
      </c>
      <c r="I15" s="3">
        <f>STDEV(H11:H15)/SQRT(COUNT(H11:H15)-1)</f>
        <v>1.4339567897199263E-3</v>
      </c>
      <c r="J15" s="3"/>
    </row>
    <row r="16" spans="1:10" ht="14.25" x14ac:dyDescent="0.2">
      <c r="A16" s="35" t="s">
        <v>28</v>
      </c>
      <c r="B16" s="15">
        <v>1</v>
      </c>
      <c r="C16" s="15">
        <v>46</v>
      </c>
      <c r="D16" s="15">
        <v>720</v>
      </c>
      <c r="E16" s="35">
        <f t="shared" ref="E16:F16" si="3">SUM(C16:C20)</f>
        <v>145</v>
      </c>
      <c r="F16" s="35">
        <f t="shared" si="3"/>
        <v>3387</v>
      </c>
      <c r="G16" s="35">
        <f>F16+E16</f>
        <v>3532</v>
      </c>
      <c r="H16" s="3">
        <f t="shared" si="1"/>
        <v>6.0052219321148827E-2</v>
      </c>
      <c r="I16" s="3"/>
      <c r="J16" s="3"/>
    </row>
    <row r="17" spans="1:10" ht="14.25" x14ac:dyDescent="0.2">
      <c r="A17" s="36"/>
      <c r="B17" s="3">
        <v>2</v>
      </c>
      <c r="C17" s="3">
        <v>35</v>
      </c>
      <c r="D17" s="3">
        <v>657</v>
      </c>
      <c r="E17" s="36"/>
      <c r="F17" s="36"/>
      <c r="G17" s="36"/>
      <c r="H17" s="3">
        <f t="shared" si="1"/>
        <v>5.0578034682080927E-2</v>
      </c>
      <c r="I17" s="3"/>
      <c r="J17" s="3"/>
    </row>
    <row r="18" spans="1:10" ht="14.25" x14ac:dyDescent="0.2">
      <c r="A18" s="36"/>
      <c r="B18" s="3">
        <v>3</v>
      </c>
      <c r="C18" s="3">
        <v>26</v>
      </c>
      <c r="D18" s="3">
        <v>523</v>
      </c>
      <c r="E18" s="36"/>
      <c r="F18" s="36"/>
      <c r="G18" s="36"/>
      <c r="H18" s="3">
        <f t="shared" si="1"/>
        <v>4.7358834244080147E-2</v>
      </c>
      <c r="I18" s="3"/>
      <c r="J18" s="3"/>
    </row>
    <row r="19" spans="1:10" ht="14.25" x14ac:dyDescent="0.2">
      <c r="A19" s="36"/>
      <c r="B19" s="3">
        <v>4</v>
      </c>
      <c r="C19" s="3">
        <v>21</v>
      </c>
      <c r="D19" s="3">
        <v>567</v>
      </c>
      <c r="E19" s="36"/>
      <c r="F19" s="36"/>
      <c r="G19" s="36"/>
      <c r="H19" s="3">
        <f t="shared" si="1"/>
        <v>3.5714285714285712E-2</v>
      </c>
      <c r="I19" s="3"/>
      <c r="J19" s="3"/>
    </row>
    <row r="20" spans="1:10" ht="14.25" x14ac:dyDescent="0.2">
      <c r="A20" s="37"/>
      <c r="B20" s="16">
        <v>5</v>
      </c>
      <c r="C20" s="16">
        <v>17</v>
      </c>
      <c r="D20" s="16">
        <v>920</v>
      </c>
      <c r="E20" s="37"/>
      <c r="F20" s="37"/>
      <c r="G20" s="37"/>
      <c r="H20" s="3">
        <f t="shared" si="1"/>
        <v>1.8143009605122731E-2</v>
      </c>
      <c r="I20" s="3">
        <f>STDEV(H16:H20)/SQRT(COUNT(H16:H20)-1)</f>
        <v>8.0473861214728475E-3</v>
      </c>
      <c r="J20" s="3"/>
    </row>
    <row r="21" spans="1:10" ht="14.25" x14ac:dyDescent="0.2">
      <c r="A21" s="35" t="s">
        <v>29</v>
      </c>
      <c r="B21" s="15">
        <v>1</v>
      </c>
      <c r="C21" s="15">
        <v>10</v>
      </c>
      <c r="D21" s="15">
        <v>790</v>
      </c>
      <c r="E21" s="35">
        <f t="shared" ref="E21:F21" si="4">SUM(C21:C25)</f>
        <v>57</v>
      </c>
      <c r="F21" s="35">
        <f t="shared" si="4"/>
        <v>2879</v>
      </c>
      <c r="G21" s="35">
        <f>F21+E21</f>
        <v>2936</v>
      </c>
      <c r="H21" s="3">
        <f t="shared" si="1"/>
        <v>1.2500000000000001E-2</v>
      </c>
      <c r="I21" s="3"/>
      <c r="J21" s="3"/>
    </row>
    <row r="22" spans="1:10" ht="15" customHeight="1" x14ac:dyDescent="0.2">
      <c r="A22" s="36"/>
      <c r="B22" s="3">
        <v>2</v>
      </c>
      <c r="C22" s="3">
        <v>11</v>
      </c>
      <c r="D22" s="3">
        <v>345</v>
      </c>
      <c r="E22" s="36"/>
      <c r="F22" s="36"/>
      <c r="G22" s="36"/>
      <c r="H22" s="3">
        <f t="shared" si="1"/>
        <v>3.0898876404494381E-2</v>
      </c>
      <c r="I22" s="3"/>
      <c r="J22" s="3"/>
    </row>
    <row r="23" spans="1:10" ht="15.75" customHeight="1" x14ac:dyDescent="0.2">
      <c r="A23" s="36"/>
      <c r="B23" s="3">
        <v>3</v>
      </c>
      <c r="C23" s="3">
        <v>15</v>
      </c>
      <c r="D23" s="3">
        <v>678</v>
      </c>
      <c r="E23" s="36"/>
      <c r="F23" s="36"/>
      <c r="G23" s="36"/>
      <c r="H23" s="3">
        <f t="shared" si="1"/>
        <v>2.1645021645021644E-2</v>
      </c>
      <c r="I23" s="3"/>
      <c r="J23" s="3"/>
    </row>
    <row r="24" spans="1:10" ht="15.75" customHeight="1" x14ac:dyDescent="0.2">
      <c r="A24" s="36"/>
      <c r="B24" s="3">
        <v>4</v>
      </c>
      <c r="C24" s="3">
        <v>12</v>
      </c>
      <c r="D24" s="3">
        <v>507</v>
      </c>
      <c r="E24" s="36"/>
      <c r="F24" s="36"/>
      <c r="G24" s="36"/>
      <c r="H24" s="3">
        <f t="shared" si="1"/>
        <v>2.3121387283236993E-2</v>
      </c>
      <c r="I24" s="3"/>
      <c r="J24" s="3"/>
    </row>
    <row r="25" spans="1:10" ht="15.75" customHeight="1" x14ac:dyDescent="0.2">
      <c r="A25" s="37"/>
      <c r="B25" s="16">
        <v>5</v>
      </c>
      <c r="C25" s="16">
        <v>9</v>
      </c>
      <c r="D25" s="16">
        <v>559</v>
      </c>
      <c r="E25" s="37"/>
      <c r="F25" s="37"/>
      <c r="G25" s="37"/>
      <c r="H25" s="3">
        <f t="shared" si="1"/>
        <v>1.5845070422535211E-2</v>
      </c>
      <c r="I25" s="3">
        <f>STDEV(H21:H25)/SQRT(COUNT(H21:H25)-1)</f>
        <v>3.549044860961568E-3</v>
      </c>
      <c r="J25" s="3"/>
    </row>
    <row r="26" spans="1:10" ht="15.75" customHeight="1" x14ac:dyDescent="0.2">
      <c r="A26" s="35" t="s">
        <v>30</v>
      </c>
      <c r="B26" s="15">
        <v>1</v>
      </c>
      <c r="C26" s="15">
        <v>35</v>
      </c>
      <c r="D26" s="15">
        <v>646</v>
      </c>
      <c r="E26" s="35">
        <f t="shared" ref="E26:F26" si="5">SUM(C26:C30)</f>
        <v>144</v>
      </c>
      <c r="F26" s="35">
        <f t="shared" si="5"/>
        <v>4752</v>
      </c>
      <c r="G26" s="35">
        <f>F26+E26</f>
        <v>4896</v>
      </c>
      <c r="H26" s="3">
        <f t="shared" si="1"/>
        <v>5.1395007342143903E-2</v>
      </c>
      <c r="I26" s="3"/>
      <c r="J26" s="3"/>
    </row>
    <row r="27" spans="1:10" ht="15.75" customHeight="1" x14ac:dyDescent="0.2">
      <c r="A27" s="36"/>
      <c r="B27" s="3">
        <v>2</v>
      </c>
      <c r="C27" s="3">
        <v>20</v>
      </c>
      <c r="D27" s="3">
        <v>1251</v>
      </c>
      <c r="E27" s="36"/>
      <c r="F27" s="36"/>
      <c r="G27" s="36"/>
      <c r="H27" s="3">
        <f t="shared" si="1"/>
        <v>1.5735641227380016E-2</v>
      </c>
      <c r="I27" s="3"/>
      <c r="J27" s="3"/>
    </row>
    <row r="28" spans="1:10" ht="15.75" customHeight="1" x14ac:dyDescent="0.2">
      <c r="A28" s="36"/>
      <c r="B28" s="3">
        <v>3</v>
      </c>
      <c r="C28" s="3">
        <v>16</v>
      </c>
      <c r="D28" s="3">
        <v>1199</v>
      </c>
      <c r="E28" s="36"/>
      <c r="F28" s="36"/>
      <c r="G28" s="36"/>
      <c r="H28" s="3">
        <f t="shared" si="1"/>
        <v>1.3168724279835391E-2</v>
      </c>
      <c r="I28" s="3"/>
      <c r="J28" s="3"/>
    </row>
    <row r="29" spans="1:10" ht="15.75" customHeight="1" x14ac:dyDescent="0.2">
      <c r="A29" s="36"/>
      <c r="B29" s="3">
        <v>4</v>
      </c>
      <c r="C29" s="3">
        <v>32</v>
      </c>
      <c r="D29" s="3">
        <v>1252</v>
      </c>
      <c r="E29" s="36"/>
      <c r="F29" s="36"/>
      <c r="G29" s="36"/>
      <c r="H29" s="3">
        <f t="shared" si="1"/>
        <v>2.4922118380062305E-2</v>
      </c>
      <c r="I29" s="3"/>
      <c r="J29" s="3"/>
    </row>
    <row r="30" spans="1:10" ht="15.75" customHeight="1" x14ac:dyDescent="0.2">
      <c r="A30" s="37"/>
      <c r="B30" s="16">
        <v>5</v>
      </c>
      <c r="C30" s="16">
        <v>41</v>
      </c>
      <c r="D30" s="16">
        <v>404</v>
      </c>
      <c r="E30" s="37"/>
      <c r="F30" s="37"/>
      <c r="G30" s="37"/>
      <c r="H30" s="3">
        <f t="shared" si="1"/>
        <v>9.2134831460674152E-2</v>
      </c>
      <c r="I30" s="3">
        <f>STDEV(H26:H30)/SQRT(COUNT(H26:H30)-1)</f>
        <v>1.6550128427332899E-2</v>
      </c>
      <c r="J30" s="3"/>
    </row>
    <row r="31" spans="1:10" ht="14.2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5.75" customHeight="1" x14ac:dyDescent="0.25">
      <c r="A32" s="38" t="s">
        <v>31</v>
      </c>
      <c r="B32" s="39"/>
      <c r="C32" s="39"/>
      <c r="D32" s="39"/>
      <c r="E32" s="39"/>
      <c r="F32" s="39"/>
      <c r="G32" s="39"/>
      <c r="H32" s="39"/>
      <c r="I32" s="40"/>
      <c r="J32" s="3"/>
    </row>
    <row r="33" spans="1:1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5.75" customHeight="1" x14ac:dyDescent="0.25">
      <c r="A34" s="13" t="s">
        <v>19</v>
      </c>
      <c r="B34" s="13" t="s">
        <v>25</v>
      </c>
      <c r="C34" s="13" t="s">
        <v>32</v>
      </c>
      <c r="D34" s="13" t="s">
        <v>33</v>
      </c>
      <c r="E34" s="13" t="s">
        <v>34</v>
      </c>
      <c r="F34" s="13" t="s">
        <v>35</v>
      </c>
      <c r="G34" s="3"/>
      <c r="H34" s="3"/>
      <c r="I34" s="3"/>
      <c r="J34" s="3"/>
    </row>
    <row r="35" spans="1:10" ht="15.75" customHeight="1" x14ac:dyDescent="0.25">
      <c r="A35" s="13" t="s">
        <v>26</v>
      </c>
      <c r="B35" s="17">
        <v>2532</v>
      </c>
      <c r="C35" s="17">
        <v>1149</v>
      </c>
      <c r="D35" s="17">
        <v>1383</v>
      </c>
      <c r="E35" s="17" t="s">
        <v>36</v>
      </c>
      <c r="F35" s="17" t="s">
        <v>37</v>
      </c>
      <c r="G35" s="3"/>
      <c r="H35" s="3"/>
      <c r="I35" s="3"/>
      <c r="J35" s="3"/>
    </row>
    <row r="36" spans="1:10" ht="15.75" customHeight="1" x14ac:dyDescent="0.25">
      <c r="A36" s="13" t="s">
        <v>38</v>
      </c>
      <c r="B36" s="17">
        <v>2623</v>
      </c>
      <c r="C36" s="17">
        <v>6</v>
      </c>
      <c r="D36" s="17">
        <v>2617</v>
      </c>
      <c r="E36" s="17" t="s">
        <v>39</v>
      </c>
      <c r="F36" s="17" t="s">
        <v>40</v>
      </c>
      <c r="G36" s="3"/>
      <c r="H36" s="3"/>
      <c r="I36" s="3"/>
      <c r="J36" s="3"/>
    </row>
    <row r="37" spans="1:10" ht="15.75" customHeight="1" x14ac:dyDescent="0.25">
      <c r="A37" s="13" t="s">
        <v>41</v>
      </c>
      <c r="B37" s="17">
        <v>3532</v>
      </c>
      <c r="C37" s="17">
        <v>145</v>
      </c>
      <c r="D37" s="17">
        <v>3387</v>
      </c>
      <c r="E37" s="17" t="s">
        <v>42</v>
      </c>
      <c r="F37" s="17" t="s">
        <v>43</v>
      </c>
      <c r="G37" s="3"/>
      <c r="H37" s="3"/>
      <c r="I37" s="3"/>
      <c r="J37" s="3"/>
    </row>
    <row r="38" spans="1:10" ht="15.75" customHeight="1" x14ac:dyDescent="0.25">
      <c r="A38" s="18" t="s">
        <v>44</v>
      </c>
      <c r="B38" s="17">
        <v>2936</v>
      </c>
      <c r="C38" s="17">
        <v>57</v>
      </c>
      <c r="D38" s="17">
        <v>2879</v>
      </c>
      <c r="E38" s="17" t="s">
        <v>45</v>
      </c>
      <c r="F38" s="17" t="s">
        <v>46</v>
      </c>
      <c r="G38" s="3"/>
      <c r="H38" s="3"/>
      <c r="I38" s="3"/>
      <c r="J38" s="3"/>
    </row>
    <row r="39" spans="1:10" ht="15.75" customHeight="1" x14ac:dyDescent="0.25">
      <c r="A39" s="13" t="s">
        <v>47</v>
      </c>
      <c r="B39" s="17">
        <v>4896</v>
      </c>
      <c r="C39" s="17">
        <v>144</v>
      </c>
      <c r="D39" s="17">
        <v>4752</v>
      </c>
      <c r="E39" s="17" t="s">
        <v>48</v>
      </c>
      <c r="F39" s="17" t="s">
        <v>49</v>
      </c>
      <c r="G39" s="3"/>
      <c r="H39" s="3"/>
      <c r="I39" s="3"/>
      <c r="J39" s="3"/>
    </row>
    <row r="40" spans="1:10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5.75" customHeight="1" x14ac:dyDescent="0.25">
      <c r="A41" s="41" t="s">
        <v>50</v>
      </c>
      <c r="B41" s="39"/>
      <c r="C41" s="39"/>
      <c r="D41" s="39"/>
      <c r="E41" s="39"/>
      <c r="F41" s="39"/>
      <c r="G41" s="39"/>
      <c r="H41" s="39"/>
      <c r="I41" s="40"/>
      <c r="J41" s="3"/>
    </row>
    <row r="42" spans="1:10" ht="15.75" customHeight="1" x14ac:dyDescent="0.25">
      <c r="A42" s="3"/>
      <c r="B42" s="13" t="s">
        <v>26</v>
      </c>
      <c r="C42" s="13" t="s">
        <v>51</v>
      </c>
      <c r="D42" s="13" t="s">
        <v>52</v>
      </c>
      <c r="E42" s="18" t="s">
        <v>53</v>
      </c>
      <c r="F42" s="13" t="s">
        <v>54</v>
      </c>
      <c r="G42" s="3"/>
      <c r="H42" s="3"/>
      <c r="I42" s="3"/>
      <c r="J42" s="3"/>
    </row>
    <row r="43" spans="1:10" ht="15.75" customHeight="1" x14ac:dyDescent="0.2">
      <c r="A43" s="3" t="s">
        <v>55</v>
      </c>
      <c r="B43" s="3" t="s">
        <v>56</v>
      </c>
      <c r="C43" s="3" t="s">
        <v>56</v>
      </c>
      <c r="D43" s="3" t="s">
        <v>56</v>
      </c>
      <c r="E43" s="3" t="s">
        <v>56</v>
      </c>
      <c r="F43" s="3" t="s">
        <v>56</v>
      </c>
      <c r="G43" s="3"/>
      <c r="H43" s="3"/>
      <c r="I43" s="3"/>
      <c r="J43" s="3"/>
    </row>
    <row r="44" spans="1:10" ht="15.75" customHeight="1" x14ac:dyDescent="0.2">
      <c r="A44" s="3" t="s">
        <v>57</v>
      </c>
      <c r="B44" s="3">
        <v>5</v>
      </c>
      <c r="C44" s="3">
        <v>1</v>
      </c>
      <c r="D44" s="3">
        <v>10</v>
      </c>
      <c r="E44" s="3">
        <v>8</v>
      </c>
      <c r="F44" s="3">
        <v>8</v>
      </c>
      <c r="G44" s="3"/>
      <c r="H44" s="3"/>
      <c r="I44" s="3"/>
      <c r="J44" s="3"/>
    </row>
    <row r="45" spans="1:10" ht="15.75" customHeight="1" x14ac:dyDescent="0.2">
      <c r="A45" s="3" t="s">
        <v>58</v>
      </c>
      <c r="B45" s="3">
        <v>2</v>
      </c>
      <c r="C45" s="3">
        <v>0</v>
      </c>
      <c r="D45" s="3">
        <v>11</v>
      </c>
      <c r="E45" s="3">
        <v>4</v>
      </c>
      <c r="F45" s="3">
        <v>14</v>
      </c>
      <c r="G45" s="3"/>
      <c r="H45" s="3"/>
      <c r="I45" s="3"/>
      <c r="J45" s="3"/>
    </row>
    <row r="46" spans="1:10" ht="15.75" customHeight="1" x14ac:dyDescent="0.2">
      <c r="A46" s="3" t="s">
        <v>59</v>
      </c>
      <c r="B46" s="3">
        <v>41</v>
      </c>
      <c r="C46" s="3">
        <v>1</v>
      </c>
      <c r="D46" s="3">
        <v>23</v>
      </c>
      <c r="E46" s="3">
        <v>13</v>
      </c>
      <c r="F46" s="3">
        <v>29</v>
      </c>
      <c r="G46" s="3"/>
      <c r="H46" s="3"/>
      <c r="I46" s="3"/>
      <c r="J46" s="3"/>
    </row>
    <row r="47" spans="1:10" ht="15.75" customHeight="1" x14ac:dyDescent="0.2">
      <c r="A47" s="3" t="s">
        <v>60</v>
      </c>
      <c r="B47" s="3">
        <v>72</v>
      </c>
      <c r="C47" s="3">
        <v>4</v>
      </c>
      <c r="D47" s="3">
        <v>27</v>
      </c>
      <c r="E47" s="3">
        <v>7</v>
      </c>
      <c r="F47" s="3">
        <v>16</v>
      </c>
      <c r="G47" s="3"/>
      <c r="H47" s="3"/>
      <c r="I47" s="3"/>
      <c r="J47" s="3"/>
    </row>
    <row r="48" spans="1:10" ht="15.75" customHeight="1" x14ac:dyDescent="0.2">
      <c r="A48" s="3" t="s">
        <v>61</v>
      </c>
      <c r="B48" s="3">
        <v>55</v>
      </c>
      <c r="C48" s="3">
        <v>0</v>
      </c>
      <c r="D48" s="3">
        <v>15</v>
      </c>
      <c r="E48" s="3">
        <v>4</v>
      </c>
      <c r="F48" s="3">
        <v>19</v>
      </c>
      <c r="G48" s="3"/>
      <c r="H48" s="3"/>
      <c r="I48" s="3"/>
      <c r="J48" s="3"/>
    </row>
    <row r="49" spans="1:10" ht="15.75" customHeight="1" x14ac:dyDescent="0.2">
      <c r="A49" s="3" t="s">
        <v>62</v>
      </c>
      <c r="B49" s="3">
        <v>70</v>
      </c>
      <c r="C49" s="3">
        <v>0</v>
      </c>
      <c r="D49" s="3">
        <v>10</v>
      </c>
      <c r="E49" s="3">
        <v>5</v>
      </c>
      <c r="F49" s="3">
        <v>6</v>
      </c>
      <c r="G49" s="3"/>
      <c r="H49" s="3"/>
      <c r="I49" s="3"/>
      <c r="J49" s="3"/>
    </row>
    <row r="50" spans="1:10" ht="15.75" customHeight="1" x14ac:dyDescent="0.2">
      <c r="A50" s="3" t="s">
        <v>63</v>
      </c>
      <c r="B50" s="3">
        <v>52</v>
      </c>
      <c r="C50" s="3">
        <v>0</v>
      </c>
      <c r="D50" s="3">
        <v>6</v>
      </c>
      <c r="E50" s="3">
        <v>2</v>
      </c>
      <c r="F50" s="3">
        <v>5</v>
      </c>
      <c r="G50" s="3"/>
      <c r="H50" s="3"/>
      <c r="I50" s="3"/>
      <c r="J50" s="3"/>
    </row>
    <row r="51" spans="1:10" ht="15.75" customHeight="1" x14ac:dyDescent="0.2">
      <c r="A51" s="3" t="s">
        <v>64</v>
      </c>
      <c r="B51" s="3">
        <v>62</v>
      </c>
      <c r="C51" s="3">
        <v>0</v>
      </c>
      <c r="D51" s="3">
        <v>3</v>
      </c>
      <c r="E51" s="3">
        <v>3</v>
      </c>
      <c r="F51" s="3">
        <v>9</v>
      </c>
      <c r="G51" s="3"/>
      <c r="H51" s="3"/>
      <c r="I51" s="3"/>
      <c r="J51" s="3"/>
    </row>
    <row r="52" spans="1:10" ht="15.75" customHeight="1" x14ac:dyDescent="0.2">
      <c r="A52" s="3" t="s">
        <v>65</v>
      </c>
      <c r="B52" s="3">
        <v>65</v>
      </c>
      <c r="C52" s="3">
        <v>0</v>
      </c>
      <c r="D52" s="3">
        <v>3</v>
      </c>
      <c r="E52" s="3">
        <v>3</v>
      </c>
      <c r="F52" s="3">
        <v>12</v>
      </c>
      <c r="G52" s="3"/>
      <c r="H52" s="3"/>
      <c r="I52" s="3"/>
      <c r="J52" s="3"/>
    </row>
    <row r="53" spans="1:10" ht="15.75" customHeight="1" x14ac:dyDescent="0.2">
      <c r="A53" s="3" t="s">
        <v>66</v>
      </c>
      <c r="B53" s="3">
        <v>54</v>
      </c>
      <c r="C53" s="3">
        <v>0</v>
      </c>
      <c r="D53" s="3">
        <v>4</v>
      </c>
      <c r="E53" s="3">
        <v>1</v>
      </c>
      <c r="F53" s="3">
        <v>3</v>
      </c>
      <c r="G53" s="3"/>
      <c r="H53" s="3"/>
      <c r="I53" s="3"/>
      <c r="J53" s="3"/>
    </row>
    <row r="54" spans="1:10" ht="15.75" customHeight="1" x14ac:dyDescent="0.2">
      <c r="A54" s="3" t="s">
        <v>67</v>
      </c>
      <c r="B54" s="3">
        <v>58</v>
      </c>
      <c r="C54" s="3">
        <v>0</v>
      </c>
      <c r="D54" s="3">
        <v>1</v>
      </c>
      <c r="E54" s="3">
        <v>0</v>
      </c>
      <c r="F54" s="3">
        <v>4</v>
      </c>
      <c r="G54" s="3"/>
      <c r="H54" s="3"/>
      <c r="I54" s="3"/>
      <c r="J54" s="3"/>
    </row>
    <row r="55" spans="1:10" ht="15.75" customHeight="1" x14ac:dyDescent="0.2">
      <c r="A55" s="3" t="s">
        <v>68</v>
      </c>
      <c r="B55" s="3">
        <v>55</v>
      </c>
      <c r="C55" s="3">
        <v>0</v>
      </c>
      <c r="D55" s="3">
        <v>2</v>
      </c>
      <c r="E55" s="3">
        <v>1</v>
      </c>
      <c r="F55" s="3">
        <v>3</v>
      </c>
      <c r="G55" s="3"/>
      <c r="H55" s="3"/>
      <c r="I55" s="3"/>
      <c r="J55" s="3"/>
    </row>
    <row r="56" spans="1:10" ht="15.75" customHeight="1" x14ac:dyDescent="0.2">
      <c r="A56" s="3" t="s">
        <v>69</v>
      </c>
      <c r="B56" s="3">
        <v>63</v>
      </c>
      <c r="C56" s="3">
        <v>0</v>
      </c>
      <c r="D56" s="3">
        <v>5</v>
      </c>
      <c r="E56" s="3">
        <v>1</v>
      </c>
      <c r="F56" s="3">
        <v>1</v>
      </c>
      <c r="G56" s="3"/>
      <c r="H56" s="3"/>
      <c r="I56" s="3"/>
      <c r="J56" s="3"/>
    </row>
    <row r="57" spans="1:10" ht="15.75" customHeight="1" x14ac:dyDescent="0.2">
      <c r="A57" s="3" t="s">
        <v>70</v>
      </c>
      <c r="B57" s="3">
        <v>62</v>
      </c>
      <c r="C57" s="3">
        <v>0</v>
      </c>
      <c r="D57" s="3">
        <v>4</v>
      </c>
      <c r="E57" s="3">
        <v>0</v>
      </c>
      <c r="F57" s="3">
        <v>3</v>
      </c>
      <c r="G57" s="3"/>
      <c r="H57" s="3"/>
      <c r="I57" s="3"/>
      <c r="J57" s="3"/>
    </row>
    <row r="58" spans="1:10" ht="15.75" customHeight="1" x14ac:dyDescent="0.2">
      <c r="A58" s="3" t="s">
        <v>71</v>
      </c>
      <c r="B58" s="3">
        <v>43</v>
      </c>
      <c r="C58" s="3">
        <v>0</v>
      </c>
      <c r="D58" s="3">
        <v>8</v>
      </c>
      <c r="E58" s="3">
        <v>1</v>
      </c>
      <c r="F58" s="3">
        <v>0</v>
      </c>
      <c r="G58" s="3"/>
      <c r="H58" s="3"/>
      <c r="I58" s="3"/>
      <c r="J58" s="3"/>
    </row>
    <row r="59" spans="1:10" ht="15.75" customHeight="1" x14ac:dyDescent="0.2">
      <c r="A59" s="3" t="s">
        <v>72</v>
      </c>
      <c r="B59" s="3">
        <v>44</v>
      </c>
      <c r="C59" s="3">
        <v>0</v>
      </c>
      <c r="D59" s="3">
        <v>2</v>
      </c>
      <c r="E59" s="3">
        <v>2</v>
      </c>
      <c r="F59" s="3">
        <v>2</v>
      </c>
      <c r="G59" s="3"/>
      <c r="H59" s="3"/>
      <c r="I59" s="3"/>
      <c r="J59" s="3"/>
    </row>
    <row r="60" spans="1:10" ht="15.75" customHeight="1" x14ac:dyDescent="0.2">
      <c r="A60" s="3" t="s">
        <v>73</v>
      </c>
      <c r="B60" s="3">
        <v>42</v>
      </c>
      <c r="C60" s="3">
        <v>0</v>
      </c>
      <c r="D60" s="3">
        <v>2</v>
      </c>
      <c r="E60" s="3">
        <v>0</v>
      </c>
      <c r="F60" s="3">
        <v>3</v>
      </c>
      <c r="G60" s="3"/>
      <c r="H60" s="3"/>
      <c r="I60" s="3"/>
      <c r="J60" s="3"/>
    </row>
    <row r="61" spans="1:10" ht="15.75" customHeight="1" x14ac:dyDescent="0.2">
      <c r="A61" s="3" t="s">
        <v>74</v>
      </c>
      <c r="B61" s="3">
        <v>44</v>
      </c>
      <c r="C61" s="3">
        <v>0</v>
      </c>
      <c r="D61" s="3">
        <v>2</v>
      </c>
      <c r="E61" s="3">
        <v>0</v>
      </c>
      <c r="F61" s="3">
        <v>0</v>
      </c>
      <c r="G61" s="3"/>
      <c r="H61" s="3"/>
      <c r="I61" s="3"/>
      <c r="J61" s="3"/>
    </row>
    <row r="62" spans="1:10" ht="15.75" customHeight="1" x14ac:dyDescent="0.2">
      <c r="A62" s="3" t="s">
        <v>75</v>
      </c>
      <c r="B62" s="3">
        <v>29</v>
      </c>
      <c r="C62" s="3">
        <v>0</v>
      </c>
      <c r="D62" s="3">
        <v>0</v>
      </c>
      <c r="E62" s="3">
        <v>0</v>
      </c>
      <c r="F62" s="3">
        <v>0</v>
      </c>
      <c r="G62" s="3"/>
      <c r="H62" s="3"/>
      <c r="I62" s="3"/>
      <c r="J62" s="3"/>
    </row>
    <row r="63" spans="1:10" ht="15.75" customHeight="1" x14ac:dyDescent="0.2">
      <c r="A63" s="3" t="s">
        <v>76</v>
      </c>
      <c r="B63" s="3">
        <v>34</v>
      </c>
      <c r="C63" s="3">
        <v>0</v>
      </c>
      <c r="D63" s="3">
        <v>3</v>
      </c>
      <c r="E63" s="3">
        <v>1</v>
      </c>
      <c r="F63" s="3">
        <v>1</v>
      </c>
      <c r="G63" s="3"/>
      <c r="H63" s="3"/>
      <c r="I63" s="3"/>
      <c r="J63" s="3"/>
    </row>
    <row r="64" spans="1:10" ht="15.75" customHeight="1" x14ac:dyDescent="0.2">
      <c r="A64" s="3" t="s">
        <v>77</v>
      </c>
      <c r="B64" s="3">
        <v>21</v>
      </c>
      <c r="C64" s="3">
        <v>0</v>
      </c>
      <c r="D64" s="3">
        <v>2</v>
      </c>
      <c r="E64" s="3">
        <v>0</v>
      </c>
      <c r="F64" s="3">
        <v>1</v>
      </c>
      <c r="G64" s="3"/>
      <c r="H64" s="3"/>
      <c r="I64" s="3"/>
      <c r="J64" s="3"/>
    </row>
    <row r="65" spans="1:10" ht="15.75" customHeight="1" x14ac:dyDescent="0.2">
      <c r="A65" s="3" t="s">
        <v>78</v>
      </c>
      <c r="B65" s="3">
        <v>28</v>
      </c>
      <c r="C65" s="3">
        <v>0</v>
      </c>
      <c r="D65" s="3">
        <v>1</v>
      </c>
      <c r="E65" s="3">
        <v>0</v>
      </c>
      <c r="F65" s="3">
        <v>1</v>
      </c>
      <c r="G65" s="3"/>
      <c r="H65" s="3"/>
      <c r="I65" s="3"/>
      <c r="J65" s="3"/>
    </row>
    <row r="66" spans="1:10" ht="15.75" customHeight="1" x14ac:dyDescent="0.2">
      <c r="A66" s="3" t="s">
        <v>79</v>
      </c>
      <c r="B66" s="3">
        <v>21</v>
      </c>
      <c r="C66" s="3">
        <v>0</v>
      </c>
      <c r="D66" s="3">
        <v>1</v>
      </c>
      <c r="E66" s="3">
        <v>0</v>
      </c>
      <c r="F66" s="3">
        <v>1</v>
      </c>
      <c r="G66" s="3"/>
      <c r="H66" s="3"/>
      <c r="I66" s="3"/>
      <c r="J66" s="3"/>
    </row>
    <row r="67" spans="1:10" ht="15.75" customHeight="1" x14ac:dyDescent="0.2">
      <c r="A67" s="3" t="s">
        <v>80</v>
      </c>
      <c r="B67" s="3">
        <v>20</v>
      </c>
      <c r="C67" s="3">
        <v>0</v>
      </c>
      <c r="D67" s="3">
        <v>0</v>
      </c>
      <c r="E67" s="3">
        <v>0</v>
      </c>
      <c r="F67" s="3">
        <v>3</v>
      </c>
      <c r="G67" s="3"/>
      <c r="H67" s="3"/>
      <c r="I67" s="3"/>
      <c r="J67" s="3"/>
    </row>
    <row r="68" spans="1:10" ht="15.75" customHeight="1" x14ac:dyDescent="0.2">
      <c r="A68" s="3" t="s">
        <v>81</v>
      </c>
      <c r="B68" s="3">
        <v>17</v>
      </c>
      <c r="C68" s="3">
        <v>0</v>
      </c>
      <c r="D68" s="3">
        <v>0</v>
      </c>
      <c r="E68" s="3">
        <v>0</v>
      </c>
      <c r="F68" s="3">
        <v>0</v>
      </c>
      <c r="G68" s="3"/>
      <c r="H68" s="3"/>
      <c r="I68" s="3"/>
      <c r="J68" s="3"/>
    </row>
    <row r="69" spans="1:10" ht="15.75" customHeight="1" x14ac:dyDescent="0.2">
      <c r="A69" s="3" t="s">
        <v>82</v>
      </c>
      <c r="B69" s="3">
        <v>14</v>
      </c>
      <c r="C69" s="3">
        <v>0</v>
      </c>
      <c r="D69" s="3">
        <v>0</v>
      </c>
      <c r="E69" s="3">
        <v>0</v>
      </c>
      <c r="F69" s="3">
        <v>0</v>
      </c>
      <c r="G69" s="3"/>
      <c r="H69" s="3"/>
      <c r="I69" s="3"/>
      <c r="J69" s="3"/>
    </row>
    <row r="70" spans="1:10" ht="15.75" customHeight="1" x14ac:dyDescent="0.2">
      <c r="A70" s="3" t="s">
        <v>83</v>
      </c>
      <c r="B70" s="3">
        <v>11</v>
      </c>
      <c r="C70" s="3">
        <v>0</v>
      </c>
      <c r="D70" s="3">
        <v>0</v>
      </c>
      <c r="E70" s="3">
        <v>0</v>
      </c>
      <c r="F70" s="3">
        <v>0</v>
      </c>
      <c r="G70" s="3"/>
      <c r="H70" s="3"/>
      <c r="I70" s="3"/>
      <c r="J70" s="3"/>
    </row>
    <row r="71" spans="1:10" ht="15.75" customHeight="1" x14ac:dyDescent="0.2">
      <c r="A71" s="3" t="s">
        <v>84</v>
      </c>
      <c r="B71" s="3">
        <v>9</v>
      </c>
      <c r="C71" s="3">
        <v>0</v>
      </c>
      <c r="D71" s="3">
        <v>0</v>
      </c>
      <c r="E71" s="3">
        <v>0</v>
      </c>
      <c r="F71" s="3">
        <v>0</v>
      </c>
      <c r="G71" s="3"/>
      <c r="H71" s="3"/>
      <c r="I71" s="3"/>
      <c r="J71" s="3"/>
    </row>
    <row r="72" spans="1:10" ht="15.75" customHeight="1" x14ac:dyDescent="0.2">
      <c r="A72" s="3" t="s">
        <v>85</v>
      </c>
      <c r="B72" s="3">
        <v>10</v>
      </c>
      <c r="C72" s="3">
        <v>0</v>
      </c>
      <c r="D72" s="3">
        <v>0</v>
      </c>
      <c r="E72" s="3">
        <v>0</v>
      </c>
      <c r="F72" s="3">
        <v>0</v>
      </c>
      <c r="G72" s="3"/>
      <c r="H72" s="3"/>
      <c r="I72" s="3"/>
      <c r="J72" s="3"/>
    </row>
    <row r="73" spans="1:10" ht="15.75" customHeight="1" x14ac:dyDescent="0.2">
      <c r="A73" s="3" t="s">
        <v>86</v>
      </c>
      <c r="B73" s="3">
        <v>5</v>
      </c>
      <c r="C73" s="3">
        <v>0</v>
      </c>
      <c r="D73" s="3">
        <v>0</v>
      </c>
      <c r="E73" s="3">
        <v>0</v>
      </c>
      <c r="F73" s="3">
        <v>0</v>
      </c>
      <c r="G73" s="3"/>
      <c r="H73" s="3"/>
      <c r="I73" s="3"/>
      <c r="J73" s="3"/>
    </row>
    <row r="74" spans="1:10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</row>
    <row r="992" spans="1:10" ht="1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</row>
    <row r="993" spans="1:9" ht="1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</row>
    <row r="994" spans="1:9" ht="1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</row>
    <row r="995" spans="1:9" ht="1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</row>
    <row r="996" spans="1:9" ht="1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</row>
    <row r="997" spans="1:9" ht="1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</row>
    <row r="998" spans="1:9" ht="1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</row>
    <row r="999" spans="1:9" ht="1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</row>
    <row r="1000" spans="1:9" ht="1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</row>
    <row r="1001" spans="1:9" ht="1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</row>
    <row r="1002" spans="1:9" ht="15" customHeight="1" x14ac:dyDescent="0.2">
      <c r="A1002" s="3"/>
      <c r="B1002" s="3"/>
      <c r="C1002" s="3"/>
      <c r="D1002" s="3"/>
      <c r="E1002" s="3"/>
      <c r="F1002" s="3"/>
      <c r="G1002" s="3"/>
      <c r="H1002" s="3"/>
      <c r="I1002" s="3"/>
    </row>
    <row r="1003" spans="1:9" ht="15" customHeight="1" x14ac:dyDescent="0.2">
      <c r="A1003" s="3"/>
      <c r="B1003" s="3"/>
      <c r="C1003" s="3"/>
      <c r="D1003" s="3"/>
      <c r="E1003" s="3"/>
      <c r="F1003" s="3"/>
      <c r="G1003" s="3"/>
      <c r="H1003" s="3"/>
      <c r="I1003" s="3"/>
    </row>
    <row r="1004" spans="1:9" ht="15" customHeight="1" x14ac:dyDescent="0.2">
      <c r="A1004" s="3"/>
      <c r="B1004" s="3"/>
      <c r="C1004" s="3"/>
      <c r="D1004" s="3"/>
      <c r="E1004" s="3"/>
      <c r="F1004" s="3"/>
      <c r="G1004" s="3"/>
      <c r="H1004" s="3"/>
      <c r="I1004" s="3"/>
    </row>
    <row r="1005" spans="1:9" ht="15" customHeight="1" x14ac:dyDescent="0.2">
      <c r="A1005" s="3"/>
      <c r="B1005" s="3"/>
      <c r="C1005" s="3"/>
      <c r="D1005" s="3"/>
      <c r="E1005" s="3"/>
      <c r="F1005" s="3"/>
      <c r="G1005" s="3"/>
      <c r="H1005" s="3"/>
      <c r="I1005" s="3"/>
    </row>
    <row r="1006" spans="1:9" ht="15" customHeight="1" x14ac:dyDescent="0.2">
      <c r="A1006" s="3"/>
      <c r="B1006" s="3"/>
      <c r="C1006" s="3"/>
      <c r="D1006" s="3"/>
      <c r="E1006" s="3"/>
      <c r="F1006" s="3"/>
      <c r="G1006" s="3"/>
      <c r="H1006" s="3"/>
      <c r="I1006" s="3"/>
    </row>
    <row r="1007" spans="1:9" ht="15" customHeight="1" x14ac:dyDescent="0.2">
      <c r="A1007" s="3"/>
      <c r="B1007" s="3"/>
      <c r="C1007" s="3"/>
      <c r="D1007" s="3"/>
      <c r="E1007" s="3"/>
      <c r="F1007" s="3"/>
      <c r="G1007" s="3"/>
      <c r="H1007" s="3"/>
      <c r="I1007" s="3"/>
    </row>
    <row r="1008" spans="1:9" ht="15" customHeight="1" x14ac:dyDescent="0.2">
      <c r="A1008" s="3"/>
      <c r="B1008" s="3"/>
      <c r="C1008" s="3"/>
      <c r="D1008" s="3"/>
      <c r="E1008" s="3"/>
      <c r="F1008" s="3"/>
      <c r="G1008" s="3"/>
      <c r="H1008" s="3"/>
      <c r="I1008" s="3"/>
    </row>
    <row r="1009" spans="1:9" ht="15" customHeight="1" x14ac:dyDescent="0.2">
      <c r="A1009" s="3"/>
      <c r="B1009" s="3"/>
      <c r="C1009" s="3"/>
      <c r="D1009" s="3"/>
      <c r="E1009" s="3"/>
      <c r="F1009" s="3"/>
      <c r="G1009" s="3"/>
      <c r="H1009" s="3"/>
      <c r="I1009" s="3"/>
    </row>
    <row r="1010" spans="1:9" ht="15" customHeight="1" x14ac:dyDescent="0.2">
      <c r="A1010" s="3"/>
      <c r="B1010" s="3"/>
      <c r="C1010" s="3"/>
      <c r="D1010" s="3"/>
      <c r="E1010" s="3"/>
      <c r="F1010" s="3"/>
      <c r="G1010" s="3"/>
      <c r="H1010" s="3"/>
      <c r="I1010" s="3"/>
    </row>
    <row r="1011" spans="1:9" ht="15" customHeight="1" x14ac:dyDescent="0.2">
      <c r="A1011" s="3"/>
      <c r="B1011" s="3"/>
      <c r="C1011" s="3"/>
      <c r="D1011" s="3"/>
      <c r="E1011" s="3"/>
      <c r="F1011" s="3"/>
      <c r="G1011" s="3"/>
      <c r="H1011" s="3"/>
      <c r="I1011" s="3"/>
    </row>
    <row r="1012" spans="1:9" ht="15" customHeight="1" x14ac:dyDescent="0.2">
      <c r="A1012" s="3"/>
      <c r="B1012" s="3"/>
      <c r="C1012" s="3"/>
      <c r="D1012" s="3"/>
      <c r="E1012" s="3"/>
      <c r="F1012" s="3"/>
      <c r="G1012" s="3"/>
      <c r="H1012" s="3"/>
      <c r="I1012" s="3"/>
    </row>
    <row r="1013" spans="1:9" ht="15" customHeight="1" x14ac:dyDescent="0.2">
      <c r="A1013" s="3"/>
      <c r="B1013" s="3"/>
      <c r="C1013" s="3"/>
      <c r="D1013" s="3"/>
      <c r="E1013" s="3"/>
      <c r="F1013" s="3"/>
      <c r="G1013" s="3"/>
      <c r="H1013" s="3"/>
      <c r="I1013" s="3"/>
    </row>
    <row r="1014" spans="1:9" ht="15" customHeight="1" x14ac:dyDescent="0.2">
      <c r="A1014" s="3"/>
      <c r="B1014" s="3"/>
      <c r="C1014" s="3"/>
      <c r="D1014" s="3"/>
      <c r="E1014" s="3"/>
      <c r="F1014" s="3"/>
      <c r="G1014" s="3"/>
      <c r="H1014" s="3"/>
      <c r="I1014" s="3"/>
    </row>
    <row r="1015" spans="1:9" ht="15" customHeight="1" x14ac:dyDescent="0.2">
      <c r="A1015" s="3"/>
      <c r="B1015" s="3"/>
      <c r="C1015" s="3"/>
      <c r="D1015" s="3"/>
      <c r="E1015" s="3"/>
      <c r="F1015" s="3"/>
      <c r="G1015" s="3"/>
      <c r="H1015" s="3"/>
      <c r="I1015" s="3"/>
    </row>
    <row r="1016" spans="1:9" ht="15" customHeight="1" x14ac:dyDescent="0.2">
      <c r="A1016" s="3"/>
      <c r="B1016" s="3"/>
      <c r="C1016" s="3"/>
      <c r="D1016" s="3"/>
      <c r="E1016" s="3"/>
      <c r="F1016" s="3"/>
      <c r="G1016" s="3"/>
      <c r="H1016" s="3"/>
      <c r="I1016" s="3"/>
    </row>
    <row r="1017" spans="1:9" ht="15" customHeight="1" x14ac:dyDescent="0.2">
      <c r="A1017" s="3"/>
      <c r="B1017" s="3"/>
      <c r="C1017" s="3"/>
      <c r="D1017" s="3"/>
      <c r="E1017" s="3"/>
      <c r="F1017" s="3"/>
      <c r="G1017" s="3"/>
      <c r="H1017" s="3"/>
      <c r="I1017" s="3"/>
    </row>
    <row r="1018" spans="1:9" ht="15" customHeight="1" x14ac:dyDescent="0.2">
      <c r="A1018" s="3"/>
      <c r="B1018" s="3"/>
      <c r="C1018" s="3"/>
      <c r="D1018" s="3"/>
      <c r="E1018" s="3"/>
      <c r="F1018" s="3"/>
      <c r="G1018" s="3"/>
      <c r="H1018" s="3"/>
      <c r="I1018" s="3"/>
    </row>
    <row r="1019" spans="1:9" ht="15" customHeight="1" x14ac:dyDescent="0.2">
      <c r="A1019" s="3"/>
      <c r="B1019" s="3"/>
      <c r="C1019" s="3"/>
      <c r="D1019" s="3"/>
      <c r="E1019" s="3"/>
      <c r="F1019" s="3"/>
      <c r="G1019" s="3"/>
      <c r="H1019" s="3"/>
      <c r="I1019" s="3"/>
    </row>
    <row r="1020" spans="1:9" ht="15" customHeight="1" x14ac:dyDescent="0.2">
      <c r="A1020" s="3"/>
      <c r="B1020" s="3"/>
      <c r="C1020" s="3"/>
      <c r="D1020" s="3"/>
      <c r="E1020" s="3"/>
      <c r="F1020" s="3"/>
      <c r="G1020" s="3"/>
      <c r="H1020" s="3"/>
      <c r="I1020" s="3"/>
    </row>
    <row r="1021" spans="1:9" ht="15" customHeight="1" x14ac:dyDescent="0.2">
      <c r="A1021" s="3"/>
      <c r="B1021" s="3"/>
      <c r="C1021" s="3"/>
      <c r="D1021" s="3"/>
      <c r="E1021" s="3"/>
      <c r="F1021" s="3"/>
      <c r="G1021" s="3"/>
      <c r="H1021" s="3"/>
      <c r="I1021" s="3"/>
    </row>
  </sheetData>
  <mergeCells count="23">
    <mergeCell ref="A32:I32"/>
    <mergeCell ref="A41:I41"/>
    <mergeCell ref="A3:I3"/>
    <mergeCell ref="A6:A10"/>
    <mergeCell ref="F6:F10"/>
    <mergeCell ref="G6:G10"/>
    <mergeCell ref="A11:A15"/>
    <mergeCell ref="A16:A20"/>
    <mergeCell ref="A21:A25"/>
    <mergeCell ref="E6:E10"/>
    <mergeCell ref="E21:E25"/>
    <mergeCell ref="F21:F25"/>
    <mergeCell ref="G21:G25"/>
    <mergeCell ref="A26:A30"/>
    <mergeCell ref="E26:E30"/>
    <mergeCell ref="F26:F30"/>
    <mergeCell ref="G26:G30"/>
    <mergeCell ref="F11:F15"/>
    <mergeCell ref="G11:G15"/>
    <mergeCell ref="E11:E15"/>
    <mergeCell ref="E16:E20"/>
    <mergeCell ref="F16:F20"/>
    <mergeCell ref="G16:G20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12"/>
  <sheetViews>
    <sheetView tabSelected="1" workbookViewId="0"/>
  </sheetViews>
  <sheetFormatPr defaultColWidth="12.625" defaultRowHeight="15" customHeight="1" x14ac:dyDescent="0.2"/>
  <cols>
    <col min="1" max="1" width="20.875" customWidth="1"/>
    <col min="2" max="2" width="14.5" customWidth="1"/>
    <col min="3" max="6" width="10.875" customWidth="1"/>
    <col min="7" max="7" width="11.375" customWidth="1"/>
    <col min="8" max="26" width="10.875" customWidth="1"/>
  </cols>
  <sheetData>
    <row r="1" spans="1:26" ht="15.75" x14ac:dyDescent="0.25">
      <c r="A1" s="13" t="s">
        <v>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3" t="s">
        <v>88</v>
      </c>
      <c r="B2" s="44"/>
      <c r="C2" s="44"/>
      <c r="D2" s="47" t="s">
        <v>89</v>
      </c>
      <c r="E2" s="48"/>
      <c r="F2" s="48"/>
      <c r="G2" s="48"/>
      <c r="H2" s="48"/>
      <c r="I2" s="48"/>
      <c r="J2" s="4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x14ac:dyDescent="0.2">
      <c r="A3" s="45"/>
      <c r="B3" s="46"/>
      <c r="C3" s="46"/>
      <c r="D3" s="19">
        <v>0</v>
      </c>
      <c r="E3" s="19">
        <v>24</v>
      </c>
      <c r="F3" s="19">
        <v>48</v>
      </c>
      <c r="G3" s="19">
        <v>72</v>
      </c>
      <c r="H3" s="19">
        <v>96</v>
      </c>
      <c r="I3" s="19">
        <v>120</v>
      </c>
      <c r="J3" s="19">
        <v>144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x14ac:dyDescent="0.2">
      <c r="A4" s="50" t="s">
        <v>90</v>
      </c>
      <c r="B4" s="53" t="s">
        <v>26</v>
      </c>
      <c r="C4" s="20" t="s">
        <v>91</v>
      </c>
      <c r="D4" s="21">
        <v>100000</v>
      </c>
      <c r="E4" s="21">
        <v>250000</v>
      </c>
      <c r="F4" s="21">
        <v>2780000</v>
      </c>
      <c r="G4" s="21">
        <v>9730000</v>
      </c>
      <c r="H4" s="21">
        <v>12350000</v>
      </c>
      <c r="I4" s="21">
        <v>21350000</v>
      </c>
      <c r="J4" s="21">
        <v>25400000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x14ac:dyDescent="0.2">
      <c r="A5" s="51"/>
      <c r="B5" s="51"/>
      <c r="C5" s="20" t="s">
        <v>92</v>
      </c>
      <c r="D5" s="21">
        <v>100000</v>
      </c>
      <c r="E5" s="21">
        <v>370000</v>
      </c>
      <c r="F5" s="21">
        <v>2640000</v>
      </c>
      <c r="G5" s="21">
        <v>8640000</v>
      </c>
      <c r="H5" s="21">
        <v>13250000</v>
      </c>
      <c r="I5" s="21">
        <v>22750000</v>
      </c>
      <c r="J5" s="21">
        <v>23570000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x14ac:dyDescent="0.2">
      <c r="A6" s="51"/>
      <c r="B6" s="51"/>
      <c r="C6" s="22" t="s">
        <v>93</v>
      </c>
      <c r="D6" s="23">
        <f t="shared" ref="D6:J6" si="0">AVERAGE(D4:D5)</f>
        <v>100000</v>
      </c>
      <c r="E6" s="23">
        <f t="shared" si="0"/>
        <v>310000</v>
      </c>
      <c r="F6" s="23">
        <f t="shared" si="0"/>
        <v>2710000</v>
      </c>
      <c r="G6" s="23">
        <f t="shared" si="0"/>
        <v>9185000</v>
      </c>
      <c r="H6" s="23">
        <f t="shared" si="0"/>
        <v>12800000</v>
      </c>
      <c r="I6" s="23">
        <f t="shared" si="0"/>
        <v>22050000</v>
      </c>
      <c r="J6" s="23">
        <f t="shared" si="0"/>
        <v>24485000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x14ac:dyDescent="0.2">
      <c r="A7" s="51"/>
      <c r="B7" s="53" t="s">
        <v>94</v>
      </c>
      <c r="C7" s="20" t="s">
        <v>91</v>
      </c>
      <c r="D7" s="21">
        <v>100000</v>
      </c>
      <c r="E7" s="21">
        <v>230000</v>
      </c>
      <c r="F7" s="21">
        <v>2540000</v>
      </c>
      <c r="G7" s="21">
        <v>7600000</v>
      </c>
      <c r="H7" s="21">
        <v>12780000</v>
      </c>
      <c r="I7" s="21">
        <v>23450000</v>
      </c>
      <c r="J7" s="21">
        <v>23960000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x14ac:dyDescent="0.2">
      <c r="A8" s="51"/>
      <c r="B8" s="51"/>
      <c r="C8" s="20" t="s">
        <v>92</v>
      </c>
      <c r="D8" s="21">
        <v>100000</v>
      </c>
      <c r="E8" s="21">
        <v>200000</v>
      </c>
      <c r="F8" s="21">
        <v>3420000</v>
      </c>
      <c r="G8" s="21">
        <v>6590000</v>
      </c>
      <c r="H8" s="21">
        <v>13760000</v>
      </c>
      <c r="I8" s="21">
        <v>22130000</v>
      </c>
      <c r="J8" s="21">
        <v>24320000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x14ac:dyDescent="0.2">
      <c r="A9" s="51"/>
      <c r="B9" s="51"/>
      <c r="C9" s="22" t="s">
        <v>93</v>
      </c>
      <c r="D9" s="23">
        <f t="shared" ref="D9:J9" si="1">AVERAGE(D7:D8)</f>
        <v>100000</v>
      </c>
      <c r="E9" s="23">
        <f t="shared" si="1"/>
        <v>215000</v>
      </c>
      <c r="F9" s="23">
        <f t="shared" si="1"/>
        <v>2980000</v>
      </c>
      <c r="G9" s="23">
        <f t="shared" si="1"/>
        <v>7095000</v>
      </c>
      <c r="H9" s="23">
        <f t="shared" si="1"/>
        <v>13270000</v>
      </c>
      <c r="I9" s="23">
        <f t="shared" si="1"/>
        <v>22790000</v>
      </c>
      <c r="J9" s="23">
        <f t="shared" si="1"/>
        <v>24140000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x14ac:dyDescent="0.2">
      <c r="A10" s="51"/>
      <c r="B10" s="53" t="s">
        <v>95</v>
      </c>
      <c r="C10" s="20" t="s">
        <v>91</v>
      </c>
      <c r="D10" s="21">
        <v>100000</v>
      </c>
      <c r="E10" s="21">
        <v>230000</v>
      </c>
      <c r="F10" s="21">
        <v>2670000</v>
      </c>
      <c r="G10" s="21">
        <v>7650000</v>
      </c>
      <c r="H10" s="21">
        <v>14660000</v>
      </c>
      <c r="I10" s="21">
        <v>23540000</v>
      </c>
      <c r="J10" s="21">
        <v>23850000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x14ac:dyDescent="0.2">
      <c r="A11" s="51"/>
      <c r="B11" s="51"/>
      <c r="C11" s="20" t="s">
        <v>92</v>
      </c>
      <c r="D11" s="21">
        <v>100000</v>
      </c>
      <c r="E11" s="21">
        <v>210000</v>
      </c>
      <c r="F11" s="21">
        <v>2540000</v>
      </c>
      <c r="G11" s="21">
        <v>8750000</v>
      </c>
      <c r="H11" s="21">
        <v>16540000</v>
      </c>
      <c r="I11" s="21">
        <v>22270000</v>
      </c>
      <c r="J11" s="21">
        <v>23460000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x14ac:dyDescent="0.2">
      <c r="A12" s="52"/>
      <c r="B12" s="52"/>
      <c r="C12" s="22" t="s">
        <v>93</v>
      </c>
      <c r="D12" s="23">
        <f t="shared" ref="D12:J12" si="2">AVERAGE(D10:D11)</f>
        <v>100000</v>
      </c>
      <c r="E12" s="23">
        <f t="shared" si="2"/>
        <v>220000</v>
      </c>
      <c r="F12" s="23">
        <f t="shared" si="2"/>
        <v>2605000</v>
      </c>
      <c r="G12" s="23">
        <f t="shared" si="2"/>
        <v>8200000</v>
      </c>
      <c r="H12" s="23">
        <f t="shared" si="2"/>
        <v>15600000</v>
      </c>
      <c r="I12" s="23">
        <f t="shared" si="2"/>
        <v>22905000</v>
      </c>
      <c r="J12" s="23">
        <f t="shared" si="2"/>
        <v>23655000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x14ac:dyDescent="0.2">
      <c r="A13" s="57" t="s">
        <v>96</v>
      </c>
      <c r="B13" s="55" t="s">
        <v>26</v>
      </c>
      <c r="C13" s="20" t="s">
        <v>91</v>
      </c>
      <c r="D13" s="21">
        <v>100000</v>
      </c>
      <c r="E13" s="21">
        <v>270000</v>
      </c>
      <c r="F13" s="21">
        <v>2570000</v>
      </c>
      <c r="G13" s="21">
        <v>7890000</v>
      </c>
      <c r="H13" s="21">
        <v>13450000</v>
      </c>
      <c r="I13" s="21">
        <v>24360000</v>
      </c>
      <c r="J13" s="21">
        <v>24760000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x14ac:dyDescent="0.2">
      <c r="A14" s="58"/>
      <c r="B14" s="51"/>
      <c r="C14" s="20" t="s">
        <v>92</v>
      </c>
      <c r="D14" s="21">
        <v>100000</v>
      </c>
      <c r="E14" s="21">
        <v>250000</v>
      </c>
      <c r="F14" s="21">
        <v>2750000</v>
      </c>
      <c r="G14" s="21">
        <v>7700000</v>
      </c>
      <c r="H14" s="21">
        <v>15640000</v>
      </c>
      <c r="I14" s="21">
        <v>23450000</v>
      </c>
      <c r="J14" s="21">
        <v>23730000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x14ac:dyDescent="0.2">
      <c r="A15" s="58"/>
      <c r="B15" s="52"/>
      <c r="C15" s="22" t="s">
        <v>93</v>
      </c>
      <c r="D15" s="23">
        <f t="shared" ref="D15:J15" si="3">AVERAGE(D13:D14)</f>
        <v>100000</v>
      </c>
      <c r="E15" s="23">
        <f t="shared" si="3"/>
        <v>260000</v>
      </c>
      <c r="F15" s="23">
        <f t="shared" si="3"/>
        <v>2660000</v>
      </c>
      <c r="G15" s="23">
        <f t="shared" si="3"/>
        <v>7795000</v>
      </c>
      <c r="H15" s="23">
        <f t="shared" si="3"/>
        <v>14545000</v>
      </c>
      <c r="I15" s="23">
        <f t="shared" si="3"/>
        <v>23905000</v>
      </c>
      <c r="J15" s="23">
        <f t="shared" si="3"/>
        <v>24245000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2">
      <c r="A16" s="58"/>
      <c r="B16" s="55" t="s">
        <v>97</v>
      </c>
      <c r="C16" s="20" t="s">
        <v>91</v>
      </c>
      <c r="D16" s="21">
        <v>100000</v>
      </c>
      <c r="E16" s="21">
        <v>230000</v>
      </c>
      <c r="F16" s="21">
        <v>2560000</v>
      </c>
      <c r="G16" s="21">
        <v>8120000</v>
      </c>
      <c r="H16" s="21">
        <v>16940000</v>
      </c>
      <c r="I16" s="21">
        <v>22560000</v>
      </c>
      <c r="J16" s="21">
        <v>24030000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x14ac:dyDescent="0.2">
      <c r="A17" s="58"/>
      <c r="B17" s="51"/>
      <c r="C17" s="20" t="s">
        <v>92</v>
      </c>
      <c r="D17" s="21">
        <v>100000</v>
      </c>
      <c r="E17" s="21">
        <v>290000</v>
      </c>
      <c r="F17" s="21">
        <v>2670000</v>
      </c>
      <c r="G17" s="21">
        <v>8980000</v>
      </c>
      <c r="H17" s="21">
        <v>13460000</v>
      </c>
      <c r="I17" s="21">
        <v>24350000</v>
      </c>
      <c r="J17" s="21">
        <v>23960000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x14ac:dyDescent="0.2">
      <c r="A18" s="58"/>
      <c r="B18" s="52"/>
      <c r="C18" s="22" t="s">
        <v>93</v>
      </c>
      <c r="D18" s="23">
        <f t="shared" ref="D18:J18" si="4">AVERAGE(D16:D17)</f>
        <v>100000</v>
      </c>
      <c r="E18" s="23">
        <f t="shared" si="4"/>
        <v>260000</v>
      </c>
      <c r="F18" s="23">
        <f t="shared" si="4"/>
        <v>2615000</v>
      </c>
      <c r="G18" s="23">
        <f t="shared" si="4"/>
        <v>8550000</v>
      </c>
      <c r="H18" s="23">
        <f t="shared" si="4"/>
        <v>15200000</v>
      </c>
      <c r="I18" s="23">
        <f t="shared" si="4"/>
        <v>23455000</v>
      </c>
      <c r="J18" s="23">
        <f t="shared" si="4"/>
        <v>23995000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2">
      <c r="A19" s="58"/>
      <c r="B19" s="56" t="s">
        <v>98</v>
      </c>
      <c r="C19" s="20" t="s">
        <v>91</v>
      </c>
      <c r="D19" s="21">
        <v>100000</v>
      </c>
      <c r="E19" s="21">
        <v>280000</v>
      </c>
      <c r="F19" s="21">
        <v>2650000</v>
      </c>
      <c r="G19" s="21">
        <v>76800000</v>
      </c>
      <c r="H19" s="21">
        <v>12260000</v>
      </c>
      <c r="I19" s="21">
        <v>23760000</v>
      </c>
      <c r="J19" s="21">
        <v>23560000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x14ac:dyDescent="0.2">
      <c r="A20" s="58"/>
      <c r="B20" s="51"/>
      <c r="C20" s="20" t="s">
        <v>92</v>
      </c>
      <c r="D20" s="21">
        <v>100000</v>
      </c>
      <c r="E20" s="21">
        <v>310000</v>
      </c>
      <c r="F20" s="21">
        <v>2580000</v>
      </c>
      <c r="G20" s="21">
        <v>8760000</v>
      </c>
      <c r="H20" s="21">
        <v>16540000</v>
      </c>
      <c r="I20" s="21">
        <v>22650000</v>
      </c>
      <c r="J20" s="21">
        <v>23140000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x14ac:dyDescent="0.2">
      <c r="A21" s="59"/>
      <c r="B21" s="52"/>
      <c r="C21" s="22" t="s">
        <v>93</v>
      </c>
      <c r="D21" s="23">
        <f t="shared" ref="D21:J21" si="5">AVERAGE(D19:D20)</f>
        <v>100000</v>
      </c>
      <c r="E21" s="23">
        <f t="shared" si="5"/>
        <v>295000</v>
      </c>
      <c r="F21" s="23">
        <f t="shared" si="5"/>
        <v>2615000</v>
      </c>
      <c r="G21" s="23">
        <f t="shared" si="5"/>
        <v>42780000</v>
      </c>
      <c r="H21" s="23">
        <f t="shared" si="5"/>
        <v>14400000</v>
      </c>
      <c r="I21" s="23">
        <f t="shared" si="5"/>
        <v>23205000</v>
      </c>
      <c r="J21" s="23">
        <f t="shared" si="5"/>
        <v>23350000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x14ac:dyDescent="0.2">
      <c r="A22" s="54" t="s">
        <v>99</v>
      </c>
      <c r="B22" s="55" t="s">
        <v>26</v>
      </c>
      <c r="C22" s="20" t="s">
        <v>91</v>
      </c>
      <c r="D22" s="21">
        <v>100000</v>
      </c>
      <c r="E22" s="21">
        <v>210000</v>
      </c>
      <c r="F22" s="21">
        <v>2630000</v>
      </c>
      <c r="G22" s="21">
        <v>8780000</v>
      </c>
      <c r="H22" s="21">
        <v>13760000</v>
      </c>
      <c r="I22" s="21">
        <v>26570000</v>
      </c>
      <c r="J22" s="21">
        <v>26020000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x14ac:dyDescent="0.2">
      <c r="A23" s="51"/>
      <c r="B23" s="51"/>
      <c r="C23" s="20" t="s">
        <v>92</v>
      </c>
      <c r="D23" s="21">
        <v>100000</v>
      </c>
      <c r="E23" s="21">
        <v>250000</v>
      </c>
      <c r="F23" s="21">
        <v>2670000</v>
      </c>
      <c r="G23" s="21">
        <v>8230000</v>
      </c>
      <c r="H23" s="21">
        <v>15640000</v>
      </c>
      <c r="I23" s="21">
        <v>25460000</v>
      </c>
      <c r="J23" s="21">
        <v>25990000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x14ac:dyDescent="0.2">
      <c r="A24" s="51"/>
      <c r="B24" s="52"/>
      <c r="C24" s="22" t="s">
        <v>93</v>
      </c>
      <c r="D24" s="23">
        <f t="shared" ref="D24:J24" si="6">AVERAGE(D22:D23)</f>
        <v>100000</v>
      </c>
      <c r="E24" s="23">
        <f t="shared" si="6"/>
        <v>230000</v>
      </c>
      <c r="F24" s="23">
        <f t="shared" si="6"/>
        <v>2650000</v>
      </c>
      <c r="G24" s="23">
        <f t="shared" si="6"/>
        <v>8505000</v>
      </c>
      <c r="H24" s="23">
        <f t="shared" si="6"/>
        <v>14700000</v>
      </c>
      <c r="I24" s="23">
        <f t="shared" si="6"/>
        <v>26015000</v>
      </c>
      <c r="J24" s="23">
        <f t="shared" si="6"/>
        <v>26005000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2">
      <c r="A25" s="51"/>
      <c r="B25" s="55" t="s">
        <v>100</v>
      </c>
      <c r="C25" s="20" t="s">
        <v>91</v>
      </c>
      <c r="D25" s="21">
        <v>100000</v>
      </c>
      <c r="E25" s="21">
        <v>230000</v>
      </c>
      <c r="F25" s="21">
        <v>2560000</v>
      </c>
      <c r="G25" s="21">
        <v>8130000</v>
      </c>
      <c r="H25" s="21">
        <v>16940000</v>
      </c>
      <c r="I25" s="21">
        <v>22560000</v>
      </c>
      <c r="J25" s="21">
        <v>24030000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x14ac:dyDescent="0.2">
      <c r="A26" s="51"/>
      <c r="B26" s="51"/>
      <c r="C26" s="20" t="s">
        <v>92</v>
      </c>
      <c r="D26" s="21">
        <v>100000</v>
      </c>
      <c r="E26" s="21">
        <v>290000</v>
      </c>
      <c r="F26" s="21">
        <v>2670000</v>
      </c>
      <c r="G26" s="21">
        <v>8980000</v>
      </c>
      <c r="H26" s="21">
        <v>13460000</v>
      </c>
      <c r="I26" s="21">
        <v>24350000</v>
      </c>
      <c r="J26" s="21">
        <v>23940000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x14ac:dyDescent="0.2">
      <c r="A27" s="51"/>
      <c r="B27" s="52"/>
      <c r="C27" s="22" t="s">
        <v>93</v>
      </c>
      <c r="D27" s="23">
        <f t="shared" ref="D27:J27" si="7">AVERAGE(D25:D26)</f>
        <v>100000</v>
      </c>
      <c r="E27" s="23">
        <f t="shared" si="7"/>
        <v>260000</v>
      </c>
      <c r="F27" s="23">
        <f t="shared" si="7"/>
        <v>2615000</v>
      </c>
      <c r="G27" s="23">
        <f t="shared" si="7"/>
        <v>8555000</v>
      </c>
      <c r="H27" s="23">
        <f t="shared" si="7"/>
        <v>15200000</v>
      </c>
      <c r="I27" s="23">
        <f t="shared" si="7"/>
        <v>23455000</v>
      </c>
      <c r="J27" s="23">
        <f t="shared" si="7"/>
        <v>23985000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2">
      <c r="A28" s="51"/>
      <c r="B28" s="53" t="s">
        <v>101</v>
      </c>
      <c r="C28" s="20" t="s">
        <v>91</v>
      </c>
      <c r="D28" s="21">
        <v>100000</v>
      </c>
      <c r="E28" s="21">
        <v>200000</v>
      </c>
      <c r="F28" s="21">
        <v>2640000</v>
      </c>
      <c r="G28" s="21">
        <v>760000</v>
      </c>
      <c r="H28" s="21">
        <v>14530000</v>
      </c>
      <c r="I28" s="21">
        <v>21680000</v>
      </c>
      <c r="J28" s="21">
        <v>23420000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2">
      <c r="A29" s="51"/>
      <c r="B29" s="51"/>
      <c r="C29" s="20" t="s">
        <v>92</v>
      </c>
      <c r="D29" s="21">
        <v>100000</v>
      </c>
      <c r="E29" s="21">
        <v>260000</v>
      </c>
      <c r="F29" s="21">
        <v>2790000</v>
      </c>
      <c r="G29" s="21">
        <v>856000</v>
      </c>
      <c r="H29" s="21">
        <v>15670000</v>
      </c>
      <c r="I29" s="21">
        <v>23460000</v>
      </c>
      <c r="J29" s="21">
        <v>23860000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x14ac:dyDescent="0.2">
      <c r="A30" s="52"/>
      <c r="B30" s="52"/>
      <c r="C30" s="22" t="s">
        <v>93</v>
      </c>
      <c r="D30" s="23">
        <f t="shared" ref="D30:J30" si="8">AVERAGE(D28:D29)</f>
        <v>100000</v>
      </c>
      <c r="E30" s="23">
        <f t="shared" si="8"/>
        <v>230000</v>
      </c>
      <c r="F30" s="23">
        <f t="shared" si="8"/>
        <v>2715000</v>
      </c>
      <c r="G30" s="23">
        <f t="shared" si="8"/>
        <v>808000</v>
      </c>
      <c r="H30" s="23">
        <f t="shared" si="8"/>
        <v>15100000</v>
      </c>
      <c r="I30" s="23">
        <f t="shared" si="8"/>
        <v>22570000</v>
      </c>
      <c r="J30" s="23">
        <f t="shared" si="8"/>
        <v>23640000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">
      <c r="A31" s="24"/>
      <c r="B31" s="25"/>
      <c r="C31" s="25"/>
      <c r="D31" s="26"/>
      <c r="E31" s="26"/>
      <c r="F31" s="26"/>
      <c r="G31" s="26"/>
      <c r="H31" s="26"/>
      <c r="I31" s="26"/>
      <c r="J31" s="26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13" t="s">
        <v>102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43" t="s">
        <v>103</v>
      </c>
      <c r="B34" s="44"/>
      <c r="C34" s="44"/>
      <c r="D34" s="47" t="s">
        <v>89</v>
      </c>
      <c r="E34" s="48"/>
      <c r="F34" s="48"/>
      <c r="G34" s="48"/>
      <c r="H34" s="48"/>
      <c r="I34" s="4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x14ac:dyDescent="0.2">
      <c r="A35" s="45"/>
      <c r="B35" s="46"/>
      <c r="C35" s="46"/>
      <c r="D35" s="19">
        <v>0</v>
      </c>
      <c r="E35" s="19">
        <v>24</v>
      </c>
      <c r="F35" s="19">
        <v>48</v>
      </c>
      <c r="G35" s="19">
        <v>72</v>
      </c>
      <c r="H35" s="19">
        <v>96</v>
      </c>
      <c r="I35" s="19">
        <v>120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x14ac:dyDescent="0.25">
      <c r="A36" s="50" t="s">
        <v>90</v>
      </c>
      <c r="B36" s="55" t="s">
        <v>26</v>
      </c>
      <c r="C36" s="20" t="s">
        <v>91</v>
      </c>
      <c r="D36" s="21">
        <v>2000000</v>
      </c>
      <c r="E36" s="21">
        <v>1344000</v>
      </c>
      <c r="F36" s="21">
        <v>8071999.9999999991</v>
      </c>
      <c r="G36" s="21">
        <v>14944000</v>
      </c>
      <c r="H36" s="21">
        <v>19856000</v>
      </c>
      <c r="I36" s="21">
        <v>20200000</v>
      </c>
      <c r="J36" s="27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x14ac:dyDescent="0.2">
      <c r="A37" s="51"/>
      <c r="B37" s="51"/>
      <c r="C37" s="20" t="s">
        <v>92</v>
      </c>
      <c r="D37" s="21">
        <v>2000000</v>
      </c>
      <c r="E37" s="21">
        <v>1627000</v>
      </c>
      <c r="F37" s="21">
        <v>9834000</v>
      </c>
      <c r="G37" s="21">
        <v>14840000</v>
      </c>
      <c r="H37" s="21">
        <v>23200000</v>
      </c>
      <c r="I37" s="21">
        <v>21420000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x14ac:dyDescent="0.2">
      <c r="A38" s="51"/>
      <c r="B38" s="51"/>
      <c r="C38" s="20" t="s">
        <v>104</v>
      </c>
      <c r="D38" s="21">
        <v>2000000</v>
      </c>
      <c r="E38" s="21">
        <v>1646000</v>
      </c>
      <c r="F38" s="21">
        <v>8936000</v>
      </c>
      <c r="G38" s="21">
        <v>13090000</v>
      </c>
      <c r="H38" s="21">
        <v>20540000</v>
      </c>
      <c r="I38" s="21">
        <v>19786000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x14ac:dyDescent="0.2">
      <c r="A39" s="51"/>
      <c r="B39" s="52"/>
      <c r="C39" s="22" t="s">
        <v>93</v>
      </c>
      <c r="D39" s="23">
        <f t="shared" ref="D39:I39" si="9">AVERAGE(D36:D38)</f>
        <v>2000000</v>
      </c>
      <c r="E39" s="23">
        <f t="shared" si="9"/>
        <v>1539000</v>
      </c>
      <c r="F39" s="23">
        <f t="shared" si="9"/>
        <v>8947333.333333334</v>
      </c>
      <c r="G39" s="23">
        <f t="shared" si="9"/>
        <v>14291333.333333334</v>
      </c>
      <c r="H39" s="23">
        <f t="shared" si="9"/>
        <v>21198666.666666668</v>
      </c>
      <c r="I39" s="23">
        <f t="shared" si="9"/>
        <v>20468666.666666668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x14ac:dyDescent="0.2">
      <c r="A40" s="51"/>
      <c r="B40" s="55" t="s">
        <v>105</v>
      </c>
      <c r="C40" s="20" t="s">
        <v>91</v>
      </c>
      <c r="D40" s="21">
        <v>2000000</v>
      </c>
      <c r="E40" s="21">
        <v>2904000</v>
      </c>
      <c r="F40" s="21">
        <v>11156000</v>
      </c>
      <c r="G40" s="21">
        <v>12564000</v>
      </c>
      <c r="H40" s="21">
        <v>19706000</v>
      </c>
      <c r="I40" s="21">
        <v>22100000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x14ac:dyDescent="0.2">
      <c r="A41" s="51"/>
      <c r="B41" s="51"/>
      <c r="C41" s="20" t="s">
        <v>92</v>
      </c>
      <c r="D41" s="21">
        <v>2000000</v>
      </c>
      <c r="E41" s="21">
        <v>2535000</v>
      </c>
      <c r="F41" s="21">
        <v>11750000</v>
      </c>
      <c r="G41" s="21">
        <v>14565999.999999998</v>
      </c>
      <c r="H41" s="21">
        <v>19470000</v>
      </c>
      <c r="I41" s="21">
        <v>23080000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x14ac:dyDescent="0.2">
      <c r="A42" s="51"/>
      <c r="B42" s="51"/>
      <c r="C42" s="20" t="s">
        <v>104</v>
      </c>
      <c r="D42" s="21">
        <v>2000000</v>
      </c>
      <c r="E42" s="21">
        <v>4102000.0000000005</v>
      </c>
      <c r="F42" s="21">
        <v>13420000</v>
      </c>
      <c r="G42" s="21">
        <v>15730000</v>
      </c>
      <c r="H42" s="21">
        <v>22900000</v>
      </c>
      <c r="I42" s="21">
        <v>25560000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x14ac:dyDescent="0.2">
      <c r="A43" s="51"/>
      <c r="B43" s="52"/>
      <c r="C43" s="22" t="s">
        <v>93</v>
      </c>
      <c r="D43" s="23">
        <f t="shared" ref="D43:I43" si="10">AVERAGE(D40:D42)</f>
        <v>2000000</v>
      </c>
      <c r="E43" s="23">
        <f t="shared" si="10"/>
        <v>3180333.3333333335</v>
      </c>
      <c r="F43" s="23">
        <f t="shared" si="10"/>
        <v>12108666.666666666</v>
      </c>
      <c r="G43" s="23">
        <f t="shared" si="10"/>
        <v>14286666.666666666</v>
      </c>
      <c r="H43" s="23">
        <f t="shared" si="10"/>
        <v>20692000</v>
      </c>
      <c r="I43" s="23">
        <f t="shared" si="10"/>
        <v>23580000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x14ac:dyDescent="0.2">
      <c r="A44" s="51"/>
      <c r="B44" s="55" t="s">
        <v>106</v>
      </c>
      <c r="C44" s="20" t="s">
        <v>91</v>
      </c>
      <c r="D44" s="21">
        <v>2000000</v>
      </c>
      <c r="E44" s="21">
        <v>5538000</v>
      </c>
      <c r="F44" s="21">
        <v>10234000</v>
      </c>
      <c r="G44" s="21">
        <v>12068000.000000002</v>
      </c>
      <c r="H44" s="21">
        <v>14632000</v>
      </c>
      <c r="I44" s="21">
        <v>17830000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x14ac:dyDescent="0.2">
      <c r="A45" s="51"/>
      <c r="B45" s="51"/>
      <c r="C45" s="20" t="s">
        <v>92</v>
      </c>
      <c r="D45" s="21">
        <v>2000000</v>
      </c>
      <c r="E45" s="21">
        <v>4427000</v>
      </c>
      <c r="F45" s="21">
        <v>9876000</v>
      </c>
      <c r="G45" s="21">
        <v>11538000</v>
      </c>
      <c r="H45" s="21">
        <v>14780000</v>
      </c>
      <c r="I45" s="21">
        <v>17030000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x14ac:dyDescent="0.2">
      <c r="A46" s="51"/>
      <c r="B46" s="51"/>
      <c r="C46" s="20" t="s">
        <v>104</v>
      </c>
      <c r="D46" s="21">
        <v>2000000</v>
      </c>
      <c r="E46" s="21">
        <v>5384000</v>
      </c>
      <c r="F46" s="21">
        <v>9972000</v>
      </c>
      <c r="G46" s="21">
        <v>11954000</v>
      </c>
      <c r="H46" s="21">
        <v>14780000</v>
      </c>
      <c r="I46" s="21">
        <v>16728000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x14ac:dyDescent="0.2">
      <c r="A47" s="52"/>
      <c r="B47" s="52"/>
      <c r="C47" s="22" t="s">
        <v>93</v>
      </c>
      <c r="D47" s="23">
        <f t="shared" ref="D47:I47" si="11">AVERAGE(D44:D46)</f>
        <v>2000000</v>
      </c>
      <c r="E47" s="23">
        <f t="shared" si="11"/>
        <v>5116333.333333333</v>
      </c>
      <c r="F47" s="23">
        <f t="shared" si="11"/>
        <v>10027333.333333334</v>
      </c>
      <c r="G47" s="23">
        <f t="shared" si="11"/>
        <v>11853333.333333334</v>
      </c>
      <c r="H47" s="23">
        <f t="shared" si="11"/>
        <v>14730666.666666666</v>
      </c>
      <c r="I47" s="23">
        <f t="shared" si="11"/>
        <v>17196000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x14ac:dyDescent="0.2">
      <c r="A48" s="50" t="s">
        <v>96</v>
      </c>
      <c r="B48" s="55" t="s">
        <v>26</v>
      </c>
      <c r="C48" s="20" t="s">
        <v>91</v>
      </c>
      <c r="D48" s="21">
        <v>2000000</v>
      </c>
      <c r="E48" s="21">
        <v>4594000</v>
      </c>
      <c r="F48" s="21">
        <v>6540000</v>
      </c>
      <c r="G48" s="21">
        <v>13150000</v>
      </c>
      <c r="H48" s="21">
        <v>18682000</v>
      </c>
      <c r="I48" s="21">
        <v>18634000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x14ac:dyDescent="0.2">
      <c r="A49" s="51"/>
      <c r="B49" s="51"/>
      <c r="C49" s="20" t="s">
        <v>92</v>
      </c>
      <c r="D49" s="21">
        <v>2000000</v>
      </c>
      <c r="E49" s="21">
        <v>1645000</v>
      </c>
      <c r="F49" s="21">
        <v>6622000</v>
      </c>
      <c r="G49" s="21">
        <v>12822000</v>
      </c>
      <c r="H49" s="21">
        <v>19064000</v>
      </c>
      <c r="I49" s="21">
        <v>18524000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x14ac:dyDescent="0.2">
      <c r="A50" s="51"/>
      <c r="B50" s="51"/>
      <c r="C50" s="20" t="s">
        <v>104</v>
      </c>
      <c r="D50" s="21">
        <v>2000000</v>
      </c>
      <c r="E50" s="21">
        <v>1705000</v>
      </c>
      <c r="F50" s="21">
        <v>7524000</v>
      </c>
      <c r="G50" s="21">
        <v>12780000</v>
      </c>
      <c r="H50" s="21">
        <v>19170000</v>
      </c>
      <c r="I50" s="21">
        <v>18192000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x14ac:dyDescent="0.2">
      <c r="A51" s="51"/>
      <c r="B51" s="52"/>
      <c r="C51" s="22" t="s">
        <v>93</v>
      </c>
      <c r="D51" s="23">
        <f t="shared" ref="D51:I51" si="12">AVERAGE(D48:D50)</f>
        <v>2000000</v>
      </c>
      <c r="E51" s="23">
        <f t="shared" si="12"/>
        <v>2648000</v>
      </c>
      <c r="F51" s="23">
        <f t="shared" si="12"/>
        <v>6895333.333333333</v>
      </c>
      <c r="G51" s="23">
        <f t="shared" si="12"/>
        <v>12917333.333333334</v>
      </c>
      <c r="H51" s="23">
        <f t="shared" si="12"/>
        <v>18972000</v>
      </c>
      <c r="I51" s="23">
        <f t="shared" si="12"/>
        <v>18450000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x14ac:dyDescent="0.2">
      <c r="A52" s="51"/>
      <c r="B52" s="55" t="s">
        <v>107</v>
      </c>
      <c r="C52" s="20" t="s">
        <v>91</v>
      </c>
      <c r="D52" s="21">
        <v>2000000</v>
      </c>
      <c r="E52" s="21">
        <v>4727000</v>
      </c>
      <c r="F52" s="21">
        <v>10914000</v>
      </c>
      <c r="G52" s="21">
        <v>13132000</v>
      </c>
      <c r="H52" s="21">
        <v>18792000</v>
      </c>
      <c r="I52" s="21">
        <v>21560000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x14ac:dyDescent="0.2">
      <c r="A53" s="51"/>
      <c r="B53" s="51"/>
      <c r="C53" s="20" t="s">
        <v>92</v>
      </c>
      <c r="D53" s="21">
        <v>2000000</v>
      </c>
      <c r="E53" s="21">
        <v>7.7629999999999999</v>
      </c>
      <c r="F53" s="21">
        <v>10068000</v>
      </c>
      <c r="G53" s="21">
        <v>12990000</v>
      </c>
      <c r="H53" s="21">
        <v>17800000</v>
      </c>
      <c r="I53" s="21">
        <v>20019999.999999996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x14ac:dyDescent="0.2">
      <c r="A54" s="51"/>
      <c r="B54" s="51"/>
      <c r="C54" s="20" t="s">
        <v>104</v>
      </c>
      <c r="D54" s="21">
        <v>2000000</v>
      </c>
      <c r="E54" s="21">
        <v>7668000</v>
      </c>
      <c r="F54" s="21">
        <v>10822000</v>
      </c>
      <c r="G54" s="21">
        <v>12834000.000000002</v>
      </c>
      <c r="H54" s="21">
        <v>17932000</v>
      </c>
      <c r="I54" s="21">
        <v>20259999.999999996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x14ac:dyDescent="0.2">
      <c r="A55" s="51"/>
      <c r="B55" s="52"/>
      <c r="C55" s="22" t="s">
        <v>93</v>
      </c>
      <c r="D55" s="23">
        <f t="shared" ref="D55:I55" si="13">AVERAGE(D52:D54)</f>
        <v>2000000</v>
      </c>
      <c r="E55" s="23">
        <f t="shared" si="13"/>
        <v>4131669.2543333336</v>
      </c>
      <c r="F55" s="23">
        <f t="shared" si="13"/>
        <v>10601333.333333334</v>
      </c>
      <c r="G55" s="23">
        <f t="shared" si="13"/>
        <v>12985333.333333334</v>
      </c>
      <c r="H55" s="23">
        <f t="shared" si="13"/>
        <v>18174666.666666668</v>
      </c>
      <c r="I55" s="23">
        <f t="shared" si="13"/>
        <v>20613333.333333332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x14ac:dyDescent="0.2">
      <c r="A56" s="51"/>
      <c r="B56" s="55" t="s">
        <v>108</v>
      </c>
      <c r="C56" s="20" t="s">
        <v>91</v>
      </c>
      <c r="D56" s="21">
        <v>2000000</v>
      </c>
      <c r="E56" s="21">
        <v>8993000</v>
      </c>
      <c r="F56" s="21">
        <v>10880000</v>
      </c>
      <c r="G56" s="21">
        <v>11922000</v>
      </c>
      <c r="H56" s="21">
        <v>14596000</v>
      </c>
      <c r="I56" s="21">
        <v>16828000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x14ac:dyDescent="0.2">
      <c r="A57" s="51"/>
      <c r="B57" s="51"/>
      <c r="C57" s="20" t="s">
        <v>92</v>
      </c>
      <c r="D57" s="21">
        <v>2000000</v>
      </c>
      <c r="E57" s="21">
        <v>4863000</v>
      </c>
      <c r="F57" s="21">
        <v>10706000</v>
      </c>
      <c r="G57" s="21">
        <v>10994000</v>
      </c>
      <c r="H57" s="21">
        <v>14403999.999999998</v>
      </c>
      <c r="I57" s="21">
        <v>17326000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x14ac:dyDescent="0.2">
      <c r="A58" s="51"/>
      <c r="B58" s="51"/>
      <c r="C58" s="20" t="s">
        <v>104</v>
      </c>
      <c r="D58" s="21">
        <v>2000000</v>
      </c>
      <c r="E58" s="21">
        <v>6472000</v>
      </c>
      <c r="F58" s="21">
        <v>10908000</v>
      </c>
      <c r="G58" s="21">
        <v>14370000</v>
      </c>
      <c r="H58" s="21">
        <v>14484000</v>
      </c>
      <c r="I58" s="21">
        <v>17658000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x14ac:dyDescent="0.2">
      <c r="A59" s="52"/>
      <c r="B59" s="52"/>
      <c r="C59" s="22" t="s">
        <v>93</v>
      </c>
      <c r="D59" s="23">
        <f t="shared" ref="D59:I59" si="14">AVERAGE(D56:D58)</f>
        <v>2000000</v>
      </c>
      <c r="E59" s="23">
        <f t="shared" si="14"/>
        <v>6776000</v>
      </c>
      <c r="F59" s="23">
        <f t="shared" si="14"/>
        <v>10831333.333333334</v>
      </c>
      <c r="G59" s="23">
        <f t="shared" si="14"/>
        <v>12428666.666666666</v>
      </c>
      <c r="H59" s="23">
        <f t="shared" si="14"/>
        <v>14494666.666666666</v>
      </c>
      <c r="I59" s="23">
        <f t="shared" si="14"/>
        <v>17270666.666666668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x14ac:dyDescent="0.2">
      <c r="A60" s="54" t="s">
        <v>99</v>
      </c>
      <c r="B60" s="60" t="s">
        <v>26</v>
      </c>
      <c r="C60" s="20" t="s">
        <v>91</v>
      </c>
      <c r="D60" s="21">
        <v>2000000</v>
      </c>
      <c r="E60" s="21">
        <v>1588000</v>
      </c>
      <c r="F60" s="21">
        <v>8740000</v>
      </c>
      <c r="G60" s="21">
        <v>13460000</v>
      </c>
      <c r="H60" s="21">
        <v>19200000</v>
      </c>
      <c r="I60" s="21">
        <v>20259999.999999996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x14ac:dyDescent="0.2">
      <c r="A61" s="51"/>
      <c r="B61" s="58"/>
      <c r="C61" s="20" t="s">
        <v>92</v>
      </c>
      <c r="D61" s="21">
        <v>2000000</v>
      </c>
      <c r="E61" s="21">
        <v>3675000</v>
      </c>
      <c r="F61" s="21">
        <v>8358000.0000000009</v>
      </c>
      <c r="G61" s="21">
        <v>12360000</v>
      </c>
      <c r="H61" s="21">
        <v>18558000</v>
      </c>
      <c r="I61" s="21">
        <v>18356000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x14ac:dyDescent="0.2">
      <c r="A62" s="51"/>
      <c r="B62" s="58"/>
      <c r="C62" s="20" t="s">
        <v>104</v>
      </c>
      <c r="D62" s="21">
        <v>2000000</v>
      </c>
      <c r="E62" s="21">
        <v>3266000</v>
      </c>
      <c r="F62" s="21">
        <v>7806000</v>
      </c>
      <c r="G62" s="21">
        <v>13100000</v>
      </c>
      <c r="H62" s="21">
        <v>19098000</v>
      </c>
      <c r="I62" s="21">
        <v>18900000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x14ac:dyDescent="0.2">
      <c r="A63" s="51"/>
      <c r="B63" s="59"/>
      <c r="C63" s="22" t="s">
        <v>93</v>
      </c>
      <c r="D63" s="23">
        <f t="shared" ref="D63:I63" si="15">AVERAGE(D60:D62)</f>
        <v>2000000</v>
      </c>
      <c r="E63" s="23">
        <f t="shared" si="15"/>
        <v>2843000</v>
      </c>
      <c r="F63" s="23">
        <f t="shared" si="15"/>
        <v>8301333.333333333</v>
      </c>
      <c r="G63" s="23">
        <f t="shared" si="15"/>
        <v>12973333.333333334</v>
      </c>
      <c r="H63" s="23">
        <f t="shared" si="15"/>
        <v>18952000</v>
      </c>
      <c r="I63" s="23">
        <f t="shared" si="15"/>
        <v>19172000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x14ac:dyDescent="0.2">
      <c r="A64" s="51"/>
      <c r="B64" s="60" t="s">
        <v>109</v>
      </c>
      <c r="C64" s="20" t="s">
        <v>91</v>
      </c>
      <c r="D64" s="21">
        <v>2000000</v>
      </c>
      <c r="E64" s="21">
        <v>3455000</v>
      </c>
      <c r="F64" s="21">
        <v>12164000</v>
      </c>
      <c r="G64" s="21">
        <v>14312000</v>
      </c>
      <c r="H64" s="21">
        <v>19508000</v>
      </c>
      <c r="I64" s="21">
        <v>22180000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x14ac:dyDescent="0.2">
      <c r="A65" s="51"/>
      <c r="B65" s="58"/>
      <c r="C65" s="20" t="s">
        <v>92</v>
      </c>
      <c r="D65" s="21">
        <v>2000000</v>
      </c>
      <c r="E65" s="21">
        <v>3147000</v>
      </c>
      <c r="F65" s="21">
        <v>10984000</v>
      </c>
      <c r="G65" s="21">
        <v>12340000</v>
      </c>
      <c r="H65" s="21">
        <v>17772000</v>
      </c>
      <c r="I65" s="21">
        <v>19738000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x14ac:dyDescent="0.2">
      <c r="A66" s="51"/>
      <c r="B66" s="58"/>
      <c r="C66" s="20" t="s">
        <v>104</v>
      </c>
      <c r="D66" s="21">
        <v>2000000</v>
      </c>
      <c r="E66" s="21">
        <v>8983000</v>
      </c>
      <c r="F66" s="21">
        <v>11994000</v>
      </c>
      <c r="G66" s="21">
        <v>14818000</v>
      </c>
      <c r="H66" s="21">
        <v>19524000</v>
      </c>
      <c r="I66" s="21">
        <v>21360000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x14ac:dyDescent="0.2">
      <c r="A67" s="51"/>
      <c r="B67" s="59"/>
      <c r="C67" s="22" t="s">
        <v>93</v>
      </c>
      <c r="D67" s="23">
        <f t="shared" ref="D67:I67" si="16">AVERAGE(D64:D66)</f>
        <v>2000000</v>
      </c>
      <c r="E67" s="23">
        <f t="shared" si="16"/>
        <v>5195000</v>
      </c>
      <c r="F67" s="23">
        <f t="shared" si="16"/>
        <v>11714000</v>
      </c>
      <c r="G67" s="23">
        <f t="shared" si="16"/>
        <v>13823333.333333334</v>
      </c>
      <c r="H67" s="23">
        <f t="shared" si="16"/>
        <v>18934666.666666668</v>
      </c>
      <c r="I67" s="23">
        <f t="shared" si="16"/>
        <v>21092666.666666668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x14ac:dyDescent="0.2">
      <c r="A68" s="51"/>
      <c r="B68" s="55" t="s">
        <v>110</v>
      </c>
      <c r="C68" s="20" t="s">
        <v>91</v>
      </c>
      <c r="D68" s="21">
        <v>2000000</v>
      </c>
      <c r="E68" s="21">
        <v>6395000</v>
      </c>
      <c r="F68" s="21">
        <v>8270000</v>
      </c>
      <c r="G68" s="21">
        <v>8774000</v>
      </c>
      <c r="H68" s="21">
        <v>12104000</v>
      </c>
      <c r="I68" s="21">
        <v>14746000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x14ac:dyDescent="0.2">
      <c r="A69" s="51"/>
      <c r="B69" s="51"/>
      <c r="C69" s="20" t="s">
        <v>92</v>
      </c>
      <c r="D69" s="21">
        <v>2000000</v>
      </c>
      <c r="E69" s="21">
        <v>4175000</v>
      </c>
      <c r="F69" s="21">
        <v>8840000</v>
      </c>
      <c r="G69" s="21">
        <v>9296000</v>
      </c>
      <c r="H69" s="21">
        <v>12085999.999999998</v>
      </c>
      <c r="I69" s="21">
        <v>14240000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x14ac:dyDescent="0.2">
      <c r="A70" s="51"/>
      <c r="B70" s="51"/>
      <c r="C70" s="20" t="s">
        <v>104</v>
      </c>
      <c r="D70" s="21">
        <v>2000000</v>
      </c>
      <c r="E70" s="21">
        <v>3970000</v>
      </c>
      <c r="F70" s="21">
        <v>8824000</v>
      </c>
      <c r="G70" s="21">
        <v>9452000</v>
      </c>
      <c r="H70" s="21">
        <v>12922000</v>
      </c>
      <c r="I70" s="21">
        <v>14720000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x14ac:dyDescent="0.2">
      <c r="A71" s="52"/>
      <c r="B71" s="52"/>
      <c r="C71" s="22" t="s">
        <v>93</v>
      </c>
      <c r="D71" s="23">
        <f t="shared" ref="D71:I71" si="17">AVERAGE(D68:D70)</f>
        <v>2000000</v>
      </c>
      <c r="E71" s="23">
        <f t="shared" si="17"/>
        <v>4846666.666666667</v>
      </c>
      <c r="F71" s="23">
        <f t="shared" si="17"/>
        <v>8644666.666666666</v>
      </c>
      <c r="G71" s="23">
        <f t="shared" si="17"/>
        <v>9174000</v>
      </c>
      <c r="H71" s="23">
        <f t="shared" si="17"/>
        <v>12370666.666666666</v>
      </c>
      <c r="I71" s="23">
        <f t="shared" si="17"/>
        <v>14568666.666666666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">
      <c r="A72" s="24"/>
      <c r="B72" s="25"/>
      <c r="C72" s="25"/>
      <c r="D72" s="26"/>
      <c r="E72" s="26"/>
      <c r="F72" s="26"/>
      <c r="G72" s="26"/>
      <c r="H72" s="26"/>
      <c r="I72" s="26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13" t="s">
        <v>111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61" t="s">
        <v>112</v>
      </c>
      <c r="B74" s="44"/>
      <c r="C74" s="44"/>
      <c r="D74" s="47" t="s">
        <v>89</v>
      </c>
      <c r="E74" s="49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x14ac:dyDescent="0.2">
      <c r="A75" s="45"/>
      <c r="B75" s="46"/>
      <c r="C75" s="46"/>
      <c r="D75" s="28">
        <v>12</v>
      </c>
      <c r="E75" s="28">
        <v>72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x14ac:dyDescent="0.2">
      <c r="A76" s="50" t="s">
        <v>90</v>
      </c>
      <c r="B76" s="55" t="s">
        <v>26</v>
      </c>
      <c r="C76" s="20" t="s">
        <v>91</v>
      </c>
      <c r="D76" s="29">
        <v>85</v>
      </c>
      <c r="E76" s="29">
        <v>512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x14ac:dyDescent="0.2">
      <c r="A77" s="51"/>
      <c r="B77" s="51"/>
      <c r="C77" s="20" t="s">
        <v>92</v>
      </c>
      <c r="D77" s="29">
        <v>104</v>
      </c>
      <c r="E77" s="29">
        <v>544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x14ac:dyDescent="0.2">
      <c r="A78" s="51"/>
      <c r="B78" s="51"/>
      <c r="C78" s="20" t="s">
        <v>104</v>
      </c>
      <c r="D78" s="29">
        <v>95</v>
      </c>
      <c r="E78" s="29">
        <v>567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x14ac:dyDescent="0.2">
      <c r="A79" s="51"/>
      <c r="B79" s="51"/>
      <c r="C79" s="20" t="s">
        <v>113</v>
      </c>
      <c r="D79" s="29">
        <v>89</v>
      </c>
      <c r="E79" s="29">
        <v>498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x14ac:dyDescent="0.2">
      <c r="A80" s="51"/>
      <c r="B80" s="52"/>
      <c r="C80" s="22" t="s">
        <v>93</v>
      </c>
      <c r="D80" s="30">
        <f t="shared" ref="D80:E80" si="18">AVERAGE(D76:D79)</f>
        <v>93.25</v>
      </c>
      <c r="E80" s="30">
        <f t="shared" si="18"/>
        <v>530.25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x14ac:dyDescent="0.2">
      <c r="A81" s="51"/>
      <c r="B81" s="56" t="s">
        <v>114</v>
      </c>
      <c r="C81" s="20" t="s">
        <v>91</v>
      </c>
      <c r="D81" s="29">
        <v>112</v>
      </c>
      <c r="E81" s="29">
        <v>367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x14ac:dyDescent="0.2">
      <c r="A82" s="51"/>
      <c r="B82" s="51"/>
      <c r="C82" s="20" t="s">
        <v>92</v>
      </c>
      <c r="D82" s="29">
        <v>99</v>
      </c>
      <c r="E82" s="29">
        <v>403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x14ac:dyDescent="0.2">
      <c r="A83" s="51"/>
      <c r="B83" s="51"/>
      <c r="C83" s="20" t="s">
        <v>104</v>
      </c>
      <c r="D83" s="29">
        <v>94</v>
      </c>
      <c r="E83" s="29">
        <v>388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x14ac:dyDescent="0.2">
      <c r="A84" s="51"/>
      <c r="B84" s="51"/>
      <c r="C84" s="20" t="s">
        <v>113</v>
      </c>
      <c r="D84" s="29">
        <v>104</v>
      </c>
      <c r="E84" s="29">
        <v>410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x14ac:dyDescent="0.2">
      <c r="A85" s="51"/>
      <c r="B85" s="52"/>
      <c r="C85" s="22" t="s">
        <v>93</v>
      </c>
      <c r="D85" s="30">
        <f t="shared" ref="D85:E85" si="19">AVERAGE(D81:D84)</f>
        <v>102.25</v>
      </c>
      <c r="E85" s="30">
        <f t="shared" si="19"/>
        <v>392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2">
      <c r="A86" s="51"/>
      <c r="B86" s="56" t="s">
        <v>115</v>
      </c>
      <c r="C86" s="20" t="s">
        <v>91</v>
      </c>
      <c r="D86" s="29">
        <v>108</v>
      </c>
      <c r="E86" s="29">
        <v>400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x14ac:dyDescent="0.2">
      <c r="A87" s="51"/>
      <c r="B87" s="51"/>
      <c r="C87" s="20" t="s">
        <v>92</v>
      </c>
      <c r="D87" s="29">
        <v>97</v>
      </c>
      <c r="E87" s="29">
        <v>438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x14ac:dyDescent="0.2">
      <c r="A88" s="51"/>
      <c r="B88" s="51"/>
      <c r="C88" s="20" t="s">
        <v>104</v>
      </c>
      <c r="D88" s="29">
        <v>112</v>
      </c>
      <c r="E88" s="29">
        <v>379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x14ac:dyDescent="0.2">
      <c r="A89" s="51"/>
      <c r="B89" s="51"/>
      <c r="C89" s="20" t="s">
        <v>113</v>
      </c>
      <c r="D89" s="29">
        <v>85</v>
      </c>
      <c r="E89" s="29">
        <v>451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x14ac:dyDescent="0.2">
      <c r="A90" s="52"/>
      <c r="B90" s="52"/>
      <c r="C90" s="22" t="s">
        <v>93</v>
      </c>
      <c r="D90" s="30">
        <f t="shared" ref="D90:E90" si="20">AVERAGE(D86:D89)</f>
        <v>100.5</v>
      </c>
      <c r="E90" s="30">
        <f t="shared" si="20"/>
        <v>417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x14ac:dyDescent="0.2">
      <c r="A91" s="50" t="s">
        <v>96</v>
      </c>
      <c r="B91" s="55" t="s">
        <v>26</v>
      </c>
      <c r="C91" s="20" t="s">
        <v>91</v>
      </c>
      <c r="D91" s="29">
        <v>66</v>
      </c>
      <c r="E91" s="29">
        <v>601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x14ac:dyDescent="0.2">
      <c r="A92" s="51"/>
      <c r="B92" s="51"/>
      <c r="C92" s="20" t="s">
        <v>92</v>
      </c>
      <c r="D92" s="29">
        <v>78</v>
      </c>
      <c r="E92" s="29">
        <v>587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x14ac:dyDescent="0.2">
      <c r="A93" s="51"/>
      <c r="B93" s="51"/>
      <c r="C93" s="20" t="s">
        <v>104</v>
      </c>
      <c r="D93" s="29">
        <v>59</v>
      </c>
      <c r="E93" s="29">
        <v>562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x14ac:dyDescent="0.2">
      <c r="A94" s="51"/>
      <c r="B94" s="51"/>
      <c r="C94" s="20" t="s">
        <v>113</v>
      </c>
      <c r="D94" s="29">
        <v>62</v>
      </c>
      <c r="E94" s="29">
        <v>499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x14ac:dyDescent="0.2">
      <c r="A95" s="51"/>
      <c r="B95" s="52"/>
      <c r="C95" s="22" t="s">
        <v>93</v>
      </c>
      <c r="D95" s="30">
        <f t="shared" ref="D95:E95" si="21">AVERAGE(D91:D94)</f>
        <v>66.25</v>
      </c>
      <c r="E95" s="30">
        <f t="shared" si="21"/>
        <v>562.25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x14ac:dyDescent="0.2">
      <c r="A96" s="51"/>
      <c r="B96" s="55" t="s">
        <v>116</v>
      </c>
      <c r="C96" s="20" t="s">
        <v>91</v>
      </c>
      <c r="D96" s="29">
        <v>102</v>
      </c>
      <c r="E96" s="29">
        <v>482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x14ac:dyDescent="0.2">
      <c r="A97" s="51"/>
      <c r="B97" s="51"/>
      <c r="C97" s="20" t="s">
        <v>92</v>
      </c>
      <c r="D97" s="29">
        <v>119</v>
      </c>
      <c r="E97" s="29">
        <v>409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x14ac:dyDescent="0.2">
      <c r="A98" s="51"/>
      <c r="B98" s="51"/>
      <c r="C98" s="20" t="s">
        <v>104</v>
      </c>
      <c r="D98" s="29">
        <v>94</v>
      </c>
      <c r="E98" s="29">
        <v>502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x14ac:dyDescent="0.2">
      <c r="A99" s="51"/>
      <c r="B99" s="51"/>
      <c r="C99" s="20" t="s">
        <v>113</v>
      </c>
      <c r="D99" s="29">
        <v>112</v>
      </c>
      <c r="E99" s="29">
        <v>478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x14ac:dyDescent="0.2">
      <c r="A100" s="51"/>
      <c r="B100" s="52"/>
      <c r="C100" s="22" t="s">
        <v>93</v>
      </c>
      <c r="D100" s="30">
        <f t="shared" ref="D100:E100" si="22">AVERAGE(D96:D99)</f>
        <v>106.75</v>
      </c>
      <c r="E100" s="30">
        <f t="shared" si="22"/>
        <v>467.75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x14ac:dyDescent="0.2">
      <c r="A101" s="51"/>
      <c r="B101" s="53" t="s">
        <v>117</v>
      </c>
      <c r="C101" s="20" t="s">
        <v>91</v>
      </c>
      <c r="D101" s="29">
        <v>89</v>
      </c>
      <c r="E101" s="29">
        <v>393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x14ac:dyDescent="0.2">
      <c r="A102" s="51"/>
      <c r="B102" s="51"/>
      <c r="C102" s="20" t="s">
        <v>92</v>
      </c>
      <c r="D102" s="29">
        <v>92</v>
      </c>
      <c r="E102" s="29">
        <v>423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x14ac:dyDescent="0.2">
      <c r="A103" s="51"/>
      <c r="B103" s="51"/>
      <c r="C103" s="20" t="s">
        <v>104</v>
      </c>
      <c r="D103" s="29">
        <v>99</v>
      </c>
      <c r="E103" s="29">
        <v>405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x14ac:dyDescent="0.2">
      <c r="A104" s="51"/>
      <c r="B104" s="51"/>
      <c r="C104" s="20" t="s">
        <v>113</v>
      </c>
      <c r="D104" s="29">
        <v>85</v>
      </c>
      <c r="E104" s="29">
        <v>437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x14ac:dyDescent="0.2">
      <c r="A105" s="52"/>
      <c r="B105" s="52"/>
      <c r="C105" s="22" t="s">
        <v>93</v>
      </c>
      <c r="D105" s="30">
        <f t="shared" ref="D105:E105" si="23">AVERAGE(D101:D104)</f>
        <v>91.25</v>
      </c>
      <c r="E105" s="30">
        <f t="shared" si="23"/>
        <v>414.5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1" t="s">
        <v>118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x14ac:dyDescent="0.2">
      <c r="A109" s="62" t="s">
        <v>119</v>
      </c>
      <c r="B109" s="63"/>
      <c r="C109" s="64" t="s">
        <v>120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x14ac:dyDescent="0.2">
      <c r="A110" s="45"/>
      <c r="B110" s="59"/>
      <c r="C110" s="65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x14ac:dyDescent="0.2">
      <c r="A111" s="53" t="s">
        <v>26</v>
      </c>
      <c r="B111" s="20" t="s">
        <v>121</v>
      </c>
      <c r="C111" s="21">
        <v>80000000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x14ac:dyDescent="0.2">
      <c r="A112" s="51"/>
      <c r="B112" s="20" t="s">
        <v>122</v>
      </c>
      <c r="C112" s="21">
        <v>65000000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x14ac:dyDescent="0.2">
      <c r="A113" s="51"/>
      <c r="B113" s="20" t="s">
        <v>123</v>
      </c>
      <c r="C113" s="21">
        <v>80000000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x14ac:dyDescent="0.2">
      <c r="A114" s="51"/>
      <c r="B114" s="20" t="s">
        <v>124</v>
      </c>
      <c r="C114" s="21">
        <v>20000000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x14ac:dyDescent="0.2">
      <c r="A115" s="51"/>
      <c r="B115" s="20" t="s">
        <v>125</v>
      </c>
      <c r="C115" s="21">
        <v>50000000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x14ac:dyDescent="0.2">
      <c r="A116" s="53" t="s">
        <v>126</v>
      </c>
      <c r="B116" s="20" t="s">
        <v>121</v>
      </c>
      <c r="C116" s="21">
        <v>400000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x14ac:dyDescent="0.2">
      <c r="A117" s="51"/>
      <c r="B117" s="20" t="s">
        <v>122</v>
      </c>
      <c r="C117" s="21">
        <v>650000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x14ac:dyDescent="0.2">
      <c r="A118" s="51"/>
      <c r="B118" s="20" t="s">
        <v>123</v>
      </c>
      <c r="C118" s="21">
        <v>700000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x14ac:dyDescent="0.2">
      <c r="A119" s="51"/>
      <c r="B119" s="20" t="s">
        <v>124</v>
      </c>
      <c r="C119" s="21">
        <v>2400000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x14ac:dyDescent="0.2">
      <c r="A120" s="51"/>
      <c r="B120" s="20" t="s">
        <v>125</v>
      </c>
      <c r="C120" s="21">
        <v>1200000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x14ac:dyDescent="0.2">
      <c r="A121" s="53" t="s">
        <v>127</v>
      </c>
      <c r="B121" s="20" t="s">
        <v>121</v>
      </c>
      <c r="C121" s="21">
        <v>34000000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x14ac:dyDescent="0.2">
      <c r="A122" s="51"/>
      <c r="B122" s="20" t="s">
        <v>122</v>
      </c>
      <c r="C122" s="21">
        <v>53000000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x14ac:dyDescent="0.2">
      <c r="A123" s="51"/>
      <c r="B123" s="20" t="s">
        <v>123</v>
      </c>
      <c r="C123" s="21">
        <v>68000000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x14ac:dyDescent="0.2">
      <c r="A124" s="51"/>
      <c r="B124" s="20" t="s">
        <v>124</v>
      </c>
      <c r="C124" s="21">
        <v>24000000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x14ac:dyDescent="0.2">
      <c r="A125" s="52"/>
      <c r="B125" s="20" t="s">
        <v>125</v>
      </c>
      <c r="C125" s="21">
        <v>70000000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</sheetData>
  <mergeCells count="43">
    <mergeCell ref="A48:A59"/>
    <mergeCell ref="B48:B51"/>
    <mergeCell ref="B52:B55"/>
    <mergeCell ref="B56:B59"/>
    <mergeCell ref="B68:B71"/>
    <mergeCell ref="A91:A105"/>
    <mergeCell ref="A111:A115"/>
    <mergeCell ref="A116:A120"/>
    <mergeCell ref="A121:A125"/>
    <mergeCell ref="B60:B63"/>
    <mergeCell ref="B64:B67"/>
    <mergeCell ref="A74:C75"/>
    <mergeCell ref="B101:B105"/>
    <mergeCell ref="A109:B110"/>
    <mergeCell ref="C109:C110"/>
    <mergeCell ref="B76:B80"/>
    <mergeCell ref="B81:B85"/>
    <mergeCell ref="B86:B90"/>
    <mergeCell ref="B91:B95"/>
    <mergeCell ref="B96:B100"/>
    <mergeCell ref="A76:A90"/>
    <mergeCell ref="D74:E74"/>
    <mergeCell ref="A60:A71"/>
    <mergeCell ref="B36:B39"/>
    <mergeCell ref="B13:B15"/>
    <mergeCell ref="B16:B18"/>
    <mergeCell ref="A22:A30"/>
    <mergeCell ref="B22:B24"/>
    <mergeCell ref="B25:B27"/>
    <mergeCell ref="A34:C35"/>
    <mergeCell ref="A36:A47"/>
    <mergeCell ref="B19:B21"/>
    <mergeCell ref="D34:I34"/>
    <mergeCell ref="A13:A21"/>
    <mergeCell ref="B28:B30"/>
    <mergeCell ref="B40:B43"/>
    <mergeCell ref="B44:B47"/>
    <mergeCell ref="A2:C3"/>
    <mergeCell ref="D2:J2"/>
    <mergeCell ref="A4:A12"/>
    <mergeCell ref="B4:B6"/>
    <mergeCell ref="B7:B9"/>
    <mergeCell ref="B10:B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2D</vt:lpstr>
      <vt:lpstr>Figure 6A</vt:lpstr>
      <vt:lpstr>Figure 6B and S5</vt:lpstr>
      <vt:lpstr>Figure S3A,B,C,D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Jeremy Mottram</cp:lastModifiedBy>
  <dcterms:created xsi:type="dcterms:W3CDTF">2017-11-15T12:34:53Z</dcterms:created>
  <dcterms:modified xsi:type="dcterms:W3CDTF">2020-12-17T11:47:01Z</dcterms:modified>
</cp:coreProperties>
</file>