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530"/>
  <workbookPr showInkAnnotation="0" autoCompressPictures="0"/>
  <mc:AlternateContent xmlns:mc="http://schemas.openxmlformats.org/markup-compatibility/2006">
    <mc:Choice Requires="x15">
      <x15ac:absPath xmlns:x15ac="http://schemas.microsoft.com/office/spreadsheetml/2010/11/ac" url="E:\2021 NC返修 01.12\2021.01.26\"/>
    </mc:Choice>
  </mc:AlternateContent>
  <xr:revisionPtr revIDLastSave="0" documentId="13_ncr:1_{1E5052C4-FEF4-4C92-8031-6108C4C7E3AD}" xr6:coauthVersionLast="46" xr6:coauthVersionMax="46" xr10:uidLastSave="{00000000-0000-0000-0000-000000000000}"/>
  <bookViews>
    <workbookView xWindow="-110" yWindow="-110" windowWidth="19420" windowHeight="10420" tabRatio="740" firstSheet="4" activeTab="15" xr2:uid="{00000000-000D-0000-FFFF-FFFF00000000}"/>
  </bookViews>
  <sheets>
    <sheet name="fig2" sheetId="1" r:id="rId1"/>
    <sheet name="fig3" sheetId="2" r:id="rId2"/>
    <sheet name="fig4" sheetId="3" r:id="rId3"/>
    <sheet name="FIG5 A&amp;B fig S11" sheetId="5" r:id="rId4"/>
    <sheet name="fig5 C fig S13" sheetId="6" r:id="rId5"/>
    <sheet name="fig5 D" sheetId="7" r:id="rId6"/>
    <sheet name="fig5 E" sheetId="17" r:id="rId7"/>
    <sheet name="fig S1 " sheetId="16" r:id="rId8"/>
    <sheet name="fig S2" sheetId="15" r:id="rId9"/>
    <sheet name="fig S3" sheetId="18" r:id="rId10"/>
    <sheet name="figS5" sheetId="14" r:id="rId11"/>
    <sheet name="fig.S7" sheetId="8" r:id="rId12"/>
    <sheet name="fig.S8" sheetId="9" r:id="rId13"/>
    <sheet name="fig.S10" sheetId="11" r:id="rId14"/>
    <sheet name="fig.S12" sheetId="12" r:id="rId15"/>
    <sheet name="fig.S15" sheetId="13" r:id="rId1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16" i="14" l="1"/>
  <c r="F16" i="14"/>
  <c r="E16" i="14"/>
  <c r="D16" i="14"/>
  <c r="C16" i="14"/>
  <c r="L10" i="14"/>
  <c r="K10" i="14"/>
  <c r="J10" i="14"/>
  <c r="I10" i="14"/>
  <c r="AB51" i="7"/>
  <c r="AA51" i="7"/>
  <c r="Z51" i="7"/>
  <c r="Y51" i="7"/>
  <c r="AB49" i="7"/>
  <c r="AB50" i="7"/>
  <c r="AA49" i="7"/>
  <c r="AA50" i="7"/>
  <c r="Z49" i="7"/>
  <c r="Z50" i="7"/>
  <c r="Y49" i="7"/>
  <c r="Y50" i="7"/>
  <c r="AB36" i="7"/>
  <c r="AA36" i="7"/>
  <c r="Z36" i="7"/>
  <c r="Y36" i="7"/>
  <c r="AB34" i="7"/>
  <c r="AB35" i="7"/>
  <c r="AA34" i="7"/>
  <c r="AA35" i="7"/>
  <c r="Z34" i="7"/>
  <c r="Z35" i="7"/>
  <c r="Y34" i="7"/>
  <c r="Y35" i="7"/>
  <c r="AB20" i="7"/>
  <c r="AA20" i="7"/>
  <c r="Z20" i="7"/>
  <c r="Y20" i="7"/>
  <c r="AB18" i="7"/>
  <c r="AB19" i="7"/>
  <c r="AA18" i="7"/>
  <c r="AA19" i="7"/>
  <c r="Z18" i="7"/>
  <c r="Z19" i="7"/>
  <c r="Y18" i="7"/>
  <c r="Y19" i="7"/>
  <c r="U51" i="7"/>
  <c r="T51" i="7"/>
  <c r="S51" i="7"/>
  <c r="R51" i="7"/>
  <c r="U49" i="7"/>
  <c r="U50" i="7"/>
  <c r="T49" i="7"/>
  <c r="T50" i="7"/>
  <c r="S49" i="7"/>
  <c r="S50" i="7"/>
  <c r="R49" i="7"/>
  <c r="R50" i="7"/>
  <c r="U36" i="7"/>
  <c r="T36" i="7"/>
  <c r="S36" i="7"/>
  <c r="R36" i="7"/>
  <c r="U34" i="7"/>
  <c r="U35" i="7"/>
  <c r="T34" i="7"/>
  <c r="T35" i="7"/>
  <c r="S34" i="7"/>
  <c r="S35" i="7"/>
  <c r="R34" i="7"/>
  <c r="R35" i="7"/>
  <c r="U20" i="7"/>
  <c r="T20" i="7"/>
  <c r="S20" i="7"/>
  <c r="R20" i="7"/>
  <c r="U18" i="7"/>
  <c r="U19" i="7"/>
  <c r="T18" i="7"/>
  <c r="T19" i="7"/>
  <c r="S18" i="7"/>
  <c r="S19" i="7"/>
  <c r="R18" i="7"/>
  <c r="R19" i="7"/>
  <c r="N51" i="7"/>
  <c r="M51" i="7"/>
  <c r="L51" i="7"/>
  <c r="K51" i="7"/>
  <c r="N49" i="7"/>
  <c r="N50" i="7"/>
  <c r="M49" i="7"/>
  <c r="M50" i="7"/>
  <c r="L49" i="7"/>
  <c r="L50" i="7"/>
  <c r="K49" i="7"/>
  <c r="K50" i="7"/>
  <c r="N36" i="7"/>
  <c r="M36" i="7"/>
  <c r="L36" i="7"/>
  <c r="K36" i="7"/>
  <c r="N34" i="7"/>
  <c r="N35" i="7"/>
  <c r="M34" i="7"/>
  <c r="M35" i="7"/>
  <c r="L34" i="7"/>
  <c r="L35" i="7"/>
  <c r="K34" i="7"/>
  <c r="K35" i="7"/>
  <c r="N20" i="7"/>
  <c r="M20" i="7"/>
  <c r="L20" i="7"/>
  <c r="K20" i="7"/>
  <c r="N18" i="7"/>
  <c r="N19" i="7"/>
  <c r="M18" i="7"/>
  <c r="M19" i="7"/>
  <c r="L18" i="7"/>
  <c r="L19" i="7"/>
  <c r="K18" i="7"/>
  <c r="K19" i="7"/>
  <c r="G51" i="7"/>
  <c r="F51" i="7"/>
  <c r="E51" i="7"/>
  <c r="D51" i="7"/>
  <c r="G49" i="7"/>
  <c r="G50" i="7"/>
  <c r="F49" i="7"/>
  <c r="F50" i="7"/>
  <c r="E49" i="7"/>
  <c r="E50" i="7"/>
  <c r="D49" i="7"/>
  <c r="D50" i="7"/>
  <c r="G36" i="7"/>
  <c r="F36" i="7"/>
  <c r="E36" i="7"/>
  <c r="D36" i="7"/>
  <c r="G34" i="7"/>
  <c r="G35" i="7"/>
  <c r="F34" i="7"/>
  <c r="F35" i="7"/>
  <c r="E34" i="7"/>
  <c r="E35" i="7"/>
  <c r="D34" i="7"/>
  <c r="D35" i="7"/>
  <c r="G20" i="7"/>
  <c r="F20" i="7"/>
  <c r="E20" i="7"/>
  <c r="D20" i="7"/>
  <c r="G18" i="7"/>
  <c r="G19" i="7"/>
  <c r="F18" i="7"/>
  <c r="F19" i="7"/>
  <c r="E18" i="7"/>
  <c r="E19" i="7"/>
  <c r="D18" i="7"/>
  <c r="D19" i="7"/>
  <c r="K52" i="6"/>
  <c r="J52" i="6"/>
  <c r="I52" i="6"/>
  <c r="H52" i="6"/>
  <c r="G52" i="6"/>
  <c r="F52" i="6"/>
  <c r="E52" i="6"/>
  <c r="D52" i="6"/>
  <c r="K50" i="6"/>
  <c r="K51" i="6"/>
  <c r="J50" i="6"/>
  <c r="J51" i="6"/>
  <c r="I50" i="6"/>
  <c r="I51" i="6"/>
  <c r="H50" i="6"/>
  <c r="H51" i="6"/>
  <c r="G50" i="6"/>
  <c r="G51" i="6"/>
  <c r="F50" i="6"/>
  <c r="F51" i="6"/>
  <c r="E50" i="6"/>
  <c r="E51" i="6"/>
  <c r="D50" i="6"/>
  <c r="D51" i="6"/>
  <c r="K37" i="6"/>
  <c r="K38" i="6"/>
  <c r="J37" i="6"/>
  <c r="J38" i="6"/>
  <c r="I37" i="6"/>
  <c r="I38" i="6"/>
  <c r="H37" i="6"/>
  <c r="H38" i="6"/>
  <c r="G37" i="6"/>
  <c r="G38" i="6"/>
  <c r="F37" i="6"/>
  <c r="F38" i="6"/>
  <c r="E37" i="6"/>
  <c r="E38" i="6"/>
  <c r="D37" i="6"/>
  <c r="D38" i="6"/>
  <c r="K35" i="6"/>
  <c r="K36" i="6"/>
  <c r="J35" i="6"/>
  <c r="J36" i="6"/>
  <c r="I35" i="6"/>
  <c r="I36" i="6"/>
  <c r="H35" i="6"/>
  <c r="H36" i="6"/>
  <c r="G35" i="6"/>
  <c r="G36" i="6"/>
  <c r="F35" i="6"/>
  <c r="F36" i="6"/>
  <c r="E35" i="6"/>
  <c r="E36" i="6"/>
  <c r="D35" i="6"/>
  <c r="D36" i="6"/>
  <c r="K21" i="6"/>
  <c r="K22" i="6"/>
  <c r="J21" i="6"/>
  <c r="J22" i="6"/>
  <c r="I21" i="6"/>
  <c r="I22" i="6"/>
  <c r="H21" i="6"/>
  <c r="H22" i="6"/>
  <c r="G21" i="6"/>
  <c r="G22" i="6"/>
  <c r="F21" i="6"/>
  <c r="F22" i="6"/>
  <c r="E21" i="6"/>
  <c r="E22" i="6"/>
  <c r="D21" i="6"/>
  <c r="D22" i="6"/>
  <c r="K19" i="6"/>
  <c r="K20" i="6"/>
  <c r="J19" i="6"/>
  <c r="J20" i="6"/>
  <c r="I19" i="6"/>
  <c r="I20" i="6"/>
  <c r="H19" i="6"/>
  <c r="H20" i="6"/>
  <c r="G19" i="6"/>
  <c r="G20" i="6"/>
  <c r="F19" i="6"/>
  <c r="F20" i="6"/>
  <c r="E19" i="6"/>
  <c r="E20" i="6"/>
  <c r="D19" i="6"/>
  <c r="D20" i="6"/>
  <c r="V51" i="5"/>
  <c r="U51" i="5"/>
  <c r="T51" i="5"/>
  <c r="S51" i="5"/>
  <c r="R51" i="5"/>
  <c r="V49" i="5"/>
  <c r="V50" i="5"/>
  <c r="U49" i="5"/>
  <c r="U50" i="5"/>
  <c r="T49" i="5"/>
  <c r="T50" i="5"/>
  <c r="S49" i="5"/>
  <c r="S50" i="5"/>
  <c r="R49" i="5"/>
  <c r="R50" i="5"/>
  <c r="V36" i="5"/>
  <c r="U36" i="5"/>
  <c r="T36" i="5"/>
  <c r="S36" i="5"/>
  <c r="R36" i="5"/>
  <c r="V34" i="5"/>
  <c r="V35" i="5"/>
  <c r="U34" i="5"/>
  <c r="U35" i="5"/>
  <c r="T34" i="5"/>
  <c r="T35" i="5"/>
  <c r="S34" i="5"/>
  <c r="S35" i="5"/>
  <c r="R34" i="5"/>
  <c r="R35" i="5"/>
  <c r="V20" i="5"/>
  <c r="U20" i="5"/>
  <c r="T20" i="5"/>
  <c r="S20" i="5"/>
  <c r="R20" i="5"/>
  <c r="V18" i="5"/>
  <c r="V19" i="5"/>
  <c r="U18" i="5"/>
  <c r="U19" i="5"/>
  <c r="T18" i="5"/>
  <c r="T19" i="5"/>
  <c r="S18" i="5"/>
  <c r="S19" i="5"/>
  <c r="R18" i="5"/>
  <c r="R19" i="5"/>
  <c r="G51" i="5"/>
  <c r="F51" i="5"/>
  <c r="E51" i="5"/>
  <c r="D51" i="5"/>
  <c r="C51" i="5"/>
  <c r="G49" i="5"/>
  <c r="G50" i="5"/>
  <c r="F49" i="5"/>
  <c r="F50" i="5"/>
  <c r="E49" i="5"/>
  <c r="E50" i="5"/>
  <c r="D49" i="5"/>
  <c r="D50" i="5"/>
  <c r="C49" i="5"/>
  <c r="C50" i="5"/>
  <c r="G36" i="5"/>
  <c r="F36" i="5"/>
  <c r="E36" i="5"/>
  <c r="D36" i="5"/>
  <c r="C36" i="5"/>
  <c r="G34" i="5"/>
  <c r="G35" i="5"/>
  <c r="F34" i="5"/>
  <c r="F35" i="5"/>
  <c r="E34" i="5"/>
  <c r="E35" i="5"/>
  <c r="D34" i="5"/>
  <c r="D35" i="5"/>
  <c r="C34" i="5"/>
  <c r="C35" i="5"/>
  <c r="G20" i="5"/>
  <c r="F20" i="5"/>
  <c r="E20" i="5"/>
  <c r="D20" i="5"/>
  <c r="C20" i="5"/>
  <c r="G18" i="5"/>
  <c r="G19" i="5"/>
  <c r="F18" i="5"/>
  <c r="F19" i="5"/>
  <c r="E18" i="5"/>
  <c r="E19" i="5"/>
  <c r="D18" i="5"/>
  <c r="D19" i="5"/>
  <c r="C18" i="5"/>
  <c r="C19" i="5"/>
  <c r="AB26" i="3"/>
  <c r="AA26" i="3"/>
  <c r="Z26" i="3"/>
  <c r="Y26" i="3"/>
  <c r="R26" i="3"/>
  <c r="Q26" i="3"/>
  <c r="P26" i="3"/>
  <c r="O26" i="3"/>
  <c r="N26" i="3"/>
  <c r="I26" i="3"/>
  <c r="H26" i="3"/>
  <c r="G26" i="3"/>
  <c r="F26" i="3"/>
  <c r="E26" i="3"/>
  <c r="AB19" i="3"/>
  <c r="AA19" i="3"/>
  <c r="Z19" i="3"/>
  <c r="Y19" i="3"/>
  <c r="X19" i="3"/>
  <c r="R19" i="3"/>
  <c r="Q19" i="3"/>
  <c r="P19" i="3"/>
  <c r="O19" i="3"/>
  <c r="N19" i="3"/>
  <c r="I19" i="3"/>
  <c r="H19" i="3"/>
  <c r="G19" i="3"/>
  <c r="F19" i="3"/>
  <c r="E19" i="3"/>
  <c r="AO20" i="2"/>
  <c r="AJ20" i="2"/>
  <c r="AO13" i="2"/>
  <c r="AJ13" i="2"/>
  <c r="AO6" i="2"/>
  <c r="AJ6" i="2"/>
</calcChain>
</file>

<file path=xl/sharedStrings.xml><?xml version="1.0" encoding="utf-8"?>
<sst xmlns="http://schemas.openxmlformats.org/spreadsheetml/2006/main" count="844" uniqueCount="329">
  <si>
    <t>S-Trimer Binding IgG Titre EC50</t>
    <phoneticPr fontId="3" type="noConversion"/>
  </si>
  <si>
    <t>ACE2 Competition Titre EC50</t>
    <phoneticPr fontId="3" type="noConversion"/>
  </si>
  <si>
    <t>XG0014S</t>
    <phoneticPr fontId="3" type="noConversion"/>
  </si>
  <si>
    <t>XG001S</t>
    <phoneticPr fontId="3" type="noConversion"/>
  </si>
  <si>
    <t>XG006S</t>
    <phoneticPr fontId="3" type="noConversion"/>
  </si>
  <si>
    <t>XG008S</t>
    <phoneticPr fontId="3" type="noConversion"/>
  </si>
  <si>
    <t>XG009S</t>
    <phoneticPr fontId="3" type="noConversion"/>
  </si>
  <si>
    <t>XG010S</t>
    <phoneticPr fontId="3" type="noConversion"/>
  </si>
  <si>
    <t>XG036S</t>
    <phoneticPr fontId="3" type="noConversion"/>
  </si>
  <si>
    <t>XG021S</t>
    <phoneticPr fontId="3" type="noConversion"/>
  </si>
  <si>
    <t>XG037S</t>
    <phoneticPr fontId="3" type="noConversion"/>
  </si>
  <si>
    <t>XG031S</t>
    <phoneticPr fontId="3" type="noConversion"/>
  </si>
  <si>
    <t>XG039S</t>
    <phoneticPr fontId="3" type="noConversion"/>
  </si>
  <si>
    <t>XG060S</t>
    <phoneticPr fontId="3" type="noConversion"/>
  </si>
  <si>
    <t>XG061S</t>
    <phoneticPr fontId="3" type="noConversion"/>
  </si>
  <si>
    <t>XG093S</t>
    <phoneticPr fontId="3" type="noConversion"/>
  </si>
  <si>
    <t>XG094S</t>
    <phoneticPr fontId="3" type="noConversion"/>
  </si>
  <si>
    <t>XG095S</t>
    <phoneticPr fontId="3" type="noConversion"/>
  </si>
  <si>
    <t>K27</t>
    <phoneticPr fontId="3" type="noConversion"/>
  </si>
  <si>
    <t>K57</t>
    <phoneticPr fontId="3" type="noConversion"/>
  </si>
  <si>
    <t>K60</t>
    <phoneticPr fontId="3" type="noConversion"/>
  </si>
  <si>
    <t>K68</t>
    <phoneticPr fontId="3" type="noConversion"/>
  </si>
  <si>
    <t>K87</t>
    <phoneticPr fontId="3" type="noConversion"/>
  </si>
  <si>
    <t>K88</t>
    <phoneticPr fontId="3" type="noConversion"/>
  </si>
  <si>
    <t>K92</t>
    <phoneticPr fontId="3" type="noConversion"/>
  </si>
  <si>
    <t>K120</t>
    <phoneticPr fontId="3" type="noConversion"/>
  </si>
  <si>
    <t>K62</t>
    <phoneticPr fontId="3" type="noConversion"/>
  </si>
  <si>
    <t>K80</t>
    <phoneticPr fontId="3" type="noConversion"/>
  </si>
  <si>
    <t>K85</t>
    <phoneticPr fontId="3" type="noConversion"/>
  </si>
  <si>
    <t>K111</t>
    <phoneticPr fontId="3" type="noConversion"/>
  </si>
  <si>
    <t>K114</t>
    <phoneticPr fontId="3" type="noConversion"/>
  </si>
  <si>
    <t>K121</t>
    <phoneticPr fontId="3" type="noConversion"/>
  </si>
  <si>
    <t>K122</t>
    <phoneticPr fontId="3" type="noConversion"/>
  </si>
  <si>
    <t>sample No.</t>
    <phoneticPr fontId="3" type="noConversion"/>
  </si>
  <si>
    <t>Pseudoviris Nab Titre EC50</t>
    <phoneticPr fontId="3" type="noConversion"/>
  </si>
  <si>
    <t>group</t>
    <phoneticPr fontId="9" type="noConversion"/>
  </si>
  <si>
    <t>mouse NO.</t>
    <phoneticPr fontId="9" type="noConversion"/>
  </si>
  <si>
    <t>EC50 titer</t>
    <phoneticPr fontId="9" type="noConversion"/>
  </si>
  <si>
    <t>group</t>
    <phoneticPr fontId="9" type="noConversion"/>
  </si>
  <si>
    <t>EC50 titer</t>
    <phoneticPr fontId="9" type="noConversion"/>
  </si>
  <si>
    <t>group</t>
  </si>
  <si>
    <t>mouse NO.</t>
  </si>
  <si>
    <t>3ug AS03</t>
    <phoneticPr fontId="9" type="noConversion"/>
  </si>
  <si>
    <t>3ug CpG</t>
    <phoneticPr fontId="9" type="noConversion"/>
  </si>
  <si>
    <t>NA</t>
    <phoneticPr fontId="3" type="noConversion"/>
  </si>
  <si>
    <t>--</t>
  </si>
  <si>
    <t>3ug AS03</t>
    <phoneticPr fontId="9" type="noConversion"/>
  </si>
  <si>
    <t>3ug CpG</t>
  </si>
  <si>
    <t>NA</t>
    <phoneticPr fontId="3" type="noConversion"/>
  </si>
  <si>
    <t>NA</t>
    <phoneticPr fontId="3" type="noConversion"/>
  </si>
  <si>
    <t>9ug AS03</t>
    <phoneticPr fontId="9" type="noConversion"/>
  </si>
  <si>
    <t>9ug CpG</t>
    <phoneticPr fontId="9" type="noConversion"/>
  </si>
  <si>
    <t>9ug AS03</t>
    <phoneticPr fontId="9" type="noConversion"/>
  </si>
  <si>
    <t>9ug CpG</t>
  </si>
  <si>
    <t>30ug AS03</t>
    <phoneticPr fontId="9" type="noConversion"/>
  </si>
  <si>
    <t>30ug CpG</t>
    <phoneticPr fontId="9" type="noConversion"/>
  </si>
  <si>
    <t>30ug AS03</t>
    <phoneticPr fontId="9" type="noConversion"/>
  </si>
  <si>
    <t>30ug CpG</t>
  </si>
  <si>
    <t>3ug S-Trimer</t>
    <phoneticPr fontId="9" type="noConversion"/>
  </si>
  <si>
    <t>9ug S-Trimer</t>
    <phoneticPr fontId="9" type="noConversion"/>
  </si>
  <si>
    <t>30ug S-Trimer</t>
    <phoneticPr fontId="9" type="noConversion"/>
  </si>
  <si>
    <t>S-Trimer IgG TITER</t>
    <phoneticPr fontId="3" type="noConversion"/>
  </si>
  <si>
    <t>3ug AS03+S-Trimer</t>
    <phoneticPr fontId="9" type="noConversion"/>
  </si>
  <si>
    <t>9ug AS03+S-Trimer</t>
    <phoneticPr fontId="9" type="noConversion"/>
  </si>
  <si>
    <t>30ug AS03+S-Trimer</t>
    <phoneticPr fontId="9" type="noConversion"/>
  </si>
  <si>
    <t>3ug CpG+S-Trimer</t>
    <phoneticPr fontId="9" type="noConversion"/>
  </si>
  <si>
    <t>9ug CpG+S-Trimer</t>
    <phoneticPr fontId="9" type="noConversion"/>
  </si>
  <si>
    <t>30ug CpG+S-Trimer</t>
    <phoneticPr fontId="9" type="noConversion"/>
  </si>
  <si>
    <r>
      <t xml:space="preserve"> ACE2 based Nab </t>
    </r>
    <r>
      <rPr>
        <sz val="12"/>
        <rFont val="宋体"/>
        <family val="3"/>
        <charset val="134"/>
      </rPr>
      <t>TITER</t>
    </r>
    <phoneticPr fontId="9" type="noConversion"/>
  </si>
  <si>
    <t>week5 EC50 titer</t>
    <phoneticPr fontId="9" type="noConversion"/>
  </si>
  <si>
    <t>week5 EC50 titer</t>
    <phoneticPr fontId="9" type="noConversion"/>
  </si>
  <si>
    <t>3ug 
S-Trimer
+
Alum+CpG</t>
    <phoneticPr fontId="9" type="noConversion"/>
  </si>
  <si>
    <t>9ug 
S-Trimer
+
Alum+CpG</t>
    <phoneticPr fontId="9" type="noConversion"/>
  </si>
  <si>
    <t>9ug 
S-Trimer
+
Alum+CpG</t>
    <phoneticPr fontId="9" type="noConversion"/>
  </si>
  <si>
    <t>9ug 
S-Trimer
+
Alum+CpG</t>
    <phoneticPr fontId="9" type="noConversion"/>
  </si>
  <si>
    <t>30ug 
S-Trimer
+
Alum+CpG</t>
    <phoneticPr fontId="9" type="noConversion"/>
  </si>
  <si>
    <t>30ug 
S-Trimer
+
Alum+CpG</t>
    <phoneticPr fontId="9" type="noConversion"/>
  </si>
  <si>
    <r>
      <rPr>
        <sz val="12"/>
        <rFont val="Calibri"/>
        <family val="2"/>
      </rPr>
      <t xml:space="preserve"> IgG titer EC50</t>
    </r>
    <phoneticPr fontId="9" type="noConversion"/>
  </si>
  <si>
    <t xml:space="preserve"> ACE2 Competitive Nab titer EC50</t>
    <phoneticPr fontId="9" type="noConversion"/>
  </si>
  <si>
    <t>pseudovirus nAbs titer</t>
    <phoneticPr fontId="9" type="noConversion"/>
  </si>
  <si>
    <t>NA</t>
    <phoneticPr fontId="3" type="noConversion"/>
  </si>
  <si>
    <r>
      <rPr>
        <sz val="12"/>
        <rFont val="宋体"/>
        <family val="3"/>
        <charset val="134"/>
      </rPr>
      <t>Pseudovirus</t>
    </r>
    <r>
      <rPr>
        <sz val="12"/>
        <rFont val="Calibri"/>
        <family val="2"/>
      </rPr>
      <t xml:space="preserve">  Week5</t>
    </r>
    <phoneticPr fontId="3" type="noConversion"/>
  </si>
  <si>
    <t>S-Trimer Specific IgG Titer</t>
    <phoneticPr fontId="3" type="noConversion"/>
  </si>
  <si>
    <t>ACE2 Competition Nabs Titer</t>
    <phoneticPr fontId="3" type="noConversion"/>
  </si>
  <si>
    <t>Pseudovirus Nabs  Titer</t>
    <phoneticPr fontId="9" type="noConversion"/>
  </si>
  <si>
    <t>day7-0707</t>
    <phoneticPr fontId="3" type="noConversion"/>
  </si>
  <si>
    <t>day14-0707</t>
    <phoneticPr fontId="3" type="noConversion"/>
  </si>
  <si>
    <t>day21-0707</t>
    <phoneticPr fontId="9" type="noConversion"/>
  </si>
  <si>
    <t>day28-0625</t>
    <phoneticPr fontId="3" type="noConversion"/>
  </si>
  <si>
    <t>day35-0703</t>
    <phoneticPr fontId="3" type="noConversion"/>
  </si>
  <si>
    <t>day40-0727</t>
    <phoneticPr fontId="9" type="noConversion"/>
  </si>
  <si>
    <t>day7</t>
    <phoneticPr fontId="9" type="noConversion"/>
  </si>
  <si>
    <t>day14</t>
    <phoneticPr fontId="9" type="noConversion"/>
  </si>
  <si>
    <t>day21</t>
    <phoneticPr fontId="9" type="noConversion"/>
  </si>
  <si>
    <t>day28</t>
    <phoneticPr fontId="3" type="noConversion"/>
  </si>
  <si>
    <t xml:space="preserve">day35 </t>
    <phoneticPr fontId="3" type="noConversion"/>
  </si>
  <si>
    <t>day40</t>
    <phoneticPr fontId="3" type="noConversion"/>
  </si>
  <si>
    <t>day35</t>
    <phoneticPr fontId="3" type="noConversion"/>
  </si>
  <si>
    <t>-</t>
  </si>
  <si>
    <t>S-Trimer
+
AS03</t>
    <phoneticPr fontId="9" type="noConversion"/>
  </si>
  <si>
    <t>S-Trimer
+
CpG1018
+
Alum</t>
    <phoneticPr fontId="9" type="noConversion"/>
  </si>
  <si>
    <t>Saline</t>
    <phoneticPr fontId="9" type="noConversion"/>
  </si>
  <si>
    <t>group</t>
    <phoneticPr fontId="3" type="noConversion"/>
  </si>
  <si>
    <t>animal NO</t>
    <phoneticPr fontId="3" type="noConversion"/>
  </si>
  <si>
    <t>S-Trimer</t>
  </si>
  <si>
    <t>IL-2</t>
  </si>
  <si>
    <t>Negative Control (Saline)</t>
  </si>
  <si>
    <t>Average</t>
  </si>
  <si>
    <t>Standard Deviation</t>
  </si>
  <si>
    <r>
      <t xml:space="preserve">SCB-2019 (30 </t>
    </r>
    <r>
      <rPr>
        <b/>
        <sz val="10"/>
        <rFont val="Calibri"/>
        <family val="2"/>
      </rPr>
      <t>µ</t>
    </r>
    <r>
      <rPr>
        <b/>
        <sz val="10"/>
        <rFont val="Arial"/>
        <family val="2"/>
      </rPr>
      <t>g) + AS03</t>
    </r>
  </si>
  <si>
    <t xml:space="preserve"> </t>
  </si>
  <si>
    <r>
      <t xml:space="preserve">SCB-2019 (30 </t>
    </r>
    <r>
      <rPr>
        <b/>
        <sz val="10"/>
        <rFont val="Calibri"/>
        <family val="2"/>
      </rPr>
      <t>µ</t>
    </r>
    <r>
      <rPr>
        <b/>
        <sz val="10"/>
        <rFont val="Arial"/>
        <family val="2"/>
      </rPr>
      <t>g) + CpG 1018/Alum</t>
    </r>
  </si>
  <si>
    <t>% of baseline</t>
    <phoneticPr fontId="3" type="noConversion"/>
  </si>
  <si>
    <t>SCB-2019 (30 µg) + AS03</t>
  </si>
  <si>
    <t>SCB-2019 (30 µg) + CpG 1018/Alum</t>
  </si>
  <si>
    <t>body weight</t>
    <phoneticPr fontId="3" type="noConversion"/>
  </si>
  <si>
    <t>temp</t>
    <phoneticPr fontId="3" type="noConversion"/>
  </si>
  <si>
    <t>Trachea</t>
  </si>
  <si>
    <t>Left Upper Lobe</t>
  </si>
  <si>
    <t>Left Middle Lung</t>
  </si>
  <si>
    <t>Left Lower Lobe</t>
  </si>
  <si>
    <t>Right Upper Lobe</t>
  </si>
  <si>
    <t>Right Middle Lung</t>
  </si>
  <si>
    <t>Right Lower Lobe</t>
  </si>
  <si>
    <t>Right Azygos Lobe</t>
  </si>
  <si>
    <t>Nasal swab</t>
    <phoneticPr fontId="3" type="noConversion"/>
  </si>
  <si>
    <t>throat swab</t>
    <phoneticPr fontId="3" type="noConversion"/>
  </si>
  <si>
    <t>anal swab</t>
    <phoneticPr fontId="3" type="noConversion"/>
  </si>
  <si>
    <t>tracheal brush</t>
    <phoneticPr fontId="3" type="noConversion"/>
  </si>
  <si>
    <r>
      <rPr>
        <sz val="11"/>
        <color theme="1"/>
        <rFont val="宋体"/>
        <family val="3"/>
        <charset val="134"/>
      </rPr>
      <t>组别</t>
    </r>
    <phoneticPr fontId="3" type="noConversion"/>
  </si>
  <si>
    <t>rats NO.</t>
    <phoneticPr fontId="3" type="noConversion"/>
  </si>
  <si>
    <t>day15 0h</t>
    <phoneticPr fontId="3" type="noConversion"/>
  </si>
  <si>
    <t>day29 0h</t>
    <phoneticPr fontId="3" type="noConversion"/>
  </si>
  <si>
    <t>day42 0h</t>
    <phoneticPr fontId="3" type="noConversion"/>
  </si>
  <si>
    <t>day58 0h</t>
    <phoneticPr fontId="3" type="noConversion"/>
  </si>
  <si>
    <t>group</t>
    <phoneticPr fontId="3" type="noConversion"/>
  </si>
  <si>
    <t>rats NO.</t>
    <phoneticPr fontId="3" type="noConversion"/>
  </si>
  <si>
    <t>day15 0h WEEK2</t>
    <phoneticPr fontId="3" type="noConversion"/>
  </si>
  <si>
    <t>day29 0h WEEK4</t>
    <phoneticPr fontId="3" type="noConversion"/>
  </si>
  <si>
    <t>day42 0h WEEK6</t>
    <phoneticPr fontId="3" type="noConversion"/>
  </si>
  <si>
    <t>day58 0h WEEK8</t>
    <phoneticPr fontId="3" type="noConversion"/>
  </si>
  <si>
    <t>-</t>
    <phoneticPr fontId="3" type="noConversion"/>
  </si>
  <si>
    <t>539.6</t>
    <phoneticPr fontId="3" type="noConversion"/>
  </si>
  <si>
    <t>3729</t>
    <phoneticPr fontId="3" type="noConversion"/>
  </si>
  <si>
    <t>3381</t>
    <phoneticPr fontId="3" type="noConversion"/>
  </si>
  <si>
    <t>-</t>
    <phoneticPr fontId="3" type="noConversion"/>
  </si>
  <si>
    <t>691.2</t>
    <phoneticPr fontId="3" type="noConversion"/>
  </si>
  <si>
    <t>3277</t>
    <phoneticPr fontId="3" type="noConversion"/>
  </si>
  <si>
    <t>2436</t>
    <phoneticPr fontId="3" type="noConversion"/>
  </si>
  <si>
    <t>8.429</t>
    <phoneticPr fontId="3" type="noConversion"/>
  </si>
  <si>
    <t>301.7</t>
    <phoneticPr fontId="3" type="noConversion"/>
  </si>
  <si>
    <t>219.6</t>
    <phoneticPr fontId="3" type="noConversion"/>
  </si>
  <si>
    <t>488.9</t>
    <phoneticPr fontId="3" type="noConversion"/>
  </si>
  <si>
    <t>402.2</t>
    <phoneticPr fontId="3" type="noConversion"/>
  </si>
  <si>
    <t>-</t>
    <phoneticPr fontId="3" type="noConversion"/>
  </si>
  <si>
    <t>1586</t>
    <phoneticPr fontId="3" type="noConversion"/>
  </si>
  <si>
    <t>4145</t>
    <phoneticPr fontId="3" type="noConversion"/>
  </si>
  <si>
    <t>2599</t>
    <phoneticPr fontId="3" type="noConversion"/>
  </si>
  <si>
    <t>56.00</t>
    <phoneticPr fontId="3" type="noConversion"/>
  </si>
  <si>
    <t>735.8</t>
    <phoneticPr fontId="3" type="noConversion"/>
  </si>
  <si>
    <t>448.4</t>
    <phoneticPr fontId="3" type="noConversion"/>
  </si>
  <si>
    <t>2966</t>
    <phoneticPr fontId="3" type="noConversion"/>
  </si>
  <si>
    <t>13000</t>
    <phoneticPr fontId="3" type="noConversion"/>
  </si>
  <si>
    <t>7706</t>
    <phoneticPr fontId="3" type="noConversion"/>
  </si>
  <si>
    <t>6202</t>
    <phoneticPr fontId="3" type="noConversion"/>
  </si>
  <si>
    <t>19800</t>
    <phoneticPr fontId="3" type="noConversion"/>
  </si>
  <si>
    <t>10600</t>
    <phoneticPr fontId="3" type="noConversion"/>
  </si>
  <si>
    <t>689.8</t>
    <phoneticPr fontId="3" type="noConversion"/>
  </si>
  <si>
    <t>6526</t>
    <phoneticPr fontId="3" type="noConversion"/>
  </si>
  <si>
    <t>5903</t>
    <phoneticPr fontId="3" type="noConversion"/>
  </si>
  <si>
    <t>11400</t>
    <phoneticPr fontId="3" type="noConversion"/>
  </si>
  <si>
    <t>97600</t>
    <phoneticPr fontId="3" type="noConversion"/>
  </si>
  <si>
    <t>69200</t>
    <phoneticPr fontId="3" type="noConversion"/>
  </si>
  <si>
    <t>118000</t>
    <phoneticPr fontId="3" type="noConversion"/>
  </si>
  <si>
    <t>340000</t>
    <phoneticPr fontId="3" type="noConversion"/>
  </si>
  <si>
    <t>372000</t>
    <phoneticPr fontId="3" type="noConversion"/>
  </si>
  <si>
    <t>94200</t>
    <phoneticPr fontId="3" type="noConversion"/>
  </si>
  <si>
    <t>121000</t>
    <phoneticPr fontId="3" type="noConversion"/>
  </si>
  <si>
    <t>130000</t>
    <phoneticPr fontId="3" type="noConversion"/>
  </si>
  <si>
    <t>73300</t>
    <phoneticPr fontId="3" type="noConversion"/>
  </si>
  <si>
    <t>207000</t>
    <phoneticPr fontId="3" type="noConversion"/>
  </si>
  <si>
    <t>179000</t>
    <phoneticPr fontId="3" type="noConversion"/>
  </si>
  <si>
    <t>249000</t>
    <phoneticPr fontId="3" type="noConversion"/>
  </si>
  <si>
    <t>471000</t>
    <phoneticPr fontId="3" type="noConversion"/>
  </si>
  <si>
    <t>375000</t>
    <phoneticPr fontId="3" type="noConversion"/>
  </si>
  <si>
    <t>181000</t>
    <phoneticPr fontId="3" type="noConversion"/>
  </si>
  <si>
    <t>346000</t>
    <phoneticPr fontId="3" type="noConversion"/>
  </si>
  <si>
    <t>231000</t>
    <phoneticPr fontId="3" type="noConversion"/>
  </si>
  <si>
    <t>146000</t>
    <phoneticPr fontId="3" type="noConversion"/>
  </si>
  <si>
    <t>195000</t>
    <phoneticPr fontId="3" type="noConversion"/>
  </si>
  <si>
    <t>163000</t>
    <phoneticPr fontId="3" type="noConversion"/>
  </si>
  <si>
    <t>197000</t>
    <phoneticPr fontId="3" type="noConversion"/>
  </si>
  <si>
    <t>421000</t>
    <phoneticPr fontId="3" type="noConversion"/>
  </si>
  <si>
    <t>315000</t>
    <phoneticPr fontId="3" type="noConversion"/>
  </si>
  <si>
    <t>103000</t>
    <phoneticPr fontId="3" type="noConversion"/>
  </si>
  <si>
    <t>192000</t>
    <phoneticPr fontId="3" type="noConversion"/>
  </si>
  <si>
    <t>132000</t>
    <phoneticPr fontId="3" type="noConversion"/>
  </si>
  <si>
    <t>166000</t>
    <phoneticPr fontId="3" type="noConversion"/>
  </si>
  <si>
    <t>268000</t>
    <phoneticPr fontId="3" type="noConversion"/>
  </si>
  <si>
    <t>193000</t>
    <phoneticPr fontId="3" type="noConversion"/>
  </si>
  <si>
    <t>240000</t>
    <phoneticPr fontId="3" type="noConversion"/>
  </si>
  <si>
    <t>388000</t>
    <phoneticPr fontId="3" type="noConversion"/>
  </si>
  <si>
    <t>274000</t>
    <phoneticPr fontId="3" type="noConversion"/>
  </si>
  <si>
    <t>59800</t>
    <phoneticPr fontId="3" type="noConversion"/>
  </si>
  <si>
    <t>61700</t>
    <phoneticPr fontId="3" type="noConversion"/>
  </si>
  <si>
    <t>69800</t>
    <phoneticPr fontId="3" type="noConversion"/>
  </si>
  <si>
    <t>30100</t>
    <phoneticPr fontId="3" type="noConversion"/>
  </si>
  <si>
    <t>57900</t>
    <phoneticPr fontId="3" type="noConversion"/>
  </si>
  <si>
    <t>55400</t>
    <phoneticPr fontId="3" type="noConversion"/>
  </si>
  <si>
    <t>59600</t>
    <phoneticPr fontId="3" type="noConversion"/>
  </si>
  <si>
    <t>109000</t>
    <phoneticPr fontId="3" type="noConversion"/>
  </si>
  <si>
    <t>148000</t>
    <phoneticPr fontId="3" type="noConversion"/>
  </si>
  <si>
    <t>68300</t>
    <phoneticPr fontId="3" type="noConversion"/>
  </si>
  <si>
    <t>86100</t>
    <phoneticPr fontId="3" type="noConversion"/>
  </si>
  <si>
    <t>86700</t>
    <phoneticPr fontId="3" type="noConversion"/>
  </si>
  <si>
    <t>46700</t>
    <phoneticPr fontId="3" type="noConversion"/>
  </si>
  <si>
    <t>36400</t>
    <phoneticPr fontId="3" type="noConversion"/>
  </si>
  <si>
    <t>42300</t>
    <phoneticPr fontId="3" type="noConversion"/>
  </si>
  <si>
    <t>54100</t>
    <phoneticPr fontId="3" type="noConversion"/>
  </si>
  <si>
    <t>51400</t>
    <phoneticPr fontId="3" type="noConversion"/>
  </si>
  <si>
    <t>72100</t>
    <phoneticPr fontId="3" type="noConversion"/>
  </si>
  <si>
    <t>54400</t>
    <phoneticPr fontId="3" type="noConversion"/>
  </si>
  <si>
    <t>116000</t>
    <phoneticPr fontId="3" type="noConversion"/>
  </si>
  <si>
    <t>156000</t>
    <phoneticPr fontId="3" type="noConversion"/>
  </si>
  <si>
    <t>90800</t>
    <phoneticPr fontId="3" type="noConversion"/>
  </si>
  <si>
    <t>73400</t>
    <phoneticPr fontId="3" type="noConversion"/>
  </si>
  <si>
    <t>141000</t>
    <phoneticPr fontId="3" type="noConversion"/>
  </si>
  <si>
    <t>226000</t>
    <phoneticPr fontId="3" type="noConversion"/>
  </si>
  <si>
    <t>192000</t>
    <phoneticPr fontId="3" type="noConversion"/>
  </si>
  <si>
    <t>122000</t>
    <phoneticPr fontId="3" type="noConversion"/>
  </si>
  <si>
    <t>95000</t>
    <phoneticPr fontId="3" type="noConversion"/>
  </si>
  <si>
    <t>158000</t>
    <phoneticPr fontId="3" type="noConversion"/>
  </si>
  <si>
    <t>IgG titer EC50</t>
    <phoneticPr fontId="3" type="noConversion"/>
  </si>
  <si>
    <t xml:space="preserve">ACE2 Competitive Nabs titer </t>
    <phoneticPr fontId="3" type="noConversion"/>
  </si>
  <si>
    <r>
      <rPr>
        <sz val="12"/>
        <color theme="1"/>
        <rFont val="宋体"/>
        <family val="2"/>
        <charset val="134"/>
      </rPr>
      <t xml:space="preserve">pseudovirus </t>
    </r>
    <r>
      <rPr>
        <sz val="12"/>
        <color theme="1"/>
        <rFont val="Calibri"/>
        <family val="2"/>
      </rPr>
      <t>Nabs titer</t>
    </r>
    <phoneticPr fontId="3" type="noConversion"/>
  </si>
  <si>
    <t>Saline</t>
    <phoneticPr fontId="3" type="noConversion"/>
  </si>
  <si>
    <r>
      <rPr>
        <sz val="11"/>
        <color theme="1"/>
        <rFont val="宋体"/>
        <family val="3"/>
        <charset val="134"/>
      </rPr>
      <t>（</t>
    </r>
    <r>
      <rPr>
        <sz val="11"/>
        <color theme="1"/>
        <rFont val="Times New Roman"/>
        <family val="1"/>
      </rPr>
      <t>SCB-2019</t>
    </r>
    <r>
      <rPr>
        <sz val="11"/>
        <color theme="1"/>
        <rFont val="宋体"/>
        <family val="3"/>
        <charset val="134"/>
      </rPr>
      <t>）</t>
    </r>
    <phoneticPr fontId="3" type="noConversion"/>
  </si>
  <si>
    <r>
      <rPr>
        <sz val="11"/>
        <color theme="1"/>
        <rFont val="Times New Roman"/>
        <family val="1"/>
      </rPr>
      <t>(SCB-2019+AS03)</t>
    </r>
    <phoneticPr fontId="3" type="noConversion"/>
  </si>
  <si>
    <r>
      <rPr>
        <sz val="11"/>
        <color theme="1"/>
        <rFont val="Times New Roman"/>
        <family val="1"/>
      </rPr>
      <t>(SCB-2019+CpG1018)</t>
    </r>
    <phoneticPr fontId="3" type="noConversion"/>
  </si>
  <si>
    <t>2025561</t>
  </si>
  <si>
    <t>9841</t>
    <phoneticPr fontId="3" type="noConversion"/>
  </si>
  <si>
    <t>2025562</t>
  </si>
  <si>
    <t>6781</t>
    <phoneticPr fontId="3" type="noConversion"/>
  </si>
  <si>
    <t>2025563</t>
  </si>
  <si>
    <t>6120</t>
    <phoneticPr fontId="3" type="noConversion"/>
  </si>
  <si>
    <t>2025564</t>
  </si>
  <si>
    <t>8281</t>
    <phoneticPr fontId="3" type="noConversion"/>
  </si>
  <si>
    <t>2025565</t>
  </si>
  <si>
    <t>8211</t>
    <phoneticPr fontId="3" type="noConversion"/>
  </si>
  <si>
    <t>2025566</t>
  </si>
  <si>
    <t>11700</t>
    <phoneticPr fontId="3" type="noConversion"/>
  </si>
  <si>
    <t>2025567</t>
  </si>
  <si>
    <t>13500</t>
    <phoneticPr fontId="3" type="noConversion"/>
  </si>
  <si>
    <t>2025568</t>
  </si>
  <si>
    <t>13300</t>
    <phoneticPr fontId="3" type="noConversion"/>
  </si>
  <si>
    <t>2025569</t>
  </si>
  <si>
    <t>5398</t>
    <phoneticPr fontId="3" type="noConversion"/>
  </si>
  <si>
    <t>2025570</t>
  </si>
  <si>
    <r>
      <rPr>
        <sz val="11"/>
        <color theme="1"/>
        <rFont val="宋体"/>
        <family val="3"/>
        <charset val="134"/>
      </rPr>
      <t>S-Trimer+Alum+CpG</t>
    </r>
    <phoneticPr fontId="3" type="noConversion"/>
  </si>
  <si>
    <t>S-Fc</t>
  </si>
  <si>
    <t>Binding IgG titer</t>
    <phoneticPr fontId="3" type="noConversion"/>
  </si>
  <si>
    <t>pseudovirus nab titer</t>
    <phoneticPr fontId="3" type="noConversion"/>
  </si>
  <si>
    <t xml:space="preserve">ACE2 </t>
    <phoneticPr fontId="3" type="noConversion"/>
  </si>
  <si>
    <t>BUN/CREA</t>
    <phoneticPr fontId="3" type="noConversion"/>
  </si>
  <si>
    <t>ALB/GLOB</t>
    <phoneticPr fontId="3" type="noConversion"/>
  </si>
  <si>
    <t>IFN-γ</t>
  </si>
  <si>
    <t>IL-4</t>
  </si>
  <si>
    <t>IL-5</t>
  </si>
  <si>
    <t>S-Trimer</t>
    <phoneticPr fontId="3" type="noConversion"/>
  </si>
  <si>
    <t>S-Trimer+AS03</t>
    <phoneticPr fontId="3" type="noConversion"/>
  </si>
  <si>
    <t>S-Trimer+ALUM+CpG</t>
    <phoneticPr fontId="3" type="noConversion"/>
  </si>
  <si>
    <t>healthy  sera Igg</t>
    <phoneticPr fontId="9" type="noConversion"/>
  </si>
  <si>
    <t>antigen:</t>
    <phoneticPr fontId="9" type="noConversion"/>
  </si>
  <si>
    <t>S-Trimer</t>
    <phoneticPr fontId="9" type="noConversion"/>
  </si>
  <si>
    <t>H3</t>
    <phoneticPr fontId="9" type="noConversion"/>
  </si>
  <si>
    <t>B2</t>
    <phoneticPr fontId="9" type="noConversion"/>
  </si>
  <si>
    <t>H1</t>
    <phoneticPr fontId="9" type="noConversion"/>
  </si>
  <si>
    <t>B1</t>
    <phoneticPr fontId="9" type="noConversion"/>
  </si>
  <si>
    <t>Human convalescent sera Igg titer ec50</t>
    <phoneticPr fontId="9" type="noConversion"/>
  </si>
  <si>
    <t>Saline  group</t>
    <phoneticPr fontId="3" type="noConversion"/>
  </si>
  <si>
    <t>S-Timre+alum+CpG</t>
    <phoneticPr fontId="3" type="noConversion"/>
  </si>
  <si>
    <t>Gran%</t>
    <phoneticPr fontId="3" type="noConversion"/>
  </si>
  <si>
    <t>Gran</t>
    <phoneticPr fontId="3" type="noConversion"/>
  </si>
  <si>
    <t>HCT</t>
    <phoneticPr fontId="3" type="noConversion"/>
  </si>
  <si>
    <t>HGB</t>
    <phoneticPr fontId="3" type="noConversion"/>
  </si>
  <si>
    <t>Lymph%</t>
    <phoneticPr fontId="3" type="noConversion"/>
  </si>
  <si>
    <t>Lymph</t>
    <phoneticPr fontId="3" type="noConversion"/>
  </si>
  <si>
    <t>MCHC</t>
    <phoneticPr fontId="3" type="noConversion"/>
  </si>
  <si>
    <t>MCH</t>
    <phoneticPr fontId="3" type="noConversion"/>
  </si>
  <si>
    <t>MCV</t>
    <phoneticPr fontId="3" type="noConversion"/>
  </si>
  <si>
    <t>Mon%</t>
    <phoneticPr fontId="3" type="noConversion"/>
  </si>
  <si>
    <t>Mon</t>
    <phoneticPr fontId="3" type="noConversion"/>
  </si>
  <si>
    <t>MPV</t>
    <phoneticPr fontId="3" type="noConversion"/>
  </si>
  <si>
    <t>PCT</t>
    <phoneticPr fontId="3" type="noConversion"/>
  </si>
  <si>
    <t>PDW</t>
    <phoneticPr fontId="3" type="noConversion"/>
  </si>
  <si>
    <t>PLT</t>
    <phoneticPr fontId="3" type="noConversion"/>
  </si>
  <si>
    <t>RBC</t>
    <phoneticPr fontId="3" type="noConversion"/>
  </si>
  <si>
    <t>RDW</t>
    <phoneticPr fontId="3" type="noConversion"/>
  </si>
  <si>
    <t>WBC</t>
    <phoneticPr fontId="3" type="noConversion"/>
  </si>
  <si>
    <t>（ALT）U/L</t>
    <phoneticPr fontId="3" type="noConversion"/>
  </si>
  <si>
    <t>（LAC）mmol/L</t>
    <phoneticPr fontId="3" type="noConversion"/>
  </si>
  <si>
    <t>（LDH）U/L</t>
    <phoneticPr fontId="3" type="noConversion"/>
  </si>
  <si>
    <t>（AST）U/L</t>
    <phoneticPr fontId="3" type="noConversion"/>
  </si>
  <si>
    <t>saline</t>
    <phoneticPr fontId="3" type="noConversion"/>
  </si>
  <si>
    <t>S-Trimer+alum+CpG</t>
    <phoneticPr fontId="3" type="noConversion"/>
  </si>
  <si>
    <t>（TP）g/dL</t>
    <phoneticPr fontId="3" type="noConversion"/>
  </si>
  <si>
    <t>（GLOB）g/dL</t>
    <phoneticPr fontId="3" type="noConversion"/>
  </si>
  <si>
    <t>（TRIG）mg/dL</t>
    <phoneticPr fontId="3" type="noConversion"/>
  </si>
  <si>
    <t>（ALB）g/dL</t>
    <phoneticPr fontId="3" type="noConversion"/>
  </si>
  <si>
    <t>（CREA) mg/dL</t>
    <phoneticPr fontId="3" type="noConversion"/>
  </si>
  <si>
    <t>（CK）U/L</t>
    <phoneticPr fontId="3" type="noConversion"/>
  </si>
  <si>
    <t>（CHOL）mg/dL</t>
    <phoneticPr fontId="3" type="noConversion"/>
  </si>
  <si>
    <t>（BUN）mg/dL</t>
    <phoneticPr fontId="3" type="noConversion"/>
  </si>
  <si>
    <t>（GLU） mg/dL</t>
    <phoneticPr fontId="3" type="noConversion"/>
  </si>
  <si>
    <t>GMT</t>
    <phoneticPr fontId="3" type="noConversion"/>
  </si>
  <si>
    <t>anti-s2</t>
    <phoneticPr fontId="3" type="noConversion"/>
  </si>
  <si>
    <t>anti-Trimer</t>
    <phoneticPr fontId="3" type="noConversion"/>
  </si>
  <si>
    <t>anti-S1</t>
    <phoneticPr fontId="3" type="noConversion"/>
  </si>
  <si>
    <t>Control</t>
  </si>
  <si>
    <t>40° 2W</t>
  </si>
  <si>
    <t>2-8° 4M</t>
  </si>
  <si>
    <t>S-Trimer Binding IgG titer EC50</t>
    <phoneticPr fontId="3" type="noConversion"/>
  </si>
  <si>
    <t>ACE2 Competitive Nab titer EC50</t>
    <phoneticPr fontId="3" type="noConversion"/>
  </si>
  <si>
    <t>not detect</t>
    <phoneticPr fontId="3" type="noConversion"/>
  </si>
  <si>
    <t>sds-page</t>
    <phoneticPr fontId="3" type="noConversion"/>
  </si>
  <si>
    <t>S-Trimer
+
AS03</t>
    <phoneticPr fontId="41" type="noConversion"/>
  </si>
  <si>
    <t>S-Trimer
+
CpG1018
+
Alum</t>
    <phoneticPr fontId="41" type="noConversion"/>
  </si>
  <si>
    <t>Saline</t>
  </si>
  <si>
    <t>WT VIRUS NAB titer</t>
    <phoneticPr fontId="4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</si>
</sst>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.00_);[Red]\(0.00\)"/>
    <numFmt numFmtId="177" formatCode="0_);[Red]\(0\)"/>
    <numFmt numFmtId="178" formatCode="0&quot; dpi&quot;"/>
    <numFmt numFmtId="179" formatCode="#,##0.0"/>
    <numFmt numFmtId="180" formatCode="0&quot;dpi&quot;"/>
    <numFmt numFmtId="181" formatCode="0.0000"/>
  </numFmts>
  <fonts count="42">
    <font>
      <sz val="12"/>
      <color theme="1"/>
      <name val="宋体"/>
      <family val="2"/>
      <charset val="134"/>
      <scheme val="minor"/>
    </font>
    <font>
      <sz val="12"/>
      <color theme="1"/>
      <name val="Calibri"/>
      <family val="2"/>
    </font>
    <font>
      <sz val="12"/>
      <color theme="1"/>
      <name val="宋体"/>
      <family val="2"/>
      <charset val="134"/>
    </font>
    <font>
      <sz val="9"/>
      <name val="宋体"/>
      <family val="2"/>
      <charset val="134"/>
      <scheme val="minor"/>
    </font>
    <font>
      <b/>
      <sz val="12"/>
      <color theme="1"/>
      <name val="楷体"/>
      <family val="3"/>
      <charset val="134"/>
    </font>
    <font>
      <sz val="12"/>
      <color rgb="FF000000"/>
      <name val="Calibri"/>
      <family val="2"/>
    </font>
    <font>
      <sz val="12"/>
      <color rgb="FFFF0000"/>
      <name val="Calibri"/>
      <family val="2"/>
    </font>
    <font>
      <sz val="12"/>
      <name val="Calibri"/>
      <family val="2"/>
    </font>
    <font>
      <sz val="12"/>
      <name val="宋体"/>
      <family val="3"/>
      <charset val="134"/>
    </font>
    <font>
      <sz val="9"/>
      <name val="宋体"/>
      <family val="3"/>
      <charset val="134"/>
    </font>
    <font>
      <sz val="12"/>
      <name val="Arial"/>
      <family val="2"/>
    </font>
    <font>
      <sz val="11"/>
      <name val="Calibri"/>
      <family val="2"/>
    </font>
    <font>
      <sz val="14"/>
      <name val="Calibri"/>
      <family val="2"/>
    </font>
    <font>
      <u/>
      <sz val="12"/>
      <color theme="10"/>
      <name val="宋体"/>
      <family val="2"/>
      <charset val="134"/>
      <scheme val="minor"/>
    </font>
    <font>
      <u/>
      <sz val="12"/>
      <color theme="11"/>
      <name val="宋体"/>
      <family val="2"/>
      <charset val="134"/>
      <scheme val="minor"/>
    </font>
    <font>
      <sz val="11"/>
      <color theme="1"/>
      <name val="Calibri"/>
      <family val="2"/>
    </font>
    <font>
      <sz val="10"/>
      <color theme="0"/>
      <name val="Calibri"/>
      <family val="2"/>
    </font>
    <font>
      <sz val="10"/>
      <name val="Calibri"/>
      <family val="2"/>
    </font>
    <font>
      <sz val="11"/>
      <name val="宋体"/>
      <family val="2"/>
      <charset val="134"/>
    </font>
    <font>
      <sz val="10"/>
      <name val="宋体"/>
      <family val="3"/>
      <charset val="134"/>
    </font>
    <font>
      <sz val="10"/>
      <name val="Arial"/>
      <family val="2"/>
    </font>
    <font>
      <b/>
      <sz val="10"/>
      <color theme="0"/>
      <name val="Arial"/>
      <family val="2"/>
    </font>
    <font>
      <b/>
      <sz val="10"/>
      <name val="Arial"/>
      <family val="2"/>
    </font>
    <font>
      <sz val="10"/>
      <color theme="4"/>
      <name val="Arial"/>
      <family val="2"/>
    </font>
    <font>
      <b/>
      <sz val="10"/>
      <color theme="0" tint="-0.249977111117893"/>
      <name val="Arial"/>
      <family val="2"/>
    </font>
    <font>
      <b/>
      <sz val="10"/>
      <name val="Calibri"/>
      <family val="2"/>
    </font>
    <font>
      <sz val="10"/>
      <color rgb="FF00B050"/>
      <name val="Arial"/>
      <family val="2"/>
    </font>
    <font>
      <sz val="10"/>
      <color rgb="FFFF0000"/>
      <name val="Arial"/>
      <family val="2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</font>
    <font>
      <sz val="10"/>
      <color theme="1"/>
      <name val="Arial"/>
      <family val="2"/>
    </font>
    <font>
      <sz val="10.5"/>
      <color theme="1"/>
      <name val="Times New Roman"/>
      <family val="1"/>
    </font>
    <font>
      <b/>
      <sz val="11"/>
      <color theme="1"/>
      <name val="宋体"/>
      <family val="2"/>
      <scheme val="minor"/>
    </font>
    <font>
      <sz val="11"/>
      <color rgb="FFFF0000"/>
      <name val="宋体"/>
      <family val="2"/>
      <scheme val="minor"/>
    </font>
    <font>
      <sz val="12"/>
      <color rgb="FF000000"/>
      <name val="宋体"/>
      <family val="3"/>
      <charset val="134"/>
      <scheme val="minor"/>
    </font>
    <font>
      <sz val="12"/>
      <color rgb="FFFF0000"/>
      <name val="宋体"/>
      <family val="2"/>
      <charset val="134"/>
      <scheme val="minor"/>
    </font>
    <font>
      <sz val="22"/>
      <color theme="1"/>
      <name val="宋体"/>
      <family val="2"/>
      <charset val="134"/>
      <scheme val="minor"/>
    </font>
    <font>
      <sz val="20"/>
      <color theme="1"/>
      <name val="宋体"/>
      <family val="2"/>
      <charset val="134"/>
      <scheme val="minor"/>
    </font>
    <font>
      <sz val="20"/>
      <color theme="1"/>
      <name val="宋体"/>
      <family val="3"/>
      <charset val="134"/>
      <scheme val="minor"/>
    </font>
    <font>
      <sz val="36"/>
      <color theme="1"/>
      <name val="宋体"/>
      <family val="2"/>
      <charset val="134"/>
      <scheme val="minor"/>
    </font>
    <font>
      <sz val="10"/>
      <color theme="0"/>
      <name val="宋体"/>
      <family val="3"/>
      <charset val="134"/>
    </font>
    <font>
      <sz val="9"/>
      <name val="宋体"/>
      <family val="2"/>
      <charset val="134"/>
    </font>
  </fonts>
  <fills count="15">
    <fill>
      <patternFill patternType="none"/>
    </fill>
    <fill>
      <patternFill patternType="gray125"/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5FC0C6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8" tint="0.59999389629810485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</borders>
  <cellStyleXfs count="68">
    <xf numFmtId="0" fontId="0" fillId="0" borderId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20" fillId="0" borderId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0" fontId="13" fillId="0" borderId="0" applyNumberFormat="0" applyFill="0" applyBorder="0" applyAlignment="0" applyProtection="0"/>
    <xf numFmtId="0" fontId="14" fillId="0" borderId="0" applyNumberFormat="0" applyFill="0" applyBorder="0" applyAlignment="0" applyProtection="0"/>
  </cellStyleXfs>
  <cellXfs count="158">
    <xf numFmtId="0" fontId="0" fillId="0" borderId="0" xfId="0"/>
    <xf numFmtId="0" fontId="1" fillId="3" borderId="2" xfId="0" applyFont="1" applyFill="1" applyBorder="1" applyAlignment="1">
      <alignment horizontal="center" vertical="center" wrapText="1" readingOrder="1"/>
    </xf>
    <xf numFmtId="0" fontId="1" fillId="3" borderId="3" xfId="0" applyFont="1" applyFill="1" applyBorder="1" applyAlignment="1">
      <alignment horizontal="center" vertical="center" wrapText="1" readingOrder="1"/>
    </xf>
    <xf numFmtId="0" fontId="1" fillId="3" borderId="4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1" fontId="5" fillId="0" borderId="1" xfId="0" applyNumberFormat="1" applyFont="1" applyBorder="1" applyAlignment="1">
      <alignment horizontal="center" vertical="center" wrapText="1" readingOrder="1"/>
    </xf>
    <xf numFmtId="1" fontId="5" fillId="0" borderId="5" xfId="0" applyNumberFormat="1" applyFont="1" applyBorder="1" applyAlignment="1">
      <alignment horizontal="center" vertical="center" wrapText="1" readingOrder="1"/>
    </xf>
    <xf numFmtId="1" fontId="1" fillId="0" borderId="1" xfId="0" applyNumberFormat="1" applyFont="1" applyBorder="1" applyAlignment="1">
      <alignment horizontal="center" vertical="center"/>
    </xf>
    <xf numFmtId="176" fontId="1" fillId="0" borderId="5" xfId="0" applyNumberFormat="1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7" fillId="0" borderId="1" xfId="0" applyFont="1" applyBorder="1"/>
    <xf numFmtId="0" fontId="7" fillId="0" borderId="1" xfId="0" applyFont="1" applyFill="1" applyBorder="1"/>
    <xf numFmtId="0" fontId="7" fillId="0" borderId="1" xfId="0" applyFont="1" applyBorder="1" applyAlignment="1">
      <alignment horizontal="center"/>
    </xf>
    <xf numFmtId="0" fontId="7" fillId="0" borderId="1" xfId="0" applyFont="1" applyBorder="1" applyAlignment="1">
      <alignment horizontal="center" vertical="center"/>
    </xf>
    <xf numFmtId="1" fontId="10" fillId="0" borderId="1" xfId="0" applyNumberFormat="1" applyFont="1" applyBorder="1"/>
    <xf numFmtId="0" fontId="10" fillId="0" borderId="1" xfId="0" applyFont="1" applyBorder="1"/>
    <xf numFmtId="0" fontId="7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/>
    </xf>
    <xf numFmtId="1" fontId="7" fillId="0" borderId="1" xfId="0" applyNumberFormat="1" applyFont="1" applyBorder="1" applyAlignment="1">
      <alignment horizontal="center"/>
    </xf>
    <xf numFmtId="1" fontId="11" fillId="0" borderId="1" xfId="0" applyNumberFormat="1" applyFont="1" applyFill="1" applyBorder="1" applyAlignment="1">
      <alignment horizontal="center"/>
    </xf>
    <xf numFmtId="1" fontId="7" fillId="0" borderId="1" xfId="0" applyNumberFormat="1" applyFont="1" applyFill="1" applyBorder="1" applyAlignment="1">
      <alignment horizontal="center"/>
    </xf>
    <xf numFmtId="1" fontId="7" fillId="4" borderId="1" xfId="0" applyNumberFormat="1" applyFont="1" applyFill="1" applyBorder="1" applyAlignment="1">
      <alignment horizontal="center"/>
    </xf>
    <xf numFmtId="0" fontId="15" fillId="0" borderId="1" xfId="0" applyFont="1" applyFill="1" applyBorder="1" applyAlignment="1">
      <alignment horizontal="center"/>
    </xf>
    <xf numFmtId="1" fontId="7" fillId="0" borderId="1" xfId="0" applyNumberFormat="1" applyFont="1" applyFill="1" applyBorder="1" applyAlignment="1">
      <alignment horizontal="right"/>
    </xf>
    <xf numFmtId="1" fontId="7" fillId="0" borderId="0" xfId="0" applyNumberFormat="1" applyFont="1" applyFill="1" applyBorder="1" applyAlignment="1">
      <alignment horizontal="right"/>
    </xf>
    <xf numFmtId="1" fontId="7" fillId="0" borderId="0" xfId="0" applyNumberFormat="1" applyFont="1" applyFill="1"/>
    <xf numFmtId="1" fontId="7" fillId="0" borderId="0" xfId="0" applyNumberFormat="1" applyFont="1" applyFill="1" applyAlignment="1">
      <alignment horizontal="right"/>
    </xf>
    <xf numFmtId="0" fontId="17" fillId="0" borderId="9" xfId="0" applyFont="1" applyFill="1" applyBorder="1" applyAlignment="1">
      <alignment vertical="center"/>
    </xf>
    <xf numFmtId="0" fontId="17" fillId="0" borderId="11" xfId="0" applyFont="1" applyFill="1" applyBorder="1" applyAlignment="1">
      <alignment vertical="center"/>
    </xf>
    <xf numFmtId="0" fontId="17" fillId="0" borderId="4" xfId="0" applyFont="1" applyFill="1" applyBorder="1" applyAlignment="1">
      <alignment horizontal="center"/>
    </xf>
    <xf numFmtId="1" fontId="1" fillId="0" borderId="4" xfId="0" applyNumberFormat="1" applyFont="1" applyFill="1" applyBorder="1" applyAlignment="1">
      <alignment horizontal="center"/>
    </xf>
    <xf numFmtId="0" fontId="1" fillId="0" borderId="0" xfId="0" applyFont="1" applyFill="1"/>
    <xf numFmtId="0" fontId="11" fillId="0" borderId="1" xfId="0" applyFont="1" applyFill="1" applyBorder="1" applyAlignment="1">
      <alignment horizontal="center"/>
    </xf>
    <xf numFmtId="0" fontId="1" fillId="0" borderId="1" xfId="0" applyFont="1" applyFill="1" applyBorder="1" applyAlignment="1">
      <alignment horizontal="center"/>
    </xf>
    <xf numFmtId="1" fontId="1" fillId="0" borderId="1" xfId="0" applyNumberFormat="1" applyFont="1" applyFill="1" applyBorder="1" applyAlignment="1">
      <alignment horizontal="center"/>
    </xf>
    <xf numFmtId="177" fontId="1" fillId="0" borderId="1" xfId="0" applyNumberFormat="1" applyFont="1" applyFill="1" applyBorder="1" applyAlignment="1">
      <alignment horizontal="center"/>
    </xf>
    <xf numFmtId="177" fontId="6" fillId="0" borderId="1" xfId="0" applyNumberFormat="1" applyFont="1" applyFill="1" applyBorder="1" applyAlignment="1">
      <alignment horizontal="center"/>
    </xf>
    <xf numFmtId="0" fontId="2" fillId="0" borderId="4" xfId="0" applyFont="1" applyFill="1" applyBorder="1" applyAlignment="1">
      <alignment horizontal="center"/>
    </xf>
    <xf numFmtId="0" fontId="18" fillId="0" borderId="4" xfId="0" applyFont="1" applyFill="1" applyBorder="1" applyAlignment="1">
      <alignment horizontal="center"/>
    </xf>
    <xf numFmtId="0" fontId="10" fillId="0" borderId="0" xfId="0" applyFont="1"/>
    <xf numFmtId="0" fontId="21" fillId="6" borderId="0" xfId="37" applyFont="1" applyFill="1"/>
    <xf numFmtId="178" fontId="21" fillId="6" borderId="0" xfId="37" applyNumberFormat="1" applyFont="1" applyFill="1" applyAlignment="1">
      <alignment horizontal="center"/>
    </xf>
    <xf numFmtId="0" fontId="20" fillId="0" borderId="0" xfId="37"/>
    <xf numFmtId="0" fontId="22" fillId="2" borderId="0" xfId="37" applyFont="1" applyFill="1"/>
    <xf numFmtId="0" fontId="20" fillId="0" borderId="0" xfId="37" quotePrefix="1" applyAlignment="1">
      <alignment horizontal="left" indent="1"/>
    </xf>
    <xf numFmtId="4" fontId="23" fillId="7" borderId="0" xfId="37" applyNumberFormat="1" applyFont="1" applyFill="1"/>
    <xf numFmtId="0" fontId="22" fillId="8" borderId="0" xfId="37" applyFont="1" applyFill="1" applyAlignment="1">
      <alignment horizontal="right" indent="1"/>
    </xf>
    <xf numFmtId="4" fontId="22" fillId="8" borderId="0" xfId="37" applyNumberFormat="1" applyFont="1" applyFill="1"/>
    <xf numFmtId="4" fontId="24" fillId="0" borderId="0" xfId="0" applyNumberFormat="1" applyFont="1"/>
    <xf numFmtId="4" fontId="20" fillId="0" borderId="0" xfId="37" applyNumberFormat="1"/>
    <xf numFmtId="179" fontId="26" fillId="7" borderId="0" xfId="37" applyNumberFormat="1" applyFont="1" applyFill="1"/>
    <xf numFmtId="3" fontId="22" fillId="8" borderId="0" xfId="37" applyNumberFormat="1" applyFont="1" applyFill="1"/>
    <xf numFmtId="179" fontId="22" fillId="8" borderId="0" xfId="37" applyNumberFormat="1" applyFont="1" applyFill="1"/>
    <xf numFmtId="179" fontId="23" fillId="7" borderId="0" xfId="37" applyNumberFormat="1" applyFont="1" applyFill="1"/>
    <xf numFmtId="179" fontId="24" fillId="0" borderId="0" xfId="0" applyNumberFormat="1" applyFont="1"/>
    <xf numFmtId="179" fontId="20" fillId="0" borderId="0" xfId="37" applyNumberFormat="1"/>
    <xf numFmtId="178" fontId="21" fillId="6" borderId="0" xfId="37" applyNumberFormat="1" applyFont="1" applyFill="1" applyAlignment="1">
      <alignment horizontal="center" wrapText="1"/>
    </xf>
    <xf numFmtId="3" fontId="23" fillId="7" borderId="0" xfId="37" applyNumberFormat="1" applyFont="1" applyFill="1"/>
    <xf numFmtId="3" fontId="27" fillId="7" borderId="0" xfId="37" applyNumberFormat="1" applyFont="1" applyFill="1"/>
    <xf numFmtId="3" fontId="24" fillId="0" borderId="0" xfId="0" applyNumberFormat="1" applyFont="1"/>
    <xf numFmtId="3" fontId="23" fillId="6" borderId="0" xfId="37" applyNumberFormat="1" applyFont="1" applyFill="1"/>
    <xf numFmtId="0" fontId="28" fillId="5" borderId="1" xfId="0" applyFont="1" applyFill="1" applyBorder="1" applyAlignment="1">
      <alignment horizontal="center" vertical="center"/>
    </xf>
    <xf numFmtId="0" fontId="30" fillId="5" borderId="1" xfId="0" applyFont="1" applyFill="1" applyBorder="1" applyAlignment="1">
      <alignment horizontal="left"/>
    </xf>
    <xf numFmtId="0" fontId="0" fillId="5" borderId="1" xfId="0" applyNumberFormat="1" applyFill="1" applyBorder="1" applyAlignment="1">
      <alignment vertical="center"/>
    </xf>
    <xf numFmtId="0" fontId="28" fillId="0" borderId="1" xfId="0" applyFont="1" applyBorder="1" applyAlignment="1">
      <alignment horizontal="center" vertical="center"/>
    </xf>
    <xf numFmtId="0" fontId="7" fillId="0" borderId="1" xfId="0" applyNumberFormat="1" applyFont="1" applyFill="1" applyBorder="1" applyAlignment="1">
      <alignment horizontal="center" vertical="center"/>
    </xf>
    <xf numFmtId="49" fontId="31" fillId="0" borderId="1" xfId="0" applyNumberFormat="1" applyFont="1" applyBorder="1" applyAlignment="1">
      <alignment horizontal="center" vertical="center"/>
    </xf>
    <xf numFmtId="49" fontId="31" fillId="0" borderId="1" xfId="0" applyNumberFormat="1" applyFont="1" applyBorder="1" applyAlignment="1">
      <alignment vertical="center"/>
    </xf>
    <xf numFmtId="1" fontId="7" fillId="0" borderId="1" xfId="0" applyNumberFormat="1" applyFont="1" applyFill="1" applyBorder="1" applyAlignment="1">
      <alignment horizontal="center" vertical="center"/>
    </xf>
    <xf numFmtId="1" fontId="1" fillId="0" borderId="1" xfId="0" applyNumberFormat="1" applyFont="1" applyFill="1" applyBorder="1" applyAlignment="1">
      <alignment vertical="center"/>
    </xf>
    <xf numFmtId="2" fontId="28" fillId="0" borderId="1" xfId="0" applyNumberFormat="1" applyFont="1" applyBorder="1" applyAlignment="1">
      <alignment horizontal="center" vertical="center"/>
    </xf>
    <xf numFmtId="1" fontId="7" fillId="0" borderId="1" xfId="0" applyNumberFormat="1" applyFont="1" applyFill="1" applyBorder="1" applyAlignment="1">
      <alignment horizontal="right" vertical="center"/>
    </xf>
    <xf numFmtId="176" fontId="31" fillId="0" borderId="1" xfId="0" applyNumberFormat="1" applyFont="1" applyBorder="1" applyAlignment="1">
      <alignment vertical="center"/>
    </xf>
    <xf numFmtId="177" fontId="28" fillId="0" borderId="1" xfId="0" applyNumberFormat="1" applyFont="1" applyBorder="1" applyAlignment="1">
      <alignment horizontal="center" vertical="center"/>
    </xf>
    <xf numFmtId="49" fontId="31" fillId="0" borderId="8" xfId="0" applyNumberFormat="1" applyFont="1" applyBorder="1" applyAlignment="1">
      <alignment horizontal="center" vertical="center"/>
    </xf>
    <xf numFmtId="0" fontId="28" fillId="0" borderId="8" xfId="0" applyFont="1" applyBorder="1" applyAlignment="1">
      <alignment horizontal="center" vertical="center"/>
    </xf>
    <xf numFmtId="49" fontId="31" fillId="0" borderId="0" xfId="0" applyNumberFormat="1" applyFont="1" applyAlignment="1">
      <alignment horizontal="center" vertical="center"/>
    </xf>
    <xf numFmtId="49" fontId="31" fillId="0" borderId="0" xfId="0" applyNumberFormat="1" applyFont="1" applyBorder="1" applyAlignment="1">
      <alignment horizontal="center" vertical="center"/>
    </xf>
    <xf numFmtId="0" fontId="28" fillId="0" borderId="0" xfId="0" applyFont="1" applyBorder="1" applyAlignment="1">
      <alignment horizontal="center" vertical="center"/>
    </xf>
    <xf numFmtId="49" fontId="31" fillId="0" borderId="10" xfId="0" applyNumberFormat="1" applyFont="1" applyBorder="1" applyAlignment="1">
      <alignment horizontal="center" vertical="center"/>
    </xf>
    <xf numFmtId="0" fontId="28" fillId="0" borderId="10" xfId="0" applyFont="1" applyBorder="1" applyAlignment="1">
      <alignment horizontal="center" vertical="center"/>
    </xf>
    <xf numFmtId="1" fontId="1" fillId="0" borderId="1" xfId="0" applyNumberFormat="1" applyFont="1" applyFill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1" fontId="7" fillId="0" borderId="11" xfId="0" applyNumberFormat="1" applyFont="1" applyBorder="1" applyAlignment="1">
      <alignment horizontal="right" vertical="center"/>
    </xf>
    <xf numFmtId="0" fontId="10" fillId="0" borderId="1" xfId="0" applyFont="1" applyBorder="1" applyAlignment="1">
      <alignment horizontal="center"/>
    </xf>
    <xf numFmtId="0" fontId="32" fillId="11" borderId="0" xfId="0" applyFont="1" applyFill="1"/>
    <xf numFmtId="0" fontId="32" fillId="3" borderId="0" xfId="0" applyFont="1" applyFill="1"/>
    <xf numFmtId="0" fontId="32" fillId="12" borderId="0" xfId="0" applyFont="1" applyFill="1"/>
    <xf numFmtId="180" fontId="0" fillId="0" borderId="0" xfId="0" applyNumberFormat="1" applyAlignment="1">
      <alignment horizontal="left"/>
    </xf>
    <xf numFmtId="0" fontId="33" fillId="0" borderId="0" xfId="0" applyFont="1"/>
    <xf numFmtId="1" fontId="1" fillId="0" borderId="1" xfId="0" applyNumberFormat="1" applyFont="1" applyFill="1" applyBorder="1" applyAlignment="1">
      <alignment horizontal="right"/>
    </xf>
    <xf numFmtId="1" fontId="1" fillId="0" borderId="1" xfId="0" applyNumberFormat="1" applyFont="1" applyBorder="1" applyAlignment="1">
      <alignment horizontal="center"/>
    </xf>
    <xf numFmtId="1" fontId="11" fillId="0" borderId="1" xfId="0" applyNumberFormat="1" applyFont="1" applyBorder="1" applyAlignment="1">
      <alignment horizontal="center"/>
    </xf>
    <xf numFmtId="0" fontId="0" fillId="0" borderId="1" xfId="0" applyBorder="1"/>
    <xf numFmtId="0" fontId="20" fillId="0" borderId="1" xfId="0" applyFont="1" applyBorder="1"/>
    <xf numFmtId="181" fontId="0" fillId="0" borderId="1" xfId="0" applyNumberFormat="1" applyBorder="1" applyAlignment="1">
      <alignment horizontal="right"/>
    </xf>
    <xf numFmtId="0" fontId="27" fillId="0" borderId="1" xfId="0" applyFont="1" applyBorder="1"/>
    <xf numFmtId="0" fontId="35" fillId="0" borderId="1" xfId="0" applyFont="1" applyBorder="1"/>
    <xf numFmtId="0" fontId="1" fillId="0" borderId="1" xfId="0" applyFont="1" applyBorder="1" applyAlignment="1">
      <alignment horizontal="center"/>
    </xf>
    <xf numFmtId="0" fontId="38" fillId="0" borderId="0" xfId="0" applyFont="1"/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7" fillId="0" borderId="7" xfId="0" applyFont="1" applyFill="1" applyBorder="1" applyAlignment="1">
      <alignment horizontal="center" vertical="center"/>
    </xf>
    <xf numFmtId="0" fontId="7" fillId="0" borderId="4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7" fillId="0" borderId="1" xfId="0" applyFont="1" applyFill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17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6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/>
    </xf>
    <xf numFmtId="0" fontId="37" fillId="0" borderId="0" xfId="0" applyFont="1" applyAlignment="1">
      <alignment horizontal="center"/>
    </xf>
    <xf numFmtId="0" fontId="38" fillId="0" borderId="0" xfId="0" applyFont="1" applyAlignment="1">
      <alignment horizontal="center"/>
    </xf>
    <xf numFmtId="0" fontId="36" fillId="0" borderId="0" xfId="0" applyFont="1" applyAlignment="1">
      <alignment horizontal="center"/>
    </xf>
    <xf numFmtId="0" fontId="39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20" fillId="0" borderId="1" xfId="0" applyFont="1" applyBorder="1" applyAlignment="1">
      <alignment horizontal="center"/>
    </xf>
    <xf numFmtId="0" fontId="28" fillId="10" borderId="1" xfId="0" applyFont="1" applyFill="1" applyBorder="1" applyAlignment="1">
      <alignment horizontal="center" vertical="center" wrapText="1"/>
    </xf>
    <xf numFmtId="0" fontId="28" fillId="0" borderId="8" xfId="0" applyFont="1" applyBorder="1" applyAlignment="1">
      <alignment horizontal="center" vertical="center" wrapText="1"/>
    </xf>
    <xf numFmtId="0" fontId="28" fillId="0" borderId="0" xfId="0" applyFont="1" applyBorder="1" applyAlignment="1">
      <alignment horizontal="center" vertical="center" wrapText="1"/>
    </xf>
    <xf numFmtId="0" fontId="28" fillId="0" borderId="10" xfId="0" applyFont="1" applyBorder="1" applyAlignment="1">
      <alignment horizontal="center" vertical="center" wrapText="1"/>
    </xf>
    <xf numFmtId="0" fontId="28" fillId="2" borderId="1" xfId="0" applyFont="1" applyFill="1" applyBorder="1" applyAlignment="1">
      <alignment horizontal="center" vertical="center" wrapText="1"/>
    </xf>
    <xf numFmtId="0" fontId="28" fillId="9" borderId="1" xfId="0" applyFont="1" applyFill="1" applyBorder="1" applyAlignment="1">
      <alignment horizontal="center" vertical="center" wrapText="1"/>
    </xf>
    <xf numFmtId="0" fontId="28" fillId="5" borderId="3" xfId="0" applyFont="1" applyFill="1" applyBorder="1" applyAlignment="1">
      <alignment horizontal="center" vertical="center"/>
    </xf>
    <xf numFmtId="0" fontId="28" fillId="5" borderId="10" xfId="0" applyFont="1" applyFill="1" applyBorder="1" applyAlignment="1">
      <alignment horizontal="center" vertical="center"/>
    </xf>
    <xf numFmtId="0" fontId="7" fillId="0" borderId="1" xfId="0" applyNumberFormat="1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 wrapText="1"/>
    </xf>
    <xf numFmtId="0" fontId="28" fillId="0" borderId="1" xfId="0" applyFont="1" applyBorder="1" applyAlignment="1">
      <alignment horizontal="center" vertical="center" wrapText="1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/>
    </xf>
    <xf numFmtId="0" fontId="34" fillId="0" borderId="1" xfId="0" applyFont="1" applyBorder="1" applyAlignment="1">
      <alignment horizontal="center"/>
    </xf>
    <xf numFmtId="0" fontId="20" fillId="0" borderId="0" xfId="0" applyFont="1"/>
    <xf numFmtId="0" fontId="0" fillId="0" borderId="0" xfId="0" applyAlignment="1"/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/>
    <xf numFmtId="0" fontId="17" fillId="0" borderId="1" xfId="0" applyFont="1" applyBorder="1" applyAlignment="1">
      <alignment horizontal="center"/>
    </xf>
    <xf numFmtId="0" fontId="17" fillId="0" borderId="1" xfId="0" applyFont="1" applyBorder="1"/>
    <xf numFmtId="1" fontId="6" fillId="5" borderId="5" xfId="0" applyNumberFormat="1" applyFont="1" applyFill="1" applyBorder="1" applyAlignment="1">
      <alignment horizontal="center" vertical="center" wrapText="1" readingOrder="1"/>
    </xf>
    <xf numFmtId="0" fontId="40" fillId="13" borderId="1" xfId="0" applyFont="1" applyFill="1" applyBorder="1" applyAlignment="1">
      <alignment horizontal="center" vertical="center"/>
    </xf>
    <xf numFmtId="0" fontId="16" fillId="13" borderId="1" xfId="0" applyFont="1" applyFill="1" applyBorder="1" applyAlignment="1">
      <alignment horizontal="center" vertical="center"/>
    </xf>
    <xf numFmtId="0" fontId="11" fillId="4" borderId="1" xfId="0" applyFont="1" applyFill="1" applyBorder="1" applyAlignment="1">
      <alignment horizontal="center"/>
    </xf>
    <xf numFmtId="0" fontId="17" fillId="14" borderId="1" xfId="0" applyFont="1" applyFill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17" fillId="9" borderId="1" xfId="0" applyFont="1" applyFill="1" applyBorder="1" applyAlignment="1">
      <alignment horizontal="center" vertical="center" wrapText="1"/>
    </xf>
    <xf numFmtId="0" fontId="1" fillId="9" borderId="1" xfId="0" applyFont="1" applyFill="1" applyBorder="1" applyAlignment="1">
      <alignment horizontal="center"/>
    </xf>
    <xf numFmtId="1" fontId="1" fillId="9" borderId="1" xfId="0" applyNumberFormat="1" applyFont="1" applyFill="1" applyBorder="1" applyAlignment="1">
      <alignment horizontal="center"/>
    </xf>
    <xf numFmtId="0" fontId="17" fillId="0" borderId="1" xfId="0" applyFont="1" applyBorder="1" applyAlignment="1">
      <alignment horizontal="center" vertical="center" wrapText="1"/>
    </xf>
    <xf numFmtId="0" fontId="0" fillId="0" borderId="12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1" xfId="0" applyBorder="1" applyAlignment="1">
      <alignment horizontal="center"/>
    </xf>
  </cellXfs>
  <cellStyles count="68">
    <cellStyle name="Normal 2" xfId="37" xr:uid="{00000000-0005-0000-0000-000000000000}"/>
    <cellStyle name="常规" xfId="0" builtinId="0"/>
    <cellStyle name="超链接" xfId="1" builtinId="8" hidden="1"/>
    <cellStyle name="超链接" xfId="3" builtinId="8" hidden="1"/>
    <cellStyle name="超链接" xfId="5" builtinId="8" hidden="1"/>
    <cellStyle name="超链接" xfId="7" builtinId="8" hidden="1"/>
    <cellStyle name="超链接" xfId="9" builtinId="8" hidden="1"/>
    <cellStyle name="超链接" xfId="11" builtinId="8" hidden="1"/>
    <cellStyle name="超链接" xfId="13" builtinId="8" hidden="1"/>
    <cellStyle name="超链接" xfId="15" builtinId="8" hidden="1"/>
    <cellStyle name="超链接" xfId="17" builtinId="8" hidden="1"/>
    <cellStyle name="超链接" xfId="19" builtinId="8" hidden="1"/>
    <cellStyle name="超链接" xfId="21" builtinId="8" hidden="1"/>
    <cellStyle name="超链接" xfId="23" builtinId="8" hidden="1"/>
    <cellStyle name="超链接" xfId="25" builtinId="8" hidden="1"/>
    <cellStyle name="超链接" xfId="27" builtinId="8" hidden="1"/>
    <cellStyle name="超链接" xfId="29" builtinId="8" hidden="1"/>
    <cellStyle name="超链接" xfId="31" builtinId="8" hidden="1"/>
    <cellStyle name="超链接" xfId="33" builtinId="8" hidden="1"/>
    <cellStyle name="超链接" xfId="35" builtinId="8" hidden="1"/>
    <cellStyle name="超链接" xfId="38" builtinId="8" hidden="1"/>
    <cellStyle name="超链接" xfId="40" builtinId="8" hidden="1"/>
    <cellStyle name="超链接" xfId="42" builtinId="8" hidden="1"/>
    <cellStyle name="超链接" xfId="44" builtinId="8" hidden="1"/>
    <cellStyle name="超链接" xfId="46" builtinId="8" hidden="1"/>
    <cellStyle name="超链接" xfId="48" builtinId="8" hidden="1"/>
    <cellStyle name="超链接" xfId="50" builtinId="8" hidden="1"/>
    <cellStyle name="超链接" xfId="52" builtinId="8" hidden="1"/>
    <cellStyle name="超链接" xfId="54" builtinId="8" hidden="1"/>
    <cellStyle name="超链接" xfId="56" builtinId="8" hidden="1"/>
    <cellStyle name="超链接" xfId="58" builtinId="8" hidden="1"/>
    <cellStyle name="超链接" xfId="60" builtinId="8" hidden="1"/>
    <cellStyle name="超链接" xfId="62" builtinId="8" hidden="1"/>
    <cellStyle name="超链接" xfId="64" builtinId="8" hidden="1"/>
    <cellStyle name="超链接" xfId="66" builtinId="8" hidden="1"/>
    <cellStyle name="已访问的超链接" xfId="2" builtinId="9" hidden="1"/>
    <cellStyle name="已访问的超链接" xfId="4" builtinId="9" hidden="1"/>
    <cellStyle name="已访问的超链接" xfId="6" builtinId="9" hidden="1"/>
    <cellStyle name="已访问的超链接" xfId="8" builtinId="9" hidden="1"/>
    <cellStyle name="已访问的超链接" xfId="10" builtinId="9" hidden="1"/>
    <cellStyle name="已访问的超链接" xfId="12" builtinId="9" hidden="1"/>
    <cellStyle name="已访问的超链接" xfId="14" builtinId="9" hidden="1"/>
    <cellStyle name="已访问的超链接" xfId="16" builtinId="9" hidden="1"/>
    <cellStyle name="已访问的超链接" xfId="18" builtinId="9" hidden="1"/>
    <cellStyle name="已访问的超链接" xfId="20" builtinId="9" hidden="1"/>
    <cellStyle name="已访问的超链接" xfId="22" builtinId="9" hidden="1"/>
    <cellStyle name="已访问的超链接" xfId="24" builtinId="9" hidden="1"/>
    <cellStyle name="已访问的超链接" xfId="26" builtinId="9" hidden="1"/>
    <cellStyle name="已访问的超链接" xfId="28" builtinId="9" hidden="1"/>
    <cellStyle name="已访问的超链接" xfId="30" builtinId="9" hidden="1"/>
    <cellStyle name="已访问的超链接" xfId="32" builtinId="9" hidden="1"/>
    <cellStyle name="已访问的超链接" xfId="34" builtinId="9" hidden="1"/>
    <cellStyle name="已访问的超链接" xfId="36" builtinId="9" hidden="1"/>
    <cellStyle name="已访问的超链接" xfId="39" builtinId="9" hidden="1"/>
    <cellStyle name="已访问的超链接" xfId="41" builtinId="9" hidden="1"/>
    <cellStyle name="已访问的超链接" xfId="43" builtinId="9" hidden="1"/>
    <cellStyle name="已访问的超链接" xfId="45" builtinId="9" hidden="1"/>
    <cellStyle name="已访问的超链接" xfId="47" builtinId="9" hidden="1"/>
    <cellStyle name="已访问的超链接" xfId="49" builtinId="9" hidden="1"/>
    <cellStyle name="已访问的超链接" xfId="51" builtinId="9" hidden="1"/>
    <cellStyle name="已访问的超链接" xfId="53" builtinId="9" hidden="1"/>
    <cellStyle name="已访问的超链接" xfId="55" builtinId="9" hidden="1"/>
    <cellStyle name="已访问的超链接" xfId="57" builtinId="9" hidden="1"/>
    <cellStyle name="已访问的超链接" xfId="59" builtinId="9" hidden="1"/>
    <cellStyle name="已访问的超链接" xfId="61" builtinId="9" hidden="1"/>
    <cellStyle name="已访问的超链接" xfId="63" builtinId="9" hidden="1"/>
    <cellStyle name="已访问的超链接" xfId="65" builtinId="9" hidden="1"/>
    <cellStyle name="已访问的超链接" xfId="67" builtinId="9" hidden="1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2" Type="http://schemas.openxmlformats.org/officeDocument/2006/relationships/image" Target="../media/image2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5" Type="http://schemas.openxmlformats.org/officeDocument/2006/relationships/image" Target="../media/image5.jpg"/><Relationship Id="rId10" Type="http://schemas.openxmlformats.org/officeDocument/2006/relationships/image" Target="../media/image10.jp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eg"/><Relationship Id="rId2" Type="http://schemas.openxmlformats.org/officeDocument/2006/relationships/image" Target="../media/image14.png"/><Relationship Id="rId1" Type="http://schemas.openxmlformats.org/officeDocument/2006/relationships/image" Target="../media/image13.jpeg"/><Relationship Id="rId4" Type="http://schemas.openxmlformats.org/officeDocument/2006/relationships/image" Target="../media/image16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120650</xdr:colOff>
      <xdr:row>3</xdr:row>
      <xdr:rowOff>82550</xdr:rowOff>
    </xdr:from>
    <xdr:to>
      <xdr:col>13</xdr:col>
      <xdr:colOff>628650</xdr:colOff>
      <xdr:row>34</xdr:row>
      <xdr:rowOff>29210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B860DD3-619B-4DF7-818C-D7A12F7CA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1450" y="65405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14</xdr:col>
      <xdr:colOff>54750</xdr:colOff>
      <xdr:row>3</xdr:row>
      <xdr:rowOff>111900</xdr:rowOff>
    </xdr:from>
    <xdr:to>
      <xdr:col>25</xdr:col>
      <xdr:colOff>569100</xdr:colOff>
      <xdr:row>34</xdr:row>
      <xdr:rowOff>58560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35ADA73-E83F-4B55-BD66-8E46BFF37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89250" y="683400"/>
          <a:ext cx="7848600" cy="5852160"/>
        </a:xfrm>
        <a:prstGeom prst="rect">
          <a:avLst/>
        </a:prstGeom>
      </xdr:spPr>
    </xdr:pic>
    <xdr:clientData/>
  </xdr:twoCellAnchor>
  <xdr:twoCellAnchor editAs="oneCell">
    <xdr:from>
      <xdr:col>26</xdr:col>
      <xdr:colOff>20600</xdr:colOff>
      <xdr:row>3</xdr:row>
      <xdr:rowOff>109500</xdr:rowOff>
    </xdr:from>
    <xdr:to>
      <xdr:col>37</xdr:col>
      <xdr:colOff>560350</xdr:colOff>
      <xdr:row>34</xdr:row>
      <xdr:rowOff>56160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6582FA8F-5A02-42BF-B409-F3137EC72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56100" y="681000"/>
          <a:ext cx="7874000" cy="5852160"/>
        </a:xfrm>
        <a:prstGeom prst="rect">
          <a:avLst/>
        </a:prstGeom>
      </xdr:spPr>
    </xdr:pic>
    <xdr:clientData/>
  </xdr:twoCellAnchor>
  <xdr:twoCellAnchor editAs="oneCell">
    <xdr:from>
      <xdr:col>38</xdr:col>
      <xdr:colOff>88050</xdr:colOff>
      <xdr:row>3</xdr:row>
      <xdr:rowOff>69000</xdr:rowOff>
    </xdr:from>
    <xdr:to>
      <xdr:col>49</xdr:col>
      <xdr:colOff>577000</xdr:colOff>
      <xdr:row>34</xdr:row>
      <xdr:rowOff>15660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C5C7566F-66F3-456F-A187-A833E3FBD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424550" y="640500"/>
          <a:ext cx="7823200" cy="585216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44</xdr:row>
      <xdr:rowOff>63500</xdr:rowOff>
    </xdr:from>
    <xdr:to>
      <xdr:col>13</xdr:col>
      <xdr:colOff>406400</xdr:colOff>
      <xdr:row>75</xdr:row>
      <xdr:rowOff>10160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66A50705-7805-4FB5-A195-7387CCEDA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01750" y="844550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38</xdr:col>
      <xdr:colOff>190500</xdr:colOff>
      <xdr:row>43</xdr:row>
      <xdr:rowOff>127000</xdr:rowOff>
    </xdr:from>
    <xdr:to>
      <xdr:col>49</xdr:col>
      <xdr:colOff>628650</xdr:colOff>
      <xdr:row>74</xdr:row>
      <xdr:rowOff>73660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8C52E546-FE9E-4F71-A168-79B37ADE8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527000" y="831850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25</xdr:col>
      <xdr:colOff>649250</xdr:colOff>
      <xdr:row>43</xdr:row>
      <xdr:rowOff>173000</xdr:rowOff>
    </xdr:from>
    <xdr:to>
      <xdr:col>37</xdr:col>
      <xdr:colOff>420650</xdr:colOff>
      <xdr:row>74</xdr:row>
      <xdr:rowOff>119660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F1142A0A-5448-4613-AD56-38EE0DEEB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318000" y="836450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14</xdr:col>
      <xdr:colOff>5500</xdr:colOff>
      <xdr:row>43</xdr:row>
      <xdr:rowOff>164250</xdr:rowOff>
    </xdr:from>
    <xdr:to>
      <xdr:col>25</xdr:col>
      <xdr:colOff>443650</xdr:colOff>
      <xdr:row>74</xdr:row>
      <xdr:rowOff>110910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48D3DD8-6378-4CD4-92AC-D2C145299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340000" y="835575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25</xdr:col>
      <xdr:colOff>539750</xdr:colOff>
      <xdr:row>96</xdr:row>
      <xdr:rowOff>158750</xdr:rowOff>
    </xdr:from>
    <xdr:to>
      <xdr:col>37</xdr:col>
      <xdr:colOff>311150</xdr:colOff>
      <xdr:row>127</xdr:row>
      <xdr:rowOff>105410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FB3AEE57-0586-474E-A481-2F23B30EE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208500" y="1857375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1</xdr:col>
      <xdr:colOff>308750</xdr:colOff>
      <xdr:row>96</xdr:row>
      <xdr:rowOff>118250</xdr:rowOff>
    </xdr:from>
    <xdr:to>
      <xdr:col>13</xdr:col>
      <xdr:colOff>80150</xdr:colOff>
      <xdr:row>127</xdr:row>
      <xdr:rowOff>64910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7153C072-F44B-4D6B-BBC7-450A52A34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5500" y="1853325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13</xdr:col>
      <xdr:colOff>450000</xdr:colOff>
      <xdr:row>96</xdr:row>
      <xdr:rowOff>164250</xdr:rowOff>
    </xdr:from>
    <xdr:to>
      <xdr:col>25</xdr:col>
      <xdr:colOff>221400</xdr:colOff>
      <xdr:row>127</xdr:row>
      <xdr:rowOff>110910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E491B747-2C8D-4330-9E56-6A88C7D04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117750" y="18579250"/>
          <a:ext cx="7772400" cy="5852160"/>
        </a:xfrm>
        <a:prstGeom prst="rect">
          <a:avLst/>
        </a:prstGeom>
      </xdr:spPr>
    </xdr:pic>
    <xdr:clientData/>
  </xdr:twoCellAnchor>
  <xdr:twoCellAnchor editAs="oneCell">
    <xdr:from>
      <xdr:col>37</xdr:col>
      <xdr:colOff>571500</xdr:colOff>
      <xdr:row>96</xdr:row>
      <xdr:rowOff>158750</xdr:rowOff>
    </xdr:from>
    <xdr:to>
      <xdr:col>49</xdr:col>
      <xdr:colOff>342900</xdr:colOff>
      <xdr:row>127</xdr:row>
      <xdr:rowOff>105410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C4F44AF6-AB82-42AF-9E7C-C484A5605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241250" y="18573750"/>
          <a:ext cx="7772400" cy="58521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615950</xdr:colOff>
      <xdr:row>3</xdr:row>
      <xdr:rowOff>57150</xdr:rowOff>
    </xdr:from>
    <xdr:to>
      <xdr:col>15</xdr:col>
      <xdr:colOff>463550</xdr:colOff>
      <xdr:row>16</xdr:row>
      <xdr:rowOff>69850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3BD29A60-0519-4196-B53E-78A71F5D4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0350" y="628650"/>
          <a:ext cx="2489200" cy="248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577850</xdr:colOff>
      <xdr:row>3</xdr:row>
      <xdr:rowOff>44450</xdr:rowOff>
    </xdr:from>
    <xdr:to>
      <xdr:col>11</xdr:col>
      <xdr:colOff>361950</xdr:colOff>
      <xdr:row>15</xdr:row>
      <xdr:rowOff>125514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781F986C-CB43-48E6-AF28-9B40299C3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0650" y="615950"/>
          <a:ext cx="2425700" cy="2367064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3</xdr:row>
      <xdr:rowOff>69850</xdr:rowOff>
    </xdr:from>
    <xdr:to>
      <xdr:col>7</xdr:col>
      <xdr:colOff>571500</xdr:colOff>
      <xdr:row>15</xdr:row>
      <xdr:rowOff>133350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46ED256E-D82B-4CF0-A746-5C29D77D9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800" y="641350"/>
          <a:ext cx="2349500" cy="234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90263</xdr:colOff>
      <xdr:row>2</xdr:row>
      <xdr:rowOff>171171</xdr:rowOff>
    </xdr:from>
    <xdr:to>
      <xdr:col>4</xdr:col>
      <xdr:colOff>164919</xdr:colOff>
      <xdr:row>13</xdr:row>
      <xdr:rowOff>62478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811E8AB6-009A-4C85-8BF9-36471EB21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335218">
          <a:off x="90263" y="552171"/>
          <a:ext cx="2716256" cy="1986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3</xdr:row>
      <xdr:rowOff>6350</xdr:rowOff>
    </xdr:from>
    <xdr:to>
      <xdr:col>3</xdr:col>
      <xdr:colOff>520700</xdr:colOff>
      <xdr:row>14</xdr:row>
      <xdr:rowOff>76200</xdr:rowOff>
    </xdr:to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9EF5BFF4-4845-41AC-A8BB-1C93A0164FAA}"/>
            </a:ext>
          </a:extLst>
        </xdr:cNvPr>
        <xdr:cNvSpPr txBox="1"/>
      </xdr:nvSpPr>
      <xdr:spPr>
        <a:xfrm>
          <a:off x="1981200" y="577850"/>
          <a:ext cx="520700" cy="2165350"/>
        </a:xfrm>
        <a:prstGeom prst="rect">
          <a:avLst/>
        </a:prstGeom>
        <a:noFill/>
        <a:ln w="9525" cmpd="sng">
          <a:solidFill>
            <a:srgbClr val="FF0000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zh-CN" altLang="en-US" sz="1100"/>
        </a:p>
      </xdr:txBody>
    </xdr:sp>
    <xdr:clientData/>
  </xdr:twoCellAnchor>
  <xdr:twoCellAnchor>
    <xdr:from>
      <xdr:col>6</xdr:col>
      <xdr:colOff>50800</xdr:colOff>
      <xdr:row>5</xdr:row>
      <xdr:rowOff>95250</xdr:rowOff>
    </xdr:from>
    <xdr:to>
      <xdr:col>6</xdr:col>
      <xdr:colOff>412750</xdr:colOff>
      <xdr:row>12</xdr:row>
      <xdr:rowOff>158750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9B5394EF-21E8-4FF8-97F3-0871CC57A709}"/>
            </a:ext>
          </a:extLst>
        </xdr:cNvPr>
        <xdr:cNvSpPr txBox="1"/>
      </xdr:nvSpPr>
      <xdr:spPr>
        <a:xfrm>
          <a:off x="4013200" y="1047750"/>
          <a:ext cx="361950" cy="1397000"/>
        </a:xfrm>
        <a:prstGeom prst="rect">
          <a:avLst/>
        </a:prstGeom>
        <a:noFill/>
        <a:ln w="9525" cmpd="sng">
          <a:solidFill>
            <a:srgbClr val="FF0000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zh-CN" altLang="en-US" sz="1100"/>
        </a:p>
      </xdr:txBody>
    </xdr:sp>
    <xdr:clientData/>
  </xdr:twoCellAnchor>
  <xdr:twoCellAnchor>
    <xdr:from>
      <xdr:col>8</xdr:col>
      <xdr:colOff>381000</xdr:colOff>
      <xdr:row>5</xdr:row>
      <xdr:rowOff>139700</xdr:rowOff>
    </xdr:from>
    <xdr:to>
      <xdr:col>9</xdr:col>
      <xdr:colOff>82550</xdr:colOff>
      <xdr:row>13</xdr:row>
      <xdr:rowOff>12700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26075E65-BBD9-4648-9326-4462B4C32791}"/>
            </a:ext>
          </a:extLst>
        </xdr:cNvPr>
        <xdr:cNvSpPr txBox="1"/>
      </xdr:nvSpPr>
      <xdr:spPr>
        <a:xfrm>
          <a:off x="5664200" y="1092200"/>
          <a:ext cx="361950" cy="1397000"/>
        </a:xfrm>
        <a:prstGeom prst="rect">
          <a:avLst/>
        </a:prstGeom>
        <a:noFill/>
        <a:ln w="9525" cmpd="sng">
          <a:solidFill>
            <a:srgbClr val="FF0000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zh-CN" altLang="en-US" sz="1100"/>
        </a:p>
      </xdr:txBody>
    </xdr:sp>
    <xdr:clientData/>
  </xdr:twoCellAnchor>
  <xdr:twoCellAnchor>
    <xdr:from>
      <xdr:col>14</xdr:col>
      <xdr:colOff>228600</xdr:colOff>
      <xdr:row>6</xdr:row>
      <xdr:rowOff>127000</xdr:rowOff>
    </xdr:from>
    <xdr:to>
      <xdr:col>14</xdr:col>
      <xdr:colOff>590550</xdr:colOff>
      <xdr:row>14</xdr:row>
      <xdr:rowOff>0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46578916-96B8-4856-9ADC-707D4DCC502F}"/>
            </a:ext>
          </a:extLst>
        </xdr:cNvPr>
        <xdr:cNvSpPr txBox="1"/>
      </xdr:nvSpPr>
      <xdr:spPr>
        <a:xfrm>
          <a:off x="9474200" y="1270000"/>
          <a:ext cx="361950" cy="1397000"/>
        </a:xfrm>
        <a:prstGeom prst="rect">
          <a:avLst/>
        </a:prstGeom>
        <a:noFill/>
        <a:ln w="9525" cmpd="sng">
          <a:solidFill>
            <a:srgbClr val="FF0000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zh-CN" alt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</xdr:row>
      <xdr:rowOff>0</xdr:rowOff>
    </xdr:from>
    <xdr:to>
      <xdr:col>7</xdr:col>
      <xdr:colOff>125476</xdr:colOff>
      <xdr:row>16</xdr:row>
      <xdr:rowOff>178308</xdr:rowOff>
    </xdr:to>
    <xdr:pic>
      <xdr:nvPicPr>
        <xdr:cNvPr id="2" name="图片 1" descr="图片包含 游戏机, 水, 女人, 男人&#10;&#10;描述已自动生成">
          <a:extLst>
            <a:ext uri="{FF2B5EF4-FFF2-40B4-BE49-F238E27FC236}">
              <a16:creationId xmlns:a16="http://schemas.microsoft.com/office/drawing/2014/main" id="{57121AF0-9BF0-46E5-9428-3A613782C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320800" y="762000"/>
          <a:ext cx="3427476" cy="2464308"/>
        </a:xfrm>
        <a:prstGeom prst="rect">
          <a:avLst/>
        </a:prstGeom>
      </xdr:spPr>
    </xdr:pic>
    <xdr:clientData/>
  </xdr:twoCellAnchor>
  <xdr:twoCellAnchor>
    <xdr:from>
      <xdr:col>2</xdr:col>
      <xdr:colOff>31750</xdr:colOff>
      <xdr:row>2</xdr:row>
      <xdr:rowOff>146050</xdr:rowOff>
    </xdr:from>
    <xdr:to>
      <xdr:col>3</xdr:col>
      <xdr:colOff>171450</xdr:colOff>
      <xdr:row>17</xdr:row>
      <xdr:rowOff>127000</xdr:rowOff>
    </xdr:to>
    <xdr:sp macro="" textlink="">
      <xdr:nvSpPr>
        <xdr:cNvPr id="3" name="文本框 2">
          <a:extLst>
            <a:ext uri="{FF2B5EF4-FFF2-40B4-BE49-F238E27FC236}">
              <a16:creationId xmlns:a16="http://schemas.microsoft.com/office/drawing/2014/main" id="{6557B041-4BD5-4B26-ADAF-3F7C2EFD8227}"/>
            </a:ext>
          </a:extLst>
        </xdr:cNvPr>
        <xdr:cNvSpPr txBox="1"/>
      </xdr:nvSpPr>
      <xdr:spPr>
        <a:xfrm>
          <a:off x="1352550" y="527050"/>
          <a:ext cx="800100" cy="2838450"/>
        </a:xfrm>
        <a:prstGeom prst="rect">
          <a:avLst/>
        </a:prstGeom>
        <a:noFill/>
        <a:ln w="9525" cmpd="sng">
          <a:solidFill>
            <a:srgbClr val="FF0000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zh-CN" alt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4:E45"/>
  <sheetViews>
    <sheetView topLeftCell="A18" workbookViewId="0">
      <selection activeCell="C47" sqref="C47"/>
    </sheetView>
  </sheetViews>
  <sheetFormatPr defaultColWidth="10.6640625" defaultRowHeight="15"/>
  <cols>
    <col min="3" max="3" width="16.1640625" customWidth="1"/>
    <col min="4" max="4" width="17.5" customWidth="1"/>
    <col min="5" max="5" width="15.5" customWidth="1"/>
  </cols>
  <sheetData>
    <row r="4" spans="2:5" ht="31">
      <c r="B4" s="10" t="s">
        <v>33</v>
      </c>
      <c r="C4" s="1" t="s">
        <v>0</v>
      </c>
      <c r="D4" s="2" t="s">
        <v>1</v>
      </c>
      <c r="E4" s="3" t="s">
        <v>34</v>
      </c>
    </row>
    <row r="5" spans="2:5" ht="15.5">
      <c r="B5" s="4" t="s">
        <v>2</v>
      </c>
      <c r="C5" s="5">
        <v>641.4</v>
      </c>
      <c r="D5" s="6">
        <v>235.11717999999999</v>
      </c>
      <c r="E5" s="4">
        <v>2156</v>
      </c>
    </row>
    <row r="6" spans="2:5" ht="15.5">
      <c r="B6" s="4" t="s">
        <v>3</v>
      </c>
      <c r="C6" s="5">
        <v>1326</v>
      </c>
      <c r="D6" s="6">
        <v>494.35791999999998</v>
      </c>
      <c r="E6" s="4">
        <v>2291</v>
      </c>
    </row>
    <row r="7" spans="2:5" ht="15.5">
      <c r="B7" s="4" t="s">
        <v>4</v>
      </c>
      <c r="C7" s="5">
        <v>1166</v>
      </c>
      <c r="D7" s="6">
        <v>286.50787000000003</v>
      </c>
      <c r="E7" s="4">
        <v>4885</v>
      </c>
    </row>
    <row r="8" spans="2:5" ht="15.5">
      <c r="B8" s="4" t="s">
        <v>5</v>
      </c>
      <c r="C8" s="5">
        <v>10471</v>
      </c>
      <c r="D8" s="6">
        <v>1627.8074799999999</v>
      </c>
      <c r="E8" s="7">
        <v>5503.6168799999996</v>
      </c>
    </row>
    <row r="9" spans="2:5" ht="15.5">
      <c r="B9" s="4" t="s">
        <v>6</v>
      </c>
      <c r="C9" s="5">
        <v>1980</v>
      </c>
      <c r="D9" s="6">
        <v>1082.53774</v>
      </c>
      <c r="E9" s="7">
        <v>9163.2123900000006</v>
      </c>
    </row>
    <row r="10" spans="2:5" ht="15.5">
      <c r="B10" s="4" t="s">
        <v>7</v>
      </c>
      <c r="C10" s="5">
        <v>351.9</v>
      </c>
      <c r="D10" s="6">
        <v>57.844619999999999</v>
      </c>
      <c r="E10" s="7">
        <v>20804.284149999999</v>
      </c>
    </row>
    <row r="11" spans="2:5" ht="15.5">
      <c r="B11" s="4" t="s">
        <v>8</v>
      </c>
      <c r="C11" s="5">
        <v>221.7</v>
      </c>
      <c r="D11" s="8">
        <v>0</v>
      </c>
      <c r="E11" s="7">
        <v>57.594909999999999</v>
      </c>
    </row>
    <row r="12" spans="2:5" ht="15.5">
      <c r="B12" s="4" t="s">
        <v>9</v>
      </c>
      <c r="C12" s="5">
        <v>90.59</v>
      </c>
      <c r="D12" s="8">
        <v>0</v>
      </c>
      <c r="E12" s="7">
        <v>917.06119999999999</v>
      </c>
    </row>
    <row r="13" spans="2:5" ht="15.5">
      <c r="B13" s="4" t="s">
        <v>10</v>
      </c>
      <c r="C13" s="5">
        <v>850.6</v>
      </c>
      <c r="D13" s="6">
        <v>99.258189999999999</v>
      </c>
      <c r="E13" s="7">
        <v>1448.3412699999999</v>
      </c>
    </row>
    <row r="14" spans="2:5" ht="15.5">
      <c r="B14" s="4" t="s">
        <v>11</v>
      </c>
      <c r="C14" s="5">
        <v>4409</v>
      </c>
      <c r="D14" s="143" t="s">
        <v>323</v>
      </c>
      <c r="E14" s="7">
        <v>2133.3999100000001</v>
      </c>
    </row>
    <row r="15" spans="2:5" ht="15.5">
      <c r="B15" s="4" t="s">
        <v>12</v>
      </c>
      <c r="C15" s="5">
        <v>122.3</v>
      </c>
      <c r="D15" s="8">
        <v>0</v>
      </c>
      <c r="E15" s="7">
        <v>279.66322000000002</v>
      </c>
    </row>
    <row r="16" spans="2:5" ht="15.5">
      <c r="B16" s="4" t="s">
        <v>13</v>
      </c>
      <c r="C16" s="5">
        <v>320.2</v>
      </c>
      <c r="D16" s="6">
        <v>73.744399999999999</v>
      </c>
      <c r="E16" s="7">
        <v>893.06691999999998</v>
      </c>
    </row>
    <row r="17" spans="2:5" ht="15.5">
      <c r="B17" s="4" t="s">
        <v>14</v>
      </c>
      <c r="C17" s="5">
        <v>93.28</v>
      </c>
      <c r="D17" s="8">
        <v>0</v>
      </c>
      <c r="E17" s="7">
        <v>90</v>
      </c>
    </row>
    <row r="18" spans="2:5" ht="15.5">
      <c r="B18" s="4" t="s">
        <v>15</v>
      </c>
      <c r="C18" s="5">
        <v>1605</v>
      </c>
      <c r="D18" s="6">
        <v>780.88995999999997</v>
      </c>
      <c r="E18" s="7">
        <v>6026.9375200000004</v>
      </c>
    </row>
    <row r="19" spans="2:5" ht="15.5">
      <c r="B19" s="4" t="s">
        <v>16</v>
      </c>
      <c r="C19" s="5">
        <v>134.69999999999999</v>
      </c>
      <c r="D19" s="6">
        <v>81.845780000000005</v>
      </c>
      <c r="E19" s="7">
        <v>1953.46588</v>
      </c>
    </row>
    <row r="20" spans="2:5" ht="15.5">
      <c r="B20" s="4" t="s">
        <v>17</v>
      </c>
      <c r="C20" s="5">
        <v>127.3</v>
      </c>
      <c r="D20" s="8">
        <v>0</v>
      </c>
      <c r="E20" s="7">
        <v>1242.23983</v>
      </c>
    </row>
    <row r="21" spans="2:5" ht="15.5">
      <c r="B21" s="4" t="s">
        <v>18</v>
      </c>
      <c r="C21" s="5">
        <v>151.30000000000001</v>
      </c>
      <c r="D21" s="8">
        <v>0</v>
      </c>
      <c r="E21" s="7">
        <v>340.80130000000003</v>
      </c>
    </row>
    <row r="22" spans="2:5" ht="15.5">
      <c r="B22" s="4" t="s">
        <v>19</v>
      </c>
      <c r="C22" s="5">
        <v>4173</v>
      </c>
      <c r="D22" s="6">
        <v>196.99114</v>
      </c>
      <c r="E22" s="7">
        <v>3017.9196400000001</v>
      </c>
    </row>
    <row r="23" spans="2:5" ht="15.5">
      <c r="B23" s="4" t="s">
        <v>20</v>
      </c>
      <c r="C23" s="5">
        <v>2586</v>
      </c>
      <c r="D23" s="6">
        <v>187.64422999999999</v>
      </c>
      <c r="E23" s="7">
        <v>1116.8571899999999</v>
      </c>
    </row>
    <row r="24" spans="2:5" ht="15.5">
      <c r="B24" s="4" t="s">
        <v>21</v>
      </c>
      <c r="C24" s="5">
        <v>901.4</v>
      </c>
      <c r="D24" s="6">
        <v>90.184929999999994</v>
      </c>
      <c r="E24" s="7">
        <v>5412.6048700000001</v>
      </c>
    </row>
    <row r="25" spans="2:5" ht="15.5">
      <c r="B25" s="4" t="s">
        <v>22</v>
      </c>
      <c r="C25" s="5">
        <v>55.74</v>
      </c>
      <c r="D25" s="8">
        <v>0</v>
      </c>
      <c r="E25" s="7">
        <v>518.94728999999995</v>
      </c>
    </row>
    <row r="26" spans="2:5" ht="15.5">
      <c r="B26" s="4" t="s">
        <v>23</v>
      </c>
      <c r="C26" s="5">
        <v>829.8</v>
      </c>
      <c r="D26" s="6">
        <v>781.50064999999995</v>
      </c>
      <c r="E26" s="7">
        <v>1759.57061</v>
      </c>
    </row>
    <row r="27" spans="2:5" ht="15.5">
      <c r="B27" s="4" t="s">
        <v>24</v>
      </c>
      <c r="C27" s="5">
        <v>3313</v>
      </c>
      <c r="D27" s="6">
        <v>173.27431000000001</v>
      </c>
      <c r="E27" s="7">
        <v>2800.22352</v>
      </c>
    </row>
    <row r="28" spans="2:5" ht="15.5">
      <c r="B28" s="4" t="s">
        <v>25</v>
      </c>
      <c r="C28" s="5">
        <v>38.6</v>
      </c>
      <c r="D28" s="8">
        <v>0</v>
      </c>
      <c r="E28" s="7">
        <v>55.694220000000001</v>
      </c>
    </row>
    <row r="29" spans="2:5" ht="15.5">
      <c r="B29" s="4">
        <v>3</v>
      </c>
      <c r="C29" s="5">
        <v>2999</v>
      </c>
      <c r="D29" s="6">
        <v>383.06769000000003</v>
      </c>
      <c r="E29" s="7">
        <v>3995.7557900000002</v>
      </c>
    </row>
    <row r="30" spans="2:5" ht="15.5">
      <c r="B30" s="4">
        <v>38</v>
      </c>
      <c r="C30" s="5">
        <v>2330</v>
      </c>
      <c r="D30" s="6">
        <v>597.86086999999998</v>
      </c>
      <c r="E30" s="7">
        <v>2209.2294700000002</v>
      </c>
    </row>
    <row r="31" spans="2:5" ht="15.5">
      <c r="B31" s="4">
        <v>56</v>
      </c>
      <c r="C31" s="5">
        <v>2615</v>
      </c>
      <c r="D31" s="6">
        <v>636.91138000000001</v>
      </c>
      <c r="E31" s="7">
        <v>2196.9159199999999</v>
      </c>
    </row>
    <row r="32" spans="2:5" ht="15.5">
      <c r="B32" s="4">
        <v>81</v>
      </c>
      <c r="C32" s="5">
        <v>937.4</v>
      </c>
      <c r="D32" s="6">
        <v>208.39641</v>
      </c>
      <c r="E32" s="7">
        <v>969.98398999999995</v>
      </c>
    </row>
    <row r="33" spans="2:5" ht="15.5">
      <c r="B33" s="4">
        <v>108</v>
      </c>
      <c r="C33" s="5">
        <v>1202</v>
      </c>
      <c r="D33" s="6">
        <v>163.22542000000001</v>
      </c>
      <c r="E33" s="7">
        <v>454.76279</v>
      </c>
    </row>
    <row r="34" spans="2:5" ht="15.5">
      <c r="B34" s="4">
        <v>83</v>
      </c>
      <c r="C34" s="5">
        <v>408.7</v>
      </c>
      <c r="D34" s="6">
        <v>100.5484</v>
      </c>
      <c r="E34" s="7">
        <v>181.91369</v>
      </c>
    </row>
    <row r="35" spans="2:5" ht="15.5">
      <c r="B35" s="4">
        <v>109</v>
      </c>
      <c r="C35" s="5">
        <v>102.3</v>
      </c>
      <c r="D35" s="8">
        <v>0</v>
      </c>
      <c r="E35" s="7">
        <v>185.46821</v>
      </c>
    </row>
    <row r="36" spans="2:5" ht="15.5">
      <c r="B36" s="4">
        <v>110</v>
      </c>
      <c r="C36" s="5">
        <v>270.7</v>
      </c>
      <c r="D36" s="8">
        <v>0</v>
      </c>
      <c r="E36" s="7">
        <v>1135.7549300000001</v>
      </c>
    </row>
    <row r="37" spans="2:5" ht="15.5">
      <c r="B37" s="4">
        <v>117</v>
      </c>
      <c r="C37" s="5">
        <v>1463</v>
      </c>
      <c r="D37" s="6">
        <v>121.06785000000001</v>
      </c>
      <c r="E37" s="7">
        <v>641.82392000000004</v>
      </c>
    </row>
    <row r="38" spans="2:5" ht="15.5">
      <c r="B38" s="4">
        <v>130</v>
      </c>
      <c r="C38" s="5">
        <v>628</v>
      </c>
      <c r="D38" s="6">
        <v>152.16791000000001</v>
      </c>
      <c r="E38" s="7">
        <v>670.14131999999995</v>
      </c>
    </row>
    <row r="39" spans="2:5" ht="15.5">
      <c r="B39" s="4" t="s">
        <v>26</v>
      </c>
      <c r="C39" s="5">
        <v>1066</v>
      </c>
      <c r="D39" s="6">
        <v>246.91643999999999</v>
      </c>
      <c r="E39" s="7">
        <v>1536.3555100000001</v>
      </c>
    </row>
    <row r="40" spans="2:5" ht="15.5">
      <c r="B40" s="4" t="s">
        <v>27</v>
      </c>
      <c r="C40" s="5">
        <v>7907</v>
      </c>
      <c r="D40" s="6">
        <v>339.61487</v>
      </c>
      <c r="E40" s="7">
        <v>878.70917999999995</v>
      </c>
    </row>
    <row r="41" spans="2:5" ht="15.5">
      <c r="B41" s="4" t="s">
        <v>28</v>
      </c>
      <c r="C41" s="5">
        <v>869.9</v>
      </c>
      <c r="D41" s="6">
        <v>335.60064999999997</v>
      </c>
      <c r="E41" s="7">
        <v>1419.47426</v>
      </c>
    </row>
    <row r="42" spans="2:5" ht="15.5">
      <c r="B42" s="4" t="s">
        <v>29</v>
      </c>
      <c r="C42" s="5">
        <v>546.79999999999995</v>
      </c>
      <c r="D42" s="6">
        <v>232.3399</v>
      </c>
      <c r="E42" s="7">
        <v>399.49693000000002</v>
      </c>
    </row>
    <row r="43" spans="2:5" ht="15.5">
      <c r="B43" s="4" t="s">
        <v>30</v>
      </c>
      <c r="C43" s="5">
        <v>1132</v>
      </c>
      <c r="D43" s="6">
        <v>188.20571000000001</v>
      </c>
      <c r="E43" s="7">
        <v>391.48842999999999</v>
      </c>
    </row>
    <row r="44" spans="2:5" ht="15.5">
      <c r="B44" s="4" t="s">
        <v>31</v>
      </c>
      <c r="C44" s="5">
        <v>1824</v>
      </c>
      <c r="D44" s="6">
        <v>707.63377000000003</v>
      </c>
      <c r="E44" s="7">
        <v>5443.5654400000003</v>
      </c>
    </row>
    <row r="45" spans="2:5" ht="15.5">
      <c r="B45" s="4" t="s">
        <v>32</v>
      </c>
      <c r="C45" s="5">
        <v>89.54</v>
      </c>
      <c r="D45" s="8">
        <v>0</v>
      </c>
      <c r="E45" s="7">
        <v>17</v>
      </c>
    </row>
  </sheetData>
  <phoneticPr fontId="3" type="noConversion"/>
  <pageMargins left="0.75" right="0.75" top="1" bottom="1" header="0.5" footer="0.5"/>
  <pageSetup paperSize="9" orientation="portrait"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3:AS28"/>
  <sheetViews>
    <sheetView topLeftCell="AF1" workbookViewId="0">
      <selection activeCell="D5" sqref="D5:D12"/>
    </sheetView>
  </sheetViews>
  <sheetFormatPr defaultColWidth="10.6640625" defaultRowHeight="15"/>
  <cols>
    <col min="1" max="1" width="16.1640625" customWidth="1"/>
    <col min="4" max="4" width="21.33203125" customWidth="1"/>
    <col min="7" max="7" width="20.1640625" customWidth="1"/>
    <col min="11" max="11" width="18" customWidth="1"/>
    <col min="21" max="21" width="19" customWidth="1"/>
  </cols>
  <sheetData>
    <row r="3" spans="1:45" ht="16">
      <c r="A3" s="109" t="s">
        <v>61</v>
      </c>
      <c r="B3" s="109"/>
      <c r="C3" s="109"/>
      <c r="D3" s="109"/>
      <c r="E3" s="109"/>
      <c r="F3" s="109"/>
      <c r="G3" s="109"/>
      <c r="H3" s="109"/>
      <c r="I3" s="109"/>
      <c r="K3" s="110" t="s">
        <v>68</v>
      </c>
      <c r="L3" s="110"/>
      <c r="M3" s="110"/>
      <c r="N3" s="110"/>
      <c r="O3" s="110"/>
      <c r="P3" s="110"/>
      <c r="Q3" s="110"/>
      <c r="R3" s="110"/>
      <c r="S3" s="110"/>
      <c r="U3" s="111" t="s">
        <v>81</v>
      </c>
      <c r="V3" s="111"/>
      <c r="W3" s="111"/>
      <c r="X3" s="111"/>
      <c r="Y3" s="111"/>
      <c r="Z3" s="111"/>
      <c r="AA3" s="111"/>
      <c r="AB3" s="111"/>
      <c r="AC3" s="111"/>
      <c r="AF3" s="102" t="s">
        <v>77</v>
      </c>
      <c r="AG3" s="102"/>
      <c r="AH3" s="102"/>
      <c r="AI3" s="102"/>
      <c r="AK3" s="102" t="s">
        <v>78</v>
      </c>
      <c r="AL3" s="102"/>
      <c r="AM3" s="102"/>
      <c r="AN3" s="102"/>
      <c r="AP3" s="102" t="s">
        <v>79</v>
      </c>
      <c r="AQ3" s="102"/>
      <c r="AR3" s="102"/>
      <c r="AS3" s="102"/>
    </row>
    <row r="4" spans="1:45" ht="16">
      <c r="A4" s="11" t="s">
        <v>35</v>
      </c>
      <c r="B4" s="11" t="s">
        <v>36</v>
      </c>
      <c r="C4" s="11" t="s">
        <v>37</v>
      </c>
      <c r="D4" s="11" t="s">
        <v>38</v>
      </c>
      <c r="E4" s="11" t="s">
        <v>36</v>
      </c>
      <c r="F4" s="11" t="s">
        <v>39</v>
      </c>
      <c r="G4" s="11" t="s">
        <v>38</v>
      </c>
      <c r="H4" s="11" t="s">
        <v>36</v>
      </c>
      <c r="I4" s="11" t="s">
        <v>39</v>
      </c>
      <c r="K4" s="12" t="s">
        <v>38</v>
      </c>
      <c r="L4" s="12" t="s">
        <v>36</v>
      </c>
      <c r="M4" s="12" t="s">
        <v>39</v>
      </c>
      <c r="N4" s="12" t="s">
        <v>38</v>
      </c>
      <c r="O4" s="12" t="s">
        <v>36</v>
      </c>
      <c r="P4" s="12" t="s">
        <v>39</v>
      </c>
      <c r="Q4" s="12" t="s">
        <v>38</v>
      </c>
      <c r="R4" s="12" t="s">
        <v>36</v>
      </c>
      <c r="S4" s="12" t="s">
        <v>39</v>
      </c>
      <c r="U4" s="13" t="s">
        <v>38</v>
      </c>
      <c r="V4" s="13" t="s">
        <v>36</v>
      </c>
      <c r="W4" s="12" t="s">
        <v>39</v>
      </c>
      <c r="X4" s="13" t="s">
        <v>38</v>
      </c>
      <c r="Y4" s="13" t="s">
        <v>36</v>
      </c>
      <c r="Z4" s="12" t="s">
        <v>39</v>
      </c>
      <c r="AA4" s="13" t="s">
        <v>40</v>
      </c>
      <c r="AB4" s="13" t="s">
        <v>41</v>
      </c>
      <c r="AC4" s="12" t="s">
        <v>39</v>
      </c>
      <c r="AF4" s="102"/>
      <c r="AG4" s="102"/>
      <c r="AH4" s="102"/>
      <c r="AI4" s="102"/>
      <c r="AK4" s="102"/>
      <c r="AL4" s="102"/>
      <c r="AM4" s="102"/>
      <c r="AN4" s="102"/>
      <c r="AP4" s="102"/>
      <c r="AQ4" s="102"/>
      <c r="AR4" s="102"/>
      <c r="AS4" s="102"/>
    </row>
    <row r="5" spans="1:45" ht="16">
      <c r="A5" s="105" t="s">
        <v>58</v>
      </c>
      <c r="B5" s="14">
        <v>1</v>
      </c>
      <c r="C5" s="15" t="s">
        <v>44</v>
      </c>
      <c r="D5" s="105" t="s">
        <v>62</v>
      </c>
      <c r="E5" s="14">
        <v>1</v>
      </c>
      <c r="F5" s="16">
        <v>20139</v>
      </c>
      <c r="G5" s="105" t="s">
        <v>65</v>
      </c>
      <c r="H5" s="14">
        <v>1</v>
      </c>
      <c r="I5" s="16">
        <v>656.6</v>
      </c>
      <c r="K5" s="105" t="s">
        <v>58</v>
      </c>
      <c r="L5" s="17">
        <v>1</v>
      </c>
      <c r="M5" s="18" t="s">
        <v>44</v>
      </c>
      <c r="N5" s="102" t="s">
        <v>43</v>
      </c>
      <c r="O5" s="17">
        <v>1</v>
      </c>
      <c r="P5" s="18" t="s">
        <v>44</v>
      </c>
      <c r="Q5" s="106" t="s">
        <v>42</v>
      </c>
      <c r="R5" s="17">
        <v>1</v>
      </c>
      <c r="S5" s="23">
        <v>160</v>
      </c>
      <c r="U5" s="105" t="s">
        <v>58</v>
      </c>
      <c r="V5" s="14">
        <v>1</v>
      </c>
      <c r="W5" s="18" t="s">
        <v>44</v>
      </c>
      <c r="X5" s="105" t="s">
        <v>46</v>
      </c>
      <c r="Y5" s="14">
        <v>1</v>
      </c>
      <c r="Z5" s="19">
        <v>73.525660000000002</v>
      </c>
      <c r="AA5" s="105" t="s">
        <v>47</v>
      </c>
      <c r="AB5" s="14">
        <v>1</v>
      </c>
      <c r="AC5" s="18" t="s">
        <v>49</v>
      </c>
      <c r="AF5" s="18" t="s">
        <v>38</v>
      </c>
      <c r="AG5" s="18" t="s">
        <v>36</v>
      </c>
      <c r="AH5" s="18"/>
      <c r="AI5" s="18" t="s">
        <v>69</v>
      </c>
      <c r="AK5" s="18" t="s">
        <v>38</v>
      </c>
      <c r="AL5" s="18" t="s">
        <v>36</v>
      </c>
      <c r="AM5" s="18"/>
      <c r="AN5" s="18" t="s">
        <v>70</v>
      </c>
      <c r="AP5" s="18" t="s">
        <v>38</v>
      </c>
      <c r="AQ5" s="18" t="s">
        <v>36</v>
      </c>
      <c r="AR5" s="18"/>
      <c r="AS5" s="18" t="s">
        <v>70</v>
      </c>
    </row>
    <row r="6" spans="1:45" ht="16">
      <c r="A6" s="105"/>
      <c r="B6" s="14">
        <v>2</v>
      </c>
      <c r="C6" s="15" t="s">
        <v>44</v>
      </c>
      <c r="D6" s="105"/>
      <c r="E6" s="14">
        <v>2</v>
      </c>
      <c r="F6" s="16">
        <v>33610</v>
      </c>
      <c r="G6" s="105"/>
      <c r="H6" s="14">
        <v>2</v>
      </c>
      <c r="I6" s="16">
        <v>3159</v>
      </c>
      <c r="K6" s="105"/>
      <c r="L6" s="17">
        <v>2</v>
      </c>
      <c r="M6" s="18" t="s">
        <v>48</v>
      </c>
      <c r="N6" s="102"/>
      <c r="O6" s="17">
        <v>2</v>
      </c>
      <c r="P6" s="18" t="s">
        <v>48</v>
      </c>
      <c r="Q6" s="107"/>
      <c r="R6" s="17">
        <v>2</v>
      </c>
      <c r="S6" s="20">
        <v>342.30167999999998</v>
      </c>
      <c r="U6" s="105"/>
      <c r="V6" s="14">
        <v>2</v>
      </c>
      <c r="W6" s="18" t="s">
        <v>48</v>
      </c>
      <c r="X6" s="105"/>
      <c r="Y6" s="14">
        <v>2</v>
      </c>
      <c r="Z6" s="19">
        <v>173.86673999999999</v>
      </c>
      <c r="AA6" s="105"/>
      <c r="AB6" s="14">
        <v>2</v>
      </c>
      <c r="AC6" s="19">
        <v>30.32769</v>
      </c>
      <c r="AF6" s="101" t="s">
        <v>71</v>
      </c>
      <c r="AG6" s="18">
        <v>1</v>
      </c>
      <c r="AH6" s="21"/>
      <c r="AI6" s="21">
        <v>18038.377949999998</v>
      </c>
      <c r="AJ6">
        <f>GEOMEAN(AI6:AI12)</f>
        <v>19209.554079469719</v>
      </c>
      <c r="AK6" s="101" t="s">
        <v>71</v>
      </c>
      <c r="AL6" s="18">
        <v>1</v>
      </c>
      <c r="AM6" s="21"/>
      <c r="AN6" s="21">
        <v>322.58972</v>
      </c>
      <c r="AO6">
        <f>GEOMEAN(AN6:AN12)</f>
        <v>611.63374360954265</v>
      </c>
      <c r="AP6" s="101" t="s">
        <v>71</v>
      </c>
      <c r="AQ6" s="18">
        <v>1</v>
      </c>
      <c r="AR6" s="25"/>
      <c r="AS6" s="26">
        <v>1271.6575399999999</v>
      </c>
    </row>
    <row r="7" spans="1:45" ht="16">
      <c r="A7" s="105"/>
      <c r="B7" s="14">
        <v>3</v>
      </c>
      <c r="C7" s="15">
        <v>43.59</v>
      </c>
      <c r="D7" s="105"/>
      <c r="E7" s="14">
        <v>3</v>
      </c>
      <c r="F7" s="16">
        <v>29963</v>
      </c>
      <c r="G7" s="105"/>
      <c r="H7" s="14">
        <v>3</v>
      </c>
      <c r="I7" s="16">
        <v>606.5</v>
      </c>
      <c r="K7" s="105"/>
      <c r="L7" s="17">
        <v>3</v>
      </c>
      <c r="M7" s="18" t="s">
        <v>49</v>
      </c>
      <c r="N7" s="102"/>
      <c r="O7" s="17">
        <v>3</v>
      </c>
      <c r="P7" s="18" t="s">
        <v>49</v>
      </c>
      <c r="Q7" s="107"/>
      <c r="R7" s="17">
        <v>3</v>
      </c>
      <c r="S7" s="20">
        <v>2766.4164799999999</v>
      </c>
      <c r="U7" s="105"/>
      <c r="V7" s="14">
        <v>3</v>
      </c>
      <c r="W7" s="18" t="s">
        <v>49</v>
      </c>
      <c r="X7" s="105"/>
      <c r="Y7" s="14">
        <v>3</v>
      </c>
      <c r="Z7" s="19">
        <v>3824.0532600000001</v>
      </c>
      <c r="AA7" s="105"/>
      <c r="AB7" s="14">
        <v>3</v>
      </c>
      <c r="AC7" s="19">
        <v>20.359010000000001</v>
      </c>
      <c r="AF7" s="102"/>
      <c r="AG7" s="18">
        <v>2</v>
      </c>
      <c r="AH7" s="21"/>
      <c r="AI7" s="21">
        <v>15960.49482</v>
      </c>
      <c r="AK7" s="102"/>
      <c r="AL7" s="18">
        <v>2</v>
      </c>
      <c r="AM7" s="21"/>
      <c r="AN7" s="21">
        <v>1113.7233200000001</v>
      </c>
      <c r="AP7" s="102"/>
      <c r="AQ7" s="18">
        <v>2</v>
      </c>
      <c r="AR7" s="24"/>
      <c r="AS7" s="24">
        <v>1452.0452700000001</v>
      </c>
    </row>
    <row r="8" spans="1:45" ht="16">
      <c r="A8" s="105"/>
      <c r="B8" s="14">
        <v>4</v>
      </c>
      <c r="C8" s="15">
        <v>326.2</v>
      </c>
      <c r="D8" s="105"/>
      <c r="E8" s="14">
        <v>4</v>
      </c>
      <c r="F8" s="16">
        <v>26376</v>
      </c>
      <c r="G8" s="105"/>
      <c r="H8" s="14">
        <v>4</v>
      </c>
      <c r="I8" s="16">
        <v>622.9</v>
      </c>
      <c r="K8" s="105"/>
      <c r="L8" s="17">
        <v>4</v>
      </c>
      <c r="M8" s="18" t="s">
        <v>49</v>
      </c>
      <c r="N8" s="102"/>
      <c r="O8" s="17">
        <v>4</v>
      </c>
      <c r="P8" s="18" t="s">
        <v>49</v>
      </c>
      <c r="Q8" s="107"/>
      <c r="R8" s="17">
        <v>4</v>
      </c>
      <c r="S8" s="20">
        <v>1771.37293</v>
      </c>
      <c r="U8" s="105"/>
      <c r="V8" s="14">
        <v>4</v>
      </c>
      <c r="W8" s="18" t="s">
        <v>49</v>
      </c>
      <c r="X8" s="105"/>
      <c r="Y8" s="14">
        <v>4</v>
      </c>
      <c r="Z8" s="19">
        <v>2164.05114</v>
      </c>
      <c r="AA8" s="105"/>
      <c r="AB8" s="14">
        <v>4</v>
      </c>
      <c r="AC8" s="18" t="s">
        <v>49</v>
      </c>
      <c r="AF8" s="102"/>
      <c r="AG8" s="18">
        <v>3</v>
      </c>
      <c r="AH8" s="21"/>
      <c r="AI8" s="21">
        <v>6279.6834500000004</v>
      </c>
      <c r="AK8" s="102"/>
      <c r="AL8" s="18">
        <v>3</v>
      </c>
      <c r="AM8" s="21"/>
      <c r="AN8" s="21">
        <v>199.47248999999999</v>
      </c>
      <c r="AP8" s="102"/>
      <c r="AQ8" s="18">
        <v>3</v>
      </c>
      <c r="AR8" s="24"/>
      <c r="AS8" s="91" t="s">
        <v>44</v>
      </c>
    </row>
    <row r="9" spans="1:45" ht="16">
      <c r="A9" s="105"/>
      <c r="B9" s="14">
        <v>5</v>
      </c>
      <c r="C9" s="15">
        <v>17.96</v>
      </c>
      <c r="D9" s="105"/>
      <c r="E9" s="14">
        <v>5</v>
      </c>
      <c r="F9" s="16">
        <v>17292</v>
      </c>
      <c r="G9" s="105"/>
      <c r="H9" s="14">
        <v>5</v>
      </c>
      <c r="I9" s="16">
        <v>5765</v>
      </c>
      <c r="K9" s="105"/>
      <c r="L9" s="17">
        <v>5</v>
      </c>
      <c r="M9" s="18" t="s">
        <v>49</v>
      </c>
      <c r="N9" s="102"/>
      <c r="O9" s="17">
        <v>5</v>
      </c>
      <c r="P9" s="18" t="s">
        <v>49</v>
      </c>
      <c r="Q9" s="107"/>
      <c r="R9" s="17">
        <v>5</v>
      </c>
      <c r="S9" s="20">
        <v>615.81695999999999</v>
      </c>
      <c r="U9" s="105"/>
      <c r="V9" s="14">
        <v>5</v>
      </c>
      <c r="W9" s="18" t="s">
        <v>49</v>
      </c>
      <c r="X9" s="105"/>
      <c r="Y9" s="14">
        <v>5</v>
      </c>
      <c r="Z9" s="19">
        <v>68.703720000000004</v>
      </c>
      <c r="AA9" s="105"/>
      <c r="AB9" s="14">
        <v>5</v>
      </c>
      <c r="AC9" s="18" t="s">
        <v>49</v>
      </c>
      <c r="AF9" s="102"/>
      <c r="AG9" s="18">
        <v>4</v>
      </c>
      <c r="AH9" s="21"/>
      <c r="AI9" s="21">
        <v>12968.474850000001</v>
      </c>
      <c r="AK9" s="102"/>
      <c r="AL9" s="18">
        <v>4</v>
      </c>
      <c r="AM9" s="21"/>
      <c r="AN9" s="21">
        <v>239.22257999999999</v>
      </c>
      <c r="AP9" s="102"/>
      <c r="AQ9" s="18">
        <v>4</v>
      </c>
      <c r="AR9" s="24"/>
      <c r="AS9" s="91" t="s">
        <v>80</v>
      </c>
    </row>
    <row r="10" spans="1:45" ht="16">
      <c r="A10" s="105"/>
      <c r="B10" s="14">
        <v>6</v>
      </c>
      <c r="C10" s="15" t="s">
        <v>44</v>
      </c>
      <c r="D10" s="105"/>
      <c r="E10" s="14">
        <v>6</v>
      </c>
      <c r="F10" s="16">
        <v>22798</v>
      </c>
      <c r="G10" s="105"/>
      <c r="H10" s="14">
        <v>6</v>
      </c>
      <c r="I10" s="16">
        <v>1449</v>
      </c>
      <c r="K10" s="105"/>
      <c r="L10" s="17">
        <v>6</v>
      </c>
      <c r="M10" s="18" t="s">
        <v>49</v>
      </c>
      <c r="N10" s="102"/>
      <c r="O10" s="17">
        <v>6</v>
      </c>
      <c r="P10" s="18" t="s">
        <v>49</v>
      </c>
      <c r="Q10" s="107"/>
      <c r="R10" s="17">
        <v>6</v>
      </c>
      <c r="S10" s="20">
        <v>438.23793999999998</v>
      </c>
      <c r="U10" s="105"/>
      <c r="V10" s="14">
        <v>6</v>
      </c>
      <c r="W10" s="18" t="s">
        <v>49</v>
      </c>
      <c r="X10" s="105"/>
      <c r="Y10" s="14">
        <v>6</v>
      </c>
      <c r="Z10" s="19">
        <v>42.67991</v>
      </c>
      <c r="AA10" s="105"/>
      <c r="AB10" s="14">
        <v>6</v>
      </c>
      <c r="AC10" s="19">
        <v>50.393160000000002</v>
      </c>
      <c r="AF10" s="102"/>
      <c r="AG10" s="18">
        <v>5</v>
      </c>
      <c r="AH10" s="21"/>
      <c r="AI10" s="21">
        <v>38270.056020000004</v>
      </c>
      <c r="AK10" s="102"/>
      <c r="AL10" s="18">
        <v>5</v>
      </c>
      <c r="AM10" s="21"/>
      <c r="AN10" s="21">
        <v>622.51444000000004</v>
      </c>
      <c r="AP10" s="102"/>
      <c r="AQ10" s="18">
        <v>5</v>
      </c>
      <c r="AR10" s="24"/>
      <c r="AS10" s="24">
        <v>194.73813000000001</v>
      </c>
    </row>
    <row r="11" spans="1:45" ht="16">
      <c r="A11" s="105"/>
      <c r="B11" s="14">
        <v>7</v>
      </c>
      <c r="C11" s="15" t="s">
        <v>44</v>
      </c>
      <c r="D11" s="105"/>
      <c r="E11" s="14">
        <v>7</v>
      </c>
      <c r="F11" s="16">
        <v>21020</v>
      </c>
      <c r="G11" s="105"/>
      <c r="H11" s="14">
        <v>7</v>
      </c>
      <c r="I11" s="16">
        <v>7620</v>
      </c>
      <c r="K11" s="105"/>
      <c r="L11" s="17">
        <v>7</v>
      </c>
      <c r="M11" s="18" t="s">
        <v>49</v>
      </c>
      <c r="N11" s="102"/>
      <c r="O11" s="17">
        <v>7</v>
      </c>
      <c r="P11" s="18" t="s">
        <v>49</v>
      </c>
      <c r="Q11" s="107"/>
      <c r="R11" s="17">
        <v>7</v>
      </c>
      <c r="S11" s="20">
        <v>532.58779000000004</v>
      </c>
      <c r="U11" s="105"/>
      <c r="V11" s="14">
        <v>7</v>
      </c>
      <c r="W11" s="18" t="s">
        <v>49</v>
      </c>
      <c r="X11" s="105"/>
      <c r="Y11" s="14">
        <v>7</v>
      </c>
      <c r="Z11" s="19">
        <v>1672.5952299999999</v>
      </c>
      <c r="AA11" s="105"/>
      <c r="AB11" s="14">
        <v>7</v>
      </c>
      <c r="AC11" s="18" t="s">
        <v>49</v>
      </c>
      <c r="AF11" s="102"/>
      <c r="AG11" s="18">
        <v>6</v>
      </c>
      <c r="AH11" s="21"/>
      <c r="AI11" s="21">
        <v>41293.540979999998</v>
      </c>
      <c r="AK11" s="102"/>
      <c r="AL11" s="18">
        <v>6</v>
      </c>
      <c r="AM11" s="21"/>
      <c r="AN11" s="21">
        <v>6840.5397800000001</v>
      </c>
      <c r="AP11" s="102"/>
      <c r="AQ11" s="18">
        <v>6</v>
      </c>
      <c r="AR11" s="24"/>
      <c r="AS11" s="24">
        <v>7894.8858600000003</v>
      </c>
    </row>
    <row r="12" spans="1:45" ht="16">
      <c r="A12" s="105"/>
      <c r="B12" s="14">
        <v>8</v>
      </c>
      <c r="C12" s="15" t="s">
        <v>44</v>
      </c>
      <c r="D12" s="105"/>
      <c r="E12" s="14">
        <v>8</v>
      </c>
      <c r="F12" s="16">
        <v>28537</v>
      </c>
      <c r="G12" s="105"/>
      <c r="H12" s="14">
        <v>8</v>
      </c>
      <c r="I12" s="16">
        <v>8025</v>
      </c>
      <c r="K12" s="105"/>
      <c r="L12" s="17">
        <v>8</v>
      </c>
      <c r="M12" s="18" t="s">
        <v>49</v>
      </c>
      <c r="N12" s="102"/>
      <c r="O12" s="17">
        <v>8</v>
      </c>
      <c r="P12" s="21">
        <v>105.5436</v>
      </c>
      <c r="Q12" s="108"/>
      <c r="R12" s="17">
        <v>8</v>
      </c>
      <c r="S12" s="20">
        <v>4261.0441499999997</v>
      </c>
      <c r="U12" s="105"/>
      <c r="V12" s="14">
        <v>8</v>
      </c>
      <c r="W12" s="18" t="s">
        <v>44</v>
      </c>
      <c r="X12" s="105"/>
      <c r="Y12" s="14">
        <v>8</v>
      </c>
      <c r="Z12" s="19">
        <v>926.13972999999999</v>
      </c>
      <c r="AA12" s="105"/>
      <c r="AB12" s="14">
        <v>8</v>
      </c>
      <c r="AC12" s="18" t="s">
        <v>49</v>
      </c>
      <c r="AF12" s="102"/>
      <c r="AG12" s="18">
        <v>7</v>
      </c>
      <c r="AH12" s="21"/>
      <c r="AI12" s="21">
        <v>26050.092550000001</v>
      </c>
      <c r="AK12" s="102"/>
      <c r="AL12" s="18">
        <v>7</v>
      </c>
      <c r="AM12" s="21"/>
      <c r="AN12" s="21">
        <v>438.61880000000002</v>
      </c>
      <c r="AP12" s="102"/>
      <c r="AQ12" s="18">
        <v>7</v>
      </c>
      <c r="AR12" s="24"/>
      <c r="AS12" s="24">
        <v>115.66808</v>
      </c>
    </row>
    <row r="13" spans="1:45" ht="16">
      <c r="A13" s="105" t="s">
        <v>59</v>
      </c>
      <c r="B13" s="14">
        <v>1</v>
      </c>
      <c r="C13" s="15">
        <v>197</v>
      </c>
      <c r="D13" s="105" t="s">
        <v>63</v>
      </c>
      <c r="E13" s="14">
        <v>1</v>
      </c>
      <c r="F13" s="16">
        <v>23701</v>
      </c>
      <c r="G13" s="105" t="s">
        <v>66</v>
      </c>
      <c r="H13" s="14">
        <v>1</v>
      </c>
      <c r="I13" s="16">
        <v>1623</v>
      </c>
      <c r="K13" s="105" t="s">
        <v>59</v>
      </c>
      <c r="L13" s="17">
        <v>1</v>
      </c>
      <c r="M13" s="18" t="s">
        <v>44</v>
      </c>
      <c r="N13" s="102" t="s">
        <v>51</v>
      </c>
      <c r="O13" s="17">
        <v>1</v>
      </c>
      <c r="P13" s="18" t="s">
        <v>49</v>
      </c>
      <c r="Q13" s="106" t="s">
        <v>50</v>
      </c>
      <c r="R13" s="17">
        <v>1</v>
      </c>
      <c r="S13" s="20">
        <v>746.36144999999999</v>
      </c>
      <c r="U13" s="105" t="s">
        <v>59</v>
      </c>
      <c r="V13" s="14">
        <v>1</v>
      </c>
      <c r="W13" s="18" t="s">
        <v>48</v>
      </c>
      <c r="X13" s="105" t="s">
        <v>52</v>
      </c>
      <c r="Y13" s="14">
        <v>1</v>
      </c>
      <c r="Z13" s="19">
        <v>896.36792000000003</v>
      </c>
      <c r="AA13" s="105" t="s">
        <v>53</v>
      </c>
      <c r="AB13" s="14">
        <v>1</v>
      </c>
      <c r="AC13" s="18" t="s">
        <v>49</v>
      </c>
      <c r="AF13" s="101" t="s">
        <v>72</v>
      </c>
      <c r="AG13" s="18">
        <v>1</v>
      </c>
      <c r="AH13" s="21"/>
      <c r="AI13" s="21">
        <v>3542.0003099999999</v>
      </c>
      <c r="AJ13">
        <f>GEOMEAN(AI13:AI19)</f>
        <v>14248.935018512491</v>
      </c>
      <c r="AK13" s="103" t="s">
        <v>73</v>
      </c>
      <c r="AL13" s="18">
        <v>1</v>
      </c>
      <c r="AM13" s="21"/>
      <c r="AN13" s="21">
        <v>522.75541999999996</v>
      </c>
      <c r="AO13">
        <f>GEOMEAN(AN13:AN19)</f>
        <v>977.32088058904594</v>
      </c>
      <c r="AP13" s="101" t="s">
        <v>74</v>
      </c>
      <c r="AQ13" s="18">
        <v>1</v>
      </c>
      <c r="AR13" s="24"/>
      <c r="AS13" s="24">
        <v>95.708399999999997</v>
      </c>
    </row>
    <row r="14" spans="1:45" ht="16">
      <c r="A14" s="105"/>
      <c r="B14" s="14">
        <v>2</v>
      </c>
      <c r="C14" s="15">
        <v>284.2</v>
      </c>
      <c r="D14" s="105"/>
      <c r="E14" s="14">
        <v>2</v>
      </c>
      <c r="F14" s="16">
        <v>32889</v>
      </c>
      <c r="G14" s="105"/>
      <c r="H14" s="14">
        <v>2</v>
      </c>
      <c r="I14" s="16">
        <v>1260</v>
      </c>
      <c r="K14" s="105"/>
      <c r="L14" s="17">
        <v>2</v>
      </c>
      <c r="M14" s="18" t="s">
        <v>44</v>
      </c>
      <c r="N14" s="102"/>
      <c r="O14" s="17">
        <v>2</v>
      </c>
      <c r="P14" s="18" t="s">
        <v>49</v>
      </c>
      <c r="Q14" s="107"/>
      <c r="R14" s="17">
        <v>2</v>
      </c>
      <c r="S14" s="20">
        <v>7107.1472400000002</v>
      </c>
      <c r="U14" s="105"/>
      <c r="V14" s="14">
        <v>2</v>
      </c>
      <c r="W14" s="18" t="s">
        <v>49</v>
      </c>
      <c r="X14" s="105"/>
      <c r="Y14" s="14">
        <v>2</v>
      </c>
      <c r="Z14" s="19">
        <v>5652.4059800000005</v>
      </c>
      <c r="AA14" s="105"/>
      <c r="AB14" s="14">
        <v>2</v>
      </c>
      <c r="AC14" s="18" t="s">
        <v>49</v>
      </c>
      <c r="AF14" s="102"/>
      <c r="AG14" s="18">
        <v>2</v>
      </c>
      <c r="AH14" s="21"/>
      <c r="AI14" s="21">
        <v>21691.886760000001</v>
      </c>
      <c r="AK14" s="104"/>
      <c r="AL14" s="18">
        <v>2</v>
      </c>
      <c r="AM14" s="21"/>
      <c r="AN14" s="21">
        <v>1931.0959499999999</v>
      </c>
      <c r="AP14" s="102"/>
      <c r="AQ14" s="18">
        <v>2</v>
      </c>
      <c r="AR14" s="24"/>
      <c r="AS14" s="24">
        <v>716.76648</v>
      </c>
    </row>
    <row r="15" spans="1:45" ht="16">
      <c r="A15" s="105"/>
      <c r="B15" s="14">
        <v>3</v>
      </c>
      <c r="C15" s="15">
        <v>19.43</v>
      </c>
      <c r="D15" s="105"/>
      <c r="E15" s="14">
        <v>3</v>
      </c>
      <c r="F15" s="16">
        <v>21656</v>
      </c>
      <c r="G15" s="105"/>
      <c r="H15" s="14">
        <v>3</v>
      </c>
      <c r="I15" s="16">
        <v>591.1</v>
      </c>
      <c r="K15" s="105"/>
      <c r="L15" s="17">
        <v>3</v>
      </c>
      <c r="M15" s="18" t="s">
        <v>49</v>
      </c>
      <c r="N15" s="102"/>
      <c r="O15" s="17">
        <v>3</v>
      </c>
      <c r="P15" s="18" t="s">
        <v>49</v>
      </c>
      <c r="Q15" s="107"/>
      <c r="R15" s="17">
        <v>3</v>
      </c>
      <c r="S15" s="20">
        <v>649.31016999999997</v>
      </c>
      <c r="U15" s="105"/>
      <c r="V15" s="14">
        <v>3</v>
      </c>
      <c r="W15" s="18" t="s">
        <v>49</v>
      </c>
      <c r="X15" s="105"/>
      <c r="Y15" s="14">
        <v>3</v>
      </c>
      <c r="Z15" s="19">
        <v>482.93110000000001</v>
      </c>
      <c r="AA15" s="105"/>
      <c r="AB15" s="14">
        <v>3</v>
      </c>
      <c r="AC15" s="18" t="s">
        <v>49</v>
      </c>
      <c r="AF15" s="102"/>
      <c r="AG15" s="18">
        <v>3</v>
      </c>
      <c r="AH15" s="21"/>
      <c r="AI15" s="21">
        <v>20054.78212</v>
      </c>
      <c r="AK15" s="104"/>
      <c r="AL15" s="18">
        <v>3</v>
      </c>
      <c r="AM15" s="21"/>
      <c r="AN15" s="21">
        <v>1166.3459</v>
      </c>
      <c r="AP15" s="102"/>
      <c r="AQ15" s="18">
        <v>3</v>
      </c>
      <c r="AR15" s="26"/>
      <c r="AS15" s="24">
        <v>4639.6527400000004</v>
      </c>
    </row>
    <row r="16" spans="1:45" ht="16">
      <c r="A16" s="105"/>
      <c r="B16" s="14">
        <v>4</v>
      </c>
      <c r="C16" s="15">
        <v>391.9</v>
      </c>
      <c r="D16" s="105"/>
      <c r="E16" s="14">
        <v>4</v>
      </c>
      <c r="F16" s="16">
        <v>32748</v>
      </c>
      <c r="G16" s="105"/>
      <c r="H16" s="14">
        <v>4</v>
      </c>
      <c r="I16" s="16">
        <v>4114</v>
      </c>
      <c r="K16" s="105"/>
      <c r="L16" s="17">
        <v>4</v>
      </c>
      <c r="M16" s="18" t="s">
        <v>49</v>
      </c>
      <c r="N16" s="102"/>
      <c r="O16" s="17">
        <v>4</v>
      </c>
      <c r="P16" s="21">
        <v>63.232129999999998</v>
      </c>
      <c r="Q16" s="107"/>
      <c r="R16" s="17">
        <v>4</v>
      </c>
      <c r="S16" s="20">
        <v>2442.37545</v>
      </c>
      <c r="U16" s="105"/>
      <c r="V16" s="14">
        <v>4</v>
      </c>
      <c r="W16" s="18" t="s">
        <v>49</v>
      </c>
      <c r="X16" s="105"/>
      <c r="Y16" s="14">
        <v>4</v>
      </c>
      <c r="Z16" s="19">
        <v>2305.7593000000002</v>
      </c>
      <c r="AA16" s="105"/>
      <c r="AB16" s="14">
        <v>4</v>
      </c>
      <c r="AC16" s="19">
        <v>60.268259999999998</v>
      </c>
      <c r="AF16" s="102"/>
      <c r="AG16" s="18">
        <v>4</v>
      </c>
      <c r="AH16" s="21"/>
      <c r="AI16" s="21">
        <v>25630.80803</v>
      </c>
      <c r="AK16" s="104"/>
      <c r="AL16" s="18">
        <v>4</v>
      </c>
      <c r="AM16" s="21"/>
      <c r="AN16" s="21">
        <v>1275.9662900000001</v>
      </c>
      <c r="AP16" s="102"/>
      <c r="AQ16" s="18">
        <v>4</v>
      </c>
      <c r="AR16" s="24"/>
      <c r="AS16" s="24">
        <v>2260.6480900000001</v>
      </c>
    </row>
    <row r="17" spans="1:45" ht="16">
      <c r="A17" s="105"/>
      <c r="B17" s="14">
        <v>5</v>
      </c>
      <c r="C17" s="15">
        <v>59.53</v>
      </c>
      <c r="D17" s="105"/>
      <c r="E17" s="14">
        <v>5</v>
      </c>
      <c r="F17" s="16">
        <v>14745</v>
      </c>
      <c r="G17" s="105"/>
      <c r="H17" s="14">
        <v>5</v>
      </c>
      <c r="I17" s="16">
        <v>918.9</v>
      </c>
      <c r="K17" s="105"/>
      <c r="L17" s="17">
        <v>5</v>
      </c>
      <c r="M17" s="18" t="s">
        <v>49</v>
      </c>
      <c r="N17" s="102"/>
      <c r="O17" s="17">
        <v>5</v>
      </c>
      <c r="P17" s="18" t="s">
        <v>49</v>
      </c>
      <c r="Q17" s="107"/>
      <c r="R17" s="17">
        <v>5</v>
      </c>
      <c r="S17" s="20">
        <v>2041.9878799999999</v>
      </c>
      <c r="U17" s="105"/>
      <c r="V17" s="14">
        <v>5</v>
      </c>
      <c r="W17" s="18" t="s">
        <v>49</v>
      </c>
      <c r="X17" s="105"/>
      <c r="Y17" s="14">
        <v>5</v>
      </c>
      <c r="Z17" s="19">
        <v>1817.26539</v>
      </c>
      <c r="AA17" s="105"/>
      <c r="AB17" s="14">
        <v>5</v>
      </c>
      <c r="AC17" s="18" t="s">
        <v>49</v>
      </c>
      <c r="AF17" s="102"/>
      <c r="AG17" s="18">
        <v>5</v>
      </c>
      <c r="AH17" s="21"/>
      <c r="AI17" s="21">
        <v>18508.949530000002</v>
      </c>
      <c r="AK17" s="104"/>
      <c r="AL17" s="18">
        <v>5</v>
      </c>
      <c r="AM17" s="21"/>
      <c r="AN17" s="21">
        <v>908.66466000000003</v>
      </c>
      <c r="AP17" s="102"/>
      <c r="AQ17" s="18">
        <v>5</v>
      </c>
      <c r="AR17" s="25"/>
      <c r="AS17" s="27">
        <v>1239.4415899999999</v>
      </c>
    </row>
    <row r="18" spans="1:45" ht="16">
      <c r="A18" s="105"/>
      <c r="B18" s="14">
        <v>6</v>
      </c>
      <c r="C18" s="15">
        <v>86.55</v>
      </c>
      <c r="D18" s="105"/>
      <c r="E18" s="14">
        <v>6</v>
      </c>
      <c r="F18" s="16">
        <v>24104</v>
      </c>
      <c r="G18" s="105"/>
      <c r="H18" s="14">
        <v>6</v>
      </c>
      <c r="I18" s="16">
        <v>1316</v>
      </c>
      <c r="K18" s="105"/>
      <c r="L18" s="17">
        <v>6</v>
      </c>
      <c r="M18" s="18" t="s">
        <v>49</v>
      </c>
      <c r="N18" s="102"/>
      <c r="O18" s="17">
        <v>6</v>
      </c>
      <c r="P18" s="18" t="s">
        <v>49</v>
      </c>
      <c r="Q18" s="107"/>
      <c r="R18" s="17">
        <v>6</v>
      </c>
      <c r="S18" s="20">
        <v>566.27188999999998</v>
      </c>
      <c r="U18" s="105"/>
      <c r="V18" s="14">
        <v>6</v>
      </c>
      <c r="W18" s="18" t="s">
        <v>49</v>
      </c>
      <c r="X18" s="105"/>
      <c r="Y18" s="14">
        <v>6</v>
      </c>
      <c r="Z18" s="19">
        <v>170.89417</v>
      </c>
      <c r="AA18" s="105"/>
      <c r="AB18" s="14">
        <v>6</v>
      </c>
      <c r="AC18" s="18" t="s">
        <v>49</v>
      </c>
      <c r="AF18" s="102"/>
      <c r="AG18" s="18">
        <v>6</v>
      </c>
      <c r="AH18" s="21"/>
      <c r="AI18" s="21">
        <v>17364.309270000002</v>
      </c>
      <c r="AK18" s="104"/>
      <c r="AL18" s="18">
        <v>6</v>
      </c>
      <c r="AM18" s="21"/>
      <c r="AN18" s="21">
        <v>753.11818000000005</v>
      </c>
      <c r="AP18" s="102"/>
      <c r="AQ18" s="18">
        <v>6</v>
      </c>
      <c r="AR18" s="24"/>
      <c r="AS18" s="24">
        <v>1007.48395</v>
      </c>
    </row>
    <row r="19" spans="1:45" ht="16">
      <c r="A19" s="105"/>
      <c r="B19" s="14">
        <v>7</v>
      </c>
      <c r="C19" s="15" t="s">
        <v>44</v>
      </c>
      <c r="D19" s="105"/>
      <c r="E19" s="14">
        <v>7</v>
      </c>
      <c r="F19" s="16">
        <v>24008</v>
      </c>
      <c r="G19" s="105"/>
      <c r="H19" s="14">
        <v>7</v>
      </c>
      <c r="I19" s="16">
        <v>780.3</v>
      </c>
      <c r="K19" s="105"/>
      <c r="L19" s="17">
        <v>7</v>
      </c>
      <c r="M19" s="18" t="s">
        <v>49</v>
      </c>
      <c r="N19" s="102"/>
      <c r="O19" s="17">
        <v>7</v>
      </c>
      <c r="P19" s="18" t="s">
        <v>49</v>
      </c>
      <c r="Q19" s="107"/>
      <c r="R19" s="17">
        <v>7</v>
      </c>
      <c r="S19" s="20">
        <v>6677.3422099999998</v>
      </c>
      <c r="U19" s="105"/>
      <c r="V19" s="14">
        <v>7</v>
      </c>
      <c r="W19" s="19">
        <v>193.80728999999999</v>
      </c>
      <c r="X19" s="105"/>
      <c r="Y19" s="14">
        <v>7</v>
      </c>
      <c r="Z19" s="19">
        <v>40401.558519999999</v>
      </c>
      <c r="AA19" s="105"/>
      <c r="AB19" s="14">
        <v>7</v>
      </c>
      <c r="AC19" s="18" t="s">
        <v>49</v>
      </c>
      <c r="AF19" s="102"/>
      <c r="AG19" s="18">
        <v>7</v>
      </c>
      <c r="AH19" s="21"/>
      <c r="AI19" s="21">
        <v>9395.3159300000007</v>
      </c>
      <c r="AK19" s="104"/>
      <c r="AL19" s="18">
        <v>7</v>
      </c>
      <c r="AM19" s="21"/>
      <c r="AN19" s="21">
        <v>828.37027999999998</v>
      </c>
      <c r="AP19" s="102"/>
      <c r="AQ19" s="18">
        <v>7</v>
      </c>
      <c r="AR19" s="24"/>
      <c r="AS19" s="24">
        <v>1074.17462</v>
      </c>
    </row>
    <row r="20" spans="1:45" ht="16">
      <c r="A20" s="105"/>
      <c r="B20" s="14">
        <v>8</v>
      </c>
      <c r="C20" s="15">
        <v>17.86</v>
      </c>
      <c r="D20" s="105"/>
      <c r="E20" s="14">
        <v>8</v>
      </c>
      <c r="F20" s="16">
        <v>17836</v>
      </c>
      <c r="G20" s="105"/>
      <c r="H20" s="14">
        <v>8</v>
      </c>
      <c r="I20" s="16">
        <v>2642</v>
      </c>
      <c r="K20" s="105"/>
      <c r="L20" s="17">
        <v>8</v>
      </c>
      <c r="M20" s="18" t="s">
        <v>49</v>
      </c>
      <c r="N20" s="102"/>
      <c r="O20" s="17">
        <v>8</v>
      </c>
      <c r="P20" s="21">
        <v>84.772099999999995</v>
      </c>
      <c r="Q20" s="108"/>
      <c r="R20" s="17">
        <v>8</v>
      </c>
      <c r="S20" s="20">
        <v>1003.83635</v>
      </c>
      <c r="U20" s="105"/>
      <c r="V20" s="14">
        <v>8</v>
      </c>
      <c r="W20" s="19">
        <v>49.515839999999997</v>
      </c>
      <c r="X20" s="105"/>
      <c r="Y20" s="14">
        <v>8</v>
      </c>
      <c r="Z20" s="19">
        <v>680.82270000000005</v>
      </c>
      <c r="AA20" s="105"/>
      <c r="AB20" s="14">
        <v>8</v>
      </c>
      <c r="AC20" s="18" t="s">
        <v>49</v>
      </c>
      <c r="AF20" s="101" t="s">
        <v>75</v>
      </c>
      <c r="AG20" s="18">
        <v>1</v>
      </c>
      <c r="AH20" s="21"/>
      <c r="AI20" s="21">
        <v>25027.556479999999</v>
      </c>
      <c r="AJ20">
        <f>GEOMEAN(AI20:AI26)</f>
        <v>25351.379825220592</v>
      </c>
      <c r="AK20" s="101" t="s">
        <v>75</v>
      </c>
      <c r="AL20" s="18">
        <v>1</v>
      </c>
      <c r="AM20" s="21"/>
      <c r="AN20" s="21">
        <v>2123.1212300000002</v>
      </c>
      <c r="AO20">
        <f>GEOMEAN(AN20:AN26)</f>
        <v>1604.2882500707212</v>
      </c>
      <c r="AP20" s="101" t="s">
        <v>76</v>
      </c>
      <c r="AQ20" s="18">
        <v>1</v>
      </c>
      <c r="AR20" s="24"/>
      <c r="AS20" s="24">
        <v>1090.7799600000001</v>
      </c>
    </row>
    <row r="21" spans="1:45" ht="16">
      <c r="A21" s="105" t="s">
        <v>60</v>
      </c>
      <c r="B21" s="14">
        <v>1</v>
      </c>
      <c r="C21" s="15">
        <v>213.5</v>
      </c>
      <c r="D21" s="105" t="s">
        <v>64</v>
      </c>
      <c r="E21" s="14">
        <v>1</v>
      </c>
      <c r="F21" s="16">
        <v>13562</v>
      </c>
      <c r="G21" s="105" t="s">
        <v>67</v>
      </c>
      <c r="H21" s="14">
        <v>1</v>
      </c>
      <c r="I21" s="16">
        <v>4480</v>
      </c>
      <c r="K21" s="105" t="s">
        <v>60</v>
      </c>
      <c r="L21" s="17">
        <v>1</v>
      </c>
      <c r="M21" s="21">
        <v>40.525620000000004</v>
      </c>
      <c r="N21" s="102" t="s">
        <v>55</v>
      </c>
      <c r="O21" s="17">
        <v>1</v>
      </c>
      <c r="P21" s="21">
        <v>70.101110000000006</v>
      </c>
      <c r="Q21" s="106" t="s">
        <v>56</v>
      </c>
      <c r="R21" s="17">
        <v>1</v>
      </c>
      <c r="S21" s="20">
        <v>980</v>
      </c>
      <c r="U21" s="105" t="s">
        <v>60</v>
      </c>
      <c r="V21" s="14">
        <v>1</v>
      </c>
      <c r="W21" s="18" t="s">
        <v>49</v>
      </c>
      <c r="X21" s="105" t="s">
        <v>54</v>
      </c>
      <c r="Y21" s="14">
        <v>1</v>
      </c>
      <c r="Z21" s="19">
        <v>324.28075999999999</v>
      </c>
      <c r="AA21" s="105" t="s">
        <v>57</v>
      </c>
      <c r="AB21" s="14">
        <v>1</v>
      </c>
      <c r="AC21" s="19">
        <v>86.582660000000004</v>
      </c>
      <c r="AF21" s="102"/>
      <c r="AG21" s="18">
        <v>2</v>
      </c>
      <c r="AH21" s="21"/>
      <c r="AI21" s="21">
        <v>23766.388459999998</v>
      </c>
      <c r="AK21" s="102"/>
      <c r="AL21" s="18">
        <v>2</v>
      </c>
      <c r="AM21" s="21"/>
      <c r="AN21" s="21">
        <v>1784.23146</v>
      </c>
      <c r="AP21" s="102"/>
      <c r="AQ21" s="18">
        <v>2</v>
      </c>
      <c r="AR21" s="24"/>
      <c r="AS21" s="24">
        <v>10984.33315</v>
      </c>
    </row>
    <row r="22" spans="1:45" ht="16">
      <c r="A22" s="105"/>
      <c r="B22" s="14">
        <v>2</v>
      </c>
      <c r="C22" s="15">
        <v>288.3</v>
      </c>
      <c r="D22" s="105"/>
      <c r="E22" s="14">
        <v>2</v>
      </c>
      <c r="F22" s="16">
        <v>8136</v>
      </c>
      <c r="G22" s="105"/>
      <c r="H22" s="14">
        <v>2</v>
      </c>
      <c r="I22" s="16">
        <v>3890</v>
      </c>
      <c r="K22" s="105"/>
      <c r="L22" s="17">
        <v>2</v>
      </c>
      <c r="M22" s="21">
        <v>63.863430000000001</v>
      </c>
      <c r="N22" s="102"/>
      <c r="O22" s="17">
        <v>2</v>
      </c>
      <c r="P22" s="21">
        <v>56.721499999999999</v>
      </c>
      <c r="Q22" s="107"/>
      <c r="R22" s="17">
        <v>2</v>
      </c>
      <c r="S22" s="20">
        <v>458</v>
      </c>
      <c r="U22" s="105"/>
      <c r="V22" s="14">
        <v>2</v>
      </c>
      <c r="W22" s="19">
        <v>437.92045000000002</v>
      </c>
      <c r="X22" s="105"/>
      <c r="Y22" s="14">
        <v>2</v>
      </c>
      <c r="Z22" s="19">
        <v>376.90258999999998</v>
      </c>
      <c r="AA22" s="105"/>
      <c r="AB22" s="14">
        <v>2</v>
      </c>
      <c r="AC22" s="22">
        <v>38.626240000000003</v>
      </c>
      <c r="AF22" s="102"/>
      <c r="AG22" s="18">
        <v>3</v>
      </c>
      <c r="AH22" s="21"/>
      <c r="AI22" s="21">
        <v>36753.581760000001</v>
      </c>
      <c r="AK22" s="102"/>
      <c r="AL22" s="18">
        <v>3</v>
      </c>
      <c r="AM22" s="21"/>
      <c r="AN22" s="21">
        <v>1957.7038</v>
      </c>
      <c r="AP22" s="102"/>
      <c r="AQ22" s="18">
        <v>3</v>
      </c>
      <c r="AR22" s="24"/>
      <c r="AS22" s="24">
        <v>6835.9459500000003</v>
      </c>
    </row>
    <row r="23" spans="1:45" ht="16">
      <c r="A23" s="105"/>
      <c r="B23" s="14">
        <v>3</v>
      </c>
      <c r="C23" s="15">
        <v>26</v>
      </c>
      <c r="D23" s="105"/>
      <c r="E23" s="14">
        <v>3</v>
      </c>
      <c r="F23" s="16">
        <v>11974</v>
      </c>
      <c r="G23" s="105"/>
      <c r="H23" s="14">
        <v>3</v>
      </c>
      <c r="I23" s="16">
        <v>4323</v>
      </c>
      <c r="K23" s="105"/>
      <c r="L23" s="17">
        <v>3</v>
      </c>
      <c r="M23" s="18" t="s">
        <v>49</v>
      </c>
      <c r="N23" s="102"/>
      <c r="O23" s="17">
        <v>3</v>
      </c>
      <c r="P23" s="21">
        <v>63.070610000000002</v>
      </c>
      <c r="Q23" s="107"/>
      <c r="R23" s="17">
        <v>3</v>
      </c>
      <c r="S23" s="20">
        <v>1340</v>
      </c>
      <c r="U23" s="105"/>
      <c r="V23" s="14">
        <v>3</v>
      </c>
      <c r="W23" s="19">
        <v>74.559950000000001</v>
      </c>
      <c r="X23" s="105"/>
      <c r="Y23" s="14">
        <v>3</v>
      </c>
      <c r="Z23" s="19">
        <v>1721.4422500000001</v>
      </c>
      <c r="AA23" s="105"/>
      <c r="AB23" s="14">
        <v>3</v>
      </c>
      <c r="AC23" s="19">
        <v>203.82596000000001</v>
      </c>
      <c r="AF23" s="102"/>
      <c r="AG23" s="18">
        <v>4</v>
      </c>
      <c r="AH23" s="21"/>
      <c r="AI23" s="21">
        <v>10880.79875</v>
      </c>
      <c r="AK23" s="102"/>
      <c r="AL23" s="18">
        <v>4</v>
      </c>
      <c r="AM23" s="21"/>
      <c r="AN23" s="21">
        <v>581.97239999999999</v>
      </c>
      <c r="AP23" s="102"/>
      <c r="AQ23" s="18">
        <v>4</v>
      </c>
      <c r="AR23" s="26"/>
      <c r="AS23" s="24">
        <v>2117.2908499999999</v>
      </c>
    </row>
    <row r="24" spans="1:45" ht="16">
      <c r="A24" s="105"/>
      <c r="B24" s="14">
        <v>4</v>
      </c>
      <c r="C24" s="15">
        <v>16.2</v>
      </c>
      <c r="D24" s="105"/>
      <c r="E24" s="14">
        <v>4</v>
      </c>
      <c r="F24" s="16">
        <v>21835</v>
      </c>
      <c r="G24" s="105"/>
      <c r="H24" s="14">
        <v>4</v>
      </c>
      <c r="I24" s="16">
        <v>8889</v>
      </c>
      <c r="K24" s="105"/>
      <c r="L24" s="17">
        <v>4</v>
      </c>
      <c r="M24" s="18" t="s">
        <v>49</v>
      </c>
      <c r="N24" s="102"/>
      <c r="O24" s="17">
        <v>4</v>
      </c>
      <c r="P24" s="21">
        <v>85.710149999999999</v>
      </c>
      <c r="Q24" s="107"/>
      <c r="R24" s="17">
        <v>4</v>
      </c>
      <c r="S24" s="18" t="s">
        <v>49</v>
      </c>
      <c r="U24" s="105"/>
      <c r="V24" s="14">
        <v>4</v>
      </c>
      <c r="W24" s="18" t="s">
        <v>49</v>
      </c>
      <c r="X24" s="105"/>
      <c r="Y24" s="14">
        <v>4</v>
      </c>
      <c r="Z24" s="19">
        <v>188.41211000000001</v>
      </c>
      <c r="AA24" s="105"/>
      <c r="AB24" s="14">
        <v>4</v>
      </c>
      <c r="AC24" s="18" t="s">
        <v>49</v>
      </c>
      <c r="AF24" s="102"/>
      <c r="AG24" s="18">
        <v>5</v>
      </c>
      <c r="AH24" s="21"/>
      <c r="AI24" s="21">
        <v>28802.736659999999</v>
      </c>
      <c r="AK24" s="102"/>
      <c r="AL24" s="18">
        <v>5</v>
      </c>
      <c r="AM24" s="21"/>
      <c r="AN24" s="21">
        <v>3197.3937900000001</v>
      </c>
      <c r="AP24" s="102"/>
      <c r="AQ24" s="18">
        <v>5</v>
      </c>
      <c r="AR24" s="25"/>
      <c r="AS24" s="26">
        <v>9074.9050599999991</v>
      </c>
    </row>
    <row r="25" spans="1:45" ht="16">
      <c r="A25" s="105"/>
      <c r="B25" s="14">
        <v>5</v>
      </c>
      <c r="C25" s="15">
        <v>43.77</v>
      </c>
      <c r="D25" s="105"/>
      <c r="E25" s="14">
        <v>5</v>
      </c>
      <c r="F25" s="16">
        <v>14930</v>
      </c>
      <c r="G25" s="105"/>
      <c r="H25" s="14">
        <v>5</v>
      </c>
      <c r="I25" s="16">
        <v>1996</v>
      </c>
      <c r="K25" s="105"/>
      <c r="L25" s="17">
        <v>5</v>
      </c>
      <c r="M25" s="21">
        <v>70.74812</v>
      </c>
      <c r="N25" s="102"/>
      <c r="O25" s="17">
        <v>5</v>
      </c>
      <c r="P25" s="21">
        <v>65.954329999999999</v>
      </c>
      <c r="Q25" s="107"/>
      <c r="R25" s="17">
        <v>5</v>
      </c>
      <c r="S25" s="20">
        <v>966</v>
      </c>
      <c r="U25" s="105"/>
      <c r="V25" s="14">
        <v>5</v>
      </c>
      <c r="W25" s="18" t="s">
        <v>49</v>
      </c>
      <c r="X25" s="105"/>
      <c r="Y25" s="14">
        <v>5</v>
      </c>
      <c r="Z25" s="19">
        <v>1562.7682199999999</v>
      </c>
      <c r="AA25" s="105"/>
      <c r="AB25" s="14">
        <v>5</v>
      </c>
      <c r="AC25" s="19">
        <v>21.017320000000002</v>
      </c>
      <c r="AF25" s="102"/>
      <c r="AG25" s="18">
        <v>6</v>
      </c>
      <c r="AH25" s="21"/>
      <c r="AI25" s="21">
        <v>28829.856599999999</v>
      </c>
      <c r="AK25" s="102"/>
      <c r="AL25" s="18">
        <v>6</v>
      </c>
      <c r="AM25" s="21"/>
      <c r="AN25" s="21">
        <v>1285.4821999999999</v>
      </c>
      <c r="AP25" s="102"/>
      <c r="AQ25" s="18">
        <v>6</v>
      </c>
      <c r="AR25" s="24"/>
      <c r="AS25" s="24">
        <v>9936.7206299999998</v>
      </c>
    </row>
    <row r="26" spans="1:45" ht="16">
      <c r="A26" s="105"/>
      <c r="B26" s="14">
        <v>6</v>
      </c>
      <c r="C26" s="15">
        <v>3.081</v>
      </c>
      <c r="D26" s="105"/>
      <c r="E26" s="14">
        <v>6</v>
      </c>
      <c r="F26" s="16">
        <v>12047</v>
      </c>
      <c r="G26" s="105"/>
      <c r="H26" s="14">
        <v>6</v>
      </c>
      <c r="I26" s="16">
        <v>1879</v>
      </c>
      <c r="K26" s="105"/>
      <c r="L26" s="17">
        <v>6</v>
      </c>
      <c r="M26" s="21">
        <v>72.225070000000002</v>
      </c>
      <c r="N26" s="102"/>
      <c r="O26" s="17">
        <v>6</v>
      </c>
      <c r="P26" s="18" t="s">
        <v>49</v>
      </c>
      <c r="Q26" s="107"/>
      <c r="R26" s="17">
        <v>6</v>
      </c>
      <c r="S26" s="20">
        <v>1504</v>
      </c>
      <c r="U26" s="105"/>
      <c r="V26" s="14">
        <v>6</v>
      </c>
      <c r="W26" s="18" t="s">
        <v>49</v>
      </c>
      <c r="X26" s="105"/>
      <c r="Y26" s="14">
        <v>6</v>
      </c>
      <c r="Z26" s="19">
        <v>350.71066999999999</v>
      </c>
      <c r="AA26" s="105"/>
      <c r="AB26" s="14">
        <v>6</v>
      </c>
      <c r="AC26" s="19">
        <v>29.148849999999999</v>
      </c>
      <c r="AF26" s="102"/>
      <c r="AG26" s="18">
        <v>7</v>
      </c>
      <c r="AH26" s="21"/>
      <c r="AI26" s="21">
        <v>34071.628409999998</v>
      </c>
      <c r="AK26" s="102"/>
      <c r="AL26" s="18">
        <v>7</v>
      </c>
      <c r="AM26" s="21"/>
      <c r="AN26" s="21">
        <v>1541.8398500000001</v>
      </c>
      <c r="AP26" s="102"/>
      <c r="AQ26" s="18">
        <v>7</v>
      </c>
      <c r="AR26" s="24"/>
      <c r="AS26" s="24">
        <v>608.90621999999996</v>
      </c>
    </row>
    <row r="27" spans="1:45" ht="16">
      <c r="A27" s="105"/>
      <c r="B27" s="14">
        <v>7</v>
      </c>
      <c r="C27" s="15">
        <v>5.6559999999999997</v>
      </c>
      <c r="D27" s="105"/>
      <c r="E27" s="14">
        <v>7</v>
      </c>
      <c r="F27" s="16">
        <v>10792</v>
      </c>
      <c r="G27" s="105"/>
      <c r="H27" s="14">
        <v>7</v>
      </c>
      <c r="I27" s="16">
        <v>1367</v>
      </c>
      <c r="K27" s="105"/>
      <c r="L27" s="17">
        <v>7</v>
      </c>
      <c r="M27" s="21">
        <v>57.805039999999998</v>
      </c>
      <c r="N27" s="102"/>
      <c r="O27" s="17">
        <v>7</v>
      </c>
      <c r="P27" s="21">
        <v>77.268180000000001</v>
      </c>
      <c r="Q27" s="107"/>
      <c r="R27" s="17">
        <v>7</v>
      </c>
      <c r="S27" s="20">
        <v>613</v>
      </c>
      <c r="U27" s="105"/>
      <c r="V27" s="14">
        <v>7</v>
      </c>
      <c r="W27" s="18" t="s">
        <v>49</v>
      </c>
      <c r="X27" s="105"/>
      <c r="Y27" s="14">
        <v>7</v>
      </c>
      <c r="Z27" s="19">
        <v>267.44173999999998</v>
      </c>
      <c r="AA27" s="105"/>
      <c r="AB27" s="14">
        <v>7</v>
      </c>
      <c r="AC27" s="19">
        <v>230.85130000000001</v>
      </c>
    </row>
    <row r="28" spans="1:45" ht="16">
      <c r="A28" s="105"/>
      <c r="B28" s="14">
        <v>8</v>
      </c>
      <c r="C28" s="15">
        <v>631</v>
      </c>
      <c r="D28" s="105"/>
      <c r="E28" s="14">
        <v>8</v>
      </c>
      <c r="F28" s="16">
        <v>24681</v>
      </c>
      <c r="G28" s="105"/>
      <c r="H28" s="14">
        <v>8</v>
      </c>
      <c r="I28" s="16">
        <v>3590</v>
      </c>
      <c r="K28" s="105"/>
      <c r="L28" s="17">
        <v>8</v>
      </c>
      <c r="M28" s="21">
        <v>76.891030000000001</v>
      </c>
      <c r="N28" s="102"/>
      <c r="O28" s="17">
        <v>8</v>
      </c>
      <c r="P28" s="21">
        <v>70.502650000000003</v>
      </c>
      <c r="Q28" s="108"/>
      <c r="R28" s="17">
        <v>8</v>
      </c>
      <c r="S28" s="20">
        <v>501</v>
      </c>
      <c r="U28" s="105"/>
      <c r="V28" s="14">
        <v>8</v>
      </c>
      <c r="W28" s="18" t="s">
        <v>49</v>
      </c>
      <c r="X28" s="105"/>
      <c r="Y28" s="14">
        <v>8</v>
      </c>
      <c r="Z28" s="19">
        <v>50.986629999999998</v>
      </c>
      <c r="AA28" s="105"/>
      <c r="AB28" s="14">
        <v>8</v>
      </c>
      <c r="AC28" s="18" t="s">
        <v>49</v>
      </c>
    </row>
  </sheetData>
  <mergeCells count="42">
    <mergeCell ref="Q13:Q20"/>
    <mergeCell ref="U13:U20"/>
    <mergeCell ref="A3:I3"/>
    <mergeCell ref="K3:S3"/>
    <mergeCell ref="U3:AC3"/>
    <mergeCell ref="A5:A12"/>
    <mergeCell ref="D5:D12"/>
    <mergeCell ref="G5:G12"/>
    <mergeCell ref="K5:K12"/>
    <mergeCell ref="N5:N12"/>
    <mergeCell ref="Q5:Q12"/>
    <mergeCell ref="U5:U12"/>
    <mergeCell ref="X5:X12"/>
    <mergeCell ref="AA5:AA12"/>
    <mergeCell ref="X13:X20"/>
    <mergeCell ref="AA13:AA20"/>
    <mergeCell ref="A21:A28"/>
    <mergeCell ref="D21:D28"/>
    <mergeCell ref="G21:G28"/>
    <mergeCell ref="K21:K28"/>
    <mergeCell ref="N21:N28"/>
    <mergeCell ref="Q21:Q28"/>
    <mergeCell ref="U21:U28"/>
    <mergeCell ref="X21:X28"/>
    <mergeCell ref="AA21:AA28"/>
    <mergeCell ref="A13:A20"/>
    <mergeCell ref="D13:D20"/>
    <mergeCell ref="G13:G20"/>
    <mergeCell ref="K13:K20"/>
    <mergeCell ref="N13:N20"/>
    <mergeCell ref="AF3:AI4"/>
    <mergeCell ref="AK3:AN4"/>
    <mergeCell ref="AP3:AS4"/>
    <mergeCell ref="AF6:AF12"/>
    <mergeCell ref="AK6:AK12"/>
    <mergeCell ref="AP6:AP12"/>
    <mergeCell ref="AF13:AF19"/>
    <mergeCell ref="AK13:AK19"/>
    <mergeCell ref="AP13:AP19"/>
    <mergeCell ref="AF20:AF26"/>
    <mergeCell ref="AK20:AK26"/>
    <mergeCell ref="AP20:AP26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3:AH26"/>
  <sheetViews>
    <sheetView topLeftCell="Y10" workbookViewId="0">
      <selection activeCell="AJ22" sqref="AJ22"/>
    </sheetView>
  </sheetViews>
  <sheetFormatPr defaultColWidth="10.6640625" defaultRowHeight="15"/>
  <sheetData>
    <row r="3" spans="2:34">
      <c r="B3" s="113" t="s">
        <v>82</v>
      </c>
      <c r="C3" s="114"/>
      <c r="D3" s="114"/>
      <c r="E3" s="114"/>
      <c r="F3" s="114"/>
      <c r="G3" s="114"/>
      <c r="H3" s="114"/>
      <c r="I3" s="114"/>
      <c r="K3" s="113" t="s">
        <v>83</v>
      </c>
      <c r="L3" s="113"/>
      <c r="M3" s="113"/>
      <c r="N3" s="113"/>
      <c r="O3" s="113"/>
      <c r="P3" s="113"/>
      <c r="Q3" s="113"/>
      <c r="R3" s="113"/>
      <c r="S3" s="28"/>
      <c r="U3" s="113" t="s">
        <v>84</v>
      </c>
      <c r="V3" s="113"/>
      <c r="W3" s="113"/>
      <c r="X3" s="113"/>
      <c r="Y3" s="113"/>
      <c r="Z3" s="113"/>
      <c r="AA3" s="113"/>
      <c r="AB3" s="113"/>
      <c r="AD3" s="144" t="s">
        <v>328</v>
      </c>
      <c r="AE3" s="145"/>
      <c r="AF3" s="145"/>
      <c r="AG3" s="145"/>
      <c r="AH3" s="145"/>
    </row>
    <row r="4" spans="2:34" ht="16">
      <c r="B4" s="114"/>
      <c r="C4" s="114"/>
      <c r="D4" s="114"/>
      <c r="E4" s="114"/>
      <c r="F4" s="114"/>
      <c r="G4" s="114"/>
      <c r="H4" s="114"/>
      <c r="I4" s="114"/>
      <c r="K4" s="113"/>
      <c r="L4" s="113"/>
      <c r="M4" s="113"/>
      <c r="N4" s="113"/>
      <c r="O4" s="113"/>
      <c r="P4" s="113"/>
      <c r="Q4" s="113"/>
      <c r="R4" s="113"/>
      <c r="S4" s="29"/>
      <c r="U4" s="113"/>
      <c r="V4" s="113"/>
      <c r="W4" s="113"/>
      <c r="X4" s="113"/>
      <c r="Y4" s="113"/>
      <c r="Z4" s="113"/>
      <c r="AA4" s="113"/>
      <c r="AB4" s="113"/>
      <c r="AD4" s="99"/>
      <c r="AE4" s="146"/>
      <c r="AF4" s="141" t="s">
        <v>94</v>
      </c>
      <c r="AG4" s="147" t="s">
        <v>97</v>
      </c>
      <c r="AH4" s="147" t="s">
        <v>96</v>
      </c>
    </row>
    <row r="5" spans="2:34" ht="16">
      <c r="B5" s="38" t="s">
        <v>102</v>
      </c>
      <c r="C5" s="39" t="s">
        <v>103</v>
      </c>
      <c r="D5" s="30" t="s">
        <v>85</v>
      </c>
      <c r="E5" s="30" t="s">
        <v>86</v>
      </c>
      <c r="F5" s="30" t="s">
        <v>87</v>
      </c>
      <c r="G5" s="30" t="s">
        <v>88</v>
      </c>
      <c r="H5" s="30" t="s">
        <v>89</v>
      </c>
      <c r="I5" s="30" t="s">
        <v>90</v>
      </c>
      <c r="K5" s="38" t="s">
        <v>102</v>
      </c>
      <c r="L5" s="39" t="s">
        <v>103</v>
      </c>
      <c r="M5" s="30" t="s">
        <v>91</v>
      </c>
      <c r="N5" s="30" t="s">
        <v>92</v>
      </c>
      <c r="O5" s="30" t="s">
        <v>93</v>
      </c>
      <c r="P5" s="30" t="s">
        <v>94</v>
      </c>
      <c r="Q5" s="30" t="s">
        <v>95</v>
      </c>
      <c r="R5" s="31" t="s">
        <v>96</v>
      </c>
      <c r="S5" s="32"/>
      <c r="U5" s="38" t="s">
        <v>102</v>
      </c>
      <c r="V5" s="39" t="s">
        <v>103</v>
      </c>
      <c r="W5" s="33" t="s">
        <v>91</v>
      </c>
      <c r="X5" s="33" t="s">
        <v>92</v>
      </c>
      <c r="Y5" s="33" t="s">
        <v>93</v>
      </c>
      <c r="Z5" s="30" t="s">
        <v>94</v>
      </c>
      <c r="AA5" s="30" t="s">
        <v>97</v>
      </c>
      <c r="AB5" s="30" t="s">
        <v>96</v>
      </c>
      <c r="AD5" s="148" t="s">
        <v>327</v>
      </c>
      <c r="AE5" s="99">
        <v>17057</v>
      </c>
      <c r="AF5" s="99" t="s">
        <v>45</v>
      </c>
      <c r="AG5" s="99" t="s">
        <v>45</v>
      </c>
      <c r="AH5" s="99" t="s">
        <v>45</v>
      </c>
    </row>
    <row r="6" spans="2:34" ht="16">
      <c r="B6" s="115" t="s">
        <v>101</v>
      </c>
      <c r="C6" s="34">
        <v>17057</v>
      </c>
      <c r="D6" s="34" t="s">
        <v>45</v>
      </c>
      <c r="E6" s="34" t="s">
        <v>45</v>
      </c>
      <c r="F6" s="34" t="s">
        <v>45</v>
      </c>
      <c r="G6" s="34" t="s">
        <v>45</v>
      </c>
      <c r="H6" s="34" t="s">
        <v>98</v>
      </c>
      <c r="I6" s="34" t="s">
        <v>45</v>
      </c>
      <c r="K6" s="115" t="s">
        <v>101</v>
      </c>
      <c r="L6" s="34">
        <v>17057</v>
      </c>
      <c r="M6" s="34" t="s">
        <v>45</v>
      </c>
      <c r="N6" s="34" t="s">
        <v>45</v>
      </c>
      <c r="O6" s="34" t="s">
        <v>45</v>
      </c>
      <c r="P6" s="34" t="s">
        <v>45</v>
      </c>
      <c r="Q6" s="34" t="s">
        <v>45</v>
      </c>
      <c r="R6" s="34" t="s">
        <v>45</v>
      </c>
      <c r="S6" s="32"/>
      <c r="U6" s="115" t="s">
        <v>101</v>
      </c>
      <c r="V6" s="34">
        <v>17057</v>
      </c>
      <c r="W6" s="34" t="s">
        <v>45</v>
      </c>
      <c r="X6" s="34" t="s">
        <v>45</v>
      </c>
      <c r="Y6" s="34" t="s">
        <v>45</v>
      </c>
      <c r="Z6" s="34" t="s">
        <v>45</v>
      </c>
      <c r="AA6" s="34" t="s">
        <v>45</v>
      </c>
      <c r="AB6" s="34" t="s">
        <v>45</v>
      </c>
      <c r="AD6" s="148"/>
      <c r="AE6" s="99">
        <v>17013</v>
      </c>
      <c r="AF6" s="99" t="s">
        <v>45</v>
      </c>
      <c r="AG6" s="99" t="s">
        <v>45</v>
      </c>
      <c r="AH6" s="99" t="s">
        <v>45</v>
      </c>
    </row>
    <row r="7" spans="2:34" ht="16">
      <c r="B7" s="104"/>
      <c r="C7" s="34">
        <v>17013</v>
      </c>
      <c r="D7" s="34" t="s">
        <v>45</v>
      </c>
      <c r="E7" s="34" t="s">
        <v>45</v>
      </c>
      <c r="F7" s="34" t="s">
        <v>45</v>
      </c>
      <c r="G7" s="34" t="s">
        <v>45</v>
      </c>
      <c r="H7" s="34" t="s">
        <v>98</v>
      </c>
      <c r="I7" s="34" t="s">
        <v>45</v>
      </c>
      <c r="K7" s="104"/>
      <c r="L7" s="34">
        <v>17013</v>
      </c>
      <c r="M7" s="34" t="s">
        <v>45</v>
      </c>
      <c r="N7" s="34" t="s">
        <v>45</v>
      </c>
      <c r="O7" s="34" t="s">
        <v>45</v>
      </c>
      <c r="P7" s="34" t="s">
        <v>45</v>
      </c>
      <c r="Q7" s="34" t="s">
        <v>45</v>
      </c>
      <c r="R7" s="34" t="s">
        <v>45</v>
      </c>
      <c r="S7" s="32"/>
      <c r="U7" s="104"/>
      <c r="V7" s="34">
        <v>17013</v>
      </c>
      <c r="W7" s="34" t="s">
        <v>45</v>
      </c>
      <c r="X7" s="34" t="s">
        <v>45</v>
      </c>
      <c r="Y7" s="34" t="s">
        <v>45</v>
      </c>
      <c r="Z7" s="34" t="s">
        <v>45</v>
      </c>
      <c r="AA7" s="34" t="s">
        <v>45</v>
      </c>
      <c r="AB7" s="34" t="s">
        <v>45</v>
      </c>
      <c r="AD7" s="148"/>
      <c r="AE7" s="99">
        <v>14353</v>
      </c>
      <c r="AF7" s="99" t="s">
        <v>45</v>
      </c>
      <c r="AG7" s="99" t="s">
        <v>45</v>
      </c>
      <c r="AH7" s="99" t="s">
        <v>45</v>
      </c>
    </row>
    <row r="8" spans="2:34" ht="16">
      <c r="B8" s="104"/>
      <c r="C8" s="34">
        <v>14353</v>
      </c>
      <c r="D8" s="34" t="s">
        <v>45</v>
      </c>
      <c r="E8" s="34" t="s">
        <v>45</v>
      </c>
      <c r="F8" s="34" t="s">
        <v>45</v>
      </c>
      <c r="G8" s="34" t="s">
        <v>45</v>
      </c>
      <c r="H8" s="34" t="s">
        <v>98</v>
      </c>
      <c r="I8" s="34" t="s">
        <v>45</v>
      </c>
      <c r="K8" s="104"/>
      <c r="L8" s="34">
        <v>14353</v>
      </c>
      <c r="M8" s="34" t="s">
        <v>45</v>
      </c>
      <c r="N8" s="34" t="s">
        <v>45</v>
      </c>
      <c r="O8" s="34" t="s">
        <v>45</v>
      </c>
      <c r="P8" s="34" t="s">
        <v>45</v>
      </c>
      <c r="Q8" s="34" t="s">
        <v>45</v>
      </c>
      <c r="R8" s="34" t="s">
        <v>45</v>
      </c>
      <c r="S8" s="32"/>
      <c r="U8" s="104"/>
      <c r="V8" s="34">
        <v>14353</v>
      </c>
      <c r="W8" s="34" t="s">
        <v>45</v>
      </c>
      <c r="X8" s="34" t="s">
        <v>45</v>
      </c>
      <c r="Y8" s="34" t="s">
        <v>45</v>
      </c>
      <c r="Z8" s="34" t="s">
        <v>45</v>
      </c>
      <c r="AA8" s="34" t="s">
        <v>45</v>
      </c>
      <c r="AB8" s="34" t="s">
        <v>45</v>
      </c>
      <c r="AD8" s="148"/>
      <c r="AE8" s="99">
        <v>15013</v>
      </c>
      <c r="AF8" s="99" t="s">
        <v>45</v>
      </c>
      <c r="AG8" s="99" t="s">
        <v>45</v>
      </c>
      <c r="AH8" s="99" t="s">
        <v>45</v>
      </c>
    </row>
    <row r="9" spans="2:34" ht="16">
      <c r="B9" s="104"/>
      <c r="C9" s="34">
        <v>15013</v>
      </c>
      <c r="D9" s="34" t="s">
        <v>45</v>
      </c>
      <c r="E9" s="34" t="s">
        <v>45</v>
      </c>
      <c r="F9" s="34" t="s">
        <v>45</v>
      </c>
      <c r="G9" s="34" t="s">
        <v>45</v>
      </c>
      <c r="H9" s="34" t="s">
        <v>98</v>
      </c>
      <c r="I9" s="34" t="s">
        <v>45</v>
      </c>
      <c r="K9" s="104"/>
      <c r="L9" s="34">
        <v>15013</v>
      </c>
      <c r="M9" s="34" t="s">
        <v>45</v>
      </c>
      <c r="N9" s="34" t="s">
        <v>45</v>
      </c>
      <c r="O9" s="34" t="s">
        <v>45</v>
      </c>
      <c r="P9" s="34" t="s">
        <v>45</v>
      </c>
      <c r="Q9" s="34" t="s">
        <v>45</v>
      </c>
      <c r="R9" s="34" t="s">
        <v>45</v>
      </c>
      <c r="S9" s="32"/>
      <c r="U9" s="104"/>
      <c r="V9" s="34">
        <v>15013</v>
      </c>
      <c r="W9" s="34" t="s">
        <v>45</v>
      </c>
      <c r="X9" s="34" t="s">
        <v>45</v>
      </c>
      <c r="Y9" s="34" t="s">
        <v>45</v>
      </c>
      <c r="Z9" s="34" t="s">
        <v>45</v>
      </c>
      <c r="AA9" s="34" t="s">
        <v>45</v>
      </c>
      <c r="AB9" s="34" t="s">
        <v>45</v>
      </c>
      <c r="AD9" s="148"/>
      <c r="AE9" s="99">
        <v>17319</v>
      </c>
      <c r="AF9" s="99" t="s">
        <v>45</v>
      </c>
      <c r="AG9" s="99" t="s">
        <v>45</v>
      </c>
      <c r="AH9" s="99" t="s">
        <v>45</v>
      </c>
    </row>
    <row r="10" spans="2:34" ht="16">
      <c r="B10" s="104"/>
      <c r="C10" s="34">
        <v>17319</v>
      </c>
      <c r="D10" s="34" t="s">
        <v>45</v>
      </c>
      <c r="E10" s="34" t="s">
        <v>45</v>
      </c>
      <c r="F10" s="34" t="s">
        <v>45</v>
      </c>
      <c r="G10" s="34" t="s">
        <v>45</v>
      </c>
      <c r="H10" s="34" t="s">
        <v>98</v>
      </c>
      <c r="I10" s="34" t="s">
        <v>45</v>
      </c>
      <c r="K10" s="104"/>
      <c r="L10" s="34">
        <v>17319</v>
      </c>
      <c r="M10" s="34" t="s">
        <v>45</v>
      </c>
      <c r="N10" s="34" t="s">
        <v>45</v>
      </c>
      <c r="O10" s="34" t="s">
        <v>45</v>
      </c>
      <c r="P10" s="34" t="s">
        <v>45</v>
      </c>
      <c r="Q10" s="34" t="s">
        <v>45</v>
      </c>
      <c r="R10" s="34" t="s">
        <v>45</v>
      </c>
      <c r="S10" s="32"/>
      <c r="U10" s="104"/>
      <c r="V10" s="34">
        <v>17319</v>
      </c>
      <c r="W10" s="34" t="s">
        <v>45</v>
      </c>
      <c r="X10" s="34" t="s">
        <v>45</v>
      </c>
      <c r="Y10" s="34" t="s">
        <v>45</v>
      </c>
      <c r="Z10" s="34" t="s">
        <v>45</v>
      </c>
      <c r="AA10" s="34" t="s">
        <v>45</v>
      </c>
      <c r="AB10" s="34" t="s">
        <v>45</v>
      </c>
      <c r="AD10" s="148"/>
      <c r="AE10" s="99">
        <v>14333</v>
      </c>
      <c r="AF10" s="99" t="s">
        <v>45</v>
      </c>
      <c r="AG10" s="99" t="s">
        <v>45</v>
      </c>
      <c r="AH10" s="99" t="s">
        <v>45</v>
      </c>
    </row>
    <row r="11" spans="2:34" ht="16">
      <c r="B11" s="104"/>
      <c r="C11" s="34">
        <v>14333</v>
      </c>
      <c r="D11" s="34" t="s">
        <v>45</v>
      </c>
      <c r="E11" s="34" t="s">
        <v>45</v>
      </c>
      <c r="F11" s="34" t="s">
        <v>45</v>
      </c>
      <c r="G11" s="34" t="s">
        <v>45</v>
      </c>
      <c r="H11" s="34" t="s">
        <v>98</v>
      </c>
      <c r="I11" s="34" t="s">
        <v>45</v>
      </c>
      <c r="K11" s="104"/>
      <c r="L11" s="34">
        <v>14333</v>
      </c>
      <c r="M11" s="34" t="s">
        <v>45</v>
      </c>
      <c r="N11" s="34" t="s">
        <v>45</v>
      </c>
      <c r="O11" s="34" t="s">
        <v>45</v>
      </c>
      <c r="P11" s="34" t="s">
        <v>45</v>
      </c>
      <c r="Q11" s="34" t="s">
        <v>45</v>
      </c>
      <c r="R11" s="34" t="s">
        <v>45</v>
      </c>
      <c r="S11" s="32"/>
      <c r="U11" s="104"/>
      <c r="V11" s="34">
        <v>14333</v>
      </c>
      <c r="W11" s="34" t="s">
        <v>45</v>
      </c>
      <c r="X11" s="34" t="s">
        <v>45</v>
      </c>
      <c r="Y11" s="34" t="s">
        <v>45</v>
      </c>
      <c r="Z11" s="34" t="s">
        <v>45</v>
      </c>
      <c r="AA11" s="34" t="s">
        <v>45</v>
      </c>
      <c r="AB11" s="34" t="s">
        <v>45</v>
      </c>
      <c r="AD11" s="148"/>
      <c r="AE11" s="99"/>
      <c r="AF11" s="99"/>
      <c r="AG11" s="99"/>
      <c r="AH11" s="140"/>
    </row>
    <row r="12" spans="2:34" ht="16">
      <c r="B12" s="9"/>
      <c r="C12" s="34"/>
      <c r="D12" s="34"/>
      <c r="E12" s="34"/>
      <c r="F12" s="34"/>
      <c r="G12" s="34"/>
      <c r="H12" s="34"/>
      <c r="I12" s="34"/>
      <c r="K12" s="9"/>
      <c r="L12" s="34"/>
      <c r="M12" s="34"/>
      <c r="N12" s="34"/>
      <c r="O12" s="34"/>
      <c r="P12" s="34"/>
      <c r="Q12" s="34"/>
      <c r="R12" s="34"/>
      <c r="S12" s="32"/>
      <c r="U12" s="9"/>
      <c r="V12" s="34"/>
      <c r="W12" s="35"/>
      <c r="X12" s="35"/>
      <c r="Y12" s="35"/>
      <c r="Z12" s="35"/>
      <c r="AA12" s="34"/>
      <c r="AB12" s="34"/>
      <c r="AD12" s="149" t="s">
        <v>325</v>
      </c>
      <c r="AE12" s="150">
        <v>17079</v>
      </c>
      <c r="AF12" s="151">
        <v>24300</v>
      </c>
      <c r="AG12" s="151">
        <v>24300</v>
      </c>
      <c r="AH12" s="151">
        <v>72900</v>
      </c>
    </row>
    <row r="13" spans="2:34" ht="16" customHeight="1">
      <c r="B13" s="112" t="s">
        <v>99</v>
      </c>
      <c r="C13" s="34">
        <v>17079</v>
      </c>
      <c r="D13" s="34" t="s">
        <v>45</v>
      </c>
      <c r="E13" s="34">
        <v>1</v>
      </c>
      <c r="F13" s="35">
        <v>894.76442999999995</v>
      </c>
      <c r="G13" s="35">
        <v>8410.5834300000006</v>
      </c>
      <c r="H13" s="35">
        <v>23518.65958</v>
      </c>
      <c r="I13" s="35">
        <v>7601.8060100000002</v>
      </c>
      <c r="K13" s="112" t="s">
        <v>99</v>
      </c>
      <c r="L13" s="34">
        <v>17079</v>
      </c>
      <c r="M13" s="34" t="s">
        <v>45</v>
      </c>
      <c r="N13" s="34">
        <v>1</v>
      </c>
      <c r="O13" s="34">
        <v>1</v>
      </c>
      <c r="P13" s="35">
        <v>1167.5639699999999</v>
      </c>
      <c r="Q13" s="35">
        <v>3288.6378500000001</v>
      </c>
      <c r="R13" s="35">
        <v>1767.14643</v>
      </c>
      <c r="S13" s="32"/>
      <c r="U13" s="112" t="s">
        <v>99</v>
      </c>
      <c r="V13" s="34">
        <v>17079</v>
      </c>
      <c r="W13" s="35" t="s">
        <v>45</v>
      </c>
      <c r="X13" s="20">
        <v>147.15855999999999</v>
      </c>
      <c r="Y13" s="35">
        <v>97.845230000000001</v>
      </c>
      <c r="Z13" s="35">
        <v>1032.6356000000001</v>
      </c>
      <c r="AA13" s="35">
        <v>4312.1152099999999</v>
      </c>
      <c r="AB13" s="35">
        <v>3054.75929</v>
      </c>
      <c r="AD13" s="149"/>
      <c r="AE13" s="150">
        <v>17065</v>
      </c>
      <c r="AF13" s="151">
        <v>24300</v>
      </c>
      <c r="AG13" s="151">
        <v>24300</v>
      </c>
      <c r="AH13" s="151">
        <v>72900</v>
      </c>
    </row>
    <row r="14" spans="2:34" ht="16">
      <c r="B14" s="104"/>
      <c r="C14" s="34">
        <v>17065</v>
      </c>
      <c r="D14" s="34" t="s">
        <v>45</v>
      </c>
      <c r="E14" s="36">
        <v>215.93794</v>
      </c>
      <c r="F14" s="35">
        <v>479.66932000000003</v>
      </c>
      <c r="G14" s="35">
        <v>5620.4230200000002</v>
      </c>
      <c r="H14" s="35">
        <v>9226.9935399999995</v>
      </c>
      <c r="I14" s="35">
        <v>5962.3992399999997</v>
      </c>
      <c r="K14" s="104"/>
      <c r="L14" s="34">
        <v>17065</v>
      </c>
      <c r="M14" s="34" t="s">
        <v>45</v>
      </c>
      <c r="N14" s="34">
        <v>1</v>
      </c>
      <c r="O14" s="35">
        <v>20.54645</v>
      </c>
      <c r="P14" s="35">
        <v>430.10054000000002</v>
      </c>
      <c r="Q14" s="35">
        <v>769.38175999999999</v>
      </c>
      <c r="R14" s="35">
        <v>760.47036000000003</v>
      </c>
      <c r="S14" s="32"/>
      <c r="U14" s="104"/>
      <c r="V14" s="34">
        <v>17065</v>
      </c>
      <c r="W14" s="35" t="s">
        <v>45</v>
      </c>
      <c r="X14" s="35">
        <v>1</v>
      </c>
      <c r="Y14" s="35">
        <v>28.568429999999999</v>
      </c>
      <c r="Z14" s="35">
        <v>486.74434000000002</v>
      </c>
      <c r="AA14" s="35">
        <v>2119.6873300000002</v>
      </c>
      <c r="AB14" s="35">
        <v>884.58390999999995</v>
      </c>
      <c r="AD14" s="149"/>
      <c r="AE14" s="150">
        <v>16349</v>
      </c>
      <c r="AF14" s="151">
        <v>24300</v>
      </c>
      <c r="AG14" s="151">
        <v>24300</v>
      </c>
      <c r="AH14" s="151">
        <v>72900</v>
      </c>
    </row>
    <row r="15" spans="2:34" ht="16">
      <c r="B15" s="104"/>
      <c r="C15" s="34">
        <v>16349</v>
      </c>
      <c r="D15" s="34" t="s">
        <v>45</v>
      </c>
      <c r="E15" s="36">
        <v>298.62290000000002</v>
      </c>
      <c r="F15" s="35">
        <v>764.83700999999996</v>
      </c>
      <c r="G15" s="35">
        <v>10995.08916</v>
      </c>
      <c r="H15" s="35">
        <v>28300.034319999999</v>
      </c>
      <c r="I15" s="35">
        <v>14995.380380000001</v>
      </c>
      <c r="K15" s="104"/>
      <c r="L15" s="34">
        <v>16349</v>
      </c>
      <c r="M15" s="34" t="s">
        <v>45</v>
      </c>
      <c r="N15" s="34">
        <v>1</v>
      </c>
      <c r="O15" s="34">
        <v>1</v>
      </c>
      <c r="P15" s="35">
        <v>1332.8821700000001</v>
      </c>
      <c r="Q15" s="35">
        <v>5120</v>
      </c>
      <c r="R15" s="35">
        <v>2758.8085099999998</v>
      </c>
      <c r="S15" s="32"/>
      <c r="U15" s="104"/>
      <c r="V15" s="34">
        <v>16349</v>
      </c>
      <c r="W15" s="35">
        <v>10.05071</v>
      </c>
      <c r="X15" s="35">
        <v>107.8018</v>
      </c>
      <c r="Y15" s="35">
        <v>94.489779999999996</v>
      </c>
      <c r="Z15" s="35">
        <v>11675.000889999999</v>
      </c>
      <c r="AA15" s="35">
        <v>21477.41662</v>
      </c>
      <c r="AB15" s="35">
        <v>12229.512000000001</v>
      </c>
      <c r="AD15" s="149"/>
      <c r="AE15" s="150">
        <v>15057</v>
      </c>
      <c r="AF15" s="151">
        <v>8100</v>
      </c>
      <c r="AG15" s="151">
        <v>8100</v>
      </c>
      <c r="AH15" s="151">
        <v>8100</v>
      </c>
    </row>
    <row r="16" spans="2:34" ht="16">
      <c r="B16" s="104"/>
      <c r="C16" s="34">
        <v>15057</v>
      </c>
      <c r="D16" s="34" t="s">
        <v>45</v>
      </c>
      <c r="E16" s="36">
        <v>58.741120000000002</v>
      </c>
      <c r="F16" s="35">
        <v>8.2460000000000004</v>
      </c>
      <c r="G16" s="35">
        <v>6432.4028099999996</v>
      </c>
      <c r="H16" s="35">
        <v>9476.5264499999994</v>
      </c>
      <c r="I16" s="35">
        <v>7794.3372300000001</v>
      </c>
      <c r="K16" s="104"/>
      <c r="L16" s="34">
        <v>15057</v>
      </c>
      <c r="M16" s="34" t="s">
        <v>45</v>
      </c>
      <c r="N16" s="35">
        <v>26.910810000000001</v>
      </c>
      <c r="O16" s="34">
        <v>1</v>
      </c>
      <c r="P16" s="35">
        <v>1100.0180499999999</v>
      </c>
      <c r="Q16" s="35">
        <v>2734.6491299999998</v>
      </c>
      <c r="R16" s="35">
        <v>1914.74263</v>
      </c>
      <c r="S16" s="32"/>
      <c r="U16" s="104"/>
      <c r="V16" s="34">
        <v>15057</v>
      </c>
      <c r="W16" s="35" t="s">
        <v>45</v>
      </c>
      <c r="X16" s="35">
        <v>60.530799999999999</v>
      </c>
      <c r="Y16" s="35">
        <v>27.346350000000001</v>
      </c>
      <c r="Z16" s="35">
        <v>3727.50576</v>
      </c>
      <c r="AA16" s="35">
        <v>9320.6609900000003</v>
      </c>
      <c r="AB16" s="35">
        <v>5672.7064300000002</v>
      </c>
      <c r="AD16" s="149"/>
      <c r="AE16" s="150">
        <v>17049</v>
      </c>
      <c r="AF16" s="151">
        <v>8100</v>
      </c>
      <c r="AG16" s="151">
        <v>8100</v>
      </c>
      <c r="AH16" s="151">
        <v>24300</v>
      </c>
    </row>
    <row r="17" spans="2:34" ht="16">
      <c r="B17" s="104"/>
      <c r="C17" s="34">
        <v>17049</v>
      </c>
      <c r="D17" s="34" t="s">
        <v>45</v>
      </c>
      <c r="E17" s="36">
        <v>756.32173999999998</v>
      </c>
      <c r="F17" s="35">
        <v>4724.8465699999997</v>
      </c>
      <c r="G17" s="35">
        <v>22253.3315</v>
      </c>
      <c r="H17" s="35">
        <v>32484.942159999999</v>
      </c>
      <c r="I17" s="35">
        <v>18674.126029999999</v>
      </c>
      <c r="K17" s="104"/>
      <c r="L17" s="34">
        <v>17049</v>
      </c>
      <c r="M17" s="34" t="s">
        <v>45</v>
      </c>
      <c r="N17" s="35">
        <v>32.986139999999999</v>
      </c>
      <c r="O17" s="35">
        <v>24.283760000000001</v>
      </c>
      <c r="P17" s="35">
        <v>1485.2583400000001</v>
      </c>
      <c r="Q17" s="35">
        <v>1663.9571100000001</v>
      </c>
      <c r="R17" s="35">
        <v>1204.1417899999999</v>
      </c>
      <c r="S17" s="32"/>
      <c r="U17" s="104"/>
      <c r="V17" s="34">
        <v>17049</v>
      </c>
      <c r="W17" s="35" t="s">
        <v>45</v>
      </c>
      <c r="X17" s="35">
        <v>25.992609999999999</v>
      </c>
      <c r="Y17" s="35">
        <v>55.46264</v>
      </c>
      <c r="Z17" s="35">
        <v>2242.1351500000001</v>
      </c>
      <c r="AA17" s="35">
        <v>5461.6784699999998</v>
      </c>
      <c r="AB17" s="35">
        <v>2286.0679</v>
      </c>
      <c r="AD17" s="149"/>
      <c r="AE17" s="150">
        <v>14095</v>
      </c>
      <c r="AF17" s="151">
        <v>8100</v>
      </c>
      <c r="AG17" s="151">
        <v>72900</v>
      </c>
      <c r="AH17" s="151">
        <v>24300</v>
      </c>
    </row>
    <row r="18" spans="2:34" ht="16">
      <c r="B18" s="104"/>
      <c r="C18" s="34">
        <v>14095</v>
      </c>
      <c r="D18" s="34" t="s">
        <v>45</v>
      </c>
      <c r="E18" s="36">
        <v>39.837260000000001</v>
      </c>
      <c r="F18" s="35">
        <v>508.94871999999998</v>
      </c>
      <c r="G18" s="35">
        <v>10353.376259999999</v>
      </c>
      <c r="H18" s="35">
        <v>15174.893550000001</v>
      </c>
      <c r="I18" s="35">
        <v>16480.552339999998</v>
      </c>
      <c r="K18" s="104"/>
      <c r="L18" s="34">
        <v>14095</v>
      </c>
      <c r="M18" s="34" t="s">
        <v>45</v>
      </c>
      <c r="N18" s="35">
        <v>39.634929999999997</v>
      </c>
      <c r="O18" s="35">
        <v>22.116320000000002</v>
      </c>
      <c r="P18" s="35">
        <v>851.04007000000001</v>
      </c>
      <c r="Q18" s="35">
        <v>1136.6910499999999</v>
      </c>
      <c r="R18" s="35">
        <v>1037.4969100000001</v>
      </c>
      <c r="S18" s="32"/>
      <c r="U18" s="104"/>
      <c r="V18" s="34">
        <v>14095</v>
      </c>
      <c r="W18" s="35" t="s">
        <v>45</v>
      </c>
      <c r="X18" s="35">
        <v>29.828790000000001</v>
      </c>
      <c r="Y18" s="35">
        <v>89.599559999999997</v>
      </c>
      <c r="Z18" s="35">
        <v>2813.9931299999998</v>
      </c>
      <c r="AA18" s="35">
        <v>2040.13076</v>
      </c>
      <c r="AB18" s="35">
        <v>1708.59222</v>
      </c>
      <c r="AD18" s="152" t="s">
        <v>326</v>
      </c>
      <c r="AE18" s="99">
        <v>17075</v>
      </c>
      <c r="AF18" s="92">
        <v>2700</v>
      </c>
      <c r="AG18" s="92">
        <v>2700</v>
      </c>
      <c r="AH18" s="92">
        <v>900</v>
      </c>
    </row>
    <row r="19" spans="2:34" ht="16" customHeight="1">
      <c r="B19" s="9"/>
      <c r="C19" s="34"/>
      <c r="D19" s="34"/>
      <c r="E19" s="37">
        <f>GEOMEAN(E13:E18)</f>
        <v>69.646354372872182</v>
      </c>
      <c r="F19" s="37">
        <f t="shared" ref="F19:I19" si="0">GEOMEAN(F13:F18)</f>
        <v>432.10315348202852</v>
      </c>
      <c r="G19" s="37">
        <f t="shared" si="0"/>
        <v>9574.3072067820503</v>
      </c>
      <c r="H19" s="37">
        <f t="shared" si="0"/>
        <v>17496.564380973377</v>
      </c>
      <c r="I19" s="37">
        <f t="shared" si="0"/>
        <v>10848.78478257735</v>
      </c>
      <c r="K19" s="9"/>
      <c r="L19" s="34"/>
      <c r="M19" s="34"/>
      <c r="N19" s="37">
        <f>GEOMEAN(N13:N18)</f>
        <v>5.7243044942452652</v>
      </c>
      <c r="O19" s="37">
        <f t="shared" ref="O19:R19" si="1">GEOMEAN(O13:O18)</f>
        <v>4.7183946791079565</v>
      </c>
      <c r="P19" s="37">
        <f t="shared" si="1"/>
        <v>988.0957738290989</v>
      </c>
      <c r="Q19" s="37">
        <f t="shared" si="1"/>
        <v>2015.3586623725432</v>
      </c>
      <c r="R19" s="37">
        <f t="shared" si="1"/>
        <v>1438.7164379426843</v>
      </c>
      <c r="S19" s="32"/>
      <c r="U19" s="9"/>
      <c r="V19" s="34"/>
      <c r="W19" s="35"/>
      <c r="X19" s="37">
        <f>GEOMEAN(X13:X18)</f>
        <v>30.105481699471934</v>
      </c>
      <c r="Y19" s="37">
        <f t="shared" ref="Y19:AB19" si="2">GEOMEAN(Y13:Y18)</f>
        <v>57.434050036884109</v>
      </c>
      <c r="Z19" s="37">
        <f t="shared" si="2"/>
        <v>2273.2716968095247</v>
      </c>
      <c r="AA19" s="37">
        <f t="shared" si="2"/>
        <v>5226.7192696412685</v>
      </c>
      <c r="AB19" s="37">
        <f t="shared" si="2"/>
        <v>3002.2060976436992</v>
      </c>
      <c r="AD19" s="152"/>
      <c r="AE19" s="99">
        <v>17325</v>
      </c>
      <c r="AF19" s="92">
        <v>2700</v>
      </c>
      <c r="AG19" s="92">
        <v>24300</v>
      </c>
      <c r="AH19" s="92">
        <v>900</v>
      </c>
    </row>
    <row r="20" spans="2:34" ht="16">
      <c r="B20" s="112" t="s">
        <v>100</v>
      </c>
      <c r="C20" s="34">
        <v>17075</v>
      </c>
      <c r="D20" s="34" t="s">
        <v>45</v>
      </c>
      <c r="E20" s="35">
        <v>67.318969999999993</v>
      </c>
      <c r="F20" s="35">
        <v>87.255570000000006</v>
      </c>
      <c r="G20" s="35">
        <v>2760.5206199999998</v>
      </c>
      <c r="H20" s="35">
        <v>2742.9151999999999</v>
      </c>
      <c r="I20" s="35">
        <v>2011.38949</v>
      </c>
      <c r="K20" s="112" t="s">
        <v>100</v>
      </c>
      <c r="L20" s="34">
        <v>17075</v>
      </c>
      <c r="M20" s="34" t="s">
        <v>45</v>
      </c>
      <c r="N20" s="35">
        <v>31.205819999999999</v>
      </c>
      <c r="O20" s="34">
        <v>1</v>
      </c>
      <c r="P20" s="35">
        <v>97.244259999999997</v>
      </c>
      <c r="Q20" s="35">
        <v>150.27467999999999</v>
      </c>
      <c r="R20" s="35">
        <v>84.934089999999998</v>
      </c>
      <c r="S20" s="32"/>
      <c r="U20" s="112" t="s">
        <v>100</v>
      </c>
      <c r="V20" s="34">
        <v>17075</v>
      </c>
      <c r="W20" s="35" t="s">
        <v>45</v>
      </c>
      <c r="X20" s="92">
        <v>18.13664</v>
      </c>
      <c r="Y20" s="35">
        <v>11.42615</v>
      </c>
      <c r="Z20" s="35">
        <v>280.05569000000003</v>
      </c>
      <c r="AA20" s="35">
        <v>188.04781</v>
      </c>
      <c r="AB20" s="35">
        <v>171.39312000000001</v>
      </c>
      <c r="AD20" s="152"/>
      <c r="AE20" s="99">
        <v>16007</v>
      </c>
      <c r="AF20" s="92">
        <v>8100</v>
      </c>
      <c r="AG20" s="92">
        <v>24300</v>
      </c>
      <c r="AH20" s="92">
        <v>2700</v>
      </c>
    </row>
    <row r="21" spans="2:34" ht="16">
      <c r="B21" s="104"/>
      <c r="C21" s="34">
        <v>17325</v>
      </c>
      <c r="D21" s="34" t="s">
        <v>45</v>
      </c>
      <c r="E21" s="35">
        <v>150.39184</v>
      </c>
      <c r="F21" s="35">
        <v>103.07487999999999</v>
      </c>
      <c r="G21" s="35">
        <v>1082.7463700000001</v>
      </c>
      <c r="H21" s="35">
        <v>1727.3157000000001</v>
      </c>
      <c r="I21" s="35">
        <v>1673.46542</v>
      </c>
      <c r="K21" s="104"/>
      <c r="L21" s="34">
        <v>17325</v>
      </c>
      <c r="M21" s="34" t="s">
        <v>45</v>
      </c>
      <c r="N21" s="35">
        <v>25.79326</v>
      </c>
      <c r="O21" s="35">
        <v>28.818989999999999</v>
      </c>
      <c r="P21" s="35">
        <v>114.44534</v>
      </c>
      <c r="Q21" s="35">
        <v>239.21127999999999</v>
      </c>
      <c r="R21" s="35">
        <v>203.81880000000001</v>
      </c>
      <c r="S21" s="32"/>
      <c r="U21" s="104"/>
      <c r="V21" s="34">
        <v>17325</v>
      </c>
      <c r="W21" s="35" t="s">
        <v>45</v>
      </c>
      <c r="X21" s="92">
        <v>44.82967</v>
      </c>
      <c r="Y21" s="35">
        <v>40.844499999999996</v>
      </c>
      <c r="Z21" s="35">
        <v>603.55503999999996</v>
      </c>
      <c r="AA21" s="35">
        <v>405.87464999999997</v>
      </c>
      <c r="AB21" s="20">
        <v>831.61342000000002</v>
      </c>
      <c r="AD21" s="152"/>
      <c r="AE21" s="99">
        <v>15069</v>
      </c>
      <c r="AF21" s="92">
        <v>8100</v>
      </c>
      <c r="AG21" s="92">
        <v>8100</v>
      </c>
      <c r="AH21" s="92">
        <v>2700</v>
      </c>
    </row>
    <row r="22" spans="2:34" ht="16">
      <c r="B22" s="104"/>
      <c r="C22" s="34">
        <v>16007</v>
      </c>
      <c r="D22" s="34" t="s">
        <v>45</v>
      </c>
      <c r="E22" s="34">
        <v>1</v>
      </c>
      <c r="F22" s="35">
        <v>208.96</v>
      </c>
      <c r="G22" s="35">
        <v>890.72904000000005</v>
      </c>
      <c r="H22" s="35">
        <v>2176.4019199999998</v>
      </c>
      <c r="I22" s="35">
        <v>1806.7945099999999</v>
      </c>
      <c r="K22" s="104"/>
      <c r="L22" s="34">
        <v>16007</v>
      </c>
      <c r="M22" s="34" t="s">
        <v>45</v>
      </c>
      <c r="N22" s="35">
        <v>27.754940000000001</v>
      </c>
      <c r="O22" s="35">
        <v>20.181229999999999</v>
      </c>
      <c r="P22" s="35">
        <v>94.373769999999993</v>
      </c>
      <c r="Q22" s="35">
        <v>114.4194</v>
      </c>
      <c r="R22" s="35">
        <v>122.53830000000001</v>
      </c>
      <c r="S22" s="32"/>
      <c r="U22" s="104"/>
      <c r="V22" s="34">
        <v>16007</v>
      </c>
      <c r="W22" s="35" t="s">
        <v>45</v>
      </c>
      <c r="X22" s="92">
        <v>73.69032</v>
      </c>
      <c r="Y22" s="35">
        <v>90.892840000000007</v>
      </c>
      <c r="Z22" s="35">
        <v>83.614620000000002</v>
      </c>
      <c r="AA22" s="35">
        <v>222.72343000000001</v>
      </c>
      <c r="AB22" s="35">
        <v>236.76573999999999</v>
      </c>
      <c r="AD22" s="152"/>
      <c r="AE22" s="99">
        <v>17061</v>
      </c>
      <c r="AF22" s="92">
        <v>8100</v>
      </c>
      <c r="AG22" s="92">
        <v>8100</v>
      </c>
      <c r="AH22" s="92">
        <v>8100</v>
      </c>
    </row>
    <row r="23" spans="2:34" ht="16">
      <c r="B23" s="104"/>
      <c r="C23" s="34">
        <v>15069</v>
      </c>
      <c r="D23" s="34" t="s">
        <v>45</v>
      </c>
      <c r="E23" s="35">
        <v>137.9101</v>
      </c>
      <c r="F23" s="35">
        <v>203.46669</v>
      </c>
      <c r="G23" s="35">
        <v>1473.80429</v>
      </c>
      <c r="H23" s="35">
        <v>3256.9660699999999</v>
      </c>
      <c r="I23" s="35">
        <v>1660.73684</v>
      </c>
      <c r="K23" s="104"/>
      <c r="L23" s="34">
        <v>15069</v>
      </c>
      <c r="M23" s="34" t="s">
        <v>45</v>
      </c>
      <c r="N23" s="35">
        <v>23.364789999999999</v>
      </c>
      <c r="O23" s="34">
        <v>1</v>
      </c>
      <c r="P23" s="35">
        <v>85.811390000000003</v>
      </c>
      <c r="Q23" s="35">
        <v>330.97415999999998</v>
      </c>
      <c r="R23" s="35">
        <v>150.81094999999999</v>
      </c>
      <c r="S23" s="32"/>
      <c r="U23" s="104"/>
      <c r="V23" s="34">
        <v>15069</v>
      </c>
      <c r="W23" s="35" t="s">
        <v>45</v>
      </c>
      <c r="X23" s="92">
        <v>14.127280000000001</v>
      </c>
      <c r="Y23" s="35">
        <v>10.258330000000001</v>
      </c>
      <c r="Z23" s="35">
        <v>510.53748000000002</v>
      </c>
      <c r="AA23" s="35">
        <v>2552.4096399999999</v>
      </c>
      <c r="AB23" s="35">
        <v>709.06079</v>
      </c>
      <c r="AD23" s="152"/>
      <c r="AE23" s="99">
        <v>14083</v>
      </c>
      <c r="AF23" s="92">
        <v>8100</v>
      </c>
      <c r="AG23" s="92">
        <v>24300</v>
      </c>
      <c r="AH23" s="92">
        <v>8100</v>
      </c>
    </row>
    <row r="24" spans="2:34" ht="16">
      <c r="B24" s="104"/>
      <c r="C24" s="34">
        <v>17061</v>
      </c>
      <c r="D24" s="34" t="s">
        <v>45</v>
      </c>
      <c r="E24" s="34">
        <v>1</v>
      </c>
      <c r="F24" s="35">
        <v>143.96384</v>
      </c>
      <c r="G24" s="35">
        <v>2480.2341999999999</v>
      </c>
      <c r="H24" s="35">
        <v>5608.6297100000002</v>
      </c>
      <c r="I24" s="35">
        <v>5767.3606399999999</v>
      </c>
      <c r="K24" s="104"/>
      <c r="L24" s="34">
        <v>17061</v>
      </c>
      <c r="M24" s="34" t="s">
        <v>45</v>
      </c>
      <c r="N24" s="35">
        <v>22.51362</v>
      </c>
      <c r="O24" s="34">
        <v>1</v>
      </c>
      <c r="P24" s="35">
        <v>92.344920000000002</v>
      </c>
      <c r="Q24" s="35">
        <v>392.82047999999998</v>
      </c>
      <c r="R24" s="35">
        <v>250.00425999999999</v>
      </c>
      <c r="S24" s="32"/>
      <c r="U24" s="104"/>
      <c r="V24" s="34">
        <v>17061</v>
      </c>
      <c r="W24" s="35" t="s">
        <v>45</v>
      </c>
      <c r="X24" s="92" t="s">
        <v>45</v>
      </c>
      <c r="Y24" s="35">
        <v>10.784520000000001</v>
      </c>
      <c r="Z24" s="35">
        <v>152.76604</v>
      </c>
      <c r="AA24" s="35">
        <v>383.28867000000002</v>
      </c>
      <c r="AB24" s="35">
        <v>530.76146000000006</v>
      </c>
      <c r="AD24" s="153"/>
      <c r="AE24" s="154"/>
      <c r="AF24" s="154"/>
      <c r="AG24" s="154"/>
      <c r="AH24" s="155"/>
    </row>
    <row r="25" spans="2:34" ht="16">
      <c r="B25" s="104"/>
      <c r="C25" s="34">
        <v>14083</v>
      </c>
      <c r="D25" s="34" t="s">
        <v>45</v>
      </c>
      <c r="E25" s="35">
        <v>3.9016999999999999</v>
      </c>
      <c r="F25" s="35">
        <v>562.47299999999996</v>
      </c>
      <c r="G25" s="35">
        <v>3797.27457</v>
      </c>
      <c r="H25" s="35">
        <v>5253.5727900000002</v>
      </c>
      <c r="I25" s="35">
        <v>4004.09123</v>
      </c>
      <c r="K25" s="104"/>
      <c r="L25" s="34">
        <v>14083</v>
      </c>
      <c r="M25" s="34" t="s">
        <v>45</v>
      </c>
      <c r="N25" s="35">
        <v>26.11505</v>
      </c>
      <c r="O25" s="35">
        <v>59.812890000000003</v>
      </c>
      <c r="P25" s="35">
        <v>1418.1380200000001</v>
      </c>
      <c r="Q25" s="35">
        <v>988.27686000000006</v>
      </c>
      <c r="R25" s="35">
        <v>612.32245999999998</v>
      </c>
      <c r="S25" s="32"/>
      <c r="U25" s="104"/>
      <c r="V25" s="34">
        <v>14083</v>
      </c>
      <c r="W25" s="35" t="s">
        <v>45</v>
      </c>
      <c r="X25" s="93">
        <v>200.27003999999999</v>
      </c>
      <c r="Y25" s="35">
        <v>124.62295</v>
      </c>
      <c r="Z25" s="35">
        <v>2667.5402100000001</v>
      </c>
      <c r="AA25" s="35">
        <v>1386.8634500000001</v>
      </c>
      <c r="AB25" s="35">
        <v>1459.08359</v>
      </c>
      <c r="AD25" s="156"/>
      <c r="AE25" s="133"/>
      <c r="AF25" s="133"/>
      <c r="AG25" s="133"/>
      <c r="AH25" s="157"/>
    </row>
    <row r="26" spans="2:34" ht="16">
      <c r="B26" s="9"/>
      <c r="C26" s="34"/>
      <c r="D26" s="34"/>
      <c r="E26" s="37">
        <f>GEOMEAN(E20:E25)</f>
        <v>13.264837897218698</v>
      </c>
      <c r="F26" s="37">
        <f t="shared" ref="F26:I26" si="3">GEOMEAN(F20:F25)</f>
        <v>177.20511896489256</v>
      </c>
      <c r="G26" s="37">
        <f t="shared" si="3"/>
        <v>1825.0634823828275</v>
      </c>
      <c r="H26" s="37">
        <f t="shared" si="3"/>
        <v>3156.7582663353096</v>
      </c>
      <c r="I26" s="37">
        <f t="shared" si="3"/>
        <v>2481.0409306721585</v>
      </c>
      <c r="K26" s="9"/>
      <c r="L26" s="34"/>
      <c r="M26" s="34"/>
      <c r="N26" s="37">
        <f>GEOMEAN(N20:N25)</f>
        <v>25.971480097997059</v>
      </c>
      <c r="O26" s="37">
        <f t="shared" ref="O26:R26" si="4">GEOMEAN(O20:O25)</f>
        <v>5.713517069387744</v>
      </c>
      <c r="P26" s="37">
        <f t="shared" si="4"/>
        <v>150.89156865667911</v>
      </c>
      <c r="Q26" s="37">
        <f t="shared" si="4"/>
        <v>284.340678248149</v>
      </c>
      <c r="R26" s="37">
        <f t="shared" si="4"/>
        <v>191.27568558852573</v>
      </c>
      <c r="S26" s="32"/>
      <c r="U26" s="9"/>
      <c r="V26" s="34"/>
      <c r="W26" s="35"/>
      <c r="X26" s="37"/>
      <c r="Y26" s="37">
        <f t="shared" ref="Y26:AB26" si="5">GEOMEAN(Y20:Y25)</f>
        <v>28.918323738393202</v>
      </c>
      <c r="Z26" s="37">
        <f t="shared" si="5"/>
        <v>378.50197910748267</v>
      </c>
      <c r="AA26" s="37">
        <f t="shared" si="5"/>
        <v>533.52654116801864</v>
      </c>
      <c r="AB26" s="37">
        <f t="shared" si="5"/>
        <v>514.41796402103409</v>
      </c>
    </row>
  </sheetData>
  <mergeCells count="17">
    <mergeCell ref="AD3:AH3"/>
    <mergeCell ref="AD5:AD11"/>
    <mergeCell ref="AD12:AD17"/>
    <mergeCell ref="AD18:AD23"/>
    <mergeCell ref="AD24:AH25"/>
    <mergeCell ref="B3:I4"/>
    <mergeCell ref="K3:R4"/>
    <mergeCell ref="U3:AB4"/>
    <mergeCell ref="B6:B11"/>
    <mergeCell ref="K6:K11"/>
    <mergeCell ref="U6:U11"/>
    <mergeCell ref="B13:B18"/>
    <mergeCell ref="K13:K18"/>
    <mergeCell ref="U13:U18"/>
    <mergeCell ref="B20:B25"/>
    <mergeCell ref="K20:K25"/>
    <mergeCell ref="U20:U25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4:V56"/>
  <sheetViews>
    <sheetView workbookViewId="0">
      <selection activeCell="H17" sqref="H17"/>
    </sheetView>
  </sheetViews>
  <sheetFormatPr defaultColWidth="10.6640625" defaultRowHeight="15"/>
  <cols>
    <col min="9" max="9" width="27.5" customWidth="1"/>
  </cols>
  <sheetData>
    <row r="4" spans="2:22">
      <c r="B4" t="s">
        <v>115</v>
      </c>
    </row>
    <row r="5" spans="2:22" ht="15.5">
      <c r="B5" s="41"/>
      <c r="C5" s="42">
        <v>0</v>
      </c>
      <c r="D5" s="42">
        <v>1</v>
      </c>
      <c r="E5" s="42">
        <v>3</v>
      </c>
      <c r="F5" s="42">
        <v>5</v>
      </c>
      <c r="G5" s="42">
        <v>7</v>
      </c>
      <c r="H5" s="43"/>
      <c r="I5" s="41" t="s">
        <v>112</v>
      </c>
      <c r="J5" s="42">
        <v>0</v>
      </c>
      <c r="K5" s="42">
        <v>1</v>
      </c>
      <c r="L5" s="42">
        <v>3</v>
      </c>
      <c r="M5" s="42">
        <v>5</v>
      </c>
      <c r="N5" s="42">
        <v>7</v>
      </c>
      <c r="Q5" s="41" t="s">
        <v>116</v>
      </c>
      <c r="R5" s="42">
        <v>0</v>
      </c>
      <c r="S5" s="42">
        <v>1</v>
      </c>
      <c r="T5" s="42">
        <v>3</v>
      </c>
      <c r="U5" s="42">
        <v>5</v>
      </c>
      <c r="V5" s="42">
        <v>7</v>
      </c>
    </row>
    <row r="6" spans="2:22">
      <c r="B6" s="43"/>
      <c r="C6" s="43"/>
      <c r="D6" s="43"/>
      <c r="E6" s="43"/>
      <c r="F6" s="43"/>
      <c r="G6" s="43"/>
      <c r="H6" s="43"/>
      <c r="I6" s="43"/>
      <c r="J6" s="43"/>
      <c r="K6" s="43"/>
      <c r="L6" s="43"/>
      <c r="M6" s="43"/>
      <c r="N6" s="43"/>
      <c r="Q6" s="43"/>
      <c r="R6" s="43"/>
      <c r="S6" s="43"/>
      <c r="T6" s="43"/>
      <c r="U6" s="43"/>
      <c r="V6" s="43"/>
    </row>
    <row r="7" spans="2:22" ht="15.5">
      <c r="B7" s="44" t="s">
        <v>106</v>
      </c>
      <c r="C7" s="43"/>
      <c r="D7" s="43"/>
      <c r="E7" s="43"/>
      <c r="F7" s="43"/>
      <c r="G7" s="43"/>
      <c r="H7" s="43"/>
      <c r="I7" s="44" t="s">
        <v>106</v>
      </c>
      <c r="J7" s="43"/>
      <c r="K7" s="43"/>
      <c r="L7" s="43"/>
      <c r="M7" s="43"/>
      <c r="N7" s="43"/>
      <c r="Q7" s="44" t="s">
        <v>106</v>
      </c>
      <c r="R7" s="43"/>
      <c r="S7" s="43"/>
      <c r="T7" s="43"/>
      <c r="U7" s="43"/>
      <c r="V7" s="43"/>
    </row>
    <row r="8" spans="2:22">
      <c r="B8" s="45">
        <v>17057</v>
      </c>
      <c r="C8" s="46">
        <v>5.12</v>
      </c>
      <c r="D8" s="46">
        <v>4.43</v>
      </c>
      <c r="E8" s="46">
        <v>4.5999999999999996</v>
      </c>
      <c r="F8" s="46">
        <v>4.53</v>
      </c>
      <c r="G8" s="46">
        <v>4.57</v>
      </c>
      <c r="H8" s="43"/>
      <c r="I8" s="45">
        <v>17057</v>
      </c>
      <c r="J8" s="51">
        <v>100</v>
      </c>
      <c r="K8" s="51">
        <v>86.523437499999986</v>
      </c>
      <c r="L8" s="51">
        <v>89.843749999999986</v>
      </c>
      <c r="M8" s="51">
        <v>88.4765625</v>
      </c>
      <c r="N8" s="51">
        <v>89.2578125</v>
      </c>
      <c r="Q8" s="45">
        <v>17057</v>
      </c>
      <c r="R8" s="54">
        <v>36.1</v>
      </c>
      <c r="S8" s="54">
        <v>37.799999999999997</v>
      </c>
      <c r="T8" s="54">
        <v>37</v>
      </c>
      <c r="U8" s="54">
        <v>36.799999999999997</v>
      </c>
      <c r="V8" s="54">
        <v>37.4</v>
      </c>
    </row>
    <row r="9" spans="2:22">
      <c r="B9" s="45">
        <v>17013</v>
      </c>
      <c r="C9" s="46">
        <v>4.6100000000000003</v>
      </c>
      <c r="D9" s="46">
        <v>4.26</v>
      </c>
      <c r="E9" s="46">
        <v>4.6100000000000003</v>
      </c>
      <c r="F9" s="46">
        <v>4.6399999999999997</v>
      </c>
      <c r="G9" s="46">
        <v>4.3099999999999996</v>
      </c>
      <c r="H9" s="43"/>
      <c r="I9" s="45">
        <v>17013</v>
      </c>
      <c r="J9" s="51">
        <v>100</v>
      </c>
      <c r="K9" s="51">
        <v>92.40780911062906</v>
      </c>
      <c r="L9" s="51">
        <v>100</v>
      </c>
      <c r="M9" s="51">
        <v>100.65075921908893</v>
      </c>
      <c r="N9" s="51">
        <v>93.492407809110617</v>
      </c>
      <c r="Q9" s="45">
        <v>17013</v>
      </c>
      <c r="R9" s="54">
        <v>35.4</v>
      </c>
      <c r="S9" s="54">
        <v>38.799999999999997</v>
      </c>
      <c r="T9" s="54">
        <v>38.200000000000003</v>
      </c>
      <c r="U9" s="54">
        <v>37</v>
      </c>
      <c r="V9" s="54">
        <v>36.6</v>
      </c>
    </row>
    <row r="10" spans="2:22">
      <c r="B10" s="45">
        <v>14353</v>
      </c>
      <c r="C10" s="46">
        <v>6.83</v>
      </c>
      <c r="D10" s="46">
        <v>6.19</v>
      </c>
      <c r="E10" s="46">
        <v>6.43</v>
      </c>
      <c r="F10" s="46">
        <v>6.4</v>
      </c>
      <c r="G10" s="46">
        <v>6.4</v>
      </c>
      <c r="H10" s="43"/>
      <c r="I10" s="45">
        <v>14353</v>
      </c>
      <c r="J10" s="51">
        <v>100</v>
      </c>
      <c r="K10" s="51">
        <v>90.629575402635425</v>
      </c>
      <c r="L10" s="51">
        <v>94.143484626647151</v>
      </c>
      <c r="M10" s="51">
        <v>93.704245973645683</v>
      </c>
      <c r="N10" s="51">
        <v>93.704245973645683</v>
      </c>
      <c r="Q10" s="45">
        <v>14353</v>
      </c>
      <c r="R10" s="54">
        <v>37</v>
      </c>
      <c r="S10" s="54">
        <v>37.4</v>
      </c>
      <c r="T10" s="54">
        <v>37.6</v>
      </c>
      <c r="U10" s="54">
        <v>35.5</v>
      </c>
      <c r="V10" s="54">
        <v>37.200000000000003</v>
      </c>
    </row>
    <row r="11" spans="2:22">
      <c r="B11" s="45">
        <v>15013</v>
      </c>
      <c r="C11" s="46">
        <v>8.58</v>
      </c>
      <c r="D11" s="46">
        <v>7.43</v>
      </c>
      <c r="E11" s="46">
        <v>7.6</v>
      </c>
      <c r="F11" s="46">
        <v>7.74</v>
      </c>
      <c r="G11" s="46">
        <v>7.73</v>
      </c>
      <c r="H11" s="43"/>
      <c r="I11" s="45">
        <v>15013</v>
      </c>
      <c r="J11" s="51">
        <v>100</v>
      </c>
      <c r="K11" s="51">
        <v>86.596736596736591</v>
      </c>
      <c r="L11" s="51">
        <v>88.578088578088582</v>
      </c>
      <c r="M11" s="51">
        <v>90.209790209790214</v>
      </c>
      <c r="N11" s="51">
        <v>90.093240093240098</v>
      </c>
      <c r="Q11" s="45">
        <v>15013</v>
      </c>
      <c r="R11" s="54">
        <v>37</v>
      </c>
      <c r="S11" s="54">
        <v>38.5</v>
      </c>
      <c r="T11" s="54">
        <v>37.9</v>
      </c>
      <c r="U11" s="54">
        <v>37.4</v>
      </c>
      <c r="V11" s="54">
        <v>37.5</v>
      </c>
    </row>
    <row r="12" spans="2:22">
      <c r="B12" s="45">
        <v>17319</v>
      </c>
      <c r="C12" s="46">
        <v>4.5999999999999996</v>
      </c>
      <c r="D12" s="46">
        <v>4.54</v>
      </c>
      <c r="E12" s="46">
        <v>4.4800000000000004</v>
      </c>
      <c r="F12" s="46">
        <v>4.2699999999999996</v>
      </c>
      <c r="G12" s="46"/>
      <c r="H12" s="43"/>
      <c r="I12" s="45">
        <v>17319</v>
      </c>
      <c r="J12" s="51">
        <v>100</v>
      </c>
      <c r="K12" s="51">
        <v>98.695652173913047</v>
      </c>
      <c r="L12" s="51">
        <v>97.391304347826107</v>
      </c>
      <c r="M12" s="51">
        <v>92.826086956521735</v>
      </c>
      <c r="N12" s="46"/>
      <c r="Q12" s="45">
        <v>17319</v>
      </c>
      <c r="R12" s="54">
        <v>35.9</v>
      </c>
      <c r="S12" s="54">
        <v>37</v>
      </c>
      <c r="T12" s="54">
        <v>37.6</v>
      </c>
      <c r="U12" s="54">
        <v>35.200000000000003</v>
      </c>
      <c r="V12" s="54"/>
    </row>
    <row r="13" spans="2:22">
      <c r="B13" s="45">
        <v>14333</v>
      </c>
      <c r="C13" s="46">
        <v>6.69</v>
      </c>
      <c r="D13" s="46">
        <v>6.71</v>
      </c>
      <c r="E13" s="46">
        <v>6.57</v>
      </c>
      <c r="F13" s="46">
        <v>6.64</v>
      </c>
      <c r="G13" s="46"/>
      <c r="H13" s="43"/>
      <c r="I13" s="45">
        <v>14333</v>
      </c>
      <c r="J13" s="51">
        <v>100</v>
      </c>
      <c r="K13" s="51">
        <v>100.29895366218236</v>
      </c>
      <c r="L13" s="51">
        <v>98.206278026905821</v>
      </c>
      <c r="M13" s="51">
        <v>99.252615844544096</v>
      </c>
      <c r="N13" s="46"/>
      <c r="Q13" s="45">
        <v>14333</v>
      </c>
      <c r="R13" s="54">
        <v>36.700000000000003</v>
      </c>
      <c r="S13" s="54">
        <v>37.299999999999997</v>
      </c>
      <c r="T13" s="54">
        <v>36.799999999999997</v>
      </c>
      <c r="U13" s="54">
        <v>36.299999999999997</v>
      </c>
      <c r="V13" s="54"/>
    </row>
    <row r="14" spans="2:22">
      <c r="B14" s="45"/>
      <c r="C14" s="46"/>
      <c r="D14" s="46"/>
      <c r="E14" s="46"/>
      <c r="F14" s="46"/>
      <c r="G14" s="46"/>
      <c r="H14" s="43"/>
      <c r="I14" s="45"/>
      <c r="J14" s="46"/>
      <c r="K14" s="46"/>
      <c r="L14" s="46"/>
      <c r="M14" s="46"/>
      <c r="N14" s="46"/>
      <c r="Q14" s="45"/>
      <c r="R14" s="54"/>
      <c r="S14" s="54"/>
      <c r="T14" s="54"/>
      <c r="U14" s="54"/>
      <c r="V14" s="54"/>
    </row>
    <row r="15" spans="2:22">
      <c r="B15" s="45"/>
      <c r="C15" s="46"/>
      <c r="D15" s="46"/>
      <c r="E15" s="46"/>
      <c r="F15" s="46"/>
      <c r="G15" s="46"/>
      <c r="H15" s="43"/>
      <c r="I15" s="45"/>
      <c r="J15" s="46"/>
      <c r="K15" s="46"/>
      <c r="L15" s="46"/>
      <c r="M15" s="46"/>
      <c r="N15" s="46"/>
      <c r="Q15" s="45"/>
      <c r="R15" s="54"/>
      <c r="S15" s="54"/>
      <c r="T15" s="54"/>
      <c r="U15" s="54"/>
      <c r="V15" s="54"/>
    </row>
    <row r="16" spans="2:22">
      <c r="B16" s="45"/>
      <c r="C16" s="46"/>
      <c r="D16" s="46"/>
      <c r="E16" s="46"/>
      <c r="F16" s="46"/>
      <c r="G16" s="46"/>
      <c r="H16" s="43"/>
      <c r="I16" s="45"/>
      <c r="J16" s="46"/>
      <c r="K16" s="46"/>
      <c r="L16" s="46"/>
      <c r="M16" s="46"/>
      <c r="N16" s="46"/>
      <c r="Q16" s="45"/>
      <c r="R16" s="54"/>
      <c r="S16" s="54"/>
      <c r="T16" s="54"/>
      <c r="U16" s="54"/>
      <c r="V16" s="54"/>
    </row>
    <row r="17" spans="2:22">
      <c r="B17" s="45"/>
      <c r="C17" s="46"/>
      <c r="D17" s="46"/>
      <c r="E17" s="46"/>
      <c r="F17" s="46"/>
      <c r="G17" s="46"/>
      <c r="H17" s="43"/>
      <c r="I17" s="45"/>
      <c r="J17" s="46"/>
      <c r="K17" s="46"/>
      <c r="L17" s="46"/>
      <c r="M17" s="46"/>
      <c r="N17" s="46"/>
      <c r="Q17" s="45"/>
      <c r="R17" s="54"/>
      <c r="S17" s="54"/>
      <c r="T17" s="54"/>
      <c r="U17" s="54"/>
      <c r="V17" s="54"/>
    </row>
    <row r="18" spans="2:22" ht="15.5">
      <c r="B18" s="47" t="s">
        <v>107</v>
      </c>
      <c r="C18" s="48">
        <f>IFERROR(AVERAGE(C8:C17),"")</f>
        <v>6.0716666666666663</v>
      </c>
      <c r="D18" s="48">
        <f>IFERROR(AVERAGE(D8:D17),"")</f>
        <v>5.5933333333333328</v>
      </c>
      <c r="E18" s="48">
        <f>IFERROR(AVERAGE(E8:E17),"")</f>
        <v>5.7150000000000007</v>
      </c>
      <c r="F18" s="48">
        <f>IFERROR(AVERAGE(F8:F17),"")</f>
        <v>5.7033333333333331</v>
      </c>
      <c r="G18" s="48">
        <f>IFERROR(AVERAGE(G8:G17),"")</f>
        <v>5.7524999999999995</v>
      </c>
      <c r="H18" s="43"/>
      <c r="I18" s="47" t="s">
        <v>107</v>
      </c>
      <c r="J18" s="52">
        <v>100</v>
      </c>
      <c r="K18" s="52">
        <v>92.525360741016073</v>
      </c>
      <c r="L18" s="52">
        <v>94.693817596577944</v>
      </c>
      <c r="M18" s="52">
        <v>94.186676783931787</v>
      </c>
      <c r="N18" s="52">
        <v>91.636926593999107</v>
      </c>
      <c r="Q18" s="47" t="s">
        <v>107</v>
      </c>
      <c r="R18" s="53">
        <f>IFERROR(AVERAGE(R8:R17),"")</f>
        <v>36.35</v>
      </c>
      <c r="S18" s="53">
        <f>IFERROR(AVERAGE(S8:S17),"")</f>
        <v>37.800000000000004</v>
      </c>
      <c r="T18" s="53">
        <f>IFERROR(AVERAGE(T8:T17),"")</f>
        <v>37.516666666666673</v>
      </c>
      <c r="U18" s="53">
        <f>IFERROR(AVERAGE(U8:U17),"")</f>
        <v>36.366666666666667</v>
      </c>
      <c r="V18" s="53">
        <f>IFERROR(AVERAGE(V8:V17),"")</f>
        <v>37.174999999999997</v>
      </c>
    </row>
    <row r="19" spans="2:22" ht="15.5">
      <c r="B19" s="43"/>
      <c r="C19" s="49">
        <f>C18</f>
        <v>6.0716666666666663</v>
      </c>
      <c r="D19" s="49">
        <f>D18</f>
        <v>5.5933333333333328</v>
      </c>
      <c r="E19" s="49">
        <f>E18</f>
        <v>5.7150000000000007</v>
      </c>
      <c r="F19" s="49">
        <f>F18</f>
        <v>5.7033333333333331</v>
      </c>
      <c r="G19" s="49">
        <f>G18</f>
        <v>5.7524999999999995</v>
      </c>
      <c r="H19" s="43"/>
      <c r="I19" s="43"/>
      <c r="J19" s="49">
        <v>100</v>
      </c>
      <c r="K19" s="49">
        <v>92.525360741016073</v>
      </c>
      <c r="L19" s="49">
        <v>94.693817596577944</v>
      </c>
      <c r="M19" s="49">
        <v>94.186676783931787</v>
      </c>
      <c r="N19" s="49">
        <v>91.636926593999107</v>
      </c>
      <c r="Q19" s="43"/>
      <c r="R19" s="55">
        <f>R18</f>
        <v>36.35</v>
      </c>
      <c r="S19" s="55">
        <f>S18</f>
        <v>37.800000000000004</v>
      </c>
      <c r="T19" s="55">
        <f>T18</f>
        <v>37.516666666666673</v>
      </c>
      <c r="U19" s="55">
        <f>U18</f>
        <v>36.366666666666667</v>
      </c>
      <c r="V19" s="55">
        <f>V18</f>
        <v>37.174999999999997</v>
      </c>
    </row>
    <row r="20" spans="2:22" ht="15.5">
      <c r="B20" s="47" t="s">
        <v>108</v>
      </c>
      <c r="C20" s="48">
        <f>STDEV(C8:C17)</f>
        <v>1.5784222079870338</v>
      </c>
      <c r="D20" s="48">
        <f>STDEV(D8:D17)</f>
        <v>1.3577137646303341</v>
      </c>
      <c r="E20" s="48">
        <f>STDEV(E8:E17)</f>
        <v>1.3255149942569413</v>
      </c>
      <c r="F20" s="48">
        <f>STDEV(F8:F17)</f>
        <v>1.4193331767652972</v>
      </c>
      <c r="G20" s="48">
        <f>STDEV(G8:G17)</f>
        <v>1.6133686290904949</v>
      </c>
      <c r="H20" s="43"/>
      <c r="I20" s="47" t="s">
        <v>108</v>
      </c>
      <c r="J20" s="52">
        <v>0</v>
      </c>
      <c r="K20" s="52">
        <v>5.8869470957550947</v>
      </c>
      <c r="L20" s="52">
        <v>4.6689945008090454</v>
      </c>
      <c r="M20" s="52">
        <v>4.857017117916282</v>
      </c>
      <c r="N20" s="52">
        <v>2.2919985341752711</v>
      </c>
      <c r="Q20" s="47" t="s">
        <v>108</v>
      </c>
      <c r="R20" s="53">
        <f>STDEV(R8:R17)</f>
        <v>0.65345237010818247</v>
      </c>
      <c r="S20" s="53">
        <f>STDEV(S8:S17)</f>
        <v>0.71274118724821822</v>
      </c>
      <c r="T20" s="53">
        <f>STDEV(T8:T17)</f>
        <v>0.53072277760302333</v>
      </c>
      <c r="U20" s="53">
        <f>STDEV(U8:U17)</f>
        <v>0.86871552689396792</v>
      </c>
      <c r="V20" s="53">
        <f>STDEV(V8:V17)</f>
        <v>0.40311288741492657</v>
      </c>
    </row>
    <row r="21" spans="2:22">
      <c r="B21" s="43"/>
      <c r="C21" s="50"/>
      <c r="D21" s="50"/>
      <c r="E21" s="50"/>
      <c r="F21" s="50"/>
      <c r="G21" s="50"/>
      <c r="H21" s="43"/>
      <c r="I21" s="43"/>
      <c r="J21" s="50">
        <v>6</v>
      </c>
      <c r="K21" s="50">
        <v>6</v>
      </c>
      <c r="L21" s="50">
        <v>6</v>
      </c>
      <c r="M21" s="50">
        <v>6</v>
      </c>
      <c r="N21" s="50">
        <v>4</v>
      </c>
      <c r="Q21" s="43"/>
      <c r="R21" s="56"/>
      <c r="S21" s="56"/>
      <c r="T21" s="56"/>
      <c r="U21" s="56"/>
      <c r="V21" s="56"/>
    </row>
    <row r="22" spans="2:22" ht="15.5">
      <c r="B22" s="43"/>
      <c r="C22" s="50"/>
      <c r="D22" s="50"/>
      <c r="E22" s="50"/>
      <c r="F22" s="50"/>
      <c r="G22" s="50"/>
      <c r="H22" s="43"/>
      <c r="I22" s="43"/>
      <c r="J22" s="52">
        <v>0</v>
      </c>
      <c r="K22" s="52">
        <v>2.4033360878932211</v>
      </c>
      <c r="L22" s="52">
        <v>1.9061090231404705</v>
      </c>
      <c r="M22" s="52">
        <v>1.9828689351430413</v>
      </c>
      <c r="N22" s="52">
        <v>1.1459992670876356</v>
      </c>
      <c r="Q22" s="43"/>
      <c r="R22" s="56"/>
      <c r="S22" s="56"/>
      <c r="T22" s="56"/>
      <c r="U22" s="56"/>
      <c r="V22" s="56"/>
    </row>
    <row r="23" spans="2:22" ht="15.5">
      <c r="B23" s="44" t="s">
        <v>109</v>
      </c>
      <c r="C23" s="50"/>
      <c r="D23" s="50"/>
      <c r="E23" s="50"/>
      <c r="F23" s="50"/>
      <c r="G23" s="50"/>
      <c r="H23" s="43"/>
      <c r="I23" s="44" t="s">
        <v>113</v>
      </c>
      <c r="J23" s="50"/>
      <c r="K23" s="50"/>
      <c r="L23" s="50"/>
      <c r="M23" s="50"/>
      <c r="N23" s="50"/>
      <c r="Q23" s="44" t="s">
        <v>109</v>
      </c>
      <c r="R23" s="56"/>
      <c r="S23" s="56"/>
      <c r="T23" s="56"/>
      <c r="U23" s="56"/>
      <c r="V23" s="56"/>
    </row>
    <row r="24" spans="2:22">
      <c r="B24" s="45">
        <v>17079</v>
      </c>
      <c r="C24" s="46">
        <v>4.6100000000000003</v>
      </c>
      <c r="D24" s="46">
        <v>4.5199999999999996</v>
      </c>
      <c r="E24" s="46">
        <v>4.5</v>
      </c>
      <c r="F24" s="46">
        <v>4.5599999999999996</v>
      </c>
      <c r="G24" s="46">
        <v>4.54</v>
      </c>
      <c r="H24" s="43"/>
      <c r="I24" s="45">
        <v>17079</v>
      </c>
      <c r="J24" s="51">
        <v>100</v>
      </c>
      <c r="K24" s="51">
        <v>98.047722342733167</v>
      </c>
      <c r="L24" s="51">
        <v>97.613882863340564</v>
      </c>
      <c r="M24" s="51">
        <v>98.915401301518429</v>
      </c>
      <c r="N24" s="51">
        <v>98.481561822125812</v>
      </c>
      <c r="Q24" s="45">
        <v>17079</v>
      </c>
      <c r="R24" s="54">
        <v>35.9</v>
      </c>
      <c r="S24" s="54">
        <v>37.1</v>
      </c>
      <c r="T24" s="54">
        <v>38.200000000000003</v>
      </c>
      <c r="U24" s="54">
        <v>36.5</v>
      </c>
      <c r="V24" s="54">
        <v>36.6</v>
      </c>
    </row>
    <row r="25" spans="2:22">
      <c r="B25" s="45">
        <v>17065</v>
      </c>
      <c r="C25" s="46">
        <v>4.6500000000000004</v>
      </c>
      <c r="D25" s="46">
        <v>4.5</v>
      </c>
      <c r="E25" s="46">
        <v>4.57</v>
      </c>
      <c r="F25" s="46">
        <v>4.5199999999999996</v>
      </c>
      <c r="G25" s="46">
        <v>4.7</v>
      </c>
      <c r="H25" s="43"/>
      <c r="I25" s="45">
        <v>17065</v>
      </c>
      <c r="J25" s="51">
        <v>100</v>
      </c>
      <c r="K25" s="51">
        <v>96.774193548387089</v>
      </c>
      <c r="L25" s="51">
        <v>98.27956989247312</v>
      </c>
      <c r="M25" s="51">
        <v>97.204301075268802</v>
      </c>
      <c r="N25" s="51">
        <v>101.0752688172043</v>
      </c>
      <c r="Q25" s="45">
        <v>17065</v>
      </c>
      <c r="R25" s="54">
        <v>37.4</v>
      </c>
      <c r="S25" s="54">
        <v>37.4</v>
      </c>
      <c r="T25" s="54">
        <v>38.1</v>
      </c>
      <c r="U25" s="54">
        <v>36.200000000000003</v>
      </c>
      <c r="V25" s="54">
        <v>37.1</v>
      </c>
    </row>
    <row r="26" spans="2:22">
      <c r="B26" s="45">
        <v>16349</v>
      </c>
      <c r="C26" s="46">
        <v>6.01</v>
      </c>
      <c r="D26" s="46">
        <v>6.22</v>
      </c>
      <c r="E26" s="46">
        <v>6.07</v>
      </c>
      <c r="F26" s="46">
        <v>6.08</v>
      </c>
      <c r="G26" s="46">
        <v>6.23</v>
      </c>
      <c r="H26" s="43"/>
      <c r="I26" s="45">
        <v>16349</v>
      </c>
      <c r="J26" s="51">
        <v>100</v>
      </c>
      <c r="K26" s="51">
        <v>103.49417637271215</v>
      </c>
      <c r="L26" s="51">
        <v>100.99833610648918</v>
      </c>
      <c r="M26" s="51">
        <v>101.16472545757071</v>
      </c>
      <c r="N26" s="51">
        <v>103.6605657237937</v>
      </c>
      <c r="Q26" s="45">
        <v>16349</v>
      </c>
      <c r="R26" s="54">
        <v>37.9</v>
      </c>
      <c r="S26" s="54">
        <v>37.4</v>
      </c>
      <c r="T26" s="54">
        <v>37</v>
      </c>
      <c r="U26" s="54">
        <v>36.200000000000003</v>
      </c>
      <c r="V26" s="54">
        <v>36.6</v>
      </c>
    </row>
    <row r="27" spans="2:22">
      <c r="B27" s="45">
        <v>15057</v>
      </c>
      <c r="C27" s="46">
        <v>7.09</v>
      </c>
      <c r="D27" s="46">
        <v>6.63</v>
      </c>
      <c r="E27" s="46">
        <v>6.66</v>
      </c>
      <c r="F27" s="46">
        <v>6.93</v>
      </c>
      <c r="G27" s="46">
        <v>7.02</v>
      </c>
      <c r="H27" s="43"/>
      <c r="I27" s="45">
        <v>15057</v>
      </c>
      <c r="J27" s="51">
        <v>100</v>
      </c>
      <c r="K27" s="51">
        <v>93.511988716502117</v>
      </c>
      <c r="L27" s="51">
        <v>93.93511988716503</v>
      </c>
      <c r="M27" s="51">
        <v>97.74330042313116</v>
      </c>
      <c r="N27" s="51">
        <v>99.012693935119884</v>
      </c>
      <c r="Q27" s="45">
        <v>15057</v>
      </c>
      <c r="R27" s="54">
        <v>37.4</v>
      </c>
      <c r="S27" s="54">
        <v>37.6</v>
      </c>
      <c r="T27" s="54">
        <v>38.1</v>
      </c>
      <c r="U27" s="54">
        <v>37.1</v>
      </c>
      <c r="V27" s="54">
        <v>37.5</v>
      </c>
    </row>
    <row r="28" spans="2:22">
      <c r="B28" s="45">
        <v>17049</v>
      </c>
      <c r="C28" s="46">
        <v>4.7</v>
      </c>
      <c r="D28" s="46">
        <v>4.62</v>
      </c>
      <c r="E28" s="46">
        <v>4.7300000000000004</v>
      </c>
      <c r="F28" s="46">
        <v>4.76</v>
      </c>
      <c r="G28" s="46"/>
      <c r="H28" s="43"/>
      <c r="I28" s="45">
        <v>17049</v>
      </c>
      <c r="J28" s="51">
        <v>100</v>
      </c>
      <c r="K28" s="51">
        <v>98.297872340425528</v>
      </c>
      <c r="L28" s="51">
        <v>100.63829787234042</v>
      </c>
      <c r="M28" s="51">
        <v>101.27659574468085</v>
      </c>
      <c r="N28" s="46"/>
      <c r="Q28" s="45">
        <v>17049</v>
      </c>
      <c r="R28" s="54">
        <v>37.799999999999997</v>
      </c>
      <c r="S28" s="54">
        <v>37.4</v>
      </c>
      <c r="T28" s="54">
        <v>38.200000000000003</v>
      </c>
      <c r="U28" s="54">
        <v>37.200000000000003</v>
      </c>
      <c r="V28" s="54"/>
    </row>
    <row r="29" spans="2:22">
      <c r="B29" s="45">
        <v>14095</v>
      </c>
      <c r="C29" s="46">
        <v>6.99</v>
      </c>
      <c r="D29" s="46">
        <v>6.8</v>
      </c>
      <c r="E29" s="46">
        <v>6.65</v>
      </c>
      <c r="F29" s="46">
        <v>6.78</v>
      </c>
      <c r="G29" s="46"/>
      <c r="H29" s="43"/>
      <c r="I29" s="45">
        <v>14095</v>
      </c>
      <c r="J29" s="51">
        <v>100</v>
      </c>
      <c r="K29" s="51">
        <v>97.281831187410589</v>
      </c>
      <c r="L29" s="51">
        <v>95.135908440629464</v>
      </c>
      <c r="M29" s="51">
        <v>96.995708154506445</v>
      </c>
      <c r="N29" s="46"/>
      <c r="Q29" s="45">
        <v>14095</v>
      </c>
      <c r="R29" s="54">
        <v>36.799999999999997</v>
      </c>
      <c r="S29" s="54">
        <v>38</v>
      </c>
      <c r="T29" s="54">
        <v>37.200000000000003</v>
      </c>
      <c r="U29" s="54">
        <v>36.1</v>
      </c>
      <c r="V29" s="54"/>
    </row>
    <row r="30" spans="2:22">
      <c r="B30" s="45" t="s">
        <v>110</v>
      </c>
      <c r="C30" s="46"/>
      <c r="D30" s="46"/>
      <c r="E30" s="46"/>
      <c r="F30" s="46"/>
      <c r="G30" s="46"/>
      <c r="H30" s="43"/>
      <c r="I30" s="45" t="s">
        <v>110</v>
      </c>
      <c r="J30" s="46"/>
      <c r="K30" s="46"/>
      <c r="L30" s="46"/>
      <c r="M30" s="46"/>
      <c r="N30" s="46"/>
      <c r="Q30" s="45" t="s">
        <v>110</v>
      </c>
      <c r="R30" s="54"/>
      <c r="S30" s="54"/>
      <c r="T30" s="54"/>
      <c r="U30" s="54"/>
      <c r="V30" s="54"/>
    </row>
    <row r="31" spans="2:22">
      <c r="B31" s="45"/>
      <c r="C31" s="46"/>
      <c r="D31" s="46"/>
      <c r="E31" s="46"/>
      <c r="F31" s="46"/>
      <c r="G31" s="46"/>
      <c r="H31" s="43"/>
      <c r="I31" s="45"/>
      <c r="J31" s="46"/>
      <c r="K31" s="46"/>
      <c r="L31" s="46"/>
      <c r="M31" s="46"/>
      <c r="N31" s="46"/>
      <c r="Q31" s="45"/>
      <c r="R31" s="54"/>
      <c r="S31" s="54"/>
      <c r="T31" s="54"/>
      <c r="U31" s="54"/>
      <c r="V31" s="54"/>
    </row>
    <row r="32" spans="2:22">
      <c r="B32" s="45"/>
      <c r="C32" s="46"/>
      <c r="D32" s="46"/>
      <c r="E32" s="46"/>
      <c r="F32" s="46"/>
      <c r="G32" s="46"/>
      <c r="H32" s="43"/>
      <c r="I32" s="45"/>
      <c r="J32" s="46"/>
      <c r="K32" s="46"/>
      <c r="L32" s="46"/>
      <c r="M32" s="46"/>
      <c r="N32" s="46"/>
      <c r="Q32" s="45"/>
      <c r="R32" s="54"/>
      <c r="S32" s="54"/>
      <c r="T32" s="54"/>
      <c r="U32" s="54"/>
      <c r="V32" s="54"/>
    </row>
    <row r="33" spans="2:22">
      <c r="B33" s="45"/>
      <c r="C33" s="46"/>
      <c r="D33" s="46"/>
      <c r="E33" s="46"/>
      <c r="F33" s="46"/>
      <c r="G33" s="46"/>
      <c r="H33" s="43"/>
      <c r="I33" s="45"/>
      <c r="J33" s="46"/>
      <c r="K33" s="46"/>
      <c r="L33" s="46"/>
      <c r="M33" s="46"/>
      <c r="N33" s="46"/>
      <c r="Q33" s="45"/>
      <c r="R33" s="54"/>
      <c r="S33" s="54"/>
      <c r="T33" s="54"/>
      <c r="U33" s="54"/>
      <c r="V33" s="54"/>
    </row>
    <row r="34" spans="2:22" ht="15.5">
      <c r="B34" s="47" t="s">
        <v>107</v>
      </c>
      <c r="C34" s="48">
        <f>IFERROR(AVERAGE(C24:C33),"")</f>
        <v>5.6749999999999998</v>
      </c>
      <c r="D34" s="48">
        <f>IFERROR(AVERAGE(D24:D33),"")</f>
        <v>5.5483333333333329</v>
      </c>
      <c r="E34" s="48">
        <f>IFERROR(AVERAGE(E24:E33),"")</f>
        <v>5.53</v>
      </c>
      <c r="F34" s="48">
        <f>IFERROR(AVERAGE(F24:F33),"")</f>
        <v>5.6049999999999995</v>
      </c>
      <c r="G34" s="48">
        <f>IFERROR(AVERAGE(G24:G33),"")</f>
        <v>5.6225000000000005</v>
      </c>
      <c r="H34" s="43"/>
      <c r="I34" s="47" t="s">
        <v>107</v>
      </c>
      <c r="J34" s="52">
        <v>100</v>
      </c>
      <c r="K34" s="53">
        <v>97.901297418028435</v>
      </c>
      <c r="L34" s="53">
        <v>97.766852510406295</v>
      </c>
      <c r="M34" s="53">
        <v>98.88333869277939</v>
      </c>
      <c r="N34" s="53">
        <v>100.55752257456093</v>
      </c>
      <c r="Q34" s="47" t="s">
        <v>107</v>
      </c>
      <c r="R34" s="53">
        <f>IFERROR(AVERAGE(R24:R33),"")</f>
        <v>37.199999999999996</v>
      </c>
      <c r="S34" s="53">
        <f>IFERROR(AVERAGE(S24:S33),"")</f>
        <v>37.483333333333334</v>
      </c>
      <c r="T34" s="53">
        <f>IFERROR(AVERAGE(T24:T33),"")</f>
        <v>37.800000000000004</v>
      </c>
      <c r="U34" s="53">
        <f>IFERROR(AVERAGE(U24:U33),"")</f>
        <v>36.549999999999997</v>
      </c>
      <c r="V34" s="53">
        <f>IFERROR(AVERAGE(V24:V33),"")</f>
        <v>36.950000000000003</v>
      </c>
    </row>
    <row r="35" spans="2:22" ht="15.5">
      <c r="B35" s="43"/>
      <c r="C35" s="49">
        <f>C34</f>
        <v>5.6749999999999998</v>
      </c>
      <c r="D35" s="49">
        <f>D34</f>
        <v>5.5483333333333329</v>
      </c>
      <c r="E35" s="49">
        <f>E34</f>
        <v>5.53</v>
      </c>
      <c r="F35" s="49">
        <f>F34</f>
        <v>5.6049999999999995</v>
      </c>
      <c r="G35" s="49">
        <f>G34</f>
        <v>5.6225000000000005</v>
      </c>
      <c r="H35" s="43"/>
      <c r="I35" s="43"/>
      <c r="J35" s="49">
        <v>100</v>
      </c>
      <c r="K35" s="49">
        <v>97.901297418028435</v>
      </c>
      <c r="L35" s="49">
        <v>97.766852510406295</v>
      </c>
      <c r="M35" s="49">
        <v>98.88333869277939</v>
      </c>
      <c r="N35" s="49">
        <v>100.55752257456093</v>
      </c>
      <c r="Q35" s="43"/>
      <c r="R35" s="55">
        <f>R34</f>
        <v>37.199999999999996</v>
      </c>
      <c r="S35" s="55">
        <f>S34</f>
        <v>37.483333333333334</v>
      </c>
      <c r="T35" s="55">
        <f>T34</f>
        <v>37.800000000000004</v>
      </c>
      <c r="U35" s="55">
        <f>U34</f>
        <v>36.549999999999997</v>
      </c>
      <c r="V35" s="55">
        <f>V34</f>
        <v>36.950000000000003</v>
      </c>
    </row>
    <row r="36" spans="2:22" ht="15.5">
      <c r="B36" s="47" t="s">
        <v>108</v>
      </c>
      <c r="C36" s="48">
        <f>STDEV(C24:C33)</f>
        <v>1.1814524958710786</v>
      </c>
      <c r="D36" s="48">
        <f>STDEV(D24:D33)</f>
        <v>1.1140990380871296</v>
      </c>
      <c r="E36" s="48">
        <f>STDEV(E24:E33)</f>
        <v>1.0435899577899392</v>
      </c>
      <c r="F36" s="48">
        <f>STDEV(F24:F33)</f>
        <v>1.1265123168434552</v>
      </c>
      <c r="G36" s="48">
        <f>STDEV(G24:G33)</f>
        <v>1.2034499020178002</v>
      </c>
      <c r="H36" s="43"/>
      <c r="I36" s="47" t="s">
        <v>108</v>
      </c>
      <c r="J36" s="52">
        <v>0</v>
      </c>
      <c r="K36" s="52">
        <v>3.2366383594873263</v>
      </c>
      <c r="L36" s="52">
        <v>2.8487893961971942</v>
      </c>
      <c r="M36" s="52">
        <v>1.9295303327089204</v>
      </c>
      <c r="N36" s="52">
        <v>2.3518111126434724</v>
      </c>
      <c r="Q36" s="47" t="s">
        <v>108</v>
      </c>
      <c r="R36" s="53">
        <f>STDEV(R24:R33)</f>
        <v>0.74565407529228978</v>
      </c>
      <c r="S36" s="53">
        <f>STDEV(S24:S33)</f>
        <v>0.29944392908634271</v>
      </c>
      <c r="T36" s="53">
        <f>STDEV(T24:T33)</f>
        <v>0.54772255750516663</v>
      </c>
      <c r="U36" s="53">
        <f>STDEV(U24:U33)</f>
        <v>0.48476798574163293</v>
      </c>
      <c r="V36" s="53">
        <f>STDEV(V24:V33)</f>
        <v>0.43588989435406678</v>
      </c>
    </row>
    <row r="37" spans="2:22">
      <c r="B37" s="43"/>
      <c r="C37" s="50"/>
      <c r="D37" s="50"/>
      <c r="E37" s="50"/>
      <c r="F37" s="50"/>
      <c r="G37" s="50"/>
      <c r="H37" s="43"/>
      <c r="I37" s="43"/>
      <c r="J37" s="50">
        <v>6</v>
      </c>
      <c r="K37" s="50">
        <v>6</v>
      </c>
      <c r="L37" s="50">
        <v>6</v>
      </c>
      <c r="M37" s="50">
        <v>6</v>
      </c>
      <c r="N37" s="50">
        <v>4</v>
      </c>
      <c r="Q37" s="43"/>
      <c r="R37" s="56"/>
      <c r="S37" s="56"/>
      <c r="T37" s="56"/>
      <c r="U37" s="56"/>
      <c r="V37" s="56"/>
    </row>
    <row r="38" spans="2:22" ht="15.5">
      <c r="B38" s="44" t="s">
        <v>111</v>
      </c>
      <c r="C38" s="50"/>
      <c r="D38" s="50"/>
      <c r="E38" s="50"/>
      <c r="F38" s="50"/>
      <c r="G38" s="50"/>
      <c r="H38" s="43"/>
      <c r="I38" s="44" t="s">
        <v>114</v>
      </c>
      <c r="J38" s="52">
        <v>0</v>
      </c>
      <c r="K38" s="52">
        <v>1.3213520771104632</v>
      </c>
      <c r="L38" s="52">
        <v>1.1630134008890851</v>
      </c>
      <c r="M38" s="52">
        <v>0.78772745972658564</v>
      </c>
      <c r="N38" s="52">
        <v>1.1759055563217362</v>
      </c>
      <c r="Q38" s="44" t="s">
        <v>111</v>
      </c>
      <c r="R38" s="56"/>
      <c r="S38" s="56"/>
      <c r="T38" s="56"/>
      <c r="U38" s="56"/>
      <c r="V38" s="56"/>
    </row>
    <row r="39" spans="2:22">
      <c r="B39" s="45">
        <v>17075</v>
      </c>
      <c r="C39" s="46">
        <v>4.8600000000000003</v>
      </c>
      <c r="D39" s="46">
        <v>4.88</v>
      </c>
      <c r="E39" s="46">
        <v>5.05</v>
      </c>
      <c r="F39" s="46">
        <v>5.03</v>
      </c>
      <c r="G39" s="46">
        <v>5.19</v>
      </c>
      <c r="H39" s="43"/>
      <c r="I39" s="45">
        <v>17075</v>
      </c>
      <c r="J39" s="51">
        <v>100</v>
      </c>
      <c r="K39" s="51">
        <v>100.41152263374484</v>
      </c>
      <c r="L39" s="51">
        <v>103.90946502057612</v>
      </c>
      <c r="M39" s="51">
        <v>103.49794238683128</v>
      </c>
      <c r="N39" s="51">
        <v>106.79012345679013</v>
      </c>
      <c r="Q39" s="45">
        <v>17075</v>
      </c>
      <c r="R39" s="54">
        <v>37.200000000000003</v>
      </c>
      <c r="S39" s="54">
        <v>37</v>
      </c>
      <c r="T39" s="54">
        <v>36.799999999999997</v>
      </c>
      <c r="U39" s="54">
        <v>36.799999999999997</v>
      </c>
      <c r="V39" s="54">
        <v>37.299999999999997</v>
      </c>
    </row>
    <row r="40" spans="2:22">
      <c r="B40" s="45">
        <v>17325</v>
      </c>
      <c r="C40" s="46">
        <v>4.24</v>
      </c>
      <c r="D40" s="46">
        <v>4.24</v>
      </c>
      <c r="E40" s="46">
        <v>4.45</v>
      </c>
      <c r="F40" s="46">
        <v>4.45</v>
      </c>
      <c r="G40" s="46">
        <v>4.71</v>
      </c>
      <c r="H40" s="43"/>
      <c r="I40" s="45">
        <v>17325</v>
      </c>
      <c r="J40" s="51">
        <v>100</v>
      </c>
      <c r="K40" s="51">
        <v>100</v>
      </c>
      <c r="L40" s="51">
        <v>104.95283018867924</v>
      </c>
      <c r="M40" s="51">
        <v>104.95283018867924</v>
      </c>
      <c r="N40" s="51">
        <v>111.08490566037734</v>
      </c>
      <c r="Q40" s="45">
        <v>17325</v>
      </c>
      <c r="R40" s="54">
        <v>36.799999999999997</v>
      </c>
      <c r="S40" s="54">
        <v>37.200000000000003</v>
      </c>
      <c r="T40" s="54">
        <v>37.200000000000003</v>
      </c>
      <c r="U40" s="54">
        <v>36.4</v>
      </c>
      <c r="V40" s="54">
        <v>37.6</v>
      </c>
    </row>
    <row r="41" spans="2:22">
      <c r="B41" s="45">
        <v>16007</v>
      </c>
      <c r="C41" s="46">
        <v>6.07</v>
      </c>
      <c r="D41" s="46">
        <v>6.08</v>
      </c>
      <c r="E41" s="46">
        <v>6.08</v>
      </c>
      <c r="F41" s="46">
        <v>6.1</v>
      </c>
      <c r="G41" s="46">
        <v>6.23</v>
      </c>
      <c r="H41" s="43"/>
      <c r="I41" s="45">
        <v>16007</v>
      </c>
      <c r="J41" s="51">
        <v>100</v>
      </c>
      <c r="K41" s="51">
        <v>100.164744645799</v>
      </c>
      <c r="L41" s="51">
        <v>100.164744645799</v>
      </c>
      <c r="M41" s="51">
        <v>100.49423393739703</v>
      </c>
      <c r="N41" s="51">
        <v>102.63591433278418</v>
      </c>
      <c r="Q41" s="45">
        <v>16007</v>
      </c>
      <c r="R41" s="54">
        <v>38.5</v>
      </c>
      <c r="S41" s="54">
        <v>37.299999999999997</v>
      </c>
      <c r="T41" s="54">
        <v>37.200000000000003</v>
      </c>
      <c r="U41" s="54">
        <v>38</v>
      </c>
      <c r="V41" s="54">
        <v>37.799999999999997</v>
      </c>
    </row>
    <row r="42" spans="2:22">
      <c r="B42" s="45">
        <v>15069</v>
      </c>
      <c r="C42" s="46">
        <v>7.11</v>
      </c>
      <c r="D42" s="46">
        <v>7.13</v>
      </c>
      <c r="E42" s="46">
        <v>7.25</v>
      </c>
      <c r="F42" s="46">
        <v>7.23</v>
      </c>
      <c r="G42" s="46">
        <v>7.54</v>
      </c>
      <c r="H42" s="43"/>
      <c r="I42" s="45">
        <v>15069</v>
      </c>
      <c r="J42" s="51">
        <v>100</v>
      </c>
      <c r="K42" s="51">
        <v>100.28129395218002</v>
      </c>
      <c r="L42" s="51">
        <v>101.96905766526018</v>
      </c>
      <c r="M42" s="51">
        <v>101.68776371308017</v>
      </c>
      <c r="N42" s="51">
        <v>106.04781997187061</v>
      </c>
      <c r="Q42" s="45">
        <v>15069</v>
      </c>
      <c r="R42" s="54">
        <v>38</v>
      </c>
      <c r="S42" s="54">
        <v>37.700000000000003</v>
      </c>
      <c r="T42" s="54">
        <v>36.9</v>
      </c>
      <c r="U42" s="54">
        <v>36.299999999999997</v>
      </c>
      <c r="V42" s="54">
        <v>37.200000000000003</v>
      </c>
    </row>
    <row r="43" spans="2:22">
      <c r="B43" s="45">
        <v>17061</v>
      </c>
      <c r="C43" s="46">
        <v>4.57</v>
      </c>
      <c r="D43" s="46">
        <v>4.59</v>
      </c>
      <c r="E43" s="46">
        <v>4.55</v>
      </c>
      <c r="F43" s="46">
        <v>4.5599999999999996</v>
      </c>
      <c r="G43" s="46"/>
      <c r="H43" s="43"/>
      <c r="I43" s="45">
        <v>17061</v>
      </c>
      <c r="J43" s="51">
        <v>100</v>
      </c>
      <c r="K43" s="51">
        <v>100.43763676148797</v>
      </c>
      <c r="L43" s="51">
        <v>99.56236323851202</v>
      </c>
      <c r="M43" s="51">
        <v>99.781181619256003</v>
      </c>
      <c r="N43" s="46"/>
      <c r="Q43" s="45">
        <v>17061</v>
      </c>
      <c r="R43" s="54">
        <v>38.200000000000003</v>
      </c>
      <c r="S43" s="54">
        <v>38.200000000000003</v>
      </c>
      <c r="T43" s="54">
        <v>37.9</v>
      </c>
      <c r="U43" s="54">
        <v>36.9</v>
      </c>
      <c r="V43" s="54"/>
    </row>
    <row r="44" spans="2:22">
      <c r="B44" s="45">
        <v>14083</v>
      </c>
      <c r="C44" s="46">
        <v>7.5</v>
      </c>
      <c r="D44" s="46">
        <v>7.54</v>
      </c>
      <c r="E44" s="46">
        <v>7.58</v>
      </c>
      <c r="F44" s="46">
        <v>7.45</v>
      </c>
      <c r="G44" s="46"/>
      <c r="H44" s="43"/>
      <c r="I44" s="45">
        <v>14083</v>
      </c>
      <c r="J44" s="51">
        <v>100</v>
      </c>
      <c r="K44" s="51">
        <v>100.53333333333335</v>
      </c>
      <c r="L44" s="51">
        <v>101.06666666666666</v>
      </c>
      <c r="M44" s="51">
        <v>99.333333333333343</v>
      </c>
      <c r="N44" s="46"/>
      <c r="Q44" s="45">
        <v>14083</v>
      </c>
      <c r="R44" s="54">
        <v>38.6</v>
      </c>
      <c r="S44" s="54">
        <v>37.5</v>
      </c>
      <c r="T44" s="54">
        <v>38.299999999999997</v>
      </c>
      <c r="U44" s="54">
        <v>38.200000000000003</v>
      </c>
      <c r="V44" s="54"/>
    </row>
    <row r="45" spans="2:22">
      <c r="B45" s="45"/>
      <c r="C45" s="46"/>
      <c r="D45" s="46"/>
      <c r="E45" s="46"/>
      <c r="F45" s="46"/>
      <c r="G45" s="46"/>
      <c r="H45" s="43"/>
      <c r="I45" s="45"/>
      <c r="J45" s="46"/>
      <c r="K45" s="46"/>
      <c r="L45" s="46"/>
      <c r="M45" s="46"/>
      <c r="N45" s="46"/>
      <c r="Q45" s="45"/>
      <c r="R45" s="54"/>
      <c r="S45" s="54"/>
      <c r="T45" s="54"/>
      <c r="U45" s="54"/>
      <c r="V45" s="54"/>
    </row>
    <row r="46" spans="2:22">
      <c r="B46" s="45"/>
      <c r="C46" s="46"/>
      <c r="D46" s="46"/>
      <c r="E46" s="46"/>
      <c r="F46" s="46"/>
      <c r="G46" s="46"/>
      <c r="H46" s="43"/>
      <c r="I46" s="45"/>
      <c r="J46" s="46"/>
      <c r="K46" s="46"/>
      <c r="L46" s="46"/>
      <c r="M46" s="46"/>
      <c r="N46" s="46"/>
      <c r="Q46" s="45"/>
      <c r="R46" s="54"/>
      <c r="S46" s="54"/>
      <c r="T46" s="54"/>
      <c r="U46" s="54"/>
      <c r="V46" s="54"/>
    </row>
    <row r="47" spans="2:22">
      <c r="B47" s="45"/>
      <c r="C47" s="46"/>
      <c r="D47" s="46"/>
      <c r="E47" s="46"/>
      <c r="F47" s="46"/>
      <c r="G47" s="46"/>
      <c r="H47" s="43"/>
      <c r="I47" s="45"/>
      <c r="J47" s="46"/>
      <c r="K47" s="46"/>
      <c r="L47" s="46"/>
      <c r="M47" s="46"/>
      <c r="N47" s="46"/>
      <c r="Q47" s="45"/>
      <c r="R47" s="54"/>
      <c r="S47" s="54"/>
      <c r="T47" s="54"/>
      <c r="U47" s="54"/>
      <c r="V47" s="54"/>
    </row>
    <row r="48" spans="2:22">
      <c r="B48" s="45"/>
      <c r="C48" s="46"/>
      <c r="D48" s="46"/>
      <c r="E48" s="46"/>
      <c r="F48" s="46"/>
      <c r="G48" s="46"/>
      <c r="H48" s="43"/>
      <c r="I48" s="45"/>
      <c r="J48" s="46"/>
      <c r="K48" s="46"/>
      <c r="L48" s="46"/>
      <c r="M48" s="46"/>
      <c r="N48" s="46"/>
      <c r="Q48" s="45"/>
      <c r="R48" s="54"/>
      <c r="S48" s="54"/>
      <c r="T48" s="54"/>
      <c r="U48" s="54"/>
      <c r="V48" s="54"/>
    </row>
    <row r="49" spans="2:22" ht="15.5">
      <c r="B49" s="47" t="s">
        <v>107</v>
      </c>
      <c r="C49" s="48">
        <f>IFERROR(AVERAGE(C39:C48),"")</f>
        <v>5.7250000000000005</v>
      </c>
      <c r="D49" s="48">
        <f>IFERROR(AVERAGE(D39:D48),"")</f>
        <v>5.7433333333333332</v>
      </c>
      <c r="E49" s="48">
        <f>IFERROR(AVERAGE(E39:E48),"")</f>
        <v>5.8266666666666671</v>
      </c>
      <c r="F49" s="48">
        <f>IFERROR(AVERAGE(F39:F48),"")</f>
        <v>5.8033333333333337</v>
      </c>
      <c r="G49" s="48">
        <f>IFERROR(AVERAGE(G39:G48),"")</f>
        <v>5.9175000000000004</v>
      </c>
      <c r="H49" s="43"/>
      <c r="I49" s="47" t="s">
        <v>107</v>
      </c>
      <c r="J49" s="52">
        <v>100</v>
      </c>
      <c r="K49" s="53">
        <v>100.30475522109084</v>
      </c>
      <c r="L49" s="53">
        <v>101.9375212375822</v>
      </c>
      <c r="M49" s="53">
        <v>101.62454752976286</v>
      </c>
      <c r="N49" s="53">
        <v>106.63969085545557</v>
      </c>
      <c r="Q49" s="47" t="s">
        <v>107</v>
      </c>
      <c r="R49" s="53">
        <f>IFERROR(AVERAGE(R39:R48),"")</f>
        <v>37.883333333333333</v>
      </c>
      <c r="S49" s="53">
        <f>IFERROR(AVERAGE(S39:S48),"")</f>
        <v>37.483333333333327</v>
      </c>
      <c r="T49" s="53">
        <f>IFERROR(AVERAGE(T39:T48),"")</f>
        <v>37.383333333333333</v>
      </c>
      <c r="U49" s="53">
        <f>IFERROR(AVERAGE(U39:U48),"")</f>
        <v>37.1</v>
      </c>
      <c r="V49" s="53">
        <f>IFERROR(AVERAGE(V39:V48),"")</f>
        <v>37.475000000000001</v>
      </c>
    </row>
    <row r="50" spans="2:22" ht="15.5">
      <c r="B50" s="43"/>
      <c r="C50" s="49">
        <f>C49</f>
        <v>5.7250000000000005</v>
      </c>
      <c r="D50" s="49">
        <f>D49</f>
        <v>5.7433333333333332</v>
      </c>
      <c r="E50" s="49">
        <f>E49</f>
        <v>5.8266666666666671</v>
      </c>
      <c r="F50" s="49">
        <f>F49</f>
        <v>5.8033333333333337</v>
      </c>
      <c r="G50" s="49">
        <f>G49</f>
        <v>5.9175000000000004</v>
      </c>
      <c r="H50" s="43"/>
      <c r="I50" s="43"/>
      <c r="J50" s="49">
        <v>100</v>
      </c>
      <c r="K50" s="49">
        <v>100.30475522109084</v>
      </c>
      <c r="L50" s="49">
        <v>101.9375212375822</v>
      </c>
      <c r="M50" s="49">
        <v>101.62454752976286</v>
      </c>
      <c r="N50" s="49">
        <v>106.63969085545557</v>
      </c>
      <c r="Q50" s="43"/>
      <c r="R50" s="55">
        <f>R49</f>
        <v>37.883333333333333</v>
      </c>
      <c r="S50" s="55">
        <f>S49</f>
        <v>37.483333333333327</v>
      </c>
      <c r="T50" s="55">
        <f>T49</f>
        <v>37.383333333333333</v>
      </c>
      <c r="U50" s="55">
        <f>U49</f>
        <v>37.1</v>
      </c>
      <c r="V50" s="55">
        <f>V49</f>
        <v>37.475000000000001</v>
      </c>
    </row>
    <row r="51" spans="2:22" ht="15.5">
      <c r="B51" s="47" t="s">
        <v>108</v>
      </c>
      <c r="C51" s="48">
        <f>STDEV(C39:C48)</f>
        <v>1.3766154147037555</v>
      </c>
      <c r="D51" s="48">
        <f>STDEV(D39:D48)</f>
        <v>1.3856214009124801</v>
      </c>
      <c r="E51" s="48">
        <f>STDEV(E39:E48)</f>
        <v>1.363270577202728</v>
      </c>
      <c r="F51" s="48">
        <f>STDEV(F39:F48)</f>
        <v>1.3274285919275166</v>
      </c>
      <c r="G51" s="48">
        <f>STDEV(G39:G48)</f>
        <v>1.253990297676449</v>
      </c>
      <c r="H51" s="43"/>
      <c r="I51" s="47" t="s">
        <v>108</v>
      </c>
      <c r="J51" s="52">
        <v>0</v>
      </c>
      <c r="K51" s="52">
        <v>0.19714658236655927</v>
      </c>
      <c r="L51" s="52">
        <v>2.1224582421678408</v>
      </c>
      <c r="M51" s="52">
        <v>2.2143323700381128</v>
      </c>
      <c r="N51" s="52">
        <v>3.4719400059990595</v>
      </c>
      <c r="Q51" s="47" t="s">
        <v>108</v>
      </c>
      <c r="R51" s="53">
        <f>STDEV(R39:R48)</f>
        <v>0.72778201864752601</v>
      </c>
      <c r="S51" s="53">
        <f>STDEV(S39:S48)</f>
        <v>0.42622372841814848</v>
      </c>
      <c r="T51" s="53">
        <f>STDEV(T39:T48)</f>
        <v>0.59132619311735701</v>
      </c>
      <c r="U51" s="53">
        <f>STDEV(U39:U48)</f>
        <v>0.80993826925266532</v>
      </c>
      <c r="V51" s="53">
        <f>STDEV(V39:V48)</f>
        <v>0.27537852736430385</v>
      </c>
    </row>
    <row r="52" spans="2:22">
      <c r="I52" s="43"/>
      <c r="J52" s="50">
        <v>6</v>
      </c>
      <c r="K52" s="50">
        <v>6</v>
      </c>
      <c r="L52" s="50">
        <v>6</v>
      </c>
      <c r="M52" s="50">
        <v>6</v>
      </c>
      <c r="N52" s="50">
        <v>4</v>
      </c>
    </row>
    <row r="53" spans="2:22" ht="15.5">
      <c r="I53" s="43"/>
      <c r="J53" s="52">
        <v>0</v>
      </c>
      <c r="K53" s="52">
        <v>8.0484755221940985E-2</v>
      </c>
      <c r="L53" s="52">
        <v>0.86648994894595688</v>
      </c>
      <c r="M53" s="52">
        <v>0.90399740458685374</v>
      </c>
      <c r="N53" s="52">
        <v>1.7359700029995297</v>
      </c>
    </row>
    <row r="54" spans="2:22">
      <c r="I54" s="43"/>
      <c r="J54" s="50"/>
      <c r="K54" s="50"/>
      <c r="L54" s="50"/>
      <c r="M54" s="50"/>
      <c r="N54" s="50"/>
    </row>
    <row r="55" spans="2:22">
      <c r="I55" s="43"/>
      <c r="J55" s="50"/>
      <c r="K55" s="50"/>
      <c r="L55" s="50"/>
      <c r="M55" s="50"/>
      <c r="N55" s="50"/>
    </row>
    <row r="56" spans="2:22">
      <c r="I56" s="43"/>
      <c r="J56" s="50"/>
      <c r="K56" s="50"/>
      <c r="L56" s="50"/>
      <c r="M56" s="50"/>
      <c r="N56" s="50"/>
    </row>
  </sheetData>
  <phoneticPr fontId="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C6:K52"/>
  <sheetViews>
    <sheetView topLeftCell="A13" workbookViewId="0">
      <selection activeCell="N27" sqref="N27"/>
    </sheetView>
  </sheetViews>
  <sheetFormatPr defaultColWidth="10.6640625" defaultRowHeight="15"/>
  <sheetData>
    <row r="6" spans="3:11" ht="39">
      <c r="C6" s="41"/>
      <c r="D6" s="42" t="s">
        <v>117</v>
      </c>
      <c r="E6" s="57" t="s">
        <v>118</v>
      </c>
      <c r="F6" s="57" t="s">
        <v>119</v>
      </c>
      <c r="G6" s="57" t="s">
        <v>120</v>
      </c>
      <c r="H6" s="57" t="s">
        <v>121</v>
      </c>
      <c r="I6" s="57" t="s">
        <v>122</v>
      </c>
      <c r="J6" s="57" t="s">
        <v>123</v>
      </c>
      <c r="K6" s="57" t="s">
        <v>124</v>
      </c>
    </row>
    <row r="7" spans="3:11">
      <c r="C7" s="43"/>
      <c r="D7" s="43"/>
      <c r="E7" s="43"/>
      <c r="F7" s="43"/>
      <c r="G7" s="43"/>
      <c r="H7" s="43"/>
      <c r="I7" s="43"/>
      <c r="J7" s="43"/>
      <c r="K7" s="43"/>
    </row>
    <row r="8" spans="3:11" ht="15.5">
      <c r="C8" s="44" t="s">
        <v>106</v>
      </c>
      <c r="D8" s="43"/>
      <c r="E8" s="43"/>
      <c r="F8" s="43"/>
      <c r="G8" s="43"/>
      <c r="H8" s="43"/>
      <c r="I8" s="43"/>
      <c r="J8" s="43"/>
      <c r="K8" s="43"/>
    </row>
    <row r="9" spans="3:11">
      <c r="C9" s="45">
        <v>17057</v>
      </c>
      <c r="D9" s="58">
        <v>1.04</v>
      </c>
      <c r="E9" s="59">
        <v>1</v>
      </c>
      <c r="F9" s="58">
        <v>58992.92</v>
      </c>
      <c r="G9" s="58">
        <v>9933.1200000000008</v>
      </c>
      <c r="H9" s="58">
        <v>6.33</v>
      </c>
      <c r="I9" s="58">
        <v>4.3099999999999996</v>
      </c>
      <c r="J9" s="58">
        <v>9.76</v>
      </c>
      <c r="K9" s="58">
        <v>1829.78</v>
      </c>
    </row>
    <row r="10" spans="3:11">
      <c r="C10" s="45">
        <v>17013</v>
      </c>
      <c r="D10" s="59">
        <v>1</v>
      </c>
      <c r="E10" s="58">
        <v>3.29</v>
      </c>
      <c r="F10" s="58">
        <v>1.4</v>
      </c>
      <c r="G10" s="58">
        <v>211.01</v>
      </c>
      <c r="H10" s="58">
        <v>2.58</v>
      </c>
      <c r="I10" s="59">
        <v>1</v>
      </c>
      <c r="J10" s="58">
        <v>2302.35</v>
      </c>
      <c r="K10" s="58">
        <v>0.54</v>
      </c>
    </row>
    <row r="11" spans="3:11">
      <c r="C11" s="45">
        <v>14353</v>
      </c>
      <c r="D11" s="59">
        <v>1</v>
      </c>
      <c r="E11" s="59">
        <v>1</v>
      </c>
      <c r="F11" s="59">
        <v>1</v>
      </c>
      <c r="G11" s="58">
        <v>2.4700000000000002</v>
      </c>
      <c r="H11" s="58">
        <v>4049.24</v>
      </c>
      <c r="I11" s="58">
        <v>166542.43</v>
      </c>
      <c r="J11" s="58">
        <v>38409.75</v>
      </c>
      <c r="K11" s="58">
        <v>13704.7</v>
      </c>
    </row>
    <row r="12" spans="3:11">
      <c r="C12" s="45">
        <v>15013</v>
      </c>
      <c r="D12" s="58">
        <v>74.67</v>
      </c>
      <c r="E12" s="58">
        <v>3.02</v>
      </c>
      <c r="F12" s="58">
        <v>2.44</v>
      </c>
      <c r="G12" s="58">
        <v>8.84</v>
      </c>
      <c r="H12" s="58">
        <v>2.9</v>
      </c>
      <c r="I12" s="59">
        <v>1</v>
      </c>
      <c r="J12" s="58">
        <v>6.71</v>
      </c>
      <c r="K12" s="59">
        <v>1</v>
      </c>
    </row>
    <row r="13" spans="3:11">
      <c r="C13" s="45">
        <v>17319</v>
      </c>
      <c r="D13" s="58">
        <v>2.95</v>
      </c>
      <c r="E13" s="59">
        <v>1</v>
      </c>
      <c r="F13" s="58">
        <v>2778.42</v>
      </c>
      <c r="G13" s="58">
        <v>125.75</v>
      </c>
      <c r="H13" s="59">
        <v>1</v>
      </c>
      <c r="I13" s="58">
        <v>3.29</v>
      </c>
      <c r="J13" s="58">
        <v>8.82</v>
      </c>
      <c r="K13" s="58">
        <v>1157.6400000000001</v>
      </c>
    </row>
    <row r="14" spans="3:11">
      <c r="C14" s="45">
        <v>14333</v>
      </c>
      <c r="D14" s="59">
        <v>1</v>
      </c>
      <c r="E14" s="59">
        <v>1</v>
      </c>
      <c r="F14" s="59">
        <v>1</v>
      </c>
      <c r="G14" s="58">
        <v>17.579999999999998</v>
      </c>
      <c r="H14" s="59">
        <v>1</v>
      </c>
      <c r="I14" s="59">
        <v>1</v>
      </c>
      <c r="J14" s="59">
        <v>1</v>
      </c>
      <c r="K14" s="59">
        <v>1</v>
      </c>
    </row>
    <row r="15" spans="3:11">
      <c r="C15" s="45"/>
      <c r="D15" s="58"/>
      <c r="E15" s="58"/>
      <c r="F15" s="58"/>
      <c r="G15" s="58"/>
      <c r="H15" s="58"/>
      <c r="I15" s="58"/>
      <c r="J15" s="58"/>
      <c r="K15" s="58"/>
    </row>
    <row r="16" spans="3:11">
      <c r="C16" s="45"/>
      <c r="D16" s="58"/>
      <c r="E16" s="58"/>
      <c r="F16" s="58"/>
      <c r="G16" s="58"/>
      <c r="H16" s="58"/>
      <c r="I16" s="58"/>
      <c r="J16" s="58"/>
      <c r="K16" s="58"/>
    </row>
    <row r="17" spans="3:11">
      <c r="C17" s="45"/>
      <c r="D17" s="58"/>
      <c r="E17" s="58"/>
      <c r="F17" s="58"/>
      <c r="G17" s="58"/>
      <c r="H17" s="58"/>
      <c r="I17" s="58"/>
      <c r="J17" s="58"/>
      <c r="K17" s="58"/>
    </row>
    <row r="18" spans="3:11">
      <c r="C18" s="45"/>
      <c r="D18" s="58"/>
      <c r="E18" s="58"/>
      <c r="F18" s="58"/>
      <c r="G18" s="58"/>
      <c r="H18" s="58"/>
      <c r="I18" s="58"/>
      <c r="J18" s="58"/>
      <c r="K18" s="58"/>
    </row>
    <row r="19" spans="3:11" ht="15.5">
      <c r="C19" s="47" t="s">
        <v>107</v>
      </c>
      <c r="D19" s="52">
        <f>GEOMEAN(D9:D18)</f>
        <v>2.4736234218405486</v>
      </c>
      <c r="E19" s="52">
        <f t="shared" ref="E19:K19" si="0">GEOMEAN(E9:E18)</f>
        <v>1.4662245046391928</v>
      </c>
      <c r="F19" s="52">
        <f t="shared" si="0"/>
        <v>28.709079986557114</v>
      </c>
      <c r="G19" s="52">
        <f t="shared" si="0"/>
        <v>68.261757722836748</v>
      </c>
      <c r="H19" s="52">
        <f t="shared" si="0"/>
        <v>7.5939165796020802</v>
      </c>
      <c r="I19" s="52">
        <f t="shared" si="0"/>
        <v>11.539837081710726</v>
      </c>
      <c r="J19" s="52">
        <f t="shared" si="0"/>
        <v>60.912855368969169</v>
      </c>
      <c r="K19" s="52">
        <f t="shared" si="0"/>
        <v>50.027171510930053</v>
      </c>
    </row>
    <row r="20" spans="3:11" ht="15.5">
      <c r="C20" s="43"/>
      <c r="D20" s="60">
        <f t="shared" ref="D20:K20" si="1">D19</f>
        <v>2.4736234218405486</v>
      </c>
      <c r="E20" s="60">
        <f t="shared" si="1"/>
        <v>1.4662245046391928</v>
      </c>
      <c r="F20" s="60">
        <f t="shared" si="1"/>
        <v>28.709079986557114</v>
      </c>
      <c r="G20" s="60">
        <f t="shared" si="1"/>
        <v>68.261757722836748</v>
      </c>
      <c r="H20" s="60">
        <f t="shared" si="1"/>
        <v>7.5939165796020802</v>
      </c>
      <c r="I20" s="60">
        <f t="shared" si="1"/>
        <v>11.539837081710726</v>
      </c>
      <c r="J20" s="60">
        <f t="shared" si="1"/>
        <v>60.912855368969169</v>
      </c>
      <c r="K20" s="60">
        <f t="shared" si="1"/>
        <v>50.027171510930053</v>
      </c>
    </row>
    <row r="21" spans="3:11" ht="15.5">
      <c r="C21" s="47" t="s">
        <v>108</v>
      </c>
      <c r="D21" s="52">
        <f>IFERROR(STDEV(D9:D18),0)</f>
        <v>29.923236455971807</v>
      </c>
      <c r="E21" s="52">
        <f t="shared" ref="E21:K21" si="2">IFERROR(STDEV(E9:E18),0)</f>
        <v>1.1161078203590664</v>
      </c>
      <c r="F21" s="52">
        <f t="shared" si="2"/>
        <v>23882.270591149132</v>
      </c>
      <c r="G21" s="52">
        <f t="shared" si="2"/>
        <v>4026.1684167725361</v>
      </c>
      <c r="H21" s="52">
        <f t="shared" si="2"/>
        <v>1651.9688755633381</v>
      </c>
      <c r="I21" s="52">
        <f t="shared" si="2"/>
        <v>67989.796865424272</v>
      </c>
      <c r="J21" s="52">
        <f t="shared" si="2"/>
        <v>15517.778146545874</v>
      </c>
      <c r="K21" s="52">
        <f t="shared" si="2"/>
        <v>5404.721716801585</v>
      </c>
    </row>
    <row r="22" spans="3:11">
      <c r="C22" s="43"/>
      <c r="D22" s="50">
        <f>D21/SQRT(COUNTA(D9:D18))</f>
        <v>12.216110128296434</v>
      </c>
      <c r="E22" s="50">
        <f t="shared" ref="E22:K22" si="3">E21/SQRT(COUNTA(E9:E18))</f>
        <v>0.45564910963493721</v>
      </c>
      <c r="F22" s="50">
        <f t="shared" si="3"/>
        <v>9749.8961412320259</v>
      </c>
      <c r="G22" s="50">
        <f t="shared" si="3"/>
        <v>1643.676373266986</v>
      </c>
      <c r="H22" s="50">
        <f t="shared" si="3"/>
        <v>674.41346934824287</v>
      </c>
      <c r="I22" s="50">
        <f t="shared" si="3"/>
        <v>27756.718339294774</v>
      </c>
      <c r="J22" s="50">
        <f t="shared" si="3"/>
        <v>6335.106400124846</v>
      </c>
      <c r="K22" s="50">
        <f t="shared" si="3"/>
        <v>2206.4684013171623</v>
      </c>
    </row>
    <row r="23" spans="3:11">
      <c r="C23" s="43"/>
      <c r="D23" s="43"/>
      <c r="E23" s="43"/>
      <c r="F23" s="43"/>
      <c r="G23" s="43"/>
      <c r="H23" s="43"/>
      <c r="I23" s="43"/>
      <c r="J23" s="43"/>
      <c r="K23" s="43"/>
    </row>
    <row r="24" spans="3:11" ht="15.5">
      <c r="C24" s="44" t="s">
        <v>109</v>
      </c>
      <c r="D24" s="43"/>
      <c r="E24" s="43"/>
      <c r="F24" s="43"/>
      <c r="G24" s="43"/>
      <c r="H24" s="43"/>
      <c r="I24" s="43"/>
      <c r="J24" s="43"/>
      <c r="K24" s="43"/>
    </row>
    <row r="25" spans="3:11">
      <c r="C25" s="45">
        <v>17079</v>
      </c>
      <c r="D25" s="59">
        <v>1</v>
      </c>
      <c r="E25" s="59">
        <v>1</v>
      </c>
      <c r="F25" s="59">
        <v>1</v>
      </c>
      <c r="G25" s="59">
        <v>1</v>
      </c>
      <c r="H25" s="59">
        <v>1</v>
      </c>
      <c r="I25" s="59">
        <v>1</v>
      </c>
      <c r="J25" s="59">
        <v>1</v>
      </c>
      <c r="K25" s="59">
        <v>1</v>
      </c>
    </row>
    <row r="26" spans="3:11">
      <c r="C26" s="45">
        <v>17065</v>
      </c>
      <c r="D26" s="59">
        <v>1</v>
      </c>
      <c r="E26" s="59">
        <v>1</v>
      </c>
      <c r="F26" s="59">
        <v>1</v>
      </c>
      <c r="G26" s="59">
        <v>1</v>
      </c>
      <c r="H26" s="59">
        <v>1</v>
      </c>
      <c r="I26" s="59">
        <v>1</v>
      </c>
      <c r="J26" s="59">
        <v>1</v>
      </c>
      <c r="K26" s="59">
        <v>1</v>
      </c>
    </row>
    <row r="27" spans="3:11">
      <c r="C27" s="45">
        <v>16349</v>
      </c>
      <c r="D27" s="59">
        <v>1</v>
      </c>
      <c r="E27" s="59">
        <v>1</v>
      </c>
      <c r="F27" s="59">
        <v>1</v>
      </c>
      <c r="G27" s="59">
        <v>1</v>
      </c>
      <c r="H27" s="59">
        <v>1</v>
      </c>
      <c r="I27" s="59">
        <v>1</v>
      </c>
      <c r="J27" s="59">
        <v>1</v>
      </c>
      <c r="K27" s="59">
        <v>1</v>
      </c>
    </row>
    <row r="28" spans="3:11">
      <c r="C28" s="45">
        <v>15057</v>
      </c>
      <c r="D28" s="59">
        <v>1</v>
      </c>
      <c r="E28" s="59">
        <v>1</v>
      </c>
      <c r="F28" s="59">
        <v>1</v>
      </c>
      <c r="G28" s="59">
        <v>1</v>
      </c>
      <c r="H28" s="59">
        <v>1</v>
      </c>
      <c r="I28" s="59">
        <v>1</v>
      </c>
      <c r="J28" s="59">
        <v>1</v>
      </c>
      <c r="K28" s="59">
        <v>1</v>
      </c>
    </row>
    <row r="29" spans="3:11">
      <c r="C29" s="45">
        <v>17049</v>
      </c>
      <c r="D29" s="59">
        <v>1</v>
      </c>
      <c r="E29" s="59">
        <v>1</v>
      </c>
      <c r="F29" s="59">
        <v>1</v>
      </c>
      <c r="G29" s="59">
        <v>1</v>
      </c>
      <c r="H29" s="59">
        <v>1</v>
      </c>
      <c r="I29" s="59">
        <v>1</v>
      </c>
      <c r="J29" s="59">
        <v>1</v>
      </c>
      <c r="K29" s="59">
        <v>1</v>
      </c>
    </row>
    <row r="30" spans="3:11">
      <c r="C30" s="45">
        <v>14095</v>
      </c>
      <c r="D30" s="59">
        <v>1</v>
      </c>
      <c r="E30" s="59">
        <v>1</v>
      </c>
      <c r="F30" s="59">
        <v>1</v>
      </c>
      <c r="G30" s="59">
        <v>1</v>
      </c>
      <c r="H30" s="59">
        <v>1</v>
      </c>
      <c r="I30" s="59">
        <v>1</v>
      </c>
      <c r="J30" s="59">
        <v>1</v>
      </c>
      <c r="K30" s="58">
        <v>1.1399999999999999</v>
      </c>
    </row>
    <row r="31" spans="3:11">
      <c r="C31" s="45"/>
      <c r="D31" s="58"/>
      <c r="E31" s="58"/>
      <c r="F31" s="58"/>
      <c r="G31" s="58"/>
      <c r="H31" s="58"/>
      <c r="I31" s="58"/>
      <c r="J31" s="58"/>
      <c r="K31" s="58"/>
    </row>
    <row r="32" spans="3:11">
      <c r="C32" s="45"/>
      <c r="D32" s="58"/>
      <c r="E32" s="58"/>
      <c r="F32" s="58"/>
      <c r="G32" s="58"/>
      <c r="H32" s="58"/>
      <c r="I32" s="58"/>
      <c r="J32" s="58"/>
      <c r="K32" s="58"/>
    </row>
    <row r="33" spans="3:11">
      <c r="C33" s="45"/>
      <c r="D33" s="58"/>
      <c r="E33" s="58"/>
      <c r="F33" s="58"/>
      <c r="G33" s="58"/>
      <c r="H33" s="58"/>
      <c r="I33" s="58"/>
      <c r="J33" s="58"/>
      <c r="K33" s="58"/>
    </row>
    <row r="34" spans="3:11">
      <c r="C34" s="45"/>
      <c r="D34" s="58"/>
      <c r="E34" s="58"/>
      <c r="F34" s="58"/>
      <c r="G34" s="58"/>
      <c r="H34" s="58"/>
      <c r="I34" s="58"/>
      <c r="J34" s="58"/>
      <c r="K34" s="58"/>
    </row>
    <row r="35" spans="3:11" ht="15.5">
      <c r="C35" s="47" t="s">
        <v>107</v>
      </c>
      <c r="D35" s="52">
        <f t="shared" ref="D35:K35" si="4">IFERROR(AVERAGE(D25:D34),"")</f>
        <v>1</v>
      </c>
      <c r="E35" s="52">
        <f t="shared" si="4"/>
        <v>1</v>
      </c>
      <c r="F35" s="52">
        <f t="shared" si="4"/>
        <v>1</v>
      </c>
      <c r="G35" s="52">
        <f t="shared" si="4"/>
        <v>1</v>
      </c>
      <c r="H35" s="52">
        <f t="shared" si="4"/>
        <v>1</v>
      </c>
      <c r="I35" s="52">
        <f t="shared" si="4"/>
        <v>1</v>
      </c>
      <c r="J35" s="52">
        <f t="shared" si="4"/>
        <v>1</v>
      </c>
      <c r="K35" s="52">
        <f t="shared" si="4"/>
        <v>1.0233333333333332</v>
      </c>
    </row>
    <row r="36" spans="3:11" ht="15.5">
      <c r="C36" s="43"/>
      <c r="D36" s="60">
        <f t="shared" ref="D36:K36" si="5">D35</f>
        <v>1</v>
      </c>
      <c r="E36" s="60">
        <f t="shared" si="5"/>
        <v>1</v>
      </c>
      <c r="F36" s="60">
        <f t="shared" si="5"/>
        <v>1</v>
      </c>
      <c r="G36" s="60">
        <f t="shared" si="5"/>
        <v>1</v>
      </c>
      <c r="H36" s="60">
        <f t="shared" si="5"/>
        <v>1</v>
      </c>
      <c r="I36" s="60">
        <f t="shared" si="5"/>
        <v>1</v>
      </c>
      <c r="J36" s="60">
        <f t="shared" si="5"/>
        <v>1</v>
      </c>
      <c r="K36" s="60">
        <f t="shared" si="5"/>
        <v>1.0233333333333332</v>
      </c>
    </row>
    <row r="37" spans="3:11" ht="15.5">
      <c r="C37" s="47" t="s">
        <v>108</v>
      </c>
      <c r="D37" s="52">
        <f>IFERROR(STDEV(D25:D34),0)</f>
        <v>0</v>
      </c>
      <c r="E37" s="52">
        <f t="shared" ref="E37:K37" si="6">IFERROR(STDEV(E25:E34),0)</f>
        <v>0</v>
      </c>
      <c r="F37" s="52">
        <f t="shared" si="6"/>
        <v>0</v>
      </c>
      <c r="G37" s="52">
        <f t="shared" si="6"/>
        <v>0</v>
      </c>
      <c r="H37" s="52">
        <f t="shared" si="6"/>
        <v>0</v>
      </c>
      <c r="I37" s="52">
        <f t="shared" si="6"/>
        <v>0</v>
      </c>
      <c r="J37" s="52">
        <f t="shared" si="6"/>
        <v>0</v>
      </c>
      <c r="K37" s="52">
        <f t="shared" si="6"/>
        <v>5.7154760664940782E-2</v>
      </c>
    </row>
    <row r="38" spans="3:11">
      <c r="C38" s="43"/>
      <c r="D38" s="50">
        <f>D37/SQRT(COUNTA(D25:D34))</f>
        <v>0</v>
      </c>
      <c r="E38" s="50">
        <f t="shared" ref="E38:K38" si="7">E37/SQRT(COUNTA(E25:E34))</f>
        <v>0</v>
      </c>
      <c r="F38" s="50">
        <f t="shared" si="7"/>
        <v>0</v>
      </c>
      <c r="G38" s="50">
        <f t="shared" si="7"/>
        <v>0</v>
      </c>
      <c r="H38" s="50">
        <f t="shared" si="7"/>
        <v>0</v>
      </c>
      <c r="I38" s="50">
        <f t="shared" si="7"/>
        <v>0</v>
      </c>
      <c r="J38" s="50">
        <f t="shared" si="7"/>
        <v>0</v>
      </c>
      <c r="K38" s="50">
        <f t="shared" si="7"/>
        <v>2.3333333333333321E-2</v>
      </c>
    </row>
    <row r="39" spans="3:11" ht="15.5">
      <c r="C39" s="44" t="s">
        <v>111</v>
      </c>
      <c r="D39" s="43"/>
      <c r="E39" s="43"/>
      <c r="F39" s="43"/>
      <c r="G39" s="43"/>
      <c r="H39" s="43"/>
      <c r="I39" s="43"/>
      <c r="J39" s="43"/>
      <c r="K39" s="43"/>
    </row>
    <row r="40" spans="3:11">
      <c r="C40" s="45">
        <v>17075</v>
      </c>
      <c r="D40" s="59">
        <v>1</v>
      </c>
      <c r="E40" s="59">
        <v>1</v>
      </c>
      <c r="F40" s="59">
        <v>1</v>
      </c>
      <c r="G40" s="59">
        <v>1</v>
      </c>
      <c r="H40" s="59">
        <v>1</v>
      </c>
      <c r="I40" s="59">
        <v>1</v>
      </c>
      <c r="J40" s="59">
        <v>1</v>
      </c>
      <c r="K40" s="59">
        <v>1</v>
      </c>
    </row>
    <row r="41" spans="3:11">
      <c r="C41" s="45">
        <v>17325</v>
      </c>
      <c r="D41" s="59">
        <v>1</v>
      </c>
      <c r="E41" s="59">
        <v>1</v>
      </c>
      <c r="F41" s="59">
        <v>1</v>
      </c>
      <c r="G41" s="58">
        <v>1.08</v>
      </c>
      <c r="H41" s="59">
        <v>1</v>
      </c>
      <c r="I41" s="58">
        <v>0.95</v>
      </c>
      <c r="J41" s="59">
        <v>1</v>
      </c>
      <c r="K41" s="59">
        <v>1</v>
      </c>
    </row>
    <row r="42" spans="3:11">
      <c r="C42" s="45">
        <v>16007</v>
      </c>
      <c r="D42" s="59">
        <v>1</v>
      </c>
      <c r="E42" s="59">
        <v>1</v>
      </c>
      <c r="F42" s="59">
        <v>1</v>
      </c>
      <c r="G42" s="59">
        <v>1</v>
      </c>
      <c r="H42" s="59">
        <v>1</v>
      </c>
      <c r="I42" s="59">
        <v>1</v>
      </c>
      <c r="J42" s="59">
        <v>1</v>
      </c>
      <c r="K42" s="59">
        <v>1</v>
      </c>
    </row>
    <row r="43" spans="3:11">
      <c r="C43" s="45">
        <v>15069</v>
      </c>
      <c r="D43" s="59">
        <v>1</v>
      </c>
      <c r="E43" s="59">
        <v>1</v>
      </c>
      <c r="F43" s="59">
        <v>1</v>
      </c>
      <c r="G43" s="59">
        <v>1</v>
      </c>
      <c r="H43" s="59">
        <v>1</v>
      </c>
      <c r="I43" s="59">
        <v>1</v>
      </c>
      <c r="J43" s="59">
        <v>1</v>
      </c>
      <c r="K43" s="59">
        <v>1</v>
      </c>
    </row>
    <row r="44" spans="3:11">
      <c r="C44" s="45">
        <v>17061</v>
      </c>
      <c r="D44" s="59">
        <v>1</v>
      </c>
      <c r="E44" s="59">
        <v>1</v>
      </c>
      <c r="F44" s="59">
        <v>1</v>
      </c>
      <c r="G44" s="59">
        <v>1</v>
      </c>
      <c r="H44" s="59">
        <v>1</v>
      </c>
      <c r="I44" s="59">
        <v>1</v>
      </c>
      <c r="J44" s="59">
        <v>1</v>
      </c>
      <c r="K44" s="59">
        <v>1</v>
      </c>
    </row>
    <row r="45" spans="3:11">
      <c r="C45" s="45">
        <v>14083</v>
      </c>
      <c r="D45" s="59">
        <v>1</v>
      </c>
      <c r="E45" s="59">
        <v>1</v>
      </c>
      <c r="F45" s="59">
        <v>1</v>
      </c>
      <c r="G45" s="59">
        <v>1</v>
      </c>
      <c r="H45" s="59">
        <v>1</v>
      </c>
      <c r="I45" s="59">
        <v>1</v>
      </c>
      <c r="J45" s="59">
        <v>1</v>
      </c>
      <c r="K45" s="59">
        <v>1</v>
      </c>
    </row>
    <row r="46" spans="3:11">
      <c r="C46" s="45"/>
      <c r="D46" s="58"/>
      <c r="E46" s="58"/>
      <c r="F46" s="59"/>
      <c r="G46" s="58"/>
      <c r="H46" s="58"/>
      <c r="I46" s="58"/>
      <c r="J46" s="58"/>
      <c r="K46" s="58"/>
    </row>
    <row r="47" spans="3:11">
      <c r="C47" s="45"/>
      <c r="D47" s="58"/>
      <c r="E47" s="58"/>
      <c r="F47" s="58"/>
      <c r="G47" s="58"/>
      <c r="H47" s="58"/>
      <c r="I47" s="58"/>
      <c r="J47" s="58"/>
      <c r="K47" s="58"/>
    </row>
    <row r="48" spans="3:11">
      <c r="C48" s="45"/>
      <c r="D48" s="58"/>
      <c r="E48" s="58"/>
      <c r="F48" s="58"/>
      <c r="G48" s="58"/>
      <c r="H48" s="58"/>
      <c r="I48" s="58"/>
      <c r="J48" s="58"/>
      <c r="K48" s="58"/>
    </row>
    <row r="49" spans="3:11">
      <c r="C49" s="45"/>
      <c r="D49" s="58"/>
      <c r="E49" s="58"/>
      <c r="F49" s="58"/>
      <c r="G49" s="58"/>
      <c r="H49" s="58"/>
      <c r="I49" s="58"/>
      <c r="J49" s="58"/>
      <c r="K49" s="58"/>
    </row>
    <row r="50" spans="3:11" ht="15.5">
      <c r="C50" s="47" t="s">
        <v>107</v>
      </c>
      <c r="D50" s="52">
        <f t="shared" ref="D50:K50" si="8">IFERROR(AVERAGE(D40:D49),"")</f>
        <v>1</v>
      </c>
      <c r="E50" s="52">
        <f t="shared" si="8"/>
        <v>1</v>
      </c>
      <c r="F50" s="52">
        <f t="shared" si="8"/>
        <v>1</v>
      </c>
      <c r="G50" s="52">
        <f t="shared" si="8"/>
        <v>1.0133333333333334</v>
      </c>
      <c r="H50" s="52">
        <f t="shared" si="8"/>
        <v>1</v>
      </c>
      <c r="I50" s="52">
        <f t="shared" si="8"/>
        <v>0.9916666666666667</v>
      </c>
      <c r="J50" s="52">
        <f t="shared" si="8"/>
        <v>1</v>
      </c>
      <c r="K50" s="52">
        <f t="shared" si="8"/>
        <v>1</v>
      </c>
    </row>
    <row r="51" spans="3:11" ht="15.5">
      <c r="C51" s="43"/>
      <c r="D51" s="60">
        <f t="shared" ref="D51:K51" si="9">D50</f>
        <v>1</v>
      </c>
      <c r="E51" s="60">
        <f t="shared" si="9"/>
        <v>1</v>
      </c>
      <c r="F51" s="60">
        <f t="shared" si="9"/>
        <v>1</v>
      </c>
      <c r="G51" s="60">
        <f t="shared" si="9"/>
        <v>1.0133333333333334</v>
      </c>
      <c r="H51" s="60">
        <f t="shared" si="9"/>
        <v>1</v>
      </c>
      <c r="I51" s="60">
        <f t="shared" si="9"/>
        <v>0.9916666666666667</v>
      </c>
      <c r="J51" s="60">
        <f t="shared" si="9"/>
        <v>1</v>
      </c>
      <c r="K51" s="60">
        <f t="shared" si="9"/>
        <v>1</v>
      </c>
    </row>
    <row r="52" spans="3:11" ht="15.5">
      <c r="C52" s="47" t="s">
        <v>108</v>
      </c>
      <c r="D52" s="52">
        <f>IFERROR(STDEV(D40:D49),0)</f>
        <v>0</v>
      </c>
      <c r="E52" s="52">
        <f t="shared" ref="E52:K52" si="10">IFERROR(STDEV(E40:E49),0)</f>
        <v>0</v>
      </c>
      <c r="F52" s="52">
        <f t="shared" si="10"/>
        <v>0</v>
      </c>
      <c r="G52" s="52">
        <f t="shared" si="10"/>
        <v>3.2659863237109073E-2</v>
      </c>
      <c r="H52" s="52">
        <f t="shared" si="10"/>
        <v>0</v>
      </c>
      <c r="I52" s="52">
        <f t="shared" si="10"/>
        <v>2.041241452319317E-2</v>
      </c>
      <c r="J52" s="52">
        <f t="shared" si="10"/>
        <v>0</v>
      </c>
      <c r="K52" s="52">
        <f t="shared" si="10"/>
        <v>0</v>
      </c>
    </row>
  </sheetData>
  <phoneticPr fontId="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C5:AB51"/>
  <sheetViews>
    <sheetView workbookViewId="0">
      <selection activeCell="G9" sqref="G9"/>
    </sheetView>
  </sheetViews>
  <sheetFormatPr defaultColWidth="10.6640625" defaultRowHeight="15"/>
  <sheetData>
    <row r="5" spans="3:28" ht="15.5">
      <c r="C5" s="41" t="s">
        <v>125</v>
      </c>
      <c r="D5" s="42">
        <v>1</v>
      </c>
      <c r="E5" s="42">
        <v>3</v>
      </c>
      <c r="F5" s="42">
        <v>5</v>
      </c>
      <c r="G5" s="42">
        <v>7</v>
      </c>
      <c r="J5" s="41" t="s">
        <v>126</v>
      </c>
      <c r="K5" s="42">
        <v>1</v>
      </c>
      <c r="L5" s="42">
        <v>3</v>
      </c>
      <c r="M5" s="42">
        <v>5</v>
      </c>
      <c r="N5" s="42">
        <v>7</v>
      </c>
      <c r="Q5" s="41" t="s">
        <v>127</v>
      </c>
      <c r="R5" s="42">
        <v>1</v>
      </c>
      <c r="S5" s="42">
        <v>3</v>
      </c>
      <c r="T5" s="42">
        <v>5</v>
      </c>
      <c r="U5" s="42">
        <v>7</v>
      </c>
      <c r="X5" s="41" t="s">
        <v>128</v>
      </c>
      <c r="Y5" s="42">
        <v>1</v>
      </c>
      <c r="Z5" s="42">
        <v>3</v>
      </c>
      <c r="AA5" s="42">
        <v>5</v>
      </c>
      <c r="AB5" s="42">
        <v>7</v>
      </c>
    </row>
    <row r="6" spans="3:28">
      <c r="C6" s="43"/>
      <c r="D6" s="43"/>
      <c r="E6" s="43"/>
      <c r="F6" s="43"/>
      <c r="G6" s="43"/>
      <c r="J6" s="43"/>
      <c r="K6" s="43"/>
      <c r="L6" s="43"/>
      <c r="M6" s="43"/>
      <c r="N6" s="43"/>
      <c r="Q6" s="43"/>
      <c r="R6" s="43"/>
      <c r="S6" s="43"/>
      <c r="T6" s="43"/>
      <c r="U6" s="43"/>
      <c r="X6" s="43"/>
      <c r="Y6" s="43"/>
      <c r="Z6" s="43"/>
      <c r="AA6" s="43"/>
      <c r="AB6" s="43"/>
    </row>
    <row r="7" spans="3:28" ht="15.5">
      <c r="C7" s="44" t="s">
        <v>106</v>
      </c>
      <c r="D7" s="43"/>
      <c r="E7" s="43"/>
      <c r="F7" s="43"/>
      <c r="G7" s="43"/>
      <c r="J7" s="44" t="s">
        <v>106</v>
      </c>
      <c r="K7" s="43"/>
      <c r="L7" s="43"/>
      <c r="M7" s="43"/>
      <c r="N7" s="43"/>
      <c r="Q7" s="44" t="s">
        <v>106</v>
      </c>
      <c r="R7" s="43"/>
      <c r="S7" s="43"/>
      <c r="T7" s="43"/>
      <c r="U7" s="43"/>
      <c r="X7" s="44" t="s">
        <v>106</v>
      </c>
      <c r="Y7" s="43"/>
      <c r="Z7" s="43"/>
      <c r="AA7" s="43"/>
      <c r="AB7" s="43"/>
    </row>
    <row r="8" spans="3:28">
      <c r="C8" s="45">
        <v>17057</v>
      </c>
      <c r="D8" s="58">
        <v>11364.77</v>
      </c>
      <c r="E8" s="58">
        <v>40.049999999999997</v>
      </c>
      <c r="F8" s="59">
        <v>1</v>
      </c>
      <c r="G8" s="59">
        <v>1</v>
      </c>
      <c r="J8" s="45">
        <v>17057</v>
      </c>
      <c r="K8" s="58">
        <v>9.0299999999999994</v>
      </c>
      <c r="L8" s="58">
        <v>23.91</v>
      </c>
      <c r="M8" s="59">
        <v>1</v>
      </c>
      <c r="N8" s="59">
        <v>1</v>
      </c>
      <c r="Q8" s="45">
        <v>17057</v>
      </c>
      <c r="R8" s="58">
        <v>100.65</v>
      </c>
      <c r="S8" s="59">
        <v>1</v>
      </c>
      <c r="T8" s="58">
        <v>8.3000000000000007</v>
      </c>
      <c r="U8" s="58">
        <v>22.53</v>
      </c>
      <c r="X8" s="45">
        <v>17057</v>
      </c>
      <c r="Y8" s="58">
        <v>29.65</v>
      </c>
      <c r="Z8" s="59">
        <v>1</v>
      </c>
      <c r="AA8" s="59">
        <v>1</v>
      </c>
      <c r="AB8" s="59">
        <v>1</v>
      </c>
    </row>
    <row r="9" spans="3:28">
      <c r="C9" s="45">
        <v>17013</v>
      </c>
      <c r="D9" s="58">
        <v>23807.77</v>
      </c>
      <c r="E9" s="58">
        <v>1646.06</v>
      </c>
      <c r="F9" s="58">
        <v>157.02000000000001</v>
      </c>
      <c r="G9" s="59">
        <v>1</v>
      </c>
      <c r="J9" s="45">
        <v>17013</v>
      </c>
      <c r="K9" s="59">
        <v>1</v>
      </c>
      <c r="L9" s="58">
        <v>45.5</v>
      </c>
      <c r="M9" s="59">
        <v>1</v>
      </c>
      <c r="N9" s="59">
        <v>1</v>
      </c>
      <c r="Q9" s="45">
        <v>17013</v>
      </c>
      <c r="R9" s="59">
        <v>1</v>
      </c>
      <c r="S9" s="59">
        <v>1</v>
      </c>
      <c r="T9" s="59">
        <v>1</v>
      </c>
      <c r="U9" s="58">
        <v>17.3</v>
      </c>
      <c r="X9" s="45">
        <v>17013</v>
      </c>
      <c r="Y9" s="58">
        <v>90.26</v>
      </c>
      <c r="Z9" s="58">
        <v>424.19</v>
      </c>
      <c r="AA9" s="59">
        <v>1</v>
      </c>
      <c r="AB9" s="59">
        <v>1</v>
      </c>
    </row>
    <row r="10" spans="3:28">
      <c r="C10" s="45">
        <v>14353</v>
      </c>
      <c r="D10" s="58">
        <v>5076.16</v>
      </c>
      <c r="E10" s="59">
        <v>1</v>
      </c>
      <c r="F10" s="59">
        <v>1</v>
      </c>
      <c r="G10" s="59">
        <v>1</v>
      </c>
      <c r="J10" s="45">
        <v>14353</v>
      </c>
      <c r="K10" s="58">
        <v>8.77</v>
      </c>
      <c r="L10" s="59">
        <v>1</v>
      </c>
      <c r="M10" s="59">
        <v>1</v>
      </c>
      <c r="N10" s="59">
        <v>1</v>
      </c>
      <c r="Q10" s="45">
        <v>14353</v>
      </c>
      <c r="R10" s="58">
        <v>30.18</v>
      </c>
      <c r="S10" s="59">
        <v>1</v>
      </c>
      <c r="T10" s="59">
        <v>1</v>
      </c>
      <c r="U10" s="59">
        <v>1</v>
      </c>
      <c r="X10" s="45">
        <v>14353</v>
      </c>
      <c r="Y10" s="58">
        <v>10.53</v>
      </c>
      <c r="Z10" s="58">
        <v>6738.16</v>
      </c>
      <c r="AA10" s="59">
        <v>1</v>
      </c>
      <c r="AB10" s="59">
        <v>1</v>
      </c>
    </row>
    <row r="11" spans="3:28">
      <c r="C11" s="45">
        <v>15013</v>
      </c>
      <c r="D11" s="58">
        <v>913.89</v>
      </c>
      <c r="E11" s="58">
        <v>1754.09</v>
      </c>
      <c r="F11" s="58">
        <v>202.16</v>
      </c>
      <c r="G11" s="58">
        <v>1559.63</v>
      </c>
      <c r="J11" s="45">
        <v>15013</v>
      </c>
      <c r="K11" s="58">
        <v>644471.48</v>
      </c>
      <c r="L11" s="58">
        <v>288575.51</v>
      </c>
      <c r="M11" s="58">
        <v>112773348</v>
      </c>
      <c r="N11" s="58">
        <v>152814.51999999999</v>
      </c>
      <c r="Q11" s="45">
        <v>15013</v>
      </c>
      <c r="R11" s="58">
        <v>349.46</v>
      </c>
      <c r="S11" s="58">
        <v>184.67</v>
      </c>
      <c r="T11" s="58">
        <v>65.900000000000006</v>
      </c>
      <c r="U11" s="58">
        <v>10653.8</v>
      </c>
      <c r="X11" s="45">
        <v>15013</v>
      </c>
      <c r="Y11" s="58">
        <v>32.340000000000003</v>
      </c>
      <c r="Z11" s="58">
        <v>108.42</v>
      </c>
      <c r="AA11" s="58">
        <v>17.21</v>
      </c>
      <c r="AB11" s="59">
        <v>1</v>
      </c>
    </row>
    <row r="12" spans="3:28">
      <c r="C12" s="45">
        <v>17319</v>
      </c>
      <c r="D12" s="58">
        <v>20338.849999999999</v>
      </c>
      <c r="E12" s="58">
        <v>1213.4000000000001</v>
      </c>
      <c r="F12" s="59">
        <v>1</v>
      </c>
      <c r="G12" s="61"/>
      <c r="J12" s="45">
        <v>17319</v>
      </c>
      <c r="K12" s="58">
        <v>21.22</v>
      </c>
      <c r="L12" s="59">
        <v>1</v>
      </c>
      <c r="M12" s="58">
        <v>78.48</v>
      </c>
      <c r="N12" s="61"/>
      <c r="Q12" s="45">
        <v>17319</v>
      </c>
      <c r="R12" s="58">
        <v>184.55</v>
      </c>
      <c r="S12" s="58">
        <v>38.11</v>
      </c>
      <c r="T12" s="59">
        <v>1</v>
      </c>
      <c r="U12" s="61"/>
      <c r="X12" s="45">
        <v>17319</v>
      </c>
      <c r="Y12" s="58">
        <v>518.11</v>
      </c>
      <c r="Z12" s="58">
        <v>8477.17</v>
      </c>
      <c r="AA12" s="59">
        <v>1</v>
      </c>
      <c r="AB12" s="61"/>
    </row>
    <row r="13" spans="3:28">
      <c r="C13" s="45">
        <v>14333</v>
      </c>
      <c r="D13" s="58">
        <v>49734.38</v>
      </c>
      <c r="E13" s="59">
        <v>1</v>
      </c>
      <c r="F13" s="59">
        <v>1</v>
      </c>
      <c r="G13" s="61"/>
      <c r="J13" s="45">
        <v>14333</v>
      </c>
      <c r="K13" s="58">
        <v>17.420000000000002</v>
      </c>
      <c r="L13" s="58">
        <v>134.65</v>
      </c>
      <c r="M13" s="59">
        <v>1</v>
      </c>
      <c r="N13" s="61"/>
      <c r="Q13" s="45">
        <v>14333</v>
      </c>
      <c r="R13" s="58">
        <v>75.75</v>
      </c>
      <c r="S13" s="59">
        <v>1</v>
      </c>
      <c r="T13" s="59">
        <v>1</v>
      </c>
      <c r="U13" s="61"/>
      <c r="X13" s="45">
        <v>14333</v>
      </c>
      <c r="Y13" s="58">
        <v>57.61</v>
      </c>
      <c r="Z13" s="58">
        <v>68.239999999999995</v>
      </c>
      <c r="AA13" s="59">
        <v>1</v>
      </c>
      <c r="AB13" s="61"/>
    </row>
    <row r="14" spans="3:28">
      <c r="C14" s="45"/>
      <c r="D14" s="58"/>
      <c r="E14" s="58"/>
      <c r="F14" s="58"/>
      <c r="G14" s="58"/>
      <c r="J14" s="45"/>
      <c r="K14" s="58"/>
      <c r="L14" s="58"/>
      <c r="M14" s="58"/>
      <c r="N14" s="58"/>
      <c r="Q14" s="45"/>
      <c r="R14" s="58"/>
      <c r="S14" s="58"/>
      <c r="T14" s="58"/>
      <c r="U14" s="58"/>
      <c r="X14" s="45"/>
      <c r="Y14" s="58"/>
      <c r="Z14" s="58"/>
      <c r="AA14" s="58"/>
      <c r="AB14" s="58"/>
    </row>
    <row r="15" spans="3:28">
      <c r="C15" s="45"/>
      <c r="D15" s="58"/>
      <c r="E15" s="58"/>
      <c r="F15" s="58"/>
      <c r="G15" s="58"/>
      <c r="J15" s="45"/>
      <c r="K15" s="58"/>
      <c r="L15" s="58"/>
      <c r="M15" s="58"/>
      <c r="N15" s="58"/>
      <c r="Q15" s="45"/>
      <c r="R15" s="58"/>
      <c r="S15" s="58"/>
      <c r="T15" s="58"/>
      <c r="U15" s="58"/>
      <c r="X15" s="45"/>
      <c r="Y15" s="58"/>
      <c r="Z15" s="58"/>
      <c r="AA15" s="58"/>
      <c r="AB15" s="58"/>
    </row>
    <row r="16" spans="3:28">
      <c r="C16" s="45"/>
      <c r="D16" s="58"/>
      <c r="E16" s="58"/>
      <c r="F16" s="58"/>
      <c r="G16" s="58"/>
      <c r="J16" s="45"/>
      <c r="K16" s="58"/>
      <c r="L16" s="58"/>
      <c r="M16" s="58"/>
      <c r="N16" s="58"/>
      <c r="Q16" s="45"/>
      <c r="R16" s="58"/>
      <c r="S16" s="58"/>
      <c r="T16" s="58"/>
      <c r="U16" s="58"/>
      <c r="X16" s="45"/>
      <c r="Y16" s="58"/>
      <c r="Z16" s="58"/>
      <c r="AA16" s="58"/>
      <c r="AB16" s="58"/>
    </row>
    <row r="17" spans="3:28">
      <c r="C17" s="45"/>
      <c r="D17" s="58"/>
      <c r="E17" s="58"/>
      <c r="F17" s="58"/>
      <c r="G17" s="58"/>
      <c r="J17" s="45"/>
      <c r="K17" s="58"/>
      <c r="L17" s="58"/>
      <c r="M17" s="58"/>
      <c r="N17" s="58"/>
      <c r="Q17" s="45"/>
      <c r="R17" s="58"/>
      <c r="S17" s="58"/>
      <c r="T17" s="58"/>
      <c r="U17" s="58"/>
      <c r="X17" s="45"/>
      <c r="Y17" s="58"/>
      <c r="Z17" s="58"/>
      <c r="AA17" s="58"/>
      <c r="AB17" s="58"/>
    </row>
    <row r="18" spans="3:28" ht="15.5">
      <c r="C18" s="47" t="s">
        <v>107</v>
      </c>
      <c r="D18" s="52">
        <f>GEOMEAN(D8:D17)</f>
        <v>10405.955150760441</v>
      </c>
      <c r="E18" s="52">
        <f t="shared" ref="E18:G18" si="0">GEOMEAN(E8:E17)</f>
        <v>72.085957954996601</v>
      </c>
      <c r="F18" s="52">
        <f t="shared" si="0"/>
        <v>5.6269756221474339</v>
      </c>
      <c r="G18" s="52">
        <f t="shared" si="0"/>
        <v>6.2842780905148432</v>
      </c>
      <c r="J18" s="47" t="s">
        <v>107</v>
      </c>
      <c r="K18" s="52">
        <f>GEOMEAN(K8:K17)</f>
        <v>51.595769769104393</v>
      </c>
      <c r="L18" s="52">
        <f t="shared" ref="L18:N18" si="1">GEOMEAN(L8:L17)</f>
        <v>59.021394593981142</v>
      </c>
      <c r="M18" s="52">
        <f t="shared" si="1"/>
        <v>45.480745836257761</v>
      </c>
      <c r="N18" s="52">
        <f t="shared" si="1"/>
        <v>19.771569941923065</v>
      </c>
      <c r="Q18" s="47" t="s">
        <v>107</v>
      </c>
      <c r="R18" s="52">
        <f>GEOMEAN(R8:R17)</f>
        <v>49.572162232782745</v>
      </c>
      <c r="S18" s="52">
        <f t="shared" ref="S18:U18" si="2">GEOMEAN(S8:S17)</f>
        <v>4.3776316569530795</v>
      </c>
      <c r="T18" s="52">
        <f t="shared" si="2"/>
        <v>2.8597446168922827</v>
      </c>
      <c r="U18" s="52">
        <f t="shared" si="2"/>
        <v>45.141705030927874</v>
      </c>
      <c r="X18" s="47" t="s">
        <v>107</v>
      </c>
      <c r="Y18" s="52">
        <f>GEOMEAN(Y8:Y17)</f>
        <v>54.840496401539262</v>
      </c>
      <c r="Z18" s="52">
        <f t="shared" ref="Z18:AB18" si="3">GEOMEAN(Z8:Z17)</f>
        <v>237.45619797651528</v>
      </c>
      <c r="AA18" s="52">
        <f t="shared" si="3"/>
        <v>1.6068061243849066</v>
      </c>
      <c r="AB18" s="52">
        <f t="shared" si="3"/>
        <v>1</v>
      </c>
    </row>
    <row r="19" spans="3:28" ht="15.5">
      <c r="C19" s="43"/>
      <c r="D19" s="60">
        <f>D18</f>
        <v>10405.955150760441</v>
      </c>
      <c r="E19" s="60">
        <f>E18</f>
        <v>72.085957954996601</v>
      </c>
      <c r="F19" s="60">
        <f>F18</f>
        <v>5.6269756221474339</v>
      </c>
      <c r="G19" s="60">
        <f>G18</f>
        <v>6.2842780905148432</v>
      </c>
      <c r="J19" s="43"/>
      <c r="K19" s="60">
        <f>K18</f>
        <v>51.595769769104393</v>
      </c>
      <c r="L19" s="60">
        <f>L18</f>
        <v>59.021394593981142</v>
      </c>
      <c r="M19" s="60">
        <f>M18</f>
        <v>45.480745836257761</v>
      </c>
      <c r="N19" s="60">
        <f>N18</f>
        <v>19.771569941923065</v>
      </c>
      <c r="Q19" s="43"/>
      <c r="R19" s="60">
        <f>R18</f>
        <v>49.572162232782745</v>
      </c>
      <c r="S19" s="60">
        <f>S18</f>
        <v>4.3776316569530795</v>
      </c>
      <c r="T19" s="60">
        <f>T18</f>
        <v>2.8597446168922827</v>
      </c>
      <c r="U19" s="60">
        <f>U18</f>
        <v>45.141705030927874</v>
      </c>
      <c r="X19" s="43"/>
      <c r="Y19" s="60">
        <f>Y18</f>
        <v>54.840496401539262</v>
      </c>
      <c r="Z19" s="60">
        <f>Z18</f>
        <v>237.45619797651528</v>
      </c>
      <c r="AA19" s="60">
        <f>AA18</f>
        <v>1.6068061243849066</v>
      </c>
      <c r="AB19" s="60">
        <f>AB18</f>
        <v>1</v>
      </c>
    </row>
    <row r="20" spans="3:28" ht="15.5">
      <c r="C20" s="47" t="s">
        <v>108</v>
      </c>
      <c r="D20" s="52">
        <f>IFERROR(STDEV(D8:D17),0)</f>
        <v>17592.687512704437</v>
      </c>
      <c r="E20" s="52">
        <f t="shared" ref="E20:G20" si="4">IFERROR(STDEV(E8:E17),0)</f>
        <v>854.14935316176798</v>
      </c>
      <c r="F20" s="52">
        <f t="shared" si="4"/>
        <v>93.321659436595965</v>
      </c>
      <c r="G20" s="52">
        <f t="shared" si="4"/>
        <v>779.31500000000005</v>
      </c>
      <c r="J20" s="47" t="s">
        <v>108</v>
      </c>
      <c r="K20" s="52">
        <f>IFERROR(STDEV(K8:K17),0)</f>
        <v>263099.69010264071</v>
      </c>
      <c r="L20" s="52">
        <f t="shared" ref="L20:N20" si="5">IFERROR(STDEV(L8:L17),0)</f>
        <v>117793.64432575287</v>
      </c>
      <c r="M20" s="52">
        <f t="shared" si="5"/>
        <v>46039519.796432942</v>
      </c>
      <c r="N20" s="52">
        <f t="shared" si="5"/>
        <v>76406.760000000009</v>
      </c>
      <c r="Q20" s="47" t="s">
        <v>108</v>
      </c>
      <c r="R20" s="52">
        <f>IFERROR(STDEV(R8:R17),0)</f>
        <v>127.51629188721994</v>
      </c>
      <c r="S20" s="52">
        <f t="shared" ref="S20:U20" si="6">IFERROR(STDEV(S8:S17),0)</f>
        <v>73.468160359891044</v>
      </c>
      <c r="T20" s="52">
        <f t="shared" si="6"/>
        <v>26.063358698883512</v>
      </c>
      <c r="U20" s="52">
        <f t="shared" si="6"/>
        <v>5320.1029006863828</v>
      </c>
      <c r="X20" s="47" t="s">
        <v>108</v>
      </c>
      <c r="Y20" s="52">
        <f>IFERROR(STDEV(Y8:Y17),0)</f>
        <v>195.46999213860593</v>
      </c>
      <c r="Z20" s="52">
        <f t="shared" ref="Z20:AB20" si="7">IFERROR(STDEV(Z8:Z17),0)</f>
        <v>3892.6691087872682</v>
      </c>
      <c r="AA20" s="52">
        <f t="shared" si="7"/>
        <v>6.6177047884192204</v>
      </c>
      <c r="AB20" s="52">
        <f t="shared" si="7"/>
        <v>0</v>
      </c>
    </row>
    <row r="21" spans="3:28">
      <c r="C21" s="43"/>
      <c r="D21" s="43"/>
      <c r="E21" s="43"/>
      <c r="F21" s="43"/>
      <c r="G21" s="43"/>
      <c r="J21" s="43"/>
      <c r="K21" s="43"/>
      <c r="L21" s="43"/>
      <c r="M21" s="43"/>
      <c r="N21" s="43"/>
      <c r="Q21" s="43"/>
      <c r="R21" s="43"/>
      <c r="S21" s="43"/>
      <c r="T21" s="43"/>
      <c r="U21" s="43"/>
      <c r="X21" s="43"/>
      <c r="Y21" s="43"/>
      <c r="Z21" s="43"/>
      <c r="AA21" s="43"/>
      <c r="AB21" s="43"/>
    </row>
    <row r="22" spans="3:28">
      <c r="C22" s="43"/>
      <c r="D22" s="43"/>
      <c r="E22" s="43"/>
      <c r="F22" s="43"/>
      <c r="G22" s="43"/>
      <c r="J22" s="43"/>
      <c r="K22" s="43"/>
      <c r="L22" s="43"/>
      <c r="M22" s="43"/>
      <c r="N22" s="43"/>
      <c r="Q22" s="43"/>
      <c r="R22" s="43"/>
      <c r="S22" s="43"/>
      <c r="T22" s="43"/>
      <c r="U22" s="43"/>
      <c r="X22" s="43"/>
      <c r="Y22" s="43"/>
      <c r="Z22" s="43"/>
      <c r="AA22" s="43"/>
      <c r="AB22" s="43"/>
    </row>
    <row r="23" spans="3:28" ht="15.5">
      <c r="C23" s="44" t="s">
        <v>109</v>
      </c>
      <c r="D23" s="43"/>
      <c r="E23" s="43"/>
      <c r="F23" s="43"/>
      <c r="G23" s="43"/>
      <c r="J23" s="44" t="s">
        <v>109</v>
      </c>
      <c r="K23" s="43"/>
      <c r="L23" s="43"/>
      <c r="M23" s="43"/>
      <c r="N23" s="43"/>
      <c r="Q23" s="44" t="s">
        <v>109</v>
      </c>
      <c r="R23" s="43"/>
      <c r="S23" s="43"/>
      <c r="T23" s="43"/>
      <c r="U23" s="43"/>
      <c r="X23" s="44" t="s">
        <v>109</v>
      </c>
      <c r="Y23" s="43"/>
      <c r="Z23" s="43"/>
      <c r="AA23" s="43"/>
      <c r="AB23" s="43"/>
    </row>
    <row r="24" spans="3:28">
      <c r="C24" s="45">
        <v>17079</v>
      </c>
      <c r="D24" s="58">
        <v>1152.31</v>
      </c>
      <c r="E24" s="59">
        <v>1</v>
      </c>
      <c r="F24" s="59">
        <v>1</v>
      </c>
      <c r="G24" s="59">
        <v>1</v>
      </c>
      <c r="J24" s="45">
        <v>17079</v>
      </c>
      <c r="K24" s="59">
        <v>1</v>
      </c>
      <c r="L24" s="59">
        <v>1</v>
      </c>
      <c r="M24" s="59">
        <v>1</v>
      </c>
      <c r="N24" s="59">
        <v>1</v>
      </c>
      <c r="Q24" s="45">
        <v>17079</v>
      </c>
      <c r="R24" s="58">
        <v>71.91</v>
      </c>
      <c r="S24" s="59">
        <v>1</v>
      </c>
      <c r="T24" s="59">
        <v>1</v>
      </c>
      <c r="U24" s="59">
        <v>1</v>
      </c>
      <c r="X24" s="45">
        <v>17079</v>
      </c>
      <c r="Y24" s="58">
        <v>282.3</v>
      </c>
      <c r="Z24" s="59">
        <v>1</v>
      </c>
      <c r="AA24" s="59">
        <v>1</v>
      </c>
      <c r="AB24" s="59">
        <v>1</v>
      </c>
    </row>
    <row r="25" spans="3:28">
      <c r="C25" s="45">
        <v>17065</v>
      </c>
      <c r="D25" s="58">
        <v>1022.13</v>
      </c>
      <c r="E25" s="58">
        <v>656.49</v>
      </c>
      <c r="F25" s="58">
        <v>5.18</v>
      </c>
      <c r="G25" s="59">
        <v>1</v>
      </c>
      <c r="J25" s="45">
        <v>17065</v>
      </c>
      <c r="K25" s="59">
        <v>1</v>
      </c>
      <c r="L25" s="58">
        <v>27.84</v>
      </c>
      <c r="M25" s="59">
        <v>1</v>
      </c>
      <c r="N25" s="59">
        <v>1</v>
      </c>
      <c r="Q25" s="45">
        <v>17065</v>
      </c>
      <c r="R25" s="58">
        <v>89.25</v>
      </c>
      <c r="S25" s="59">
        <v>1</v>
      </c>
      <c r="T25" s="59">
        <v>1</v>
      </c>
      <c r="U25" s="58">
        <v>82.24</v>
      </c>
      <c r="X25" s="45">
        <v>17065</v>
      </c>
      <c r="Y25" s="58">
        <v>45.07</v>
      </c>
      <c r="Z25" s="59">
        <v>1</v>
      </c>
      <c r="AA25" s="59">
        <v>1</v>
      </c>
      <c r="AB25" s="59">
        <v>1</v>
      </c>
    </row>
    <row r="26" spans="3:28">
      <c r="C26" s="45">
        <v>16349</v>
      </c>
      <c r="D26" s="58">
        <v>9343.8799999999992</v>
      </c>
      <c r="E26" s="58">
        <v>183.19</v>
      </c>
      <c r="F26" s="58">
        <v>10.95</v>
      </c>
      <c r="G26" s="58">
        <v>16.420000000000002</v>
      </c>
      <c r="J26" s="45">
        <v>16349</v>
      </c>
      <c r="K26" s="59">
        <v>1</v>
      </c>
      <c r="L26" s="59">
        <v>1</v>
      </c>
      <c r="M26" s="59">
        <v>1</v>
      </c>
      <c r="N26" s="59">
        <v>1</v>
      </c>
      <c r="Q26" s="45">
        <v>16349</v>
      </c>
      <c r="R26" s="59">
        <v>1</v>
      </c>
      <c r="S26" s="58">
        <v>39.75</v>
      </c>
      <c r="T26" s="59">
        <v>1</v>
      </c>
      <c r="U26" s="59">
        <v>1</v>
      </c>
      <c r="X26" s="45">
        <v>16349</v>
      </c>
      <c r="Y26" s="58">
        <v>33.520000000000003</v>
      </c>
      <c r="Z26" s="58">
        <v>30.21</v>
      </c>
      <c r="AA26" s="59">
        <v>1</v>
      </c>
      <c r="AB26" s="58">
        <v>32.42</v>
      </c>
    </row>
    <row r="27" spans="3:28">
      <c r="C27" s="45">
        <v>15057</v>
      </c>
      <c r="D27" s="58">
        <v>2871.46</v>
      </c>
      <c r="E27" s="59">
        <v>1</v>
      </c>
      <c r="F27" s="59">
        <v>1</v>
      </c>
      <c r="G27" s="59">
        <v>1</v>
      </c>
      <c r="J27" s="45">
        <v>15057</v>
      </c>
      <c r="K27" s="58">
        <v>19741801.359999999</v>
      </c>
      <c r="L27" s="59">
        <v>1</v>
      </c>
      <c r="M27" s="59">
        <v>1</v>
      </c>
      <c r="N27" s="59">
        <v>1</v>
      </c>
      <c r="Q27" s="45">
        <v>15057</v>
      </c>
      <c r="R27" s="58">
        <v>26.61</v>
      </c>
      <c r="S27" s="59">
        <v>1</v>
      </c>
      <c r="T27" s="59">
        <v>1</v>
      </c>
      <c r="U27" s="59">
        <v>1</v>
      </c>
      <c r="X27" s="45">
        <v>15057</v>
      </c>
      <c r="Y27" s="58">
        <v>99.18</v>
      </c>
      <c r="Z27" s="59">
        <v>1</v>
      </c>
      <c r="AA27" s="59">
        <v>1</v>
      </c>
      <c r="AB27" s="59">
        <v>1</v>
      </c>
    </row>
    <row r="28" spans="3:28">
      <c r="C28" s="45">
        <v>17049</v>
      </c>
      <c r="D28" s="58">
        <v>65386.11</v>
      </c>
      <c r="E28" s="58">
        <v>1779.07</v>
      </c>
      <c r="F28" s="58">
        <v>44.59</v>
      </c>
      <c r="G28" s="61"/>
      <c r="J28" s="45">
        <v>17049</v>
      </c>
      <c r="K28" s="59">
        <v>1</v>
      </c>
      <c r="L28" s="59">
        <v>1</v>
      </c>
      <c r="M28" s="59">
        <v>1</v>
      </c>
      <c r="N28" s="61"/>
      <c r="Q28" s="45">
        <v>17049</v>
      </c>
      <c r="R28" s="59">
        <v>1</v>
      </c>
      <c r="S28" s="59">
        <v>1</v>
      </c>
      <c r="T28" s="59">
        <v>1</v>
      </c>
      <c r="U28" s="61"/>
      <c r="X28" s="45">
        <v>17049</v>
      </c>
      <c r="Y28" s="58">
        <v>137.22999999999999</v>
      </c>
      <c r="Z28" s="59">
        <v>1</v>
      </c>
      <c r="AA28" s="59">
        <v>1</v>
      </c>
      <c r="AB28" s="61"/>
    </row>
    <row r="29" spans="3:28">
      <c r="C29" s="45">
        <v>14095</v>
      </c>
      <c r="D29" s="59">
        <v>1</v>
      </c>
      <c r="E29" s="58">
        <v>83.89</v>
      </c>
      <c r="F29" s="58">
        <v>1.36</v>
      </c>
      <c r="G29" s="61"/>
      <c r="J29" s="45">
        <v>14095</v>
      </c>
      <c r="K29" s="59">
        <v>1</v>
      </c>
      <c r="L29" s="59">
        <v>1</v>
      </c>
      <c r="M29" s="58">
        <v>13.44</v>
      </c>
      <c r="N29" s="61"/>
      <c r="Q29" s="45">
        <v>14095</v>
      </c>
      <c r="R29" s="58">
        <v>815.03</v>
      </c>
      <c r="S29" s="58">
        <v>39.049999999999997</v>
      </c>
      <c r="T29" s="59">
        <v>1</v>
      </c>
      <c r="U29" s="61"/>
      <c r="X29" s="45">
        <v>14095</v>
      </c>
      <c r="Y29" s="58">
        <v>30.06</v>
      </c>
      <c r="Z29" s="59">
        <v>1</v>
      </c>
      <c r="AA29" s="59">
        <v>1</v>
      </c>
      <c r="AB29" s="61"/>
    </row>
    <row r="30" spans="3:28">
      <c r="C30" s="45"/>
      <c r="D30" s="58"/>
      <c r="E30" s="58"/>
      <c r="F30" s="58"/>
      <c r="G30" s="58"/>
      <c r="J30" s="45"/>
      <c r="K30" s="58"/>
      <c r="L30" s="58"/>
      <c r="M30" s="58"/>
      <c r="N30" s="58"/>
      <c r="Q30" s="45"/>
      <c r="R30" s="58"/>
      <c r="S30" s="58"/>
      <c r="T30" s="58"/>
      <c r="U30" s="58"/>
      <c r="X30" s="45"/>
      <c r="Y30" s="58"/>
      <c r="Z30" s="58"/>
      <c r="AA30" s="58"/>
      <c r="AB30" s="58"/>
    </row>
    <row r="31" spans="3:28">
      <c r="C31" s="45"/>
      <c r="D31" s="58"/>
      <c r="E31" s="58"/>
      <c r="F31" s="58"/>
      <c r="G31" s="58"/>
      <c r="J31" s="45"/>
      <c r="K31" s="58"/>
      <c r="L31" s="58"/>
      <c r="M31" s="58"/>
      <c r="N31" s="58"/>
      <c r="Q31" s="45"/>
      <c r="R31" s="58"/>
      <c r="S31" s="58"/>
      <c r="T31" s="58"/>
      <c r="U31" s="58"/>
      <c r="X31" s="45"/>
      <c r="Y31" s="58"/>
      <c r="Z31" s="58"/>
      <c r="AA31" s="58"/>
      <c r="AB31" s="58"/>
    </row>
    <row r="32" spans="3:28">
      <c r="C32" s="45"/>
      <c r="D32" s="58"/>
      <c r="E32" s="58"/>
      <c r="F32" s="58"/>
      <c r="G32" s="58"/>
      <c r="J32" s="45"/>
      <c r="K32" s="58"/>
      <c r="L32" s="58"/>
      <c r="M32" s="58"/>
      <c r="N32" s="58"/>
      <c r="Q32" s="45"/>
      <c r="R32" s="58"/>
      <c r="S32" s="58"/>
      <c r="T32" s="58"/>
      <c r="U32" s="58"/>
      <c r="X32" s="45"/>
      <c r="Y32" s="58"/>
      <c r="Z32" s="58"/>
      <c r="AA32" s="58"/>
      <c r="AB32" s="58"/>
    </row>
    <row r="33" spans="3:28">
      <c r="C33" s="45"/>
      <c r="D33" s="58"/>
      <c r="E33" s="58"/>
      <c r="F33" s="58"/>
      <c r="G33" s="58"/>
      <c r="J33" s="45"/>
      <c r="K33" s="58"/>
      <c r="L33" s="58"/>
      <c r="M33" s="58"/>
      <c r="N33" s="58"/>
      <c r="Q33" s="45"/>
      <c r="R33" s="58"/>
      <c r="S33" s="58"/>
      <c r="T33" s="58"/>
      <c r="U33" s="58"/>
      <c r="X33" s="45"/>
      <c r="Y33" s="58"/>
      <c r="Z33" s="58"/>
      <c r="AA33" s="58"/>
      <c r="AB33" s="58"/>
    </row>
    <row r="34" spans="3:28" ht="15.5">
      <c r="C34" s="47" t="s">
        <v>107</v>
      </c>
      <c r="D34" s="52">
        <f>GEOMEAN(D24:D33)</f>
        <v>1128.57865378624</v>
      </c>
      <c r="E34" s="52">
        <f t="shared" ref="E34:G34" si="8">GEOMEAN(E24:E33)</f>
        <v>51.168833693161822</v>
      </c>
      <c r="F34" s="52">
        <f t="shared" si="8"/>
        <v>3.8852596095559515</v>
      </c>
      <c r="G34" s="52">
        <f t="shared" si="8"/>
        <v>2.0129977441296258</v>
      </c>
      <c r="J34" s="47" t="s">
        <v>107</v>
      </c>
      <c r="K34" s="52">
        <f>GEOMEAN(K24:K33)</f>
        <v>16.43984794260567</v>
      </c>
      <c r="L34" s="52">
        <f t="shared" ref="L34:N34" si="9">GEOMEAN(L24:L33)</f>
        <v>1.7409175571146496</v>
      </c>
      <c r="M34" s="52">
        <f t="shared" si="9"/>
        <v>1.541936698151144</v>
      </c>
      <c r="N34" s="52">
        <f t="shared" si="9"/>
        <v>1</v>
      </c>
      <c r="Q34" s="47" t="s">
        <v>107</v>
      </c>
      <c r="R34" s="52">
        <f>GEOMEAN(R24:R33)</f>
        <v>22.765087844319659</v>
      </c>
      <c r="S34" s="52">
        <f t="shared" ref="S34:U34" si="10">GEOMEAN(S24:S33)</f>
        <v>3.4027211606849783</v>
      </c>
      <c r="T34" s="52">
        <f t="shared" si="10"/>
        <v>1</v>
      </c>
      <c r="U34" s="52">
        <f t="shared" si="10"/>
        <v>3.0114161517471656</v>
      </c>
      <c r="X34" s="47" t="s">
        <v>107</v>
      </c>
      <c r="Y34" s="52">
        <f>GEOMEAN(Y24:Y33)</f>
        <v>74.752794327057941</v>
      </c>
      <c r="Z34" s="52">
        <f t="shared" ref="Z34:AB34" si="11">GEOMEAN(Z24:Z33)</f>
        <v>1.7647849340537645</v>
      </c>
      <c r="AA34" s="52">
        <f t="shared" si="11"/>
        <v>1</v>
      </c>
      <c r="AB34" s="52">
        <f t="shared" si="11"/>
        <v>2.3861802819977171</v>
      </c>
    </row>
    <row r="35" spans="3:28" ht="15.5">
      <c r="C35" s="43"/>
      <c r="D35" s="60">
        <f>D34</f>
        <v>1128.57865378624</v>
      </c>
      <c r="E35" s="60">
        <f>E34</f>
        <v>51.168833693161822</v>
      </c>
      <c r="F35" s="60">
        <f>F34</f>
        <v>3.8852596095559515</v>
      </c>
      <c r="G35" s="60">
        <f>G34</f>
        <v>2.0129977441296258</v>
      </c>
      <c r="J35" s="43"/>
      <c r="K35" s="60">
        <f>K34</f>
        <v>16.43984794260567</v>
      </c>
      <c r="L35" s="60">
        <f>L34</f>
        <v>1.7409175571146496</v>
      </c>
      <c r="M35" s="60">
        <f>M34</f>
        <v>1.541936698151144</v>
      </c>
      <c r="N35" s="60">
        <f>N34</f>
        <v>1</v>
      </c>
      <c r="Q35" s="43"/>
      <c r="R35" s="60">
        <f>R34</f>
        <v>22.765087844319659</v>
      </c>
      <c r="S35" s="60">
        <f>S34</f>
        <v>3.4027211606849783</v>
      </c>
      <c r="T35" s="60">
        <f>T34</f>
        <v>1</v>
      </c>
      <c r="U35" s="60">
        <f>U34</f>
        <v>3.0114161517471656</v>
      </c>
      <c r="X35" s="43"/>
      <c r="Y35" s="60">
        <f>Y34</f>
        <v>74.752794327057941</v>
      </c>
      <c r="Z35" s="60">
        <f>Z34</f>
        <v>1.7647849340537645</v>
      </c>
      <c r="AA35" s="60">
        <f>AA34</f>
        <v>1</v>
      </c>
      <c r="AB35" s="60">
        <f>AB34</f>
        <v>2.3861802819977171</v>
      </c>
    </row>
    <row r="36" spans="3:28" ht="15.5">
      <c r="C36" s="47" t="s">
        <v>108</v>
      </c>
      <c r="D36" s="52">
        <f>IFERROR(STDEV(D24:D33),0)</f>
        <v>25739.246154380991</v>
      </c>
      <c r="E36" s="52">
        <f t="shared" ref="E36:G36" si="12">IFERROR(STDEV(E24:E33),0)</f>
        <v>695.33987444031038</v>
      </c>
      <c r="F36" s="52">
        <f t="shared" si="12"/>
        <v>17.0556629891658</v>
      </c>
      <c r="G36" s="52">
        <f t="shared" si="12"/>
        <v>7.7100000000000009</v>
      </c>
      <c r="J36" s="47" t="s">
        <v>108</v>
      </c>
      <c r="K36" s="52">
        <f>IFERROR(STDEV(K24:K33),0)</f>
        <v>8059556.2476488752</v>
      </c>
      <c r="L36" s="52">
        <f t="shared" ref="L36:N36" si="13">IFERROR(STDEV(L24:L33),0)</f>
        <v>10.957384116050083</v>
      </c>
      <c r="M36" s="52">
        <f t="shared" si="13"/>
        <v>5.0786087333704559</v>
      </c>
      <c r="N36" s="52">
        <f t="shared" si="13"/>
        <v>0</v>
      </c>
      <c r="Q36" s="47" t="s">
        <v>108</v>
      </c>
      <c r="R36" s="52">
        <f>IFERROR(STDEV(R24:R33),0)</f>
        <v>319.32744853311107</v>
      </c>
      <c r="S36" s="52">
        <f t="shared" ref="S36:U36" si="14">IFERROR(STDEV(S24:S33),0)</f>
        <v>19.830910216124725</v>
      </c>
      <c r="T36" s="52">
        <f t="shared" si="14"/>
        <v>0</v>
      </c>
      <c r="U36" s="52">
        <f t="shared" si="14"/>
        <v>40.619999999999997</v>
      </c>
      <c r="X36" s="47" t="s">
        <v>108</v>
      </c>
      <c r="Y36" s="52">
        <f>IFERROR(STDEV(Y24:Y33),0)</f>
        <v>96.771661761075521</v>
      </c>
      <c r="Z36" s="52">
        <f t="shared" ref="Z36:AB36" si="15">IFERROR(STDEV(Z24:Z33),0)</f>
        <v>11.92493256444944</v>
      </c>
      <c r="AA36" s="52">
        <f t="shared" si="15"/>
        <v>0</v>
      </c>
      <c r="AB36" s="52">
        <f t="shared" si="15"/>
        <v>15.710000000000003</v>
      </c>
    </row>
    <row r="37" spans="3:28">
      <c r="C37" s="43"/>
      <c r="D37" s="43"/>
      <c r="E37" s="43"/>
      <c r="F37" s="43"/>
      <c r="G37" s="43"/>
      <c r="J37" s="43"/>
      <c r="K37" s="43"/>
      <c r="L37" s="43"/>
      <c r="M37" s="43"/>
      <c r="N37" s="43"/>
      <c r="Q37" s="43"/>
      <c r="R37" s="43"/>
      <c r="S37" s="43"/>
      <c r="T37" s="43"/>
      <c r="U37" s="43"/>
      <c r="X37" s="43"/>
      <c r="Y37" s="43"/>
      <c r="Z37" s="43"/>
      <c r="AA37" s="43"/>
      <c r="AB37" s="43"/>
    </row>
    <row r="38" spans="3:28" ht="15.5">
      <c r="C38" s="44" t="s">
        <v>111</v>
      </c>
      <c r="D38" s="43"/>
      <c r="E38" s="43"/>
      <c r="F38" s="43"/>
      <c r="G38" s="43"/>
      <c r="J38" s="44" t="s">
        <v>111</v>
      </c>
      <c r="K38" s="43"/>
      <c r="L38" s="43"/>
      <c r="M38" s="43"/>
      <c r="N38" s="43"/>
      <c r="Q38" s="44" t="s">
        <v>111</v>
      </c>
      <c r="R38" s="43"/>
      <c r="S38" s="43"/>
      <c r="T38" s="43"/>
      <c r="U38" s="43"/>
      <c r="X38" s="44" t="s">
        <v>111</v>
      </c>
      <c r="Y38" s="43"/>
      <c r="Z38" s="43"/>
      <c r="AA38" s="43"/>
      <c r="AB38" s="43"/>
    </row>
    <row r="39" spans="3:28">
      <c r="C39" s="45">
        <v>17075</v>
      </c>
      <c r="D39" s="58">
        <v>29498.05</v>
      </c>
      <c r="E39" s="58">
        <v>965.98</v>
      </c>
      <c r="F39" s="59">
        <v>1</v>
      </c>
      <c r="G39" s="58">
        <v>17.3</v>
      </c>
      <c r="J39" s="45">
        <v>17075</v>
      </c>
      <c r="K39" s="59">
        <v>1</v>
      </c>
      <c r="L39" s="59">
        <v>1</v>
      </c>
      <c r="M39" s="59">
        <v>1</v>
      </c>
      <c r="N39" s="59">
        <v>1</v>
      </c>
      <c r="Q39" s="45">
        <v>17075</v>
      </c>
      <c r="R39" s="58">
        <v>84.29</v>
      </c>
      <c r="S39" s="59">
        <v>1</v>
      </c>
      <c r="T39" s="59">
        <v>1</v>
      </c>
      <c r="U39" s="59">
        <v>1</v>
      </c>
      <c r="X39" s="45">
        <v>17075</v>
      </c>
      <c r="Y39" s="59">
        <v>1</v>
      </c>
      <c r="Z39" s="58">
        <v>30.35</v>
      </c>
      <c r="AA39" s="59">
        <v>1</v>
      </c>
      <c r="AB39" s="59">
        <v>1</v>
      </c>
    </row>
    <row r="40" spans="3:28">
      <c r="C40" s="45">
        <v>17325</v>
      </c>
      <c r="D40" s="58">
        <v>2065.9699999999998</v>
      </c>
      <c r="E40" s="58">
        <v>71.739999999999995</v>
      </c>
      <c r="F40" s="59">
        <v>1</v>
      </c>
      <c r="G40" s="59">
        <v>1</v>
      </c>
      <c r="J40" s="45">
        <v>17325</v>
      </c>
      <c r="K40" s="59">
        <v>1</v>
      </c>
      <c r="L40" s="59">
        <v>1</v>
      </c>
      <c r="M40" s="59">
        <v>1</v>
      </c>
      <c r="N40" s="58">
        <v>15.1</v>
      </c>
      <c r="Q40" s="45">
        <v>17325</v>
      </c>
      <c r="R40" s="58">
        <v>214.37</v>
      </c>
      <c r="S40" s="59">
        <v>1</v>
      </c>
      <c r="T40" s="59">
        <v>1</v>
      </c>
      <c r="U40" s="59">
        <v>1</v>
      </c>
      <c r="X40" s="45">
        <v>17325</v>
      </c>
      <c r="Y40" s="59">
        <v>1</v>
      </c>
      <c r="Z40" s="59">
        <v>1</v>
      </c>
      <c r="AA40" s="59">
        <v>1</v>
      </c>
      <c r="AB40" s="58">
        <v>18.190000000000001</v>
      </c>
    </row>
    <row r="41" spans="3:28">
      <c r="C41" s="45">
        <v>16007</v>
      </c>
      <c r="D41" s="58">
        <v>1800.79</v>
      </c>
      <c r="E41" s="59">
        <v>1</v>
      </c>
      <c r="F41" s="59">
        <v>1</v>
      </c>
      <c r="G41" s="59">
        <v>1</v>
      </c>
      <c r="J41" s="45">
        <v>16007</v>
      </c>
      <c r="K41" s="58">
        <v>32.43</v>
      </c>
      <c r="L41" s="59">
        <v>1</v>
      </c>
      <c r="M41" s="59">
        <v>1</v>
      </c>
      <c r="N41" s="59">
        <v>1</v>
      </c>
      <c r="Q41" s="45">
        <v>16007</v>
      </c>
      <c r="R41" s="58">
        <v>23.36</v>
      </c>
      <c r="S41" s="59">
        <v>1</v>
      </c>
      <c r="T41" s="59">
        <v>1</v>
      </c>
      <c r="U41" s="59">
        <v>1</v>
      </c>
      <c r="X41" s="45">
        <v>16007</v>
      </c>
      <c r="Y41" s="58">
        <v>9.9700000000000006</v>
      </c>
      <c r="Z41" s="59">
        <v>1</v>
      </c>
      <c r="AA41" s="59">
        <v>1</v>
      </c>
      <c r="AB41" s="59">
        <v>1</v>
      </c>
    </row>
    <row r="42" spans="3:28">
      <c r="C42" s="45">
        <v>15069</v>
      </c>
      <c r="D42" s="58">
        <v>9482.14</v>
      </c>
      <c r="E42" s="58">
        <v>29.15</v>
      </c>
      <c r="F42" s="58">
        <v>1275.1300000000001</v>
      </c>
      <c r="G42" s="59">
        <v>1</v>
      </c>
      <c r="J42" s="45">
        <v>15069</v>
      </c>
      <c r="K42" s="58">
        <v>17.559999999999999</v>
      </c>
      <c r="L42" s="59">
        <v>1</v>
      </c>
      <c r="M42" s="59">
        <v>1</v>
      </c>
      <c r="N42" s="59">
        <v>1</v>
      </c>
      <c r="Q42" s="45">
        <v>15069</v>
      </c>
      <c r="R42" s="59">
        <v>1</v>
      </c>
      <c r="S42" s="59">
        <v>1</v>
      </c>
      <c r="T42" s="59">
        <v>1</v>
      </c>
      <c r="U42" s="58">
        <v>20.94</v>
      </c>
      <c r="X42" s="45">
        <v>15069</v>
      </c>
      <c r="Y42" s="58">
        <v>20.260000000000002</v>
      </c>
      <c r="Z42" s="59">
        <v>1</v>
      </c>
      <c r="AA42" s="59">
        <v>1</v>
      </c>
      <c r="AB42" s="58">
        <v>19.21</v>
      </c>
    </row>
    <row r="43" spans="3:28">
      <c r="C43" s="45">
        <v>17061</v>
      </c>
      <c r="D43" s="58">
        <v>1592.1</v>
      </c>
      <c r="E43" s="59">
        <v>1</v>
      </c>
      <c r="F43" s="59">
        <v>1</v>
      </c>
      <c r="G43" s="61"/>
      <c r="J43" s="45">
        <v>17061</v>
      </c>
      <c r="K43" s="59">
        <v>1</v>
      </c>
      <c r="L43" s="59">
        <v>1</v>
      </c>
      <c r="M43" s="59">
        <v>1</v>
      </c>
      <c r="N43" s="61"/>
      <c r="Q43" s="45">
        <v>17061</v>
      </c>
      <c r="R43" s="58">
        <v>27.24</v>
      </c>
      <c r="S43" s="59">
        <v>1</v>
      </c>
      <c r="T43" s="59">
        <v>1</v>
      </c>
      <c r="U43" s="61"/>
      <c r="X43" s="45">
        <v>17061</v>
      </c>
      <c r="Y43" s="59">
        <v>1</v>
      </c>
      <c r="Z43" s="58">
        <v>30.99</v>
      </c>
      <c r="AA43" s="59">
        <v>1</v>
      </c>
      <c r="AB43" s="61"/>
    </row>
    <row r="44" spans="3:28">
      <c r="C44" s="45">
        <v>14083</v>
      </c>
      <c r="D44" s="58">
        <v>936.09</v>
      </c>
      <c r="E44" s="58">
        <v>37.590000000000003</v>
      </c>
      <c r="F44" s="59">
        <v>1</v>
      </c>
      <c r="G44" s="61"/>
      <c r="J44" s="45">
        <v>14083</v>
      </c>
      <c r="K44" s="58">
        <v>8.5299999999999994</v>
      </c>
      <c r="L44" s="59">
        <v>1</v>
      </c>
      <c r="M44" s="59">
        <v>1</v>
      </c>
      <c r="N44" s="61"/>
      <c r="Q44" s="45">
        <v>14083</v>
      </c>
      <c r="R44" s="58">
        <v>14.19</v>
      </c>
      <c r="S44" s="59">
        <v>1</v>
      </c>
      <c r="T44" s="59">
        <v>1</v>
      </c>
      <c r="U44" s="61"/>
      <c r="X44" s="45">
        <v>14083</v>
      </c>
      <c r="Y44" s="58">
        <v>26.88</v>
      </c>
      <c r="Z44" s="59">
        <v>1</v>
      </c>
      <c r="AA44" s="59">
        <v>1</v>
      </c>
      <c r="AB44" s="61"/>
    </row>
    <row r="45" spans="3:28">
      <c r="C45" s="45"/>
      <c r="D45" s="58"/>
      <c r="E45" s="58"/>
      <c r="F45" s="58"/>
      <c r="G45" s="58"/>
      <c r="J45" s="45"/>
      <c r="K45" s="58"/>
      <c r="L45" s="58"/>
      <c r="M45" s="58"/>
      <c r="N45" s="58"/>
      <c r="Q45" s="45"/>
      <c r="R45" s="58"/>
      <c r="S45" s="58"/>
      <c r="T45" s="58"/>
      <c r="U45" s="58"/>
      <c r="X45" s="45"/>
      <c r="Y45" s="58"/>
      <c r="Z45" s="58"/>
      <c r="AA45" s="58"/>
      <c r="AB45" s="58"/>
    </row>
    <row r="46" spans="3:28">
      <c r="C46" s="45"/>
      <c r="D46" s="58"/>
      <c r="E46" s="58"/>
      <c r="F46" s="58"/>
      <c r="G46" s="58"/>
      <c r="J46" s="45"/>
      <c r="K46" s="58"/>
      <c r="L46" s="58"/>
      <c r="M46" s="58"/>
      <c r="N46" s="58"/>
      <c r="Q46" s="45"/>
      <c r="R46" s="58"/>
      <c r="S46" s="58"/>
      <c r="T46" s="58"/>
      <c r="U46" s="58"/>
      <c r="X46" s="45"/>
      <c r="Y46" s="58"/>
      <c r="Z46" s="58"/>
      <c r="AA46" s="58"/>
      <c r="AB46" s="58"/>
    </row>
    <row r="47" spans="3:28">
      <c r="C47" s="45"/>
      <c r="D47" s="58"/>
      <c r="E47" s="58"/>
      <c r="F47" s="58"/>
      <c r="G47" s="58"/>
      <c r="J47" s="45"/>
      <c r="K47" s="58"/>
      <c r="L47" s="58"/>
      <c r="M47" s="58"/>
      <c r="N47" s="58"/>
      <c r="Q47" s="45"/>
      <c r="R47" s="58"/>
      <c r="S47" s="58"/>
      <c r="T47" s="58"/>
      <c r="U47" s="58"/>
      <c r="X47" s="45"/>
      <c r="Y47" s="58"/>
      <c r="Z47" s="58"/>
      <c r="AA47" s="58"/>
      <c r="AB47" s="58"/>
    </row>
    <row r="48" spans="3:28">
      <c r="C48" s="45"/>
      <c r="D48" s="58"/>
      <c r="E48" s="58"/>
      <c r="F48" s="58"/>
      <c r="G48" s="58"/>
      <c r="J48" s="45"/>
      <c r="K48" s="58"/>
      <c r="L48" s="58"/>
      <c r="M48" s="58"/>
      <c r="N48" s="58"/>
      <c r="Q48" s="45"/>
      <c r="R48" s="58"/>
      <c r="S48" s="58"/>
      <c r="T48" s="58"/>
      <c r="U48" s="58"/>
      <c r="X48" s="45"/>
      <c r="Y48" s="58"/>
      <c r="Z48" s="58"/>
      <c r="AA48" s="58"/>
      <c r="AB48" s="58"/>
    </row>
    <row r="49" spans="3:28" ht="15.5">
      <c r="C49" s="47" t="s">
        <v>107</v>
      </c>
      <c r="D49" s="52">
        <f>GEOMEAN(D39:D48)</f>
        <v>3402.2204444594304</v>
      </c>
      <c r="E49" s="52">
        <f t="shared" ref="E49:G49" si="16">GEOMEAN(E39:E48)</f>
        <v>20.578169113509354</v>
      </c>
      <c r="F49" s="52">
        <f t="shared" si="16"/>
        <v>3.2930051550933581</v>
      </c>
      <c r="G49" s="52">
        <f t="shared" si="16"/>
        <v>2.0394427838547187</v>
      </c>
      <c r="J49" s="47" t="s">
        <v>107</v>
      </c>
      <c r="K49" s="52">
        <f>GEOMEAN(K39:K48)</f>
        <v>4.1153181465523918</v>
      </c>
      <c r="L49" s="52">
        <f t="shared" ref="L49:N49" si="17">GEOMEAN(L39:L48)</f>
        <v>1</v>
      </c>
      <c r="M49" s="52">
        <f t="shared" si="17"/>
        <v>1</v>
      </c>
      <c r="N49" s="52">
        <f t="shared" si="17"/>
        <v>1.9712614858372011</v>
      </c>
      <c r="Q49" s="47" t="s">
        <v>107</v>
      </c>
      <c r="R49" s="52">
        <f>GEOMEAN(R39:R48)</f>
        <v>23.375831414476373</v>
      </c>
      <c r="S49" s="52">
        <f t="shared" ref="S49:U49" si="18">GEOMEAN(S39:S48)</f>
        <v>1</v>
      </c>
      <c r="T49" s="52">
        <f t="shared" si="18"/>
        <v>1</v>
      </c>
      <c r="U49" s="52">
        <f t="shared" si="18"/>
        <v>2.1391644339458855</v>
      </c>
      <c r="X49" s="47" t="s">
        <v>107</v>
      </c>
      <c r="Y49" s="52">
        <f>GEOMEAN(Y39:Y48)</f>
        <v>4.1923800334392416</v>
      </c>
      <c r="Z49" s="52">
        <f t="shared" ref="Z49:AB49" si="19">GEOMEAN(Z39:Z48)</f>
        <v>3.1301372336812987</v>
      </c>
      <c r="AA49" s="52">
        <f t="shared" si="19"/>
        <v>1</v>
      </c>
      <c r="AB49" s="52">
        <f t="shared" si="19"/>
        <v>4.3235453230958143</v>
      </c>
    </row>
    <row r="50" spans="3:28" ht="15.5">
      <c r="C50" s="43"/>
      <c r="D50" s="60">
        <f>D49</f>
        <v>3402.2204444594304</v>
      </c>
      <c r="E50" s="60">
        <f>E49</f>
        <v>20.578169113509354</v>
      </c>
      <c r="F50" s="60">
        <f>F49</f>
        <v>3.2930051550933581</v>
      </c>
      <c r="G50" s="60">
        <f>G49</f>
        <v>2.0394427838547187</v>
      </c>
      <c r="J50" s="43"/>
      <c r="K50" s="60">
        <f>K49</f>
        <v>4.1153181465523918</v>
      </c>
      <c r="L50" s="60">
        <f>L49</f>
        <v>1</v>
      </c>
      <c r="M50" s="60">
        <f>M49</f>
        <v>1</v>
      </c>
      <c r="N50" s="60">
        <f>N49</f>
        <v>1.9712614858372011</v>
      </c>
      <c r="Q50" s="43"/>
      <c r="R50" s="60">
        <f>R49</f>
        <v>23.375831414476373</v>
      </c>
      <c r="S50" s="60">
        <f>S49</f>
        <v>1</v>
      </c>
      <c r="T50" s="60">
        <f>T49</f>
        <v>1</v>
      </c>
      <c r="U50" s="60">
        <f>U49</f>
        <v>2.1391644339458855</v>
      </c>
      <c r="X50" s="43"/>
      <c r="Y50" s="60">
        <f>Y49</f>
        <v>4.1923800334392416</v>
      </c>
      <c r="Z50" s="60">
        <f>Z49</f>
        <v>3.1301372336812987</v>
      </c>
      <c r="AA50" s="60">
        <f>AA49</f>
        <v>1</v>
      </c>
      <c r="AB50" s="60">
        <f>AB49</f>
        <v>4.3235453230958143</v>
      </c>
    </row>
    <row r="51" spans="3:28" ht="15.5">
      <c r="C51" s="47" t="s">
        <v>108</v>
      </c>
      <c r="D51" s="52">
        <f>IFERROR(STDEV(D39:D48),0)</f>
        <v>11205.512048469123</v>
      </c>
      <c r="E51" s="52">
        <f t="shared" ref="E51:G51" si="20">IFERROR(STDEV(E39:E48),0)</f>
        <v>383.7932855066644</v>
      </c>
      <c r="F51" s="52">
        <f t="shared" si="20"/>
        <v>520.16139432872183</v>
      </c>
      <c r="G51" s="52">
        <f t="shared" si="20"/>
        <v>8.15</v>
      </c>
      <c r="J51" s="47" t="s">
        <v>108</v>
      </c>
      <c r="K51" s="52">
        <f>IFERROR(STDEV(K39:K48),0)</f>
        <v>12.688848122137276</v>
      </c>
      <c r="L51" s="52">
        <f t="shared" ref="L51:N51" si="21">IFERROR(STDEV(L39:L48),0)</f>
        <v>0</v>
      </c>
      <c r="M51" s="52">
        <f t="shared" si="21"/>
        <v>0</v>
      </c>
      <c r="N51" s="52">
        <f t="shared" si="21"/>
        <v>7.0499999999999989</v>
      </c>
      <c r="Q51" s="47" t="s">
        <v>108</v>
      </c>
      <c r="R51" s="52">
        <f>IFERROR(STDEV(R39:R48),0)</f>
        <v>80.513432274786709</v>
      </c>
      <c r="S51" s="52">
        <f t="shared" ref="S51:U51" si="22">IFERROR(STDEV(S39:S48),0)</f>
        <v>0</v>
      </c>
      <c r="T51" s="52">
        <f t="shared" si="22"/>
        <v>0</v>
      </c>
      <c r="U51" s="52">
        <f t="shared" si="22"/>
        <v>9.9700000000000006</v>
      </c>
      <c r="X51" s="47" t="s">
        <v>108</v>
      </c>
      <c r="Y51" s="52">
        <f>IFERROR(STDEV(Y39:Y48),0)</f>
        <v>11.253451766754354</v>
      </c>
      <c r="Z51" s="52">
        <f t="shared" ref="Z51:AB51" si="23">IFERROR(STDEV(Z39:Z48),0)</f>
        <v>15.322858741109636</v>
      </c>
      <c r="AA51" s="52">
        <f t="shared" si="23"/>
        <v>0</v>
      </c>
      <c r="AB51" s="52">
        <f t="shared" si="23"/>
        <v>10.22758035900965</v>
      </c>
    </row>
  </sheetData>
  <phoneticPr fontId="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D89CDB-6152-4CEE-A23F-9B07CF87D203}">
  <dimension ref="D2:AA93"/>
  <sheetViews>
    <sheetView zoomScale="20" zoomScaleNormal="20" workbookViewId="0">
      <selection activeCell="BJ24" sqref="BJ24"/>
    </sheetView>
  </sheetViews>
  <sheetFormatPr defaultRowHeight="15"/>
  <sheetData>
    <row r="2" spans="25:27">
      <c r="Y2" s="116" t="s">
        <v>279</v>
      </c>
      <c r="Z2" s="117"/>
      <c r="AA2" s="117"/>
    </row>
    <row r="3" spans="25:27">
      <c r="Y3" s="117"/>
      <c r="Z3" s="117"/>
      <c r="AA3" s="117"/>
    </row>
    <row r="40" spans="4:8">
      <c r="D40" s="118" t="s">
        <v>269</v>
      </c>
      <c r="E40" s="118"/>
      <c r="F40" s="118"/>
      <c r="G40" s="118"/>
      <c r="H40" s="118"/>
    </row>
    <row r="41" spans="4:8">
      <c r="D41" s="118"/>
      <c r="E41" s="118"/>
      <c r="F41" s="118"/>
      <c r="G41" s="118"/>
      <c r="H41" s="118"/>
    </row>
    <row r="42" spans="4:8">
      <c r="D42" s="118"/>
      <c r="E42" s="118"/>
      <c r="F42" s="118"/>
      <c r="G42" s="118"/>
      <c r="H42" s="118"/>
    </row>
    <row r="43" spans="4:8">
      <c r="D43" s="118"/>
      <c r="E43" s="118"/>
      <c r="F43" s="118"/>
      <c r="G43" s="118"/>
      <c r="H43" s="118"/>
    </row>
    <row r="87" spans="4:12">
      <c r="D87" s="119" t="s">
        <v>280</v>
      </c>
      <c r="E87" s="119"/>
      <c r="F87" s="119"/>
      <c r="G87" s="119"/>
      <c r="H87" s="119"/>
      <c r="I87" s="119"/>
      <c r="J87" s="119"/>
      <c r="K87" s="119"/>
      <c r="L87" s="119"/>
    </row>
    <row r="88" spans="4:12">
      <c r="D88" s="119"/>
      <c r="E88" s="119"/>
      <c r="F88" s="119"/>
      <c r="G88" s="119"/>
      <c r="H88" s="119"/>
      <c r="I88" s="119"/>
      <c r="J88" s="119"/>
      <c r="K88" s="119"/>
      <c r="L88" s="119"/>
    </row>
    <row r="89" spans="4:12">
      <c r="D89" s="119"/>
      <c r="E89" s="119"/>
      <c r="F89" s="119"/>
      <c r="G89" s="119"/>
      <c r="H89" s="119"/>
      <c r="I89" s="119"/>
      <c r="J89" s="119"/>
      <c r="K89" s="119"/>
      <c r="L89" s="119"/>
    </row>
    <row r="90" spans="4:12">
      <c r="D90" s="119"/>
      <c r="E90" s="119"/>
      <c r="F90" s="119"/>
      <c r="G90" s="119"/>
      <c r="H90" s="119"/>
      <c r="I90" s="119"/>
      <c r="J90" s="119"/>
      <c r="K90" s="119"/>
      <c r="L90" s="119"/>
    </row>
    <row r="91" spans="4:12">
      <c r="D91" s="119"/>
      <c r="E91" s="119"/>
      <c r="F91" s="119"/>
      <c r="G91" s="119"/>
      <c r="H91" s="119"/>
      <c r="I91" s="119"/>
      <c r="J91" s="119"/>
      <c r="K91" s="119"/>
      <c r="L91" s="119"/>
    </row>
    <row r="92" spans="4:12">
      <c r="D92" s="119"/>
      <c r="E92" s="119"/>
      <c r="F92" s="119"/>
      <c r="G92" s="119"/>
      <c r="H92" s="119"/>
      <c r="I92" s="119"/>
      <c r="J92" s="119"/>
      <c r="K92" s="119"/>
      <c r="L92" s="119"/>
    </row>
    <row r="93" spans="4:12" ht="25.5">
      <c r="D93" s="100"/>
      <c r="E93" s="100"/>
      <c r="F93" s="100"/>
      <c r="G93" s="100"/>
      <c r="H93" s="100"/>
      <c r="I93" s="100"/>
      <c r="J93" s="100"/>
      <c r="K93" s="100"/>
      <c r="L93" s="100"/>
    </row>
  </sheetData>
  <mergeCells count="3">
    <mergeCell ref="Y2:AA3"/>
    <mergeCell ref="D40:H43"/>
    <mergeCell ref="D87:L92"/>
  </mergeCells>
  <phoneticPr fontId="3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33E019-6D84-4793-A4EC-164E03032270}">
  <dimension ref="B2:P3"/>
  <sheetViews>
    <sheetView workbookViewId="0">
      <selection activeCell="Q14" sqref="Q14"/>
    </sheetView>
  </sheetViews>
  <sheetFormatPr defaultRowHeight="15"/>
  <sheetData>
    <row r="2" spans="2:16">
      <c r="B2" s="120" t="s">
        <v>324</v>
      </c>
      <c r="C2" s="120"/>
      <c r="D2" s="120"/>
    </row>
    <row r="3" spans="2:16">
      <c r="F3" s="120" t="s">
        <v>317</v>
      </c>
      <c r="G3" s="120"/>
      <c r="H3" s="120"/>
      <c r="I3" s="120" t="s">
        <v>315</v>
      </c>
      <c r="J3" s="120"/>
      <c r="K3" s="120"/>
      <c r="M3" s="120" t="s">
        <v>316</v>
      </c>
      <c r="N3" s="120"/>
      <c r="O3" s="120"/>
      <c r="P3" s="120"/>
    </row>
  </sheetData>
  <mergeCells count="4">
    <mergeCell ref="I3:K3"/>
    <mergeCell ref="M3:P3"/>
    <mergeCell ref="F3:H3"/>
    <mergeCell ref="B2:D2"/>
  </mergeCells>
  <phoneticPr fontId="3" type="noConversion"/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6CA468-886D-464C-ADDF-859B9B4FB0DE}">
  <dimension ref="B9:K18"/>
  <sheetViews>
    <sheetView topLeftCell="A7" workbookViewId="0">
      <selection activeCell="M15" sqref="M15"/>
    </sheetView>
  </sheetViews>
  <sheetFormatPr defaultRowHeight="15"/>
  <sheetData>
    <row r="9" spans="2:11" ht="16">
      <c r="B9" s="139" t="s">
        <v>321</v>
      </c>
      <c r="C9" s="139"/>
      <c r="D9" s="139" t="s">
        <v>322</v>
      </c>
      <c r="E9" s="139"/>
      <c r="F9" s="140"/>
      <c r="G9" s="139" t="s">
        <v>321</v>
      </c>
      <c r="H9" s="139"/>
      <c r="I9" s="139" t="s">
        <v>322</v>
      </c>
      <c r="J9" s="139"/>
    </row>
    <row r="10" spans="2:11" ht="15" customHeight="1">
      <c r="B10" s="139"/>
      <c r="C10" s="139"/>
      <c r="D10" s="139"/>
      <c r="E10" s="139"/>
      <c r="F10" s="140"/>
      <c r="G10" s="139"/>
      <c r="H10" s="139"/>
      <c r="I10" s="139"/>
      <c r="J10" s="139"/>
      <c r="K10" s="138"/>
    </row>
    <row r="11" spans="2:11" ht="16">
      <c r="B11" s="141" t="s">
        <v>318</v>
      </c>
      <c r="C11" s="141" t="s">
        <v>320</v>
      </c>
      <c r="D11" s="141" t="s">
        <v>318</v>
      </c>
      <c r="E11" s="141" t="s">
        <v>320</v>
      </c>
      <c r="F11" s="140"/>
      <c r="G11" s="141" t="s">
        <v>318</v>
      </c>
      <c r="H11" s="141" t="s">
        <v>319</v>
      </c>
      <c r="I11" s="141" t="s">
        <v>318</v>
      </c>
      <c r="J11" s="141" t="s">
        <v>319</v>
      </c>
    </row>
    <row r="12" spans="2:11" ht="16">
      <c r="B12" s="142">
        <v>11649</v>
      </c>
      <c r="C12" s="142">
        <v>10780</v>
      </c>
      <c r="D12" s="142">
        <v>691</v>
      </c>
      <c r="E12" s="142">
        <v>4535</v>
      </c>
      <c r="F12" s="140"/>
      <c r="G12" s="142">
        <v>28600.12</v>
      </c>
      <c r="H12" s="142">
        <v>33449</v>
      </c>
      <c r="I12" s="142">
        <v>422</v>
      </c>
      <c r="J12" s="142">
        <v>1116</v>
      </c>
    </row>
    <row r="13" spans="2:11" ht="16">
      <c r="B13" s="142">
        <v>10093</v>
      </c>
      <c r="C13" s="142">
        <v>18722</v>
      </c>
      <c r="D13" s="142">
        <v>11886</v>
      </c>
      <c r="E13" s="142">
        <v>4751</v>
      </c>
      <c r="F13" s="140"/>
      <c r="G13" s="142">
        <v>28244</v>
      </c>
      <c r="H13" s="142">
        <v>8764</v>
      </c>
      <c r="I13" s="142">
        <v>2870</v>
      </c>
      <c r="J13" s="142">
        <v>1149</v>
      </c>
    </row>
    <row r="14" spans="2:11" ht="16">
      <c r="B14" s="142">
        <v>13321</v>
      </c>
      <c r="C14" s="142">
        <v>4820</v>
      </c>
      <c r="D14" s="142">
        <v>6991</v>
      </c>
      <c r="E14" s="142">
        <v>2280</v>
      </c>
      <c r="F14" s="140"/>
      <c r="G14" s="142">
        <v>15398</v>
      </c>
      <c r="H14" s="142">
        <v>12686</v>
      </c>
      <c r="I14" s="142">
        <v>2017</v>
      </c>
      <c r="J14" s="142">
        <v>802</v>
      </c>
    </row>
    <row r="15" spans="2:11" ht="16">
      <c r="B15" s="142">
        <v>9686</v>
      </c>
      <c r="C15" s="142">
        <v>15185</v>
      </c>
      <c r="D15" s="142">
        <v>1351</v>
      </c>
      <c r="E15" s="142">
        <v>9924</v>
      </c>
      <c r="F15" s="140"/>
      <c r="G15" s="142">
        <v>36990.31</v>
      </c>
      <c r="H15" s="142">
        <v>34185</v>
      </c>
      <c r="I15" s="142">
        <v>123</v>
      </c>
      <c r="J15" s="142">
        <v>2620</v>
      </c>
    </row>
    <row r="16" spans="2:11" ht="16">
      <c r="B16" s="142">
        <v>11896</v>
      </c>
      <c r="C16" s="142">
        <v>18696</v>
      </c>
      <c r="D16" s="142">
        <v>1596</v>
      </c>
      <c r="E16" s="142">
        <v>3122</v>
      </c>
      <c r="F16" s="140"/>
      <c r="G16" s="142">
        <v>64560</v>
      </c>
      <c r="H16" s="142">
        <v>24214</v>
      </c>
      <c r="I16" s="142">
        <v>2322</v>
      </c>
      <c r="J16" s="142">
        <v>2452</v>
      </c>
    </row>
    <row r="17" spans="2:11" ht="16">
      <c r="B17" s="140"/>
      <c r="C17" s="140"/>
      <c r="D17" s="140"/>
      <c r="E17" s="140"/>
      <c r="F17" s="140"/>
      <c r="G17" s="142">
        <v>42409</v>
      </c>
      <c r="H17" s="142">
        <v>7394</v>
      </c>
      <c r="I17" s="142">
        <v>2047</v>
      </c>
      <c r="J17" s="142">
        <v>788</v>
      </c>
    </row>
    <row r="18" spans="2:11">
      <c r="G18" s="137"/>
      <c r="H18" s="137"/>
      <c r="I18" s="137"/>
      <c r="J18" s="137"/>
      <c r="K18" s="137"/>
    </row>
  </sheetData>
  <mergeCells count="4">
    <mergeCell ref="G9:H10"/>
    <mergeCell ref="B9:C10"/>
    <mergeCell ref="D9:E10"/>
    <mergeCell ref="I9:J10"/>
  </mergeCells>
  <phoneticPr fontId="3" type="noConversion"/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979951-A404-4520-AF9E-7E63471B2ADF}">
  <dimension ref="A1"/>
  <sheetViews>
    <sheetView workbookViewId="0">
      <selection activeCell="J14" sqref="J14"/>
    </sheetView>
  </sheetViews>
  <sheetFormatPr defaultRowHeight="15"/>
  <sheetData/>
  <phoneticPr fontId="3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2B8032-0488-4B8C-B752-E6DA865CD545}">
  <dimension ref="B3:L16"/>
  <sheetViews>
    <sheetView workbookViewId="0">
      <selection activeCell="C19" sqref="C19"/>
    </sheetView>
  </sheetViews>
  <sheetFormatPr defaultRowHeight="15"/>
  <sheetData>
    <row r="3" spans="2:12">
      <c r="B3" s="121" t="s">
        <v>278</v>
      </c>
      <c r="C3" s="121"/>
      <c r="D3" s="121"/>
      <c r="E3" s="121"/>
      <c r="F3" s="121"/>
      <c r="G3" s="121"/>
      <c r="H3" s="121" t="s">
        <v>271</v>
      </c>
      <c r="I3" s="121"/>
      <c r="J3" s="121"/>
      <c r="K3" s="121"/>
      <c r="L3" s="121"/>
    </row>
    <row r="4" spans="2:12">
      <c r="B4" s="95" t="s">
        <v>272</v>
      </c>
      <c r="C4" s="95" t="s">
        <v>273</v>
      </c>
      <c r="D4" s="95" t="s">
        <v>274</v>
      </c>
      <c r="E4" s="95" t="s">
        <v>275</v>
      </c>
      <c r="F4" s="95" t="s">
        <v>276</v>
      </c>
      <c r="G4" s="95" t="s">
        <v>277</v>
      </c>
      <c r="H4" s="95" t="s">
        <v>273</v>
      </c>
      <c r="I4" s="95" t="s">
        <v>274</v>
      </c>
      <c r="J4" s="95" t="s">
        <v>275</v>
      </c>
      <c r="K4" s="95" t="s">
        <v>276</v>
      </c>
      <c r="L4" s="95" t="s">
        <v>277</v>
      </c>
    </row>
    <row r="5" spans="2:12">
      <c r="B5" s="94"/>
      <c r="C5" s="94">
        <v>2935.0240600000002</v>
      </c>
      <c r="D5" s="94">
        <v>528.98190999999997</v>
      </c>
      <c r="E5" s="94">
        <v>386.80734000000001</v>
      </c>
      <c r="F5" s="96">
        <v>311.67903999999999</v>
      </c>
      <c r="G5" s="96">
        <v>339.48550999999998</v>
      </c>
      <c r="H5" s="94">
        <v>1</v>
      </c>
      <c r="I5" s="96">
        <v>264.98721999999998</v>
      </c>
      <c r="J5" s="96">
        <v>338.05482000000001</v>
      </c>
      <c r="K5" s="94">
        <v>288.75270999999998</v>
      </c>
      <c r="L5" s="94">
        <v>322.15453000000002</v>
      </c>
    </row>
    <row r="6" spans="2:12">
      <c r="B6" s="94"/>
      <c r="C6" s="94">
        <v>4094.5110599999998</v>
      </c>
      <c r="D6" s="94">
        <v>198.65298999999999</v>
      </c>
      <c r="E6" s="94">
        <v>205.12917999999999</v>
      </c>
      <c r="F6" s="96">
        <v>224.22864000000001</v>
      </c>
      <c r="G6" s="96">
        <v>190.33817999999999</v>
      </c>
      <c r="H6" s="94">
        <v>1</v>
      </c>
      <c r="I6" s="96">
        <v>287.29477000000003</v>
      </c>
      <c r="J6" s="96">
        <v>266.54354000000001</v>
      </c>
      <c r="K6" s="94">
        <v>212.47373999999999</v>
      </c>
      <c r="L6" s="94">
        <v>241.73463000000001</v>
      </c>
    </row>
    <row r="7" spans="2:12">
      <c r="B7" s="94"/>
      <c r="C7" s="94">
        <v>3108.0160299999998</v>
      </c>
      <c r="D7" s="94">
        <v>334.62610000000001</v>
      </c>
      <c r="E7" s="94">
        <v>321.95735999999999</v>
      </c>
      <c r="F7" s="96">
        <v>242.62203</v>
      </c>
      <c r="G7" s="96">
        <v>245.05771999999999</v>
      </c>
      <c r="H7" s="94">
        <v>1</v>
      </c>
      <c r="I7" s="96">
        <v>270.37157999999999</v>
      </c>
      <c r="J7" s="96">
        <v>414.33832000000001</v>
      </c>
      <c r="K7" s="94">
        <v>282.75986999999998</v>
      </c>
      <c r="L7" s="94">
        <v>307.57625000000002</v>
      </c>
    </row>
    <row r="8" spans="2:12">
      <c r="B8" s="94"/>
      <c r="C8" s="94">
        <v>4261.0260799999996</v>
      </c>
      <c r="D8" s="94">
        <v>223.71636000000001</v>
      </c>
      <c r="E8" s="94">
        <v>322.7491</v>
      </c>
      <c r="F8" s="96">
        <v>318.08814999999998</v>
      </c>
      <c r="G8" s="96">
        <v>408.22903000000002</v>
      </c>
      <c r="H8" s="94">
        <v>1</v>
      </c>
      <c r="I8" s="96">
        <v>202.23972000000001</v>
      </c>
      <c r="J8" s="96">
        <v>242.76371</v>
      </c>
      <c r="K8" s="94">
        <v>221.07218</v>
      </c>
      <c r="L8" s="94">
        <v>213.71753000000001</v>
      </c>
    </row>
    <row r="9" spans="2:12">
      <c r="B9" s="94"/>
      <c r="C9" s="94">
        <v>811.11728000000005</v>
      </c>
      <c r="D9" s="94">
        <v>252.50228000000001</v>
      </c>
      <c r="E9" s="94">
        <v>277.36984999999999</v>
      </c>
      <c r="F9" s="96">
        <v>492.67250999999999</v>
      </c>
      <c r="G9" s="96">
        <v>300.04872</v>
      </c>
      <c r="H9" s="94">
        <v>1</v>
      </c>
      <c r="I9" s="96">
        <v>500.29890999999998</v>
      </c>
      <c r="J9" s="96">
        <v>665.16552999999999</v>
      </c>
      <c r="K9" s="94">
        <v>958.74725999999998</v>
      </c>
      <c r="L9" s="94">
        <v>809.11473000000001</v>
      </c>
    </row>
    <row r="10" spans="2:12">
      <c r="B10" s="94"/>
      <c r="C10" s="94">
        <v>1810.0550599999999</v>
      </c>
      <c r="D10" s="94">
        <v>357.32709999999997</v>
      </c>
      <c r="E10" s="94">
        <v>444.47908999999999</v>
      </c>
      <c r="F10" s="96">
        <v>586.22618999999997</v>
      </c>
      <c r="G10" s="96">
        <v>397.7054</v>
      </c>
      <c r="H10" s="98">
        <v>1</v>
      </c>
      <c r="I10" s="97">
        <f>GEOMEAN(I5:I9)</f>
        <v>290.88541080646326</v>
      </c>
      <c r="J10" s="97">
        <f t="shared" ref="J10:L10" si="0">GEOMEAN(J5:J9)</f>
        <v>359.78643004255264</v>
      </c>
      <c r="K10" s="97">
        <f t="shared" si="0"/>
        <v>325.90983535285113</v>
      </c>
      <c r="L10" s="97">
        <f t="shared" si="0"/>
        <v>333.76533822188992</v>
      </c>
    </row>
    <row r="11" spans="2:12">
      <c r="B11" s="94"/>
      <c r="C11" s="94">
        <v>452.28320000000002</v>
      </c>
      <c r="D11" s="94">
        <v>298.56668000000002</v>
      </c>
      <c r="E11" s="94">
        <v>374.17887000000002</v>
      </c>
      <c r="F11" s="94">
        <v>260.30171999999999</v>
      </c>
      <c r="G11" s="94">
        <v>310.80959999999999</v>
      </c>
      <c r="H11" s="94"/>
      <c r="I11" s="94"/>
      <c r="J11" s="94"/>
      <c r="K11" s="94"/>
      <c r="L11" s="94"/>
    </row>
    <row r="12" spans="2:12">
      <c r="B12" s="94"/>
      <c r="C12" s="94">
        <v>539.68460000000005</v>
      </c>
      <c r="D12" s="94">
        <v>202.99302</v>
      </c>
      <c r="E12" s="94">
        <v>225.56858</v>
      </c>
      <c r="F12" s="94">
        <v>297.23898000000003</v>
      </c>
      <c r="G12" s="94">
        <v>224.79684</v>
      </c>
      <c r="H12" s="94"/>
      <c r="I12" s="94"/>
      <c r="J12" s="94"/>
      <c r="K12" s="94"/>
      <c r="L12" s="94"/>
    </row>
    <row r="13" spans="2:12">
      <c r="B13" s="94"/>
      <c r="C13" s="94">
        <v>2490.9249300000001</v>
      </c>
      <c r="D13" s="94">
        <v>668.80236000000002</v>
      </c>
      <c r="E13" s="94">
        <v>627.38490999999999</v>
      </c>
      <c r="F13" s="94">
        <v>1083.04602</v>
      </c>
      <c r="G13" s="94">
        <v>381.50646999999998</v>
      </c>
      <c r="H13" s="94"/>
      <c r="I13" s="94"/>
      <c r="J13" s="94"/>
      <c r="K13" s="94"/>
      <c r="L13" s="94"/>
    </row>
    <row r="14" spans="2:12">
      <c r="B14" s="94"/>
      <c r="C14" s="94">
        <v>812.96758999999997</v>
      </c>
      <c r="D14" s="94">
        <v>262.24977999999999</v>
      </c>
      <c r="E14" s="94">
        <v>407.87392999999997</v>
      </c>
      <c r="F14" s="94">
        <v>234.6378</v>
      </c>
      <c r="G14" s="94">
        <v>396.19173999999998</v>
      </c>
      <c r="H14" s="94"/>
      <c r="I14" s="94"/>
      <c r="J14" s="94"/>
      <c r="K14" s="94"/>
      <c r="L14" s="94"/>
    </row>
    <row r="15" spans="2:12">
      <c r="B15" s="94"/>
      <c r="C15" s="94">
        <v>556.38676999999996</v>
      </c>
      <c r="D15" s="94">
        <v>347.45384999999999</v>
      </c>
      <c r="E15" s="94">
        <v>365.78208000000001</v>
      </c>
      <c r="F15" s="94">
        <v>505.72050000000002</v>
      </c>
      <c r="G15" s="94">
        <v>419.58656000000002</v>
      </c>
      <c r="H15" s="94"/>
      <c r="I15" s="94"/>
      <c r="J15" s="94"/>
      <c r="K15" s="94"/>
      <c r="L15" s="94"/>
    </row>
    <row r="16" spans="2:12">
      <c r="B16" s="94" t="s">
        <v>314</v>
      </c>
      <c r="C16" s="97">
        <f>GEOMEAN(C5:C15)</f>
        <v>1460.0202717920974</v>
      </c>
      <c r="D16" s="97">
        <f t="shared" ref="D16:G16" si="1">GEOMEAN(D5:D15)</f>
        <v>310.88238353200512</v>
      </c>
      <c r="E16" s="97">
        <f t="shared" si="1"/>
        <v>344.18680896562483</v>
      </c>
      <c r="F16" s="97">
        <f t="shared" si="1"/>
        <v>365.36819966016702</v>
      </c>
      <c r="G16" s="97">
        <f t="shared" si="1"/>
        <v>318.47216040861917</v>
      </c>
      <c r="H16" s="94"/>
      <c r="I16" s="94"/>
      <c r="J16" s="94"/>
      <c r="K16" s="94"/>
      <c r="L16" s="94"/>
    </row>
  </sheetData>
  <mergeCells count="2">
    <mergeCell ref="B3:G3"/>
    <mergeCell ref="H3:L3"/>
  </mergeCells>
  <phoneticPr fontId="3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D7:V58"/>
  <sheetViews>
    <sheetView topLeftCell="I46" workbookViewId="0">
      <selection activeCell="I9" sqref="I9:I18"/>
    </sheetView>
  </sheetViews>
  <sheetFormatPr defaultColWidth="10.6640625" defaultRowHeight="15"/>
  <cols>
    <col min="13" max="13" width="14.6640625" customWidth="1"/>
    <col min="14" max="14" width="16.6640625" customWidth="1"/>
    <col min="19" max="19" width="18" customWidth="1"/>
    <col min="20" max="20" width="10.83203125" customWidth="1"/>
  </cols>
  <sheetData>
    <row r="7" spans="4:22" ht="15.5">
      <c r="D7" s="128" t="s">
        <v>232</v>
      </c>
      <c r="E7" s="129"/>
      <c r="F7" s="129"/>
      <c r="G7" s="129"/>
      <c r="H7" s="129"/>
      <c r="I7" s="129"/>
      <c r="K7" s="130" t="s">
        <v>233</v>
      </c>
      <c r="L7" s="130"/>
      <c r="M7" s="130"/>
      <c r="N7" s="130"/>
      <c r="O7" s="130"/>
      <c r="P7" s="130"/>
      <c r="R7" s="104" t="s">
        <v>234</v>
      </c>
      <c r="S7" s="104"/>
      <c r="T7" s="104"/>
      <c r="U7" s="104"/>
      <c r="V7" s="104"/>
    </row>
    <row r="8" spans="4:22" ht="16">
      <c r="D8" s="62" t="s">
        <v>129</v>
      </c>
      <c r="E8" s="63" t="s">
        <v>130</v>
      </c>
      <c r="F8" s="63" t="s">
        <v>131</v>
      </c>
      <c r="G8" s="63" t="s">
        <v>132</v>
      </c>
      <c r="H8" s="63" t="s">
        <v>133</v>
      </c>
      <c r="I8" s="64" t="s">
        <v>134</v>
      </c>
      <c r="K8" s="18" t="s">
        <v>135</v>
      </c>
      <c r="L8" s="18" t="s">
        <v>136</v>
      </c>
      <c r="M8" s="18" t="s">
        <v>137</v>
      </c>
      <c r="N8" s="18" t="s">
        <v>138</v>
      </c>
      <c r="O8" s="18" t="s">
        <v>139</v>
      </c>
      <c r="P8" s="18" t="s">
        <v>140</v>
      </c>
      <c r="R8" s="18" t="s">
        <v>135</v>
      </c>
      <c r="S8" s="18" t="s">
        <v>136</v>
      </c>
      <c r="T8" s="18" t="s">
        <v>138</v>
      </c>
      <c r="U8" s="18" t="s">
        <v>139</v>
      </c>
      <c r="V8" s="18" t="s">
        <v>140</v>
      </c>
    </row>
    <row r="9" spans="4:22" ht="15" customHeight="1">
      <c r="D9" s="131" t="s">
        <v>235</v>
      </c>
      <c r="E9" s="65">
        <v>361</v>
      </c>
      <c r="F9" s="65" t="s">
        <v>141</v>
      </c>
      <c r="G9" s="65" t="s">
        <v>141</v>
      </c>
      <c r="H9" s="65" t="s">
        <v>141</v>
      </c>
      <c r="I9" s="65" t="s">
        <v>141</v>
      </c>
      <c r="K9" s="131" t="s">
        <v>235</v>
      </c>
      <c r="L9" s="17">
        <v>361</v>
      </c>
      <c r="M9" s="17" t="s">
        <v>141</v>
      </c>
      <c r="N9" s="17" t="s">
        <v>141</v>
      </c>
      <c r="O9" s="17" t="s">
        <v>141</v>
      </c>
      <c r="P9" s="17" t="s">
        <v>141</v>
      </c>
      <c r="R9" s="131" t="s">
        <v>235</v>
      </c>
      <c r="S9" s="9">
        <v>361</v>
      </c>
      <c r="T9" s="66" t="s">
        <v>45</v>
      </c>
      <c r="U9" s="66" t="s">
        <v>45</v>
      </c>
      <c r="V9" s="66" t="s">
        <v>45</v>
      </c>
    </row>
    <row r="10" spans="4:22" ht="15.5">
      <c r="D10" s="132"/>
      <c r="E10" s="65">
        <v>362</v>
      </c>
      <c r="F10" s="65" t="s">
        <v>141</v>
      </c>
      <c r="G10" s="65" t="s">
        <v>141</v>
      </c>
      <c r="H10" s="65" t="s">
        <v>141</v>
      </c>
      <c r="I10" s="65" t="s">
        <v>141</v>
      </c>
      <c r="K10" s="132"/>
      <c r="L10" s="17">
        <v>362</v>
      </c>
      <c r="M10" s="17" t="s">
        <v>141</v>
      </c>
      <c r="N10" s="17" t="s">
        <v>141</v>
      </c>
      <c r="O10" s="17" t="s">
        <v>141</v>
      </c>
      <c r="P10" s="17" t="s">
        <v>141</v>
      </c>
      <c r="R10" s="132"/>
      <c r="S10" s="9">
        <v>362</v>
      </c>
      <c r="T10" s="66" t="s">
        <v>45</v>
      </c>
      <c r="U10" s="66" t="s">
        <v>45</v>
      </c>
      <c r="V10" s="66" t="s">
        <v>45</v>
      </c>
    </row>
    <row r="11" spans="4:22" ht="15.5">
      <c r="D11" s="132"/>
      <c r="E11" s="65">
        <v>363</v>
      </c>
      <c r="F11" s="65" t="s">
        <v>141</v>
      </c>
      <c r="G11" s="65" t="s">
        <v>141</v>
      </c>
      <c r="H11" s="65" t="s">
        <v>141</v>
      </c>
      <c r="I11" s="65" t="s">
        <v>141</v>
      </c>
      <c r="K11" s="132"/>
      <c r="L11" s="17">
        <v>363</v>
      </c>
      <c r="M11" s="17" t="s">
        <v>141</v>
      </c>
      <c r="N11" s="17" t="s">
        <v>141</v>
      </c>
      <c r="O11" s="17" t="s">
        <v>141</v>
      </c>
      <c r="P11" s="17" t="s">
        <v>141</v>
      </c>
      <c r="R11" s="132"/>
      <c r="S11" s="9">
        <v>363</v>
      </c>
      <c r="T11" s="66" t="s">
        <v>45</v>
      </c>
      <c r="U11" s="66" t="s">
        <v>45</v>
      </c>
      <c r="V11" s="66" t="s">
        <v>45</v>
      </c>
    </row>
    <row r="12" spans="4:22" ht="15.5">
      <c r="D12" s="132"/>
      <c r="E12" s="65">
        <v>364</v>
      </c>
      <c r="F12" s="65" t="s">
        <v>141</v>
      </c>
      <c r="G12" s="65" t="s">
        <v>141</v>
      </c>
      <c r="H12" s="65" t="s">
        <v>141</v>
      </c>
      <c r="I12" s="65" t="s">
        <v>141</v>
      </c>
      <c r="K12" s="132"/>
      <c r="L12" s="17">
        <v>364</v>
      </c>
      <c r="M12" s="17" t="s">
        <v>141</v>
      </c>
      <c r="N12" s="17" t="s">
        <v>141</v>
      </c>
      <c r="O12" s="17" t="s">
        <v>141</v>
      </c>
      <c r="P12" s="17" t="s">
        <v>141</v>
      </c>
      <c r="R12" s="132"/>
      <c r="S12" s="9">
        <v>364</v>
      </c>
      <c r="T12" s="66" t="s">
        <v>45</v>
      </c>
      <c r="U12" s="66" t="s">
        <v>45</v>
      </c>
      <c r="V12" s="66" t="s">
        <v>45</v>
      </c>
    </row>
    <row r="13" spans="4:22" ht="15.5">
      <c r="D13" s="132"/>
      <c r="E13" s="65">
        <v>365</v>
      </c>
      <c r="F13" s="65" t="s">
        <v>141</v>
      </c>
      <c r="G13" s="65" t="s">
        <v>141</v>
      </c>
      <c r="H13" s="65" t="s">
        <v>141</v>
      </c>
      <c r="I13" s="65" t="s">
        <v>141</v>
      </c>
      <c r="K13" s="132"/>
      <c r="L13" s="17">
        <v>365</v>
      </c>
      <c r="M13" s="17" t="s">
        <v>141</v>
      </c>
      <c r="N13" s="17" t="s">
        <v>141</v>
      </c>
      <c r="O13" s="17" t="s">
        <v>141</v>
      </c>
      <c r="P13" s="17" t="s">
        <v>141</v>
      </c>
      <c r="R13" s="132"/>
      <c r="S13" s="9">
        <v>365</v>
      </c>
      <c r="T13" s="66" t="s">
        <v>45</v>
      </c>
      <c r="U13" s="66" t="s">
        <v>45</v>
      </c>
      <c r="V13" s="66" t="s">
        <v>45</v>
      </c>
    </row>
    <row r="14" spans="4:22" ht="15.5">
      <c r="D14" s="132"/>
      <c r="E14" s="65">
        <v>366</v>
      </c>
      <c r="F14" s="65" t="s">
        <v>141</v>
      </c>
      <c r="G14" s="65" t="s">
        <v>141</v>
      </c>
      <c r="H14" s="65" t="s">
        <v>141</v>
      </c>
      <c r="I14" s="65" t="s">
        <v>141</v>
      </c>
      <c r="K14" s="132"/>
      <c r="L14" s="17">
        <v>366</v>
      </c>
      <c r="M14" s="17" t="s">
        <v>141</v>
      </c>
      <c r="N14" s="17" t="s">
        <v>141</v>
      </c>
      <c r="O14" s="17" t="s">
        <v>141</v>
      </c>
      <c r="P14" s="17" t="s">
        <v>141</v>
      </c>
      <c r="R14" s="132"/>
      <c r="S14" s="9">
        <v>366</v>
      </c>
      <c r="T14" s="66" t="s">
        <v>45</v>
      </c>
      <c r="U14" s="66" t="s">
        <v>45</v>
      </c>
      <c r="V14" s="66" t="s">
        <v>45</v>
      </c>
    </row>
    <row r="15" spans="4:22" ht="15.5">
      <c r="D15" s="132"/>
      <c r="E15" s="65">
        <v>367</v>
      </c>
      <c r="F15" s="65" t="s">
        <v>141</v>
      </c>
      <c r="G15" s="65" t="s">
        <v>141</v>
      </c>
      <c r="H15" s="65" t="s">
        <v>141</v>
      </c>
      <c r="I15" s="65" t="s">
        <v>141</v>
      </c>
      <c r="K15" s="132"/>
      <c r="L15" s="17">
        <v>367</v>
      </c>
      <c r="M15" s="17" t="s">
        <v>141</v>
      </c>
      <c r="N15" s="17" t="s">
        <v>141</v>
      </c>
      <c r="O15" s="17" t="s">
        <v>141</v>
      </c>
      <c r="P15" s="17" t="s">
        <v>141</v>
      </c>
      <c r="R15" s="132"/>
      <c r="S15" s="9">
        <v>367</v>
      </c>
      <c r="T15" s="66" t="s">
        <v>45</v>
      </c>
      <c r="U15" s="66" t="s">
        <v>45</v>
      </c>
      <c r="V15" s="66" t="s">
        <v>45</v>
      </c>
    </row>
    <row r="16" spans="4:22" ht="15.5">
      <c r="D16" s="132"/>
      <c r="E16" s="65">
        <v>368</v>
      </c>
      <c r="F16" s="65" t="s">
        <v>141</v>
      </c>
      <c r="G16" s="65" t="s">
        <v>141</v>
      </c>
      <c r="H16" s="65" t="s">
        <v>141</v>
      </c>
      <c r="I16" s="65" t="s">
        <v>141</v>
      </c>
      <c r="K16" s="132"/>
      <c r="L16" s="17">
        <v>368</v>
      </c>
      <c r="M16" s="17" t="s">
        <v>141</v>
      </c>
      <c r="N16" s="17" t="s">
        <v>141</v>
      </c>
      <c r="O16" s="17" t="s">
        <v>141</v>
      </c>
      <c r="P16" s="17" t="s">
        <v>141</v>
      </c>
      <c r="R16" s="132"/>
      <c r="S16" s="9">
        <v>368</v>
      </c>
      <c r="T16" s="66" t="s">
        <v>45</v>
      </c>
      <c r="U16" s="66" t="s">
        <v>45</v>
      </c>
      <c r="V16" s="66" t="s">
        <v>45</v>
      </c>
    </row>
    <row r="17" spans="4:22" ht="15.5">
      <c r="D17" s="132"/>
      <c r="E17" s="65">
        <v>369</v>
      </c>
      <c r="F17" s="65" t="s">
        <v>141</v>
      </c>
      <c r="G17" s="65" t="s">
        <v>141</v>
      </c>
      <c r="H17" s="65" t="s">
        <v>141</v>
      </c>
      <c r="I17" s="65" t="s">
        <v>141</v>
      </c>
      <c r="K17" s="132"/>
      <c r="L17" s="17">
        <v>369</v>
      </c>
      <c r="M17" s="17" t="s">
        <v>141</v>
      </c>
      <c r="N17" s="17" t="s">
        <v>141</v>
      </c>
      <c r="O17" s="17" t="s">
        <v>141</v>
      </c>
      <c r="P17" s="17" t="s">
        <v>141</v>
      </c>
      <c r="R17" s="132"/>
      <c r="S17" s="9">
        <v>369</v>
      </c>
      <c r="T17" s="66" t="s">
        <v>45</v>
      </c>
      <c r="U17" s="66" t="s">
        <v>45</v>
      </c>
      <c r="V17" s="66" t="s">
        <v>45</v>
      </c>
    </row>
    <row r="18" spans="4:22" ht="15.5">
      <c r="D18" s="132"/>
      <c r="E18" s="65">
        <v>370</v>
      </c>
      <c r="F18" s="65" t="s">
        <v>141</v>
      </c>
      <c r="G18" s="65" t="s">
        <v>141</v>
      </c>
      <c r="H18" s="65" t="s">
        <v>141</v>
      </c>
      <c r="I18" s="65" t="s">
        <v>141</v>
      </c>
      <c r="K18" s="132"/>
      <c r="L18" s="17">
        <v>370</v>
      </c>
      <c r="M18" s="17" t="s">
        <v>141</v>
      </c>
      <c r="N18" s="17" t="s">
        <v>141</v>
      </c>
      <c r="O18" s="17" t="s">
        <v>141</v>
      </c>
      <c r="P18" s="17" t="s">
        <v>141</v>
      </c>
      <c r="R18" s="132"/>
      <c r="S18" s="9">
        <v>370</v>
      </c>
      <c r="T18" s="66" t="s">
        <v>45</v>
      </c>
      <c r="U18" s="66" t="s">
        <v>45</v>
      </c>
      <c r="V18" s="66" t="s">
        <v>45</v>
      </c>
    </row>
    <row r="19" spans="4:22" ht="15" customHeight="1">
      <c r="D19" s="126" t="s">
        <v>236</v>
      </c>
      <c r="E19" s="65">
        <v>371</v>
      </c>
      <c r="F19" s="65">
        <v>1</v>
      </c>
      <c r="G19" s="67" t="s">
        <v>142</v>
      </c>
      <c r="H19" s="68" t="s">
        <v>143</v>
      </c>
      <c r="I19" s="68" t="s">
        <v>144</v>
      </c>
      <c r="K19" s="126" t="s">
        <v>236</v>
      </c>
      <c r="L19" s="17">
        <v>371</v>
      </c>
      <c r="M19" s="17" t="s">
        <v>145</v>
      </c>
      <c r="N19" s="17">
        <v>1</v>
      </c>
      <c r="O19" s="17">
        <v>1</v>
      </c>
      <c r="P19" s="21">
        <v>145.04823999999999</v>
      </c>
      <c r="R19" s="126" t="s">
        <v>236</v>
      </c>
      <c r="S19" s="9">
        <v>371</v>
      </c>
      <c r="T19" s="17">
        <v>1</v>
      </c>
      <c r="U19" s="69">
        <v>1084.34799</v>
      </c>
      <c r="V19" s="70">
        <v>306.51720999999998</v>
      </c>
    </row>
    <row r="20" spans="4:22" ht="16">
      <c r="D20" s="126"/>
      <c r="E20" s="65">
        <v>372</v>
      </c>
      <c r="F20" s="71">
        <v>9.9949999999999992</v>
      </c>
      <c r="G20" s="67" t="s">
        <v>146</v>
      </c>
      <c r="H20" s="68" t="s">
        <v>147</v>
      </c>
      <c r="I20" s="68" t="s">
        <v>148</v>
      </c>
      <c r="K20" s="126"/>
      <c r="L20" s="17">
        <v>372</v>
      </c>
      <c r="M20" s="17" t="s">
        <v>145</v>
      </c>
      <c r="N20" s="17">
        <v>1</v>
      </c>
      <c r="O20" s="69">
        <v>307.49874</v>
      </c>
      <c r="P20" s="21">
        <v>127.50785999999999</v>
      </c>
      <c r="R20" s="126"/>
      <c r="S20" s="9">
        <v>372</v>
      </c>
      <c r="T20" s="17">
        <v>1</v>
      </c>
      <c r="U20" s="69">
        <v>3673.0802199999998</v>
      </c>
      <c r="V20" s="70">
        <v>2024.30359</v>
      </c>
    </row>
    <row r="21" spans="4:22" ht="15.5">
      <c r="D21" s="126"/>
      <c r="E21" s="65">
        <v>373</v>
      </c>
      <c r="F21" s="65">
        <v>1</v>
      </c>
      <c r="G21" s="67" t="s">
        <v>149</v>
      </c>
      <c r="H21" s="68" t="s">
        <v>150</v>
      </c>
      <c r="I21" s="68" t="s">
        <v>151</v>
      </c>
      <c r="K21" s="126"/>
      <c r="L21" s="17">
        <v>373</v>
      </c>
      <c r="M21" s="17" t="s">
        <v>141</v>
      </c>
      <c r="N21" s="17">
        <v>1</v>
      </c>
      <c r="O21" s="17">
        <v>1</v>
      </c>
      <c r="P21" s="17">
        <v>1</v>
      </c>
      <c r="R21" s="126"/>
      <c r="S21" s="9">
        <v>373</v>
      </c>
      <c r="T21" s="17">
        <v>1</v>
      </c>
      <c r="U21" s="17">
        <v>1</v>
      </c>
      <c r="V21" s="72">
        <v>100</v>
      </c>
    </row>
    <row r="22" spans="4:22" ht="15.5">
      <c r="D22" s="126"/>
      <c r="E22" s="65">
        <v>374</v>
      </c>
      <c r="F22" s="65">
        <v>1</v>
      </c>
      <c r="G22" s="65">
        <v>1</v>
      </c>
      <c r="H22" s="68" t="s">
        <v>152</v>
      </c>
      <c r="I22" s="68" t="s">
        <v>153</v>
      </c>
      <c r="K22" s="126"/>
      <c r="L22" s="17">
        <v>374</v>
      </c>
      <c r="M22" s="17" t="s">
        <v>154</v>
      </c>
      <c r="N22" s="17">
        <v>1</v>
      </c>
      <c r="O22" s="17">
        <v>1</v>
      </c>
      <c r="P22" s="17">
        <v>1</v>
      </c>
      <c r="R22" s="126"/>
      <c r="S22" s="9">
        <v>374</v>
      </c>
      <c r="T22" s="17">
        <v>1</v>
      </c>
      <c r="U22" s="69">
        <v>115.28627</v>
      </c>
      <c r="V22" s="72">
        <v>100</v>
      </c>
    </row>
    <row r="23" spans="4:22" ht="15.5">
      <c r="D23" s="126"/>
      <c r="E23" s="65">
        <v>375</v>
      </c>
      <c r="F23" s="71">
        <v>7.7720000000000002</v>
      </c>
      <c r="G23" s="67" t="s">
        <v>155</v>
      </c>
      <c r="H23" s="68" t="s">
        <v>156</v>
      </c>
      <c r="I23" s="68" t="s">
        <v>157</v>
      </c>
      <c r="K23" s="126"/>
      <c r="L23" s="17">
        <v>375</v>
      </c>
      <c r="M23" s="17" t="s">
        <v>141</v>
      </c>
      <c r="N23" s="17">
        <v>1</v>
      </c>
      <c r="O23" s="17">
        <v>1</v>
      </c>
      <c r="P23" s="17">
        <v>1</v>
      </c>
      <c r="R23" s="126"/>
      <c r="S23" s="9">
        <v>375</v>
      </c>
      <c r="T23" s="69">
        <v>100.05849000000001</v>
      </c>
      <c r="U23" s="69">
        <v>676.36927000000003</v>
      </c>
      <c r="V23" s="70">
        <v>350.38317999999998</v>
      </c>
    </row>
    <row r="24" spans="4:22" ht="15.5">
      <c r="D24" s="126"/>
      <c r="E24" s="65">
        <v>376</v>
      </c>
      <c r="F24" s="65">
        <v>41.24</v>
      </c>
      <c r="G24" s="67" t="s">
        <v>158</v>
      </c>
      <c r="H24" s="68" t="s">
        <v>159</v>
      </c>
      <c r="I24" s="68" t="s">
        <v>160</v>
      </c>
      <c r="K24" s="126"/>
      <c r="L24" s="17">
        <v>376</v>
      </c>
      <c r="M24" s="17" t="s">
        <v>141</v>
      </c>
      <c r="N24" s="17">
        <v>1</v>
      </c>
      <c r="O24" s="17">
        <v>1</v>
      </c>
      <c r="P24" s="17">
        <v>1</v>
      </c>
      <c r="R24" s="126"/>
      <c r="S24" s="9">
        <v>376</v>
      </c>
      <c r="T24" s="17">
        <v>1</v>
      </c>
      <c r="U24" s="69">
        <v>331.85536000000002</v>
      </c>
      <c r="V24" s="72">
        <v>100</v>
      </c>
    </row>
    <row r="25" spans="4:22" ht="16">
      <c r="D25" s="126"/>
      <c r="E25" s="65">
        <v>377</v>
      </c>
      <c r="F25" s="65">
        <v>50.6</v>
      </c>
      <c r="G25" s="67" t="s">
        <v>161</v>
      </c>
      <c r="H25" s="68" t="s">
        <v>162</v>
      </c>
      <c r="I25" s="68" t="s">
        <v>163</v>
      </c>
      <c r="K25" s="126"/>
      <c r="L25" s="17">
        <v>377</v>
      </c>
      <c r="M25" s="17" t="s">
        <v>141</v>
      </c>
      <c r="N25" s="69">
        <v>89.233999999999995</v>
      </c>
      <c r="O25" s="69">
        <v>1698.7406699999999</v>
      </c>
      <c r="P25" s="21">
        <v>418.26342</v>
      </c>
      <c r="R25" s="126"/>
      <c r="S25" s="9">
        <v>377</v>
      </c>
      <c r="T25" s="17">
        <v>1</v>
      </c>
      <c r="U25" s="69">
        <v>2318.2014899999999</v>
      </c>
      <c r="V25" s="70">
        <v>1087.6885500000001</v>
      </c>
    </row>
    <row r="26" spans="4:22" ht="16">
      <c r="D26" s="126"/>
      <c r="E26" s="65">
        <v>378</v>
      </c>
      <c r="F26" s="65">
        <v>32.08</v>
      </c>
      <c r="G26" s="67" t="s">
        <v>164</v>
      </c>
      <c r="H26" s="68" t="s">
        <v>165</v>
      </c>
      <c r="I26" s="68" t="s">
        <v>166</v>
      </c>
      <c r="K26" s="126"/>
      <c r="L26" s="17">
        <v>378</v>
      </c>
      <c r="M26" s="17" t="s">
        <v>141</v>
      </c>
      <c r="N26" s="69">
        <v>122.938</v>
      </c>
      <c r="O26" s="69">
        <v>2604.1966499999999</v>
      </c>
      <c r="P26" s="21">
        <v>943.90354000000002</v>
      </c>
      <c r="R26" s="126"/>
      <c r="S26" s="9">
        <v>378</v>
      </c>
      <c r="T26" s="69">
        <v>1197.3592599999999</v>
      </c>
      <c r="U26" s="69">
        <v>18390.24452</v>
      </c>
      <c r="V26" s="70">
        <v>5795.6166999999996</v>
      </c>
    </row>
    <row r="27" spans="4:22" ht="16">
      <c r="D27" s="126"/>
      <c r="E27" s="65">
        <v>379</v>
      </c>
      <c r="F27" s="65">
        <v>85.33</v>
      </c>
      <c r="G27" s="67" t="s">
        <v>167</v>
      </c>
      <c r="H27" s="68" t="s">
        <v>168</v>
      </c>
      <c r="I27" s="68" t="s">
        <v>169</v>
      </c>
      <c r="K27" s="126"/>
      <c r="L27" s="17">
        <v>379</v>
      </c>
      <c r="M27" s="17" t="s">
        <v>141</v>
      </c>
      <c r="N27" s="17">
        <v>1</v>
      </c>
      <c r="O27" s="69">
        <v>400.82898</v>
      </c>
      <c r="P27" s="21">
        <v>297.51369</v>
      </c>
      <c r="R27" s="126"/>
      <c r="S27" s="9">
        <v>379</v>
      </c>
      <c r="T27" s="17">
        <v>1</v>
      </c>
      <c r="U27" s="69">
        <v>930.41727000000003</v>
      </c>
      <c r="V27" s="70">
        <v>341.46942999999999</v>
      </c>
    </row>
    <row r="28" spans="4:22" ht="16">
      <c r="D28" s="126"/>
      <c r="E28" s="65">
        <v>380</v>
      </c>
      <c r="F28" s="65">
        <v>59.78</v>
      </c>
      <c r="G28" s="67" t="s">
        <v>170</v>
      </c>
      <c r="H28" s="68" t="s">
        <v>171</v>
      </c>
      <c r="I28" s="68" t="s">
        <v>172</v>
      </c>
      <c r="K28" s="126"/>
      <c r="L28" s="17">
        <v>380</v>
      </c>
      <c r="M28" s="17" t="s">
        <v>141</v>
      </c>
      <c r="N28" s="69">
        <v>452.07</v>
      </c>
      <c r="O28" s="69">
        <v>9449.7503500000003</v>
      </c>
      <c r="P28" s="21">
        <v>4354.8736200000003</v>
      </c>
      <c r="R28" s="126"/>
      <c r="S28" s="9">
        <v>380</v>
      </c>
      <c r="T28" s="69">
        <v>1557.1579200000001</v>
      </c>
      <c r="U28" s="9">
        <v>33174</v>
      </c>
      <c r="V28" s="70">
        <v>27122.976030000002</v>
      </c>
    </row>
    <row r="29" spans="4:22" ht="15" customHeight="1">
      <c r="D29" s="127" t="s">
        <v>237</v>
      </c>
      <c r="E29" s="65">
        <v>381</v>
      </c>
      <c r="F29" s="65">
        <v>3211</v>
      </c>
      <c r="G29" s="67" t="s">
        <v>173</v>
      </c>
      <c r="H29" s="73" t="s">
        <v>174</v>
      </c>
      <c r="I29" s="68" t="s">
        <v>175</v>
      </c>
      <c r="K29" s="127" t="s">
        <v>237</v>
      </c>
      <c r="L29" s="17">
        <v>381</v>
      </c>
      <c r="M29" s="17">
        <v>1</v>
      </c>
      <c r="N29" s="69">
        <v>2600.9539199999999</v>
      </c>
      <c r="O29" s="69">
        <v>23033.842560000001</v>
      </c>
      <c r="P29" s="21">
        <v>17602.498230000001</v>
      </c>
      <c r="R29" s="127" t="s">
        <v>237</v>
      </c>
      <c r="S29" s="9">
        <v>381</v>
      </c>
      <c r="T29" s="69">
        <v>10079.50117</v>
      </c>
      <c r="U29" s="9">
        <v>91382</v>
      </c>
      <c r="V29" s="70">
        <v>67992.452910000007</v>
      </c>
    </row>
    <row r="30" spans="4:22" ht="16">
      <c r="D30" s="127"/>
      <c r="E30" s="65">
        <v>382</v>
      </c>
      <c r="F30" s="65">
        <v>5067</v>
      </c>
      <c r="G30" s="67" t="s">
        <v>176</v>
      </c>
      <c r="H30" s="73" t="s">
        <v>177</v>
      </c>
      <c r="I30" s="68" t="s">
        <v>178</v>
      </c>
      <c r="K30" s="127"/>
      <c r="L30" s="17">
        <v>382</v>
      </c>
      <c r="M30" s="17">
        <v>1</v>
      </c>
      <c r="N30" s="69">
        <v>2069.2610800000002</v>
      </c>
      <c r="O30" s="69">
        <v>4909.6078600000001</v>
      </c>
      <c r="P30" s="21">
        <v>2994.4786800000002</v>
      </c>
      <c r="R30" s="127"/>
      <c r="S30" s="9">
        <v>382</v>
      </c>
      <c r="T30" s="69">
        <v>2798.5283599999998</v>
      </c>
      <c r="U30" s="69">
        <v>15185.52627</v>
      </c>
      <c r="V30" s="70">
        <v>8281.5804599999992</v>
      </c>
    </row>
    <row r="31" spans="4:22" ht="16">
      <c r="D31" s="127"/>
      <c r="E31" s="65">
        <v>383</v>
      </c>
      <c r="F31" s="65">
        <v>7104</v>
      </c>
      <c r="G31" s="67" t="s">
        <v>179</v>
      </c>
      <c r="H31" s="73" t="s">
        <v>180</v>
      </c>
      <c r="I31" s="68" t="s">
        <v>181</v>
      </c>
      <c r="K31" s="127"/>
      <c r="L31" s="17">
        <v>383</v>
      </c>
      <c r="M31" s="17">
        <v>1</v>
      </c>
      <c r="N31" s="69">
        <v>1469.0279499999999</v>
      </c>
      <c r="O31" s="69">
        <v>16931.929080000002</v>
      </c>
      <c r="P31" s="21">
        <v>6641.5084399999996</v>
      </c>
      <c r="R31" s="127"/>
      <c r="S31" s="9">
        <v>383</v>
      </c>
      <c r="T31" s="69">
        <v>3624.8243600000001</v>
      </c>
      <c r="U31" s="69">
        <v>31978.400519999999</v>
      </c>
      <c r="V31" s="70">
        <v>11281.50828</v>
      </c>
    </row>
    <row r="32" spans="4:22" ht="16">
      <c r="D32" s="127"/>
      <c r="E32" s="65">
        <v>384</v>
      </c>
      <c r="F32" s="65">
        <v>6939</v>
      </c>
      <c r="G32" s="67" t="s">
        <v>182</v>
      </c>
      <c r="H32" s="73" t="s">
        <v>183</v>
      </c>
      <c r="I32" s="68" t="s">
        <v>184</v>
      </c>
      <c r="K32" s="127"/>
      <c r="L32" s="17">
        <v>384</v>
      </c>
      <c r="M32" s="17">
        <v>1</v>
      </c>
      <c r="N32" s="69">
        <v>5226.9579899999999</v>
      </c>
      <c r="O32" s="69">
        <v>41144.968610000004</v>
      </c>
      <c r="P32" s="21">
        <v>13921.726269999999</v>
      </c>
      <c r="R32" s="127"/>
      <c r="S32" s="9">
        <v>384</v>
      </c>
      <c r="T32" s="69">
        <v>9251.4170099999992</v>
      </c>
      <c r="U32" s="69">
        <v>60810.170839999999</v>
      </c>
      <c r="V32" s="70">
        <v>33862.892959999997</v>
      </c>
    </row>
    <row r="33" spans="4:22" ht="16">
      <c r="D33" s="127"/>
      <c r="E33" s="65">
        <v>385</v>
      </c>
      <c r="F33" s="74">
        <v>10800</v>
      </c>
      <c r="G33" s="67" t="s">
        <v>185</v>
      </c>
      <c r="H33" s="73" t="s">
        <v>186</v>
      </c>
      <c r="I33" s="68" t="s">
        <v>187</v>
      </c>
      <c r="K33" s="127"/>
      <c r="L33" s="17">
        <v>385</v>
      </c>
      <c r="M33" s="69">
        <v>66.878190000000004</v>
      </c>
      <c r="N33" s="69">
        <v>9769.9986599999993</v>
      </c>
      <c r="O33" s="69">
        <v>30415.246299999999</v>
      </c>
      <c r="P33" s="21">
        <v>13079.20037</v>
      </c>
      <c r="R33" s="127"/>
      <c r="S33" s="9">
        <v>385</v>
      </c>
      <c r="T33" s="69">
        <v>9087.5464699999993</v>
      </c>
      <c r="U33" s="69">
        <v>42345.376600000003</v>
      </c>
      <c r="V33" s="70">
        <v>26575.28959</v>
      </c>
    </row>
    <row r="34" spans="4:22" ht="16">
      <c r="D34" s="127"/>
      <c r="E34" s="65">
        <v>386</v>
      </c>
      <c r="F34" s="74">
        <v>12300</v>
      </c>
      <c r="G34" s="67" t="s">
        <v>188</v>
      </c>
      <c r="H34" s="73" t="s">
        <v>189</v>
      </c>
      <c r="I34" s="68" t="s">
        <v>190</v>
      </c>
      <c r="K34" s="127"/>
      <c r="L34" s="17">
        <v>386</v>
      </c>
      <c r="M34" s="69">
        <v>114.16160000000001</v>
      </c>
      <c r="N34" s="69">
        <v>9330.0927499999998</v>
      </c>
      <c r="O34" s="69">
        <v>18103.4444</v>
      </c>
      <c r="P34" s="21">
        <v>10034.88437</v>
      </c>
      <c r="R34" s="127"/>
      <c r="S34" s="9">
        <v>386</v>
      </c>
      <c r="T34" s="69">
        <v>25900.21012</v>
      </c>
      <c r="U34" s="69">
        <v>52866.169170000001</v>
      </c>
      <c r="V34" s="70">
        <v>20104.976259999999</v>
      </c>
    </row>
    <row r="35" spans="4:22" ht="16">
      <c r="D35" s="127"/>
      <c r="E35" s="65">
        <v>387</v>
      </c>
      <c r="F35" s="74">
        <v>8994</v>
      </c>
      <c r="G35" s="67" t="s">
        <v>191</v>
      </c>
      <c r="H35" s="73" t="s">
        <v>192</v>
      </c>
      <c r="I35" s="68" t="s">
        <v>193</v>
      </c>
      <c r="K35" s="127"/>
      <c r="L35" s="17">
        <v>387</v>
      </c>
      <c r="M35" s="69">
        <v>135.80704</v>
      </c>
      <c r="N35" s="69">
        <v>9952.7096500000007</v>
      </c>
      <c r="O35" s="69">
        <v>36749.93909</v>
      </c>
      <c r="P35" s="21">
        <v>18104.174650000001</v>
      </c>
      <c r="R35" s="127"/>
      <c r="S35" s="9">
        <v>387</v>
      </c>
      <c r="T35" s="69">
        <v>27151.764480000002</v>
      </c>
      <c r="U35" s="9">
        <v>42373</v>
      </c>
      <c r="V35" s="70">
        <v>74699.302720000007</v>
      </c>
    </row>
    <row r="36" spans="4:22" ht="16">
      <c r="D36" s="127"/>
      <c r="E36" s="65">
        <v>388</v>
      </c>
      <c r="F36" s="74">
        <v>12100</v>
      </c>
      <c r="G36" s="67" t="s">
        <v>194</v>
      </c>
      <c r="H36" s="73" t="s">
        <v>195</v>
      </c>
      <c r="I36" s="68" t="s">
        <v>196</v>
      </c>
      <c r="K36" s="127"/>
      <c r="L36" s="17">
        <v>388</v>
      </c>
      <c r="M36" s="69">
        <v>40.340290000000003</v>
      </c>
      <c r="N36" s="69">
        <v>4042.6757299999999</v>
      </c>
      <c r="O36" s="69">
        <v>21771.557540000002</v>
      </c>
      <c r="P36" s="21">
        <v>10378.451569999999</v>
      </c>
      <c r="R36" s="127"/>
      <c r="S36" s="9">
        <v>388</v>
      </c>
      <c r="T36" s="69">
        <v>6463.5383400000001</v>
      </c>
      <c r="U36" s="9">
        <v>43418</v>
      </c>
      <c r="V36" s="70">
        <v>20764.7696</v>
      </c>
    </row>
    <row r="37" spans="4:22" ht="16">
      <c r="D37" s="127"/>
      <c r="E37" s="65">
        <v>389</v>
      </c>
      <c r="F37" s="74">
        <v>15100</v>
      </c>
      <c r="G37" s="67" t="s">
        <v>197</v>
      </c>
      <c r="H37" s="73" t="s">
        <v>198</v>
      </c>
      <c r="I37" s="68" t="s">
        <v>199</v>
      </c>
      <c r="K37" s="127"/>
      <c r="L37" s="17">
        <v>389</v>
      </c>
      <c r="M37" s="69">
        <v>55.922020000000003</v>
      </c>
      <c r="N37" s="69">
        <v>4084.55836</v>
      </c>
      <c r="O37" s="69">
        <v>16308.872460000001</v>
      </c>
      <c r="P37" s="21">
        <v>8564.8386100000007</v>
      </c>
      <c r="R37" s="127"/>
      <c r="S37" s="9">
        <v>389</v>
      </c>
      <c r="T37" s="69">
        <v>14808.52253</v>
      </c>
      <c r="U37" s="69">
        <v>44636.248390000001</v>
      </c>
      <c r="V37" s="70">
        <v>21222.672190000001</v>
      </c>
    </row>
    <row r="38" spans="4:22" ht="16">
      <c r="D38" s="127"/>
      <c r="E38" s="65">
        <v>390</v>
      </c>
      <c r="F38" s="74">
        <v>16100</v>
      </c>
      <c r="G38" s="67" t="s">
        <v>200</v>
      </c>
      <c r="H38" s="73" t="s">
        <v>201</v>
      </c>
      <c r="I38" s="68" t="s">
        <v>202</v>
      </c>
      <c r="K38" s="127"/>
      <c r="L38" s="17">
        <v>390</v>
      </c>
      <c r="M38" s="69">
        <v>328.05104</v>
      </c>
      <c r="N38" s="69">
        <v>12118.289419999999</v>
      </c>
      <c r="O38" s="69">
        <v>26211.441900000002</v>
      </c>
      <c r="P38" s="21">
        <v>14034.771119999999</v>
      </c>
      <c r="R38" s="127"/>
      <c r="S38" s="9">
        <v>390</v>
      </c>
      <c r="T38" s="69">
        <v>24201.274679999999</v>
      </c>
      <c r="U38" s="69">
        <v>30726.07157</v>
      </c>
      <c r="V38" s="70">
        <v>68305.171849999999</v>
      </c>
    </row>
    <row r="39" spans="4:22" ht="15" customHeight="1">
      <c r="D39" s="122" t="s">
        <v>238</v>
      </c>
      <c r="E39" s="65">
        <v>391</v>
      </c>
      <c r="F39" s="65">
        <v>4222</v>
      </c>
      <c r="G39" s="67" t="s">
        <v>203</v>
      </c>
      <c r="H39" s="68" t="s">
        <v>204</v>
      </c>
      <c r="I39" s="68" t="s">
        <v>205</v>
      </c>
      <c r="K39" s="122" t="s">
        <v>238</v>
      </c>
      <c r="L39" s="17">
        <v>391</v>
      </c>
      <c r="M39" s="17">
        <v>1</v>
      </c>
      <c r="N39" s="69">
        <v>1541.68869</v>
      </c>
      <c r="O39" s="69">
        <v>5585.2749100000001</v>
      </c>
      <c r="P39" s="21">
        <v>4534.9380899999996</v>
      </c>
      <c r="R39" s="122" t="s">
        <v>238</v>
      </c>
      <c r="S39" s="9">
        <v>391</v>
      </c>
      <c r="T39" s="69">
        <v>7536.7154899999996</v>
      </c>
      <c r="U39" s="69">
        <v>17144.531599999998</v>
      </c>
      <c r="V39" s="70">
        <v>24488.04581</v>
      </c>
    </row>
    <row r="40" spans="4:22" ht="16">
      <c r="D40" s="122"/>
      <c r="E40" s="65">
        <v>392</v>
      </c>
      <c r="F40" s="65">
        <v>2061</v>
      </c>
      <c r="G40" s="67" t="s">
        <v>206</v>
      </c>
      <c r="H40" s="68" t="s">
        <v>207</v>
      </c>
      <c r="I40" s="68" t="s">
        <v>208</v>
      </c>
      <c r="K40" s="122"/>
      <c r="L40" s="17">
        <v>392</v>
      </c>
      <c r="M40" s="17">
        <v>1</v>
      </c>
      <c r="N40" s="69">
        <v>898.21357</v>
      </c>
      <c r="O40" s="69">
        <v>10425.40741</v>
      </c>
      <c r="P40" s="21">
        <v>5233.2670799999996</v>
      </c>
      <c r="R40" s="122"/>
      <c r="S40" s="9">
        <v>392</v>
      </c>
      <c r="T40" s="69">
        <v>4909.0671199999997</v>
      </c>
      <c r="U40" s="69">
        <v>24458.5933</v>
      </c>
      <c r="V40" s="70">
        <v>26623.361649999999</v>
      </c>
    </row>
    <row r="41" spans="4:22" ht="16">
      <c r="D41" s="122"/>
      <c r="E41" s="65">
        <v>393</v>
      </c>
      <c r="F41" s="65">
        <v>2759</v>
      </c>
      <c r="G41" s="67" t="s">
        <v>209</v>
      </c>
      <c r="H41" s="68" t="s">
        <v>210</v>
      </c>
      <c r="I41" s="68" t="s">
        <v>211</v>
      </c>
      <c r="K41" s="122"/>
      <c r="L41" s="17">
        <v>393</v>
      </c>
      <c r="M41" s="17">
        <v>1</v>
      </c>
      <c r="N41" s="69">
        <v>1867.13273</v>
      </c>
      <c r="O41" s="69">
        <v>7348.5510199999999</v>
      </c>
      <c r="P41" s="21">
        <v>4093.1699100000001</v>
      </c>
      <c r="R41" s="122"/>
      <c r="S41" s="9">
        <v>393</v>
      </c>
      <c r="T41" s="69">
        <v>58366.719510000003</v>
      </c>
      <c r="U41" s="69">
        <v>8757.1128100000005</v>
      </c>
      <c r="V41" s="70">
        <v>25497.223709999998</v>
      </c>
    </row>
    <row r="42" spans="4:22" ht="16">
      <c r="D42" s="122"/>
      <c r="E42" s="65">
        <v>394</v>
      </c>
      <c r="F42" s="65">
        <v>4569</v>
      </c>
      <c r="G42" s="67" t="s">
        <v>212</v>
      </c>
      <c r="H42" s="68" t="s">
        <v>213</v>
      </c>
      <c r="I42" s="68" t="s">
        <v>214</v>
      </c>
      <c r="K42" s="122"/>
      <c r="L42" s="17">
        <v>394</v>
      </c>
      <c r="M42" s="17">
        <v>1</v>
      </c>
      <c r="N42" s="69">
        <v>9894.6217099999994</v>
      </c>
      <c r="O42" s="69">
        <v>30341.962589999999</v>
      </c>
      <c r="P42" s="21">
        <v>13223.82316</v>
      </c>
      <c r="R42" s="122"/>
      <c r="S42" s="9">
        <v>394</v>
      </c>
      <c r="T42" s="69">
        <v>15270.971820000001</v>
      </c>
      <c r="U42" s="17">
        <v>100781</v>
      </c>
      <c r="V42" s="70">
        <v>54977.359490000003</v>
      </c>
    </row>
    <row r="43" spans="4:22" ht="16">
      <c r="D43" s="122"/>
      <c r="E43" s="65">
        <v>395</v>
      </c>
      <c r="F43" s="65">
        <v>2387</v>
      </c>
      <c r="G43" s="67" t="s">
        <v>215</v>
      </c>
      <c r="H43" s="68" t="s">
        <v>216</v>
      </c>
      <c r="I43" s="68" t="s">
        <v>217</v>
      </c>
      <c r="K43" s="122"/>
      <c r="L43" s="17">
        <v>395</v>
      </c>
      <c r="M43" s="17">
        <v>1</v>
      </c>
      <c r="N43" s="69">
        <v>3386.08014</v>
      </c>
      <c r="O43" s="69">
        <v>6358.4964300000001</v>
      </c>
      <c r="P43" s="21">
        <v>3657.0319100000002</v>
      </c>
      <c r="R43" s="122"/>
      <c r="S43" s="9">
        <v>395</v>
      </c>
      <c r="T43" s="69">
        <v>5075.2813200000001</v>
      </c>
      <c r="U43" s="69">
        <v>9546.4023799999995</v>
      </c>
      <c r="V43" s="70">
        <v>11356.10363</v>
      </c>
    </row>
    <row r="44" spans="4:22" ht="16">
      <c r="D44" s="122"/>
      <c r="E44" s="65">
        <v>396</v>
      </c>
      <c r="F44" s="65">
        <v>4801</v>
      </c>
      <c r="G44" s="67" t="s">
        <v>218</v>
      </c>
      <c r="H44" s="68" t="s">
        <v>219</v>
      </c>
      <c r="I44" s="68" t="s">
        <v>220</v>
      </c>
      <c r="K44" s="122"/>
      <c r="L44" s="17">
        <v>396</v>
      </c>
      <c r="M44" s="69">
        <v>115.74965</v>
      </c>
      <c r="N44" s="69">
        <v>3058.9004300000001</v>
      </c>
      <c r="O44" s="69">
        <v>4670.9810600000001</v>
      </c>
      <c r="P44" s="21">
        <v>3813.5061799999999</v>
      </c>
      <c r="R44" s="122"/>
      <c r="S44" s="9">
        <v>396</v>
      </c>
      <c r="T44" s="69">
        <v>25092.66561</v>
      </c>
      <c r="U44" s="69">
        <v>12069.213180000001</v>
      </c>
      <c r="V44" s="70">
        <v>10434.8284</v>
      </c>
    </row>
    <row r="45" spans="4:22" ht="16">
      <c r="D45" s="122"/>
      <c r="E45" s="65">
        <v>397</v>
      </c>
      <c r="F45" s="65">
        <v>4700</v>
      </c>
      <c r="G45" s="67" t="s">
        <v>221</v>
      </c>
      <c r="H45" s="68" t="s">
        <v>222</v>
      </c>
      <c r="I45" s="68" t="s">
        <v>223</v>
      </c>
      <c r="K45" s="122"/>
      <c r="L45" s="17">
        <v>397</v>
      </c>
      <c r="M45" s="17">
        <v>1</v>
      </c>
      <c r="N45" s="69">
        <v>2898.0455900000002</v>
      </c>
      <c r="O45" s="69">
        <v>15163.317660000001</v>
      </c>
      <c r="P45" s="21">
        <v>7747.2614299999996</v>
      </c>
      <c r="R45" s="122"/>
      <c r="S45" s="9">
        <v>397</v>
      </c>
      <c r="T45" s="69">
        <v>8859.9896700000008</v>
      </c>
      <c r="U45" s="69">
        <v>3529.4727699999999</v>
      </c>
      <c r="V45" s="70">
        <v>32269.304069999998</v>
      </c>
    </row>
    <row r="46" spans="4:22" ht="16">
      <c r="D46" s="122"/>
      <c r="E46" s="65">
        <v>398</v>
      </c>
      <c r="F46" s="65">
        <v>4812</v>
      </c>
      <c r="G46" s="67" t="s">
        <v>224</v>
      </c>
      <c r="H46" s="68" t="s">
        <v>220</v>
      </c>
      <c r="I46" s="68" t="s">
        <v>225</v>
      </c>
      <c r="K46" s="122"/>
      <c r="L46" s="17">
        <v>398</v>
      </c>
      <c r="M46" s="69">
        <v>54.136389999999999</v>
      </c>
      <c r="N46" s="69">
        <v>4985.3069299999997</v>
      </c>
      <c r="O46" s="69">
        <v>6927.1291099999999</v>
      </c>
      <c r="P46" s="21">
        <v>3818.0520799999999</v>
      </c>
      <c r="R46" s="122"/>
      <c r="S46" s="9">
        <v>398</v>
      </c>
      <c r="T46" s="69">
        <v>9262.3858500000006</v>
      </c>
      <c r="U46" s="69">
        <v>2888.8023699999999</v>
      </c>
      <c r="V46" s="70">
        <v>7956.7962500000003</v>
      </c>
    </row>
    <row r="47" spans="4:22" ht="16">
      <c r="D47" s="122"/>
      <c r="E47" s="65">
        <v>399</v>
      </c>
      <c r="F47" s="65">
        <v>6519</v>
      </c>
      <c r="G47" s="67" t="s">
        <v>226</v>
      </c>
      <c r="H47" s="68" t="s">
        <v>227</v>
      </c>
      <c r="I47" s="68" t="s">
        <v>228</v>
      </c>
      <c r="K47" s="122"/>
      <c r="L47" s="17">
        <v>399</v>
      </c>
      <c r="M47" s="69">
        <v>59.83184</v>
      </c>
      <c r="N47" s="69">
        <v>6867.2693499999996</v>
      </c>
      <c r="O47" s="69">
        <v>41410.942719999999</v>
      </c>
      <c r="P47" s="21">
        <v>24601.025259999999</v>
      </c>
      <c r="R47" s="122"/>
      <c r="S47" s="9">
        <v>399</v>
      </c>
      <c r="T47" s="69">
        <v>8968.6657699999996</v>
      </c>
      <c r="U47" s="69">
        <v>63608.668030000001</v>
      </c>
      <c r="V47" s="70">
        <v>39756.39789</v>
      </c>
    </row>
    <row r="48" spans="4:22" ht="16">
      <c r="D48" s="122"/>
      <c r="E48" s="65">
        <v>400</v>
      </c>
      <c r="F48" s="65">
        <v>4777</v>
      </c>
      <c r="G48" s="67" t="s">
        <v>229</v>
      </c>
      <c r="H48" s="68" t="s">
        <v>230</v>
      </c>
      <c r="I48" s="68" t="s">
        <v>231</v>
      </c>
      <c r="K48" s="122"/>
      <c r="L48" s="17">
        <v>400</v>
      </c>
      <c r="M48" s="69">
        <v>96.762929999999997</v>
      </c>
      <c r="N48" s="69">
        <v>4016.0597699999998</v>
      </c>
      <c r="O48" s="69">
        <v>5369.20435</v>
      </c>
      <c r="P48" s="21">
        <v>6633.9011600000003</v>
      </c>
      <c r="R48" s="122"/>
      <c r="S48" s="9">
        <v>400</v>
      </c>
      <c r="T48" s="66">
        <v>21634</v>
      </c>
      <c r="U48" s="69">
        <v>39738.60961</v>
      </c>
      <c r="V48" s="70">
        <v>29663.74655</v>
      </c>
    </row>
    <row r="49" spans="4:22" ht="16">
      <c r="D49" s="123" t="s">
        <v>258</v>
      </c>
      <c r="E49" s="75" t="s">
        <v>239</v>
      </c>
      <c r="F49" s="77" t="s">
        <v>240</v>
      </c>
      <c r="G49" s="76">
        <v>95300</v>
      </c>
      <c r="H49" s="76">
        <v>87400</v>
      </c>
      <c r="I49" s="76">
        <v>136000</v>
      </c>
      <c r="K49" s="123" t="s">
        <v>258</v>
      </c>
      <c r="L49" s="9">
        <v>2025561</v>
      </c>
      <c r="M49" s="35">
        <v>186.79419999999999</v>
      </c>
      <c r="N49" s="82">
        <v>6143.6812200000004</v>
      </c>
      <c r="O49" s="35">
        <v>15892.8943</v>
      </c>
      <c r="P49" s="35">
        <v>12869.35074</v>
      </c>
      <c r="R49" s="123" t="s">
        <v>258</v>
      </c>
      <c r="S49" s="83">
        <v>2025561</v>
      </c>
      <c r="T49" s="84">
        <v>33731</v>
      </c>
      <c r="U49" s="84">
        <v>57054</v>
      </c>
      <c r="V49" s="84">
        <v>93184</v>
      </c>
    </row>
    <row r="50" spans="4:22" ht="16">
      <c r="D50" s="124"/>
      <c r="E50" s="78" t="s">
        <v>241</v>
      </c>
      <c r="F50" s="77" t="s">
        <v>242</v>
      </c>
      <c r="G50" s="79">
        <v>78100</v>
      </c>
      <c r="H50" s="79">
        <v>79500</v>
      </c>
      <c r="I50" s="79">
        <v>107000</v>
      </c>
      <c r="K50" s="124"/>
      <c r="L50" s="9">
        <v>2025562</v>
      </c>
      <c r="M50" s="35">
        <v>234.30939000000001</v>
      </c>
      <c r="N50" s="82">
        <v>5810.1457399999999</v>
      </c>
      <c r="O50" s="35">
        <v>12499.26296</v>
      </c>
      <c r="P50" s="35">
        <v>5991.8570099999997</v>
      </c>
      <c r="R50" s="124"/>
      <c r="S50" s="83">
        <v>2025562</v>
      </c>
      <c r="T50" s="84">
        <v>22814</v>
      </c>
      <c r="U50" s="84">
        <v>37122</v>
      </c>
      <c r="V50" s="84">
        <v>16833</v>
      </c>
    </row>
    <row r="51" spans="4:22" ht="16">
      <c r="D51" s="124"/>
      <c r="E51" s="78" t="s">
        <v>243</v>
      </c>
      <c r="F51" s="77" t="s">
        <v>244</v>
      </c>
      <c r="G51" s="79">
        <v>125000</v>
      </c>
      <c r="H51" s="79">
        <v>145000</v>
      </c>
      <c r="I51" s="79">
        <v>200000</v>
      </c>
      <c r="K51" s="124"/>
      <c r="L51" s="9">
        <v>2025563</v>
      </c>
      <c r="M51" s="35">
        <v>99.205929999999995</v>
      </c>
      <c r="N51" s="82">
        <v>5731.6152400000001</v>
      </c>
      <c r="O51" s="35">
        <v>12141.10909</v>
      </c>
      <c r="P51" s="35">
        <v>6620.1881000000003</v>
      </c>
      <c r="R51" s="124"/>
      <c r="S51" s="83">
        <v>2025563</v>
      </c>
      <c r="T51" s="84">
        <v>25842</v>
      </c>
      <c r="U51" s="84">
        <v>67854</v>
      </c>
      <c r="V51" s="84">
        <v>25623</v>
      </c>
    </row>
    <row r="52" spans="4:22" ht="16">
      <c r="D52" s="124"/>
      <c r="E52" s="78" t="s">
        <v>245</v>
      </c>
      <c r="F52" s="77" t="s">
        <v>246</v>
      </c>
      <c r="G52" s="79">
        <v>77400</v>
      </c>
      <c r="H52" s="79">
        <v>104000</v>
      </c>
      <c r="I52" s="79">
        <v>161000</v>
      </c>
      <c r="K52" s="124"/>
      <c r="L52" s="9">
        <v>2025564</v>
      </c>
      <c r="M52" s="35">
        <v>467.95060999999998</v>
      </c>
      <c r="N52" s="82">
        <v>3508.4011700000001</v>
      </c>
      <c r="O52" s="35">
        <v>16852.006399999998</v>
      </c>
      <c r="P52" s="35">
        <v>8358.36132</v>
      </c>
      <c r="R52" s="124"/>
      <c r="S52" s="83">
        <v>2025564</v>
      </c>
      <c r="T52" s="84">
        <v>11996</v>
      </c>
      <c r="U52" s="84">
        <v>61067</v>
      </c>
      <c r="V52" s="84">
        <v>43981</v>
      </c>
    </row>
    <row r="53" spans="4:22" ht="16">
      <c r="D53" s="124"/>
      <c r="E53" s="78" t="s">
        <v>247</v>
      </c>
      <c r="F53" s="77" t="s">
        <v>248</v>
      </c>
      <c r="G53" s="79">
        <v>81300</v>
      </c>
      <c r="H53" s="79">
        <v>98600</v>
      </c>
      <c r="I53" s="79">
        <v>128000</v>
      </c>
      <c r="K53" s="124"/>
      <c r="L53" s="9">
        <v>2025565</v>
      </c>
      <c r="M53" s="35">
        <v>572.65935999999999</v>
      </c>
      <c r="N53" s="82">
        <v>10503.2387</v>
      </c>
      <c r="O53" s="35">
        <v>13713.363170000001</v>
      </c>
      <c r="P53" s="35">
        <v>8334.9545199999993</v>
      </c>
      <c r="R53" s="124"/>
      <c r="S53" s="83">
        <v>2025565</v>
      </c>
      <c r="T53" s="84">
        <v>75461</v>
      </c>
      <c r="U53" s="84">
        <v>69412</v>
      </c>
      <c r="V53" s="84">
        <v>42435</v>
      </c>
    </row>
    <row r="54" spans="4:22" ht="15.5">
      <c r="D54" s="124"/>
      <c r="E54" s="78" t="s">
        <v>249</v>
      </c>
      <c r="F54" s="77" t="s">
        <v>250</v>
      </c>
      <c r="G54" s="79">
        <v>138000</v>
      </c>
      <c r="H54" s="79">
        <v>131000</v>
      </c>
      <c r="I54" s="79">
        <v>184000</v>
      </c>
      <c r="K54" s="124"/>
      <c r="L54" s="9">
        <v>2025566</v>
      </c>
      <c r="M54" s="82">
        <v>307.41426999999999</v>
      </c>
      <c r="N54" s="82">
        <v>9797.9464100000005</v>
      </c>
      <c r="O54" s="82">
        <v>16574.781930000001</v>
      </c>
      <c r="P54" s="82">
        <v>10952.56811</v>
      </c>
      <c r="R54" s="124"/>
      <c r="S54" s="83">
        <v>2025566</v>
      </c>
      <c r="T54" s="84">
        <v>18105</v>
      </c>
      <c r="U54" s="84">
        <v>64096</v>
      </c>
      <c r="V54" s="84">
        <v>45163</v>
      </c>
    </row>
    <row r="55" spans="4:22" ht="15.5">
      <c r="D55" s="124"/>
      <c r="E55" s="78" t="s">
        <v>251</v>
      </c>
      <c r="F55" s="77" t="s">
        <v>252</v>
      </c>
      <c r="G55" s="79">
        <v>111000</v>
      </c>
      <c r="H55" s="79">
        <v>174000</v>
      </c>
      <c r="I55" s="79">
        <v>199000</v>
      </c>
      <c r="K55" s="124"/>
      <c r="L55" s="9">
        <v>2025567</v>
      </c>
      <c r="M55" s="82">
        <v>599.69200999999998</v>
      </c>
      <c r="N55" s="82">
        <v>10731.95645</v>
      </c>
      <c r="O55" s="82">
        <v>19282.211230000001</v>
      </c>
      <c r="P55" s="82">
        <v>18064.87268</v>
      </c>
      <c r="R55" s="124"/>
      <c r="S55" s="83">
        <v>2025567</v>
      </c>
      <c r="T55" s="84">
        <v>19642</v>
      </c>
      <c r="U55" s="84">
        <v>31090</v>
      </c>
      <c r="V55" s="84">
        <v>23230</v>
      </c>
    </row>
    <row r="56" spans="4:22" ht="15.5">
      <c r="D56" s="124"/>
      <c r="E56" s="78" t="s">
        <v>253</v>
      </c>
      <c r="F56" s="77" t="s">
        <v>254</v>
      </c>
      <c r="G56" s="79">
        <v>136000</v>
      </c>
      <c r="H56" s="79">
        <v>179000</v>
      </c>
      <c r="I56" s="79">
        <v>210000</v>
      </c>
      <c r="K56" s="124"/>
      <c r="L56" s="9">
        <v>2025568</v>
      </c>
      <c r="M56" s="82">
        <v>937.35977000000003</v>
      </c>
      <c r="N56" s="82">
        <v>10863.394130000001</v>
      </c>
      <c r="O56" s="82">
        <v>14077.890240000001</v>
      </c>
      <c r="P56" s="82">
        <v>9513.4971800000003</v>
      </c>
      <c r="R56" s="124"/>
      <c r="S56" s="83">
        <v>2025568</v>
      </c>
      <c r="T56" s="84">
        <v>27619</v>
      </c>
      <c r="U56" s="84">
        <v>66446</v>
      </c>
      <c r="V56" s="84">
        <v>37580</v>
      </c>
    </row>
    <row r="57" spans="4:22" ht="15.5">
      <c r="D57" s="124"/>
      <c r="E57" s="78" t="s">
        <v>255</v>
      </c>
      <c r="F57" s="77" t="s">
        <v>256</v>
      </c>
      <c r="G57" s="79">
        <v>125000</v>
      </c>
      <c r="H57" s="79">
        <v>119000</v>
      </c>
      <c r="I57" s="79">
        <v>164000</v>
      </c>
      <c r="K57" s="124"/>
      <c r="L57" s="9">
        <v>2025569</v>
      </c>
      <c r="M57" s="82">
        <v>276.74563000000001</v>
      </c>
      <c r="N57" s="82">
        <v>14184.27144</v>
      </c>
      <c r="O57" s="82">
        <v>22508.347280000002</v>
      </c>
      <c r="P57" s="82">
        <v>14956.66682</v>
      </c>
      <c r="R57" s="124"/>
      <c r="S57" s="83">
        <v>2025569</v>
      </c>
      <c r="T57" s="84">
        <v>35053</v>
      </c>
      <c r="U57" s="84">
        <v>53917</v>
      </c>
      <c r="V57" s="84">
        <v>30915</v>
      </c>
    </row>
    <row r="58" spans="4:22" ht="15.5">
      <c r="D58" s="125"/>
      <c r="E58" s="80" t="s">
        <v>257</v>
      </c>
      <c r="F58" s="80" t="s">
        <v>254</v>
      </c>
      <c r="G58" s="81">
        <v>111000</v>
      </c>
      <c r="H58" s="81">
        <v>174000</v>
      </c>
      <c r="I58" s="81">
        <v>256000</v>
      </c>
      <c r="K58" s="125"/>
      <c r="L58" s="9">
        <v>2025570</v>
      </c>
      <c r="M58" s="82">
        <v>651.31299999999999</v>
      </c>
      <c r="N58" s="82">
        <v>5222.1188000000002</v>
      </c>
      <c r="O58" s="82">
        <v>11867.1198</v>
      </c>
      <c r="P58" s="82">
        <v>5968.2498100000003</v>
      </c>
      <c r="R58" s="125"/>
      <c r="S58" s="83">
        <v>2025570</v>
      </c>
      <c r="T58" s="84">
        <v>15296</v>
      </c>
      <c r="U58" s="84">
        <v>31068</v>
      </c>
      <c r="V58" s="84">
        <v>18828</v>
      </c>
    </row>
  </sheetData>
  <mergeCells count="18">
    <mergeCell ref="D7:I7"/>
    <mergeCell ref="K7:P7"/>
    <mergeCell ref="R7:V7"/>
    <mergeCell ref="D9:D18"/>
    <mergeCell ref="K9:K18"/>
    <mergeCell ref="R9:R18"/>
    <mergeCell ref="D19:D28"/>
    <mergeCell ref="K19:K28"/>
    <mergeCell ref="R19:R28"/>
    <mergeCell ref="D29:D38"/>
    <mergeCell ref="K29:K38"/>
    <mergeCell ref="R29:R38"/>
    <mergeCell ref="D39:D48"/>
    <mergeCell ref="K39:K48"/>
    <mergeCell ref="R39:R48"/>
    <mergeCell ref="D49:D58"/>
    <mergeCell ref="K49:K58"/>
    <mergeCell ref="R49:R58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F5:M14"/>
  <sheetViews>
    <sheetView workbookViewId="0">
      <selection activeCell="K25" sqref="K25"/>
    </sheetView>
  </sheetViews>
  <sheetFormatPr defaultColWidth="10.6640625" defaultRowHeight="15"/>
  <sheetData>
    <row r="5" spans="6:13">
      <c r="L5" s="120" t="s">
        <v>261</v>
      </c>
      <c r="M5" s="120"/>
    </row>
    <row r="6" spans="6:13">
      <c r="F6" s="133" t="s">
        <v>260</v>
      </c>
      <c r="G6" s="133"/>
      <c r="I6" s="133" t="s">
        <v>262</v>
      </c>
      <c r="J6" s="133"/>
      <c r="L6" s="133"/>
      <c r="M6" s="133"/>
    </row>
    <row r="7" spans="6:13" ht="16">
      <c r="F7" s="85" t="s">
        <v>104</v>
      </c>
      <c r="G7" s="85" t="s">
        <v>259</v>
      </c>
      <c r="H7" s="85"/>
      <c r="I7" s="85" t="s">
        <v>104</v>
      </c>
      <c r="J7" s="85" t="s">
        <v>259</v>
      </c>
      <c r="K7" s="85"/>
      <c r="L7" s="85" t="s">
        <v>104</v>
      </c>
      <c r="M7" s="85" t="s">
        <v>259</v>
      </c>
    </row>
    <row r="8" spans="6:13" ht="16">
      <c r="F8" s="16">
        <v>87603</v>
      </c>
      <c r="G8" s="16">
        <v>67983</v>
      </c>
      <c r="H8" s="16"/>
      <c r="I8" s="16">
        <v>10240</v>
      </c>
      <c r="J8" s="16">
        <v>1057</v>
      </c>
      <c r="K8" s="16"/>
      <c r="L8" s="16">
        <v>7092</v>
      </c>
      <c r="M8" s="16">
        <v>1159</v>
      </c>
    </row>
    <row r="9" spans="6:13" ht="16">
      <c r="F9" s="16">
        <v>64347</v>
      </c>
      <c r="G9" s="16">
        <v>90055</v>
      </c>
      <c r="H9" s="16"/>
      <c r="I9" s="16">
        <v>1562</v>
      </c>
      <c r="J9" s="16">
        <v>274</v>
      </c>
      <c r="K9" s="16"/>
      <c r="L9" s="16">
        <v>315</v>
      </c>
      <c r="M9" s="16">
        <v>100</v>
      </c>
    </row>
    <row r="10" spans="6:13" ht="16">
      <c r="F10" s="16">
        <v>68136</v>
      </c>
      <c r="G10" s="16">
        <v>51527</v>
      </c>
      <c r="H10" s="16"/>
      <c r="I10" s="16">
        <v>2192</v>
      </c>
      <c r="J10" s="16">
        <v>915</v>
      </c>
      <c r="K10" s="16"/>
      <c r="L10" s="16">
        <v>1618</v>
      </c>
      <c r="M10" s="16">
        <v>115</v>
      </c>
    </row>
    <row r="11" spans="6:13" ht="16">
      <c r="F11" s="16">
        <v>69427</v>
      </c>
      <c r="G11" s="16">
        <v>49150</v>
      </c>
      <c r="H11" s="16"/>
      <c r="I11" s="16">
        <v>3067</v>
      </c>
      <c r="J11" s="16">
        <v>347</v>
      </c>
      <c r="K11" s="16"/>
      <c r="L11" s="16">
        <v>6432</v>
      </c>
      <c r="M11" s="16">
        <v>100</v>
      </c>
    </row>
    <row r="12" spans="6:13" ht="16">
      <c r="F12" s="16">
        <v>58444</v>
      </c>
      <c r="G12" s="16">
        <v>46432</v>
      </c>
      <c r="H12" s="16"/>
      <c r="I12" s="16">
        <v>7052</v>
      </c>
      <c r="J12" s="16">
        <v>2806</v>
      </c>
      <c r="K12" s="16"/>
      <c r="L12" s="16">
        <v>32448</v>
      </c>
      <c r="M12" s="16">
        <v>100</v>
      </c>
    </row>
    <row r="13" spans="6:13" ht="16">
      <c r="F13" s="16">
        <v>52518</v>
      </c>
      <c r="G13" s="16">
        <v>27279</v>
      </c>
      <c r="H13" s="16"/>
      <c r="I13" s="16">
        <v>875</v>
      </c>
      <c r="J13" s="16">
        <v>467</v>
      </c>
      <c r="K13" s="16"/>
      <c r="L13" s="16">
        <v>885</v>
      </c>
      <c r="M13" s="16">
        <v>530</v>
      </c>
    </row>
    <row r="14" spans="6:13" ht="16">
      <c r="F14" s="16"/>
      <c r="G14" s="16"/>
      <c r="H14" s="16"/>
      <c r="I14" s="16"/>
      <c r="J14" s="16"/>
      <c r="K14" s="16"/>
      <c r="L14" s="16"/>
      <c r="M14" s="16"/>
    </row>
  </sheetData>
  <mergeCells count="3">
    <mergeCell ref="F6:G6"/>
    <mergeCell ref="I6:J6"/>
    <mergeCell ref="L5:M6"/>
  </mergeCells>
  <phoneticPr fontId="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D3:W111"/>
  <sheetViews>
    <sheetView topLeftCell="J1" workbookViewId="0">
      <selection activeCell="F3" sqref="F3:W3"/>
    </sheetView>
  </sheetViews>
  <sheetFormatPr defaultColWidth="10.6640625" defaultRowHeight="15"/>
  <cols>
    <col min="5" max="5" width="20.1640625" customWidth="1"/>
  </cols>
  <sheetData>
    <row r="3" spans="4:23">
      <c r="F3" s="120" t="s">
        <v>303</v>
      </c>
      <c r="G3" s="120"/>
      <c r="H3" s="120"/>
      <c r="I3" s="120"/>
      <c r="J3" s="120"/>
      <c r="K3" s="120"/>
      <c r="L3" s="120" t="s">
        <v>269</v>
      </c>
      <c r="M3" s="120"/>
      <c r="N3" s="120"/>
      <c r="O3" s="120"/>
      <c r="P3" s="120"/>
      <c r="Q3" s="120"/>
      <c r="R3" s="120" t="s">
        <v>304</v>
      </c>
      <c r="S3" s="120"/>
      <c r="T3" s="120"/>
      <c r="U3" s="120"/>
      <c r="V3" s="120"/>
      <c r="W3" s="120"/>
    </row>
    <row r="4" spans="4:23">
      <c r="F4" s="86">
        <v>17075</v>
      </c>
      <c r="G4" s="86">
        <v>17013</v>
      </c>
      <c r="H4" s="86">
        <v>14353</v>
      </c>
      <c r="I4" s="86">
        <v>15013</v>
      </c>
      <c r="J4" s="86">
        <v>17319</v>
      </c>
      <c r="K4" s="86">
        <v>14333</v>
      </c>
      <c r="L4" s="87">
        <v>17079</v>
      </c>
      <c r="M4" s="87">
        <v>17065</v>
      </c>
      <c r="N4" s="87">
        <v>16349</v>
      </c>
      <c r="O4" s="87">
        <v>15057</v>
      </c>
      <c r="P4" s="87">
        <v>17049</v>
      </c>
      <c r="Q4" s="87">
        <v>14095</v>
      </c>
      <c r="R4" s="88">
        <v>17057</v>
      </c>
      <c r="S4" s="88">
        <v>17325</v>
      </c>
      <c r="T4" s="88">
        <v>16007</v>
      </c>
      <c r="U4" s="88">
        <v>15069</v>
      </c>
      <c r="V4" s="88">
        <v>17061</v>
      </c>
      <c r="W4" s="88">
        <v>14083</v>
      </c>
    </row>
    <row r="5" spans="4:23">
      <c r="D5" s="89">
        <v>0</v>
      </c>
      <c r="E5" s="134" t="s">
        <v>281</v>
      </c>
      <c r="F5">
        <v>73.400000000000006</v>
      </c>
      <c r="G5">
        <v>56.6</v>
      </c>
      <c r="H5">
        <v>57.3</v>
      </c>
      <c r="I5">
        <v>48</v>
      </c>
      <c r="J5">
        <v>69.900000000000006</v>
      </c>
      <c r="K5">
        <v>57.4</v>
      </c>
      <c r="L5">
        <v>65.7</v>
      </c>
      <c r="M5">
        <v>59</v>
      </c>
      <c r="N5">
        <v>72.400000000000006</v>
      </c>
      <c r="O5">
        <v>53.9</v>
      </c>
      <c r="P5">
        <v>82.7</v>
      </c>
      <c r="Q5">
        <v>62.2</v>
      </c>
      <c r="R5">
        <v>70.099999999999994</v>
      </c>
      <c r="S5">
        <v>72.3</v>
      </c>
      <c r="T5">
        <v>79.900000000000006</v>
      </c>
      <c r="U5">
        <v>64.8</v>
      </c>
      <c r="V5">
        <v>62.8</v>
      </c>
      <c r="W5">
        <v>69.5</v>
      </c>
    </row>
    <row r="6" spans="4:23">
      <c r="D6" s="89">
        <v>1.1000000000000001</v>
      </c>
      <c r="E6" s="134"/>
      <c r="F6">
        <v>58.6</v>
      </c>
      <c r="G6">
        <v>49</v>
      </c>
      <c r="H6">
        <v>52.2</v>
      </c>
      <c r="I6">
        <v>51.1</v>
      </c>
      <c r="J6">
        <v>45.8</v>
      </c>
      <c r="K6">
        <v>54.1</v>
      </c>
      <c r="L6">
        <v>42.3</v>
      </c>
      <c r="M6">
        <v>55.7</v>
      </c>
      <c r="N6">
        <v>53.7</v>
      </c>
      <c r="O6">
        <v>48.7</v>
      </c>
      <c r="P6">
        <v>61.3</v>
      </c>
      <c r="Q6">
        <v>57.8</v>
      </c>
      <c r="R6">
        <v>54</v>
      </c>
      <c r="S6">
        <v>58</v>
      </c>
      <c r="T6">
        <v>52</v>
      </c>
      <c r="U6">
        <v>47.4</v>
      </c>
      <c r="V6">
        <v>52.2</v>
      </c>
      <c r="W6">
        <v>54.3</v>
      </c>
    </row>
    <row r="7" spans="4:23">
      <c r="D7" s="89">
        <v>3.1</v>
      </c>
      <c r="E7" s="134"/>
      <c r="F7">
        <v>58.7</v>
      </c>
      <c r="G7">
        <v>57.8</v>
      </c>
      <c r="H7">
        <v>51.9</v>
      </c>
      <c r="I7">
        <v>48.6</v>
      </c>
      <c r="J7">
        <v>47</v>
      </c>
      <c r="K7">
        <v>60.5</v>
      </c>
      <c r="L7">
        <v>47.4</v>
      </c>
      <c r="M7">
        <v>54.5</v>
      </c>
      <c r="N7">
        <v>50.6</v>
      </c>
      <c r="O7">
        <v>49.1</v>
      </c>
      <c r="P7">
        <v>67.2</v>
      </c>
      <c r="Q7">
        <v>54.2</v>
      </c>
      <c r="R7">
        <v>49.4</v>
      </c>
      <c r="S7">
        <v>47</v>
      </c>
      <c r="T7">
        <v>52.1</v>
      </c>
      <c r="U7">
        <v>69.3</v>
      </c>
      <c r="V7">
        <v>60.3</v>
      </c>
      <c r="W7">
        <v>54.5</v>
      </c>
    </row>
    <row r="8" spans="4:23">
      <c r="D8" s="89">
        <v>5.0999999999999996</v>
      </c>
      <c r="E8" s="134"/>
      <c r="F8">
        <v>55.5</v>
      </c>
      <c r="G8">
        <v>58.3</v>
      </c>
      <c r="H8">
        <v>48.9</v>
      </c>
      <c r="I8">
        <v>56.1</v>
      </c>
      <c r="J8">
        <v>49.9</v>
      </c>
      <c r="K8">
        <v>62.3</v>
      </c>
      <c r="L8">
        <v>60.2</v>
      </c>
      <c r="M8">
        <v>74.900000000000006</v>
      </c>
      <c r="N8">
        <v>58.3</v>
      </c>
      <c r="O8">
        <v>57.8</v>
      </c>
      <c r="P8">
        <v>72.3</v>
      </c>
      <c r="Q8">
        <v>65.3</v>
      </c>
      <c r="R8">
        <v>51.8</v>
      </c>
      <c r="S8">
        <v>45.5</v>
      </c>
      <c r="T8">
        <v>61.6</v>
      </c>
      <c r="U8">
        <v>56.3</v>
      </c>
      <c r="V8">
        <v>57.3</v>
      </c>
      <c r="W8">
        <v>55.5</v>
      </c>
    </row>
    <row r="9" spans="4:23">
      <c r="D9" s="89">
        <v>7.1</v>
      </c>
      <c r="E9" s="134"/>
      <c r="F9">
        <v>57.9</v>
      </c>
      <c r="G9">
        <v>66.900000000000006</v>
      </c>
      <c r="H9">
        <v>56</v>
      </c>
      <c r="I9">
        <v>45.4</v>
      </c>
      <c r="L9">
        <v>51.2</v>
      </c>
      <c r="M9">
        <v>60.7</v>
      </c>
      <c r="N9">
        <v>57.5</v>
      </c>
      <c r="O9">
        <v>44.9</v>
      </c>
      <c r="R9">
        <v>53.2</v>
      </c>
      <c r="S9">
        <v>37.1</v>
      </c>
      <c r="T9">
        <v>62.3</v>
      </c>
      <c r="U9">
        <v>62.8</v>
      </c>
    </row>
    <row r="11" spans="4:23">
      <c r="D11" s="89">
        <v>0</v>
      </c>
      <c r="E11" s="134" t="s">
        <v>282</v>
      </c>
      <c r="F11">
        <v>3.2</v>
      </c>
      <c r="G11">
        <v>1.8</v>
      </c>
      <c r="H11">
        <v>4</v>
      </c>
      <c r="I11">
        <v>2.5</v>
      </c>
      <c r="J11">
        <v>3.9</v>
      </c>
      <c r="K11">
        <v>1.8</v>
      </c>
      <c r="L11">
        <v>3.4</v>
      </c>
      <c r="M11">
        <v>2.8</v>
      </c>
      <c r="N11">
        <v>4.4000000000000004</v>
      </c>
      <c r="O11">
        <v>3.1</v>
      </c>
      <c r="P11">
        <v>7.2</v>
      </c>
      <c r="Q11">
        <v>2.4</v>
      </c>
      <c r="R11">
        <v>3.5</v>
      </c>
      <c r="S11">
        <v>1.8</v>
      </c>
      <c r="T11">
        <v>3.7</v>
      </c>
      <c r="U11" s="90">
        <v>2.2999999999999998</v>
      </c>
      <c r="V11">
        <v>2.4</v>
      </c>
      <c r="W11">
        <v>6</v>
      </c>
    </row>
    <row r="12" spans="4:23">
      <c r="D12" s="89">
        <v>1.1000000000000001</v>
      </c>
      <c r="E12" s="134"/>
      <c r="F12">
        <v>3.9</v>
      </c>
      <c r="G12">
        <v>4.4000000000000004</v>
      </c>
      <c r="H12">
        <v>4.9000000000000004</v>
      </c>
      <c r="I12">
        <v>3.6</v>
      </c>
      <c r="J12">
        <v>3.4</v>
      </c>
      <c r="K12">
        <v>4.2</v>
      </c>
      <c r="L12">
        <v>3.7</v>
      </c>
      <c r="M12">
        <v>3.2</v>
      </c>
      <c r="N12">
        <v>4.7</v>
      </c>
      <c r="O12">
        <v>5.6</v>
      </c>
      <c r="P12">
        <v>6.5</v>
      </c>
      <c r="Q12">
        <v>4.3</v>
      </c>
      <c r="R12">
        <v>3.8</v>
      </c>
      <c r="S12">
        <v>3</v>
      </c>
      <c r="T12">
        <v>2.9</v>
      </c>
      <c r="U12">
        <v>3.5</v>
      </c>
      <c r="V12">
        <v>3.8</v>
      </c>
      <c r="W12">
        <v>3.8</v>
      </c>
    </row>
    <row r="13" spans="4:23">
      <c r="D13" s="89">
        <v>3.1</v>
      </c>
      <c r="E13" s="134"/>
      <c r="F13">
        <v>3.9</v>
      </c>
      <c r="G13">
        <v>4.8</v>
      </c>
      <c r="H13">
        <v>4.4000000000000004</v>
      </c>
      <c r="I13">
        <v>3.1</v>
      </c>
      <c r="J13">
        <v>3</v>
      </c>
      <c r="K13">
        <v>3.7</v>
      </c>
      <c r="L13">
        <v>3.2</v>
      </c>
      <c r="M13">
        <v>2.9</v>
      </c>
      <c r="N13">
        <v>3.7</v>
      </c>
      <c r="O13">
        <v>6.5</v>
      </c>
      <c r="P13">
        <v>5.8</v>
      </c>
      <c r="Q13">
        <v>2.9</v>
      </c>
      <c r="R13">
        <v>2.7</v>
      </c>
      <c r="S13">
        <v>2.6</v>
      </c>
      <c r="T13">
        <v>2.1</v>
      </c>
      <c r="U13">
        <v>6.8</v>
      </c>
      <c r="V13">
        <v>6.2</v>
      </c>
      <c r="W13">
        <v>3.9</v>
      </c>
    </row>
    <row r="14" spans="4:23">
      <c r="D14" s="89">
        <v>5.0999999999999996</v>
      </c>
      <c r="E14" s="134"/>
      <c r="F14">
        <v>3</v>
      </c>
      <c r="G14">
        <v>7</v>
      </c>
      <c r="H14">
        <v>2.9</v>
      </c>
      <c r="I14">
        <v>3.6</v>
      </c>
      <c r="J14">
        <v>3.7</v>
      </c>
      <c r="K14">
        <v>4.8</v>
      </c>
      <c r="L14">
        <v>4.3</v>
      </c>
      <c r="M14">
        <v>4.5999999999999996</v>
      </c>
      <c r="N14">
        <v>4.3</v>
      </c>
      <c r="O14">
        <v>5.7</v>
      </c>
      <c r="P14">
        <v>4.0999999999999996</v>
      </c>
      <c r="Q14">
        <v>3.9</v>
      </c>
      <c r="R14">
        <v>2.4</v>
      </c>
      <c r="S14">
        <v>2.2999999999999998</v>
      </c>
      <c r="T14">
        <v>3</v>
      </c>
      <c r="U14">
        <v>5.6</v>
      </c>
      <c r="V14">
        <v>4.7</v>
      </c>
      <c r="W14">
        <v>3.8</v>
      </c>
    </row>
    <row r="15" spans="4:23">
      <c r="D15" s="89">
        <v>7.1</v>
      </c>
      <c r="E15" s="134"/>
      <c r="F15">
        <v>2.9</v>
      </c>
      <c r="G15">
        <v>4.8</v>
      </c>
      <c r="H15">
        <v>3.9</v>
      </c>
      <c r="I15">
        <v>2.4</v>
      </c>
      <c r="L15">
        <v>2.8</v>
      </c>
      <c r="M15">
        <v>3</v>
      </c>
      <c r="N15">
        <v>4.3</v>
      </c>
      <c r="O15">
        <v>3.6</v>
      </c>
      <c r="R15">
        <v>3.1</v>
      </c>
      <c r="S15">
        <v>2.2000000000000002</v>
      </c>
      <c r="T15">
        <v>4.4000000000000004</v>
      </c>
      <c r="U15">
        <v>5</v>
      </c>
    </row>
    <row r="17" spans="4:23">
      <c r="D17" s="89">
        <v>0</v>
      </c>
      <c r="E17" s="134" t="s">
        <v>283</v>
      </c>
      <c r="F17">
        <v>24.5</v>
      </c>
      <c r="G17">
        <v>23.5</v>
      </c>
      <c r="H17">
        <v>50</v>
      </c>
      <c r="I17">
        <v>50.3</v>
      </c>
      <c r="J17">
        <v>29.1</v>
      </c>
      <c r="K17">
        <v>25.4</v>
      </c>
      <c r="L17">
        <v>37.6</v>
      </c>
      <c r="M17">
        <v>44.1</v>
      </c>
      <c r="N17">
        <v>32.200000000000003</v>
      </c>
      <c r="O17">
        <v>37.299999999999997</v>
      </c>
      <c r="P17">
        <v>30.6</v>
      </c>
      <c r="Q17">
        <v>29.2</v>
      </c>
      <c r="R17">
        <v>32.299999999999997</v>
      </c>
      <c r="S17">
        <v>32.299999999999997</v>
      </c>
      <c r="T17">
        <v>19.7</v>
      </c>
      <c r="U17">
        <v>29.8</v>
      </c>
      <c r="V17">
        <v>44.2</v>
      </c>
      <c r="W17">
        <v>31.9</v>
      </c>
    </row>
    <row r="18" spans="4:23">
      <c r="D18" s="89">
        <v>1.1000000000000001</v>
      </c>
      <c r="E18" s="134"/>
      <c r="F18">
        <v>38.200000000000003</v>
      </c>
      <c r="G18">
        <v>43.1</v>
      </c>
      <c r="H18">
        <v>45.2</v>
      </c>
      <c r="I18">
        <v>41.1</v>
      </c>
      <c r="J18">
        <v>38.5</v>
      </c>
      <c r="K18">
        <v>46.3</v>
      </c>
      <c r="L18">
        <v>37.6</v>
      </c>
      <c r="M18">
        <v>33.9</v>
      </c>
      <c r="N18">
        <v>39.5</v>
      </c>
      <c r="O18">
        <v>34.6</v>
      </c>
      <c r="P18">
        <v>39.799999999999997</v>
      </c>
      <c r="Q18">
        <v>39.799999999999997</v>
      </c>
      <c r="R18">
        <v>38.1</v>
      </c>
      <c r="S18">
        <v>40.6</v>
      </c>
      <c r="T18">
        <v>35.1</v>
      </c>
      <c r="U18">
        <v>36.200000000000003</v>
      </c>
      <c r="V18">
        <v>37.9</v>
      </c>
      <c r="W18">
        <v>37.5</v>
      </c>
    </row>
    <row r="19" spans="4:23">
      <c r="D19" s="89">
        <v>3.1</v>
      </c>
      <c r="E19" s="134"/>
      <c r="F19">
        <v>38</v>
      </c>
      <c r="G19">
        <v>38</v>
      </c>
      <c r="H19">
        <v>39.700000000000003</v>
      </c>
      <c r="I19">
        <v>37.5</v>
      </c>
      <c r="J19">
        <v>39.9</v>
      </c>
      <c r="K19">
        <v>45.8</v>
      </c>
      <c r="L19">
        <v>38.6</v>
      </c>
      <c r="M19">
        <v>35.200000000000003</v>
      </c>
      <c r="N19">
        <v>41.1</v>
      </c>
      <c r="O19">
        <v>38.799999999999997</v>
      </c>
      <c r="P19">
        <v>40.6</v>
      </c>
      <c r="Q19">
        <v>39.9</v>
      </c>
      <c r="R19">
        <v>36.9</v>
      </c>
      <c r="S19">
        <v>40.299999999999997</v>
      </c>
      <c r="T19">
        <v>38.6</v>
      </c>
      <c r="U19">
        <v>36.299999999999997</v>
      </c>
      <c r="V19">
        <v>42.5</v>
      </c>
      <c r="W19">
        <v>40</v>
      </c>
    </row>
    <row r="20" spans="4:23">
      <c r="D20" s="89">
        <v>5.0999999999999996</v>
      </c>
      <c r="E20" s="134"/>
      <c r="F20">
        <v>42.9</v>
      </c>
      <c r="G20">
        <v>47.8</v>
      </c>
      <c r="H20">
        <v>50.8</v>
      </c>
      <c r="I20">
        <v>55.4</v>
      </c>
      <c r="J20">
        <v>46.7</v>
      </c>
      <c r="K20">
        <v>51.4</v>
      </c>
      <c r="L20">
        <v>51.4</v>
      </c>
      <c r="M20">
        <v>46.5</v>
      </c>
      <c r="N20">
        <v>57.1</v>
      </c>
      <c r="O20">
        <v>48.1</v>
      </c>
      <c r="P20">
        <v>57.8</v>
      </c>
      <c r="Q20">
        <v>53.7</v>
      </c>
      <c r="R20">
        <v>49</v>
      </c>
      <c r="S20">
        <v>50.9</v>
      </c>
      <c r="T20">
        <v>52.9</v>
      </c>
      <c r="U20">
        <v>60.1</v>
      </c>
      <c r="V20">
        <v>52.1</v>
      </c>
      <c r="W20">
        <v>46.1</v>
      </c>
    </row>
    <row r="21" spans="4:23">
      <c r="D21" s="89">
        <v>7.1</v>
      </c>
      <c r="E21" s="134"/>
      <c r="F21">
        <v>37.1</v>
      </c>
      <c r="G21">
        <v>37.6</v>
      </c>
      <c r="H21">
        <v>40.799999999999997</v>
      </c>
      <c r="I21">
        <v>33.799999999999997</v>
      </c>
      <c r="L21">
        <v>37.1</v>
      </c>
      <c r="M21">
        <v>33.4</v>
      </c>
      <c r="N21">
        <v>38.9</v>
      </c>
      <c r="O21">
        <v>35</v>
      </c>
      <c r="R21">
        <v>38.700000000000003</v>
      </c>
      <c r="S21">
        <v>44.1</v>
      </c>
      <c r="T21">
        <v>40.299999999999997</v>
      </c>
      <c r="U21">
        <v>36.6</v>
      </c>
    </row>
    <row r="23" spans="4:23">
      <c r="D23" s="89">
        <v>0</v>
      </c>
      <c r="E23" s="120" t="s">
        <v>284</v>
      </c>
      <c r="F23">
        <v>81</v>
      </c>
      <c r="G23">
        <v>76</v>
      </c>
      <c r="H23">
        <v>167</v>
      </c>
      <c r="I23">
        <v>178</v>
      </c>
      <c r="J23">
        <v>94</v>
      </c>
      <c r="K23">
        <v>82</v>
      </c>
      <c r="L23">
        <v>124</v>
      </c>
      <c r="M23">
        <v>140</v>
      </c>
      <c r="N23">
        <v>104</v>
      </c>
      <c r="O23">
        <v>117</v>
      </c>
      <c r="P23">
        <v>96</v>
      </c>
      <c r="Q23">
        <v>96</v>
      </c>
      <c r="R23">
        <v>102</v>
      </c>
      <c r="S23">
        <v>105</v>
      </c>
      <c r="T23">
        <v>64</v>
      </c>
      <c r="U23">
        <v>97</v>
      </c>
      <c r="V23">
        <v>143</v>
      </c>
      <c r="W23">
        <v>103</v>
      </c>
    </row>
    <row r="24" spans="4:23">
      <c r="D24" s="89">
        <v>1.1000000000000001</v>
      </c>
      <c r="E24" s="120"/>
      <c r="F24">
        <v>124</v>
      </c>
      <c r="G24">
        <v>136</v>
      </c>
      <c r="H24">
        <v>148</v>
      </c>
      <c r="I24">
        <v>140</v>
      </c>
      <c r="J24">
        <v>128</v>
      </c>
      <c r="K24">
        <v>147</v>
      </c>
      <c r="L24">
        <v>126</v>
      </c>
      <c r="M24">
        <v>105</v>
      </c>
      <c r="N24">
        <v>132</v>
      </c>
      <c r="O24">
        <v>115</v>
      </c>
      <c r="P24">
        <v>127</v>
      </c>
      <c r="Q24">
        <v>132</v>
      </c>
      <c r="R24">
        <v>124</v>
      </c>
      <c r="S24">
        <v>133</v>
      </c>
      <c r="T24">
        <v>117</v>
      </c>
      <c r="U24">
        <v>119</v>
      </c>
      <c r="V24">
        <v>126</v>
      </c>
      <c r="W24">
        <v>124</v>
      </c>
    </row>
    <row r="25" spans="4:23">
      <c r="D25" s="89">
        <v>3.1</v>
      </c>
      <c r="E25" s="120"/>
      <c r="F25">
        <v>126</v>
      </c>
      <c r="G25">
        <v>127</v>
      </c>
      <c r="H25">
        <v>132</v>
      </c>
      <c r="I25">
        <v>132</v>
      </c>
      <c r="J25">
        <v>132</v>
      </c>
      <c r="K25">
        <v>154</v>
      </c>
      <c r="L25">
        <v>133</v>
      </c>
      <c r="M25">
        <v>114</v>
      </c>
      <c r="N25">
        <v>139</v>
      </c>
      <c r="O25">
        <v>121</v>
      </c>
      <c r="P25">
        <v>135</v>
      </c>
      <c r="Q25">
        <v>130</v>
      </c>
      <c r="R25">
        <v>118</v>
      </c>
      <c r="S25">
        <v>131</v>
      </c>
      <c r="T25">
        <v>125</v>
      </c>
      <c r="U25">
        <v>118</v>
      </c>
      <c r="V25">
        <v>138</v>
      </c>
      <c r="W25">
        <v>128</v>
      </c>
    </row>
    <row r="26" spans="4:23">
      <c r="D26" s="89">
        <v>5.0999999999999996</v>
      </c>
      <c r="E26" s="120"/>
      <c r="F26">
        <v>142</v>
      </c>
      <c r="G26">
        <v>153</v>
      </c>
      <c r="H26">
        <v>165</v>
      </c>
      <c r="I26">
        <v>191</v>
      </c>
      <c r="J26">
        <v>152</v>
      </c>
      <c r="K26">
        <v>170</v>
      </c>
      <c r="L26">
        <v>176</v>
      </c>
      <c r="M26">
        <v>148</v>
      </c>
      <c r="N26">
        <v>189</v>
      </c>
      <c r="O26">
        <v>153</v>
      </c>
      <c r="P26">
        <v>186</v>
      </c>
      <c r="Q26">
        <v>177</v>
      </c>
      <c r="R26">
        <v>157</v>
      </c>
      <c r="S26">
        <v>163</v>
      </c>
      <c r="T26">
        <v>172</v>
      </c>
      <c r="U26">
        <v>195</v>
      </c>
      <c r="V26">
        <v>171</v>
      </c>
      <c r="W26">
        <v>148</v>
      </c>
    </row>
    <row r="27" spans="4:23">
      <c r="D27" s="89">
        <v>7.1</v>
      </c>
      <c r="E27" s="120"/>
      <c r="F27">
        <v>122</v>
      </c>
      <c r="G27">
        <v>122</v>
      </c>
      <c r="H27">
        <v>137</v>
      </c>
      <c r="I27">
        <v>120</v>
      </c>
      <c r="L27">
        <v>129</v>
      </c>
      <c r="M27">
        <v>110</v>
      </c>
      <c r="N27">
        <v>132</v>
      </c>
      <c r="O27">
        <v>115</v>
      </c>
      <c r="R27">
        <v>128</v>
      </c>
      <c r="S27">
        <v>146</v>
      </c>
      <c r="T27">
        <v>136</v>
      </c>
      <c r="U27">
        <v>122</v>
      </c>
    </row>
    <row r="29" spans="4:23">
      <c r="D29" s="89">
        <v>0</v>
      </c>
      <c r="E29" s="120" t="s">
        <v>285</v>
      </c>
      <c r="F29">
        <v>18.5</v>
      </c>
      <c r="G29">
        <v>36.4</v>
      </c>
      <c r="H29">
        <v>34.200000000000003</v>
      </c>
      <c r="I29">
        <v>45.2</v>
      </c>
      <c r="J29">
        <v>19.8</v>
      </c>
      <c r="K29">
        <v>36.299999999999997</v>
      </c>
      <c r="L29">
        <v>25.5</v>
      </c>
      <c r="M29">
        <v>32.799999999999997</v>
      </c>
      <c r="N29">
        <v>20.9</v>
      </c>
      <c r="O29">
        <v>38.5</v>
      </c>
      <c r="P29">
        <v>9.9</v>
      </c>
      <c r="Q29">
        <v>30.8</v>
      </c>
      <c r="R29">
        <v>20.8</v>
      </c>
      <c r="S29">
        <v>19.3</v>
      </c>
      <c r="T29">
        <v>12.9</v>
      </c>
      <c r="U29">
        <v>27.8</v>
      </c>
      <c r="V29">
        <v>28</v>
      </c>
      <c r="W29">
        <v>22.1</v>
      </c>
    </row>
    <row r="30" spans="4:23">
      <c r="D30" s="89">
        <v>1.1000000000000001</v>
      </c>
      <c r="E30" s="120"/>
      <c r="F30">
        <v>34.299999999999997</v>
      </c>
      <c r="G30">
        <v>43.7</v>
      </c>
      <c r="H30">
        <v>39.6</v>
      </c>
      <c r="I30">
        <v>42.4</v>
      </c>
      <c r="J30">
        <v>45.1</v>
      </c>
      <c r="K30">
        <v>35.5</v>
      </c>
      <c r="L30">
        <v>48.4</v>
      </c>
      <c r="M30">
        <v>37.6</v>
      </c>
      <c r="N30">
        <v>39.1</v>
      </c>
      <c r="O30">
        <v>44.4</v>
      </c>
      <c r="P30">
        <v>31.1</v>
      </c>
      <c r="Q30">
        <v>33.1</v>
      </c>
      <c r="R30">
        <v>38</v>
      </c>
      <c r="S30">
        <v>33.5</v>
      </c>
      <c r="T30">
        <v>40.1</v>
      </c>
      <c r="U30">
        <v>45.4</v>
      </c>
      <c r="V30">
        <v>40.799999999999997</v>
      </c>
      <c r="W30">
        <v>35.6</v>
      </c>
    </row>
    <row r="31" spans="4:23">
      <c r="D31" s="89">
        <v>3.1</v>
      </c>
      <c r="E31" s="120"/>
      <c r="F31">
        <v>34</v>
      </c>
      <c r="G31">
        <v>33.200000000000003</v>
      </c>
      <c r="H31">
        <v>36.700000000000003</v>
      </c>
      <c r="I31">
        <v>43.1</v>
      </c>
      <c r="J31">
        <v>41.6</v>
      </c>
      <c r="K31">
        <v>29.5</v>
      </c>
      <c r="L31">
        <v>43.1</v>
      </c>
      <c r="M31">
        <v>38.1</v>
      </c>
      <c r="N31">
        <v>42.5</v>
      </c>
      <c r="O31">
        <v>43.8</v>
      </c>
      <c r="P31">
        <v>25.6</v>
      </c>
      <c r="Q31">
        <v>38.5</v>
      </c>
      <c r="R31">
        <v>41.4</v>
      </c>
      <c r="S31">
        <v>44.7</v>
      </c>
      <c r="T31">
        <v>39.200000000000003</v>
      </c>
      <c r="U31">
        <v>20.3</v>
      </c>
      <c r="V31">
        <v>30.2</v>
      </c>
      <c r="W31">
        <v>35.9</v>
      </c>
    </row>
    <row r="32" spans="4:23">
      <c r="D32" s="89">
        <v>5.0999999999999996</v>
      </c>
      <c r="E32" s="120"/>
      <c r="F32">
        <v>36.799999999999997</v>
      </c>
      <c r="G32">
        <v>32.1</v>
      </c>
      <c r="H32">
        <v>41.8</v>
      </c>
      <c r="I32">
        <v>36.9</v>
      </c>
      <c r="J32">
        <v>38.4</v>
      </c>
      <c r="K32">
        <v>26.6</v>
      </c>
      <c r="L32">
        <v>31</v>
      </c>
      <c r="M32">
        <v>18.600000000000001</v>
      </c>
      <c r="N32">
        <v>34.799999999999997</v>
      </c>
      <c r="O32">
        <v>36.200000000000003</v>
      </c>
      <c r="P32">
        <v>21.5</v>
      </c>
      <c r="Q32">
        <v>27</v>
      </c>
      <c r="R32">
        <v>39.4</v>
      </c>
      <c r="S32">
        <v>45.2</v>
      </c>
      <c r="T32">
        <v>30.1</v>
      </c>
      <c r="U32">
        <v>35.200000000000003</v>
      </c>
      <c r="V32">
        <v>34.700000000000003</v>
      </c>
      <c r="W32">
        <v>34.700000000000003</v>
      </c>
    </row>
    <row r="33" spans="4:23">
      <c r="D33" s="89">
        <v>7.1</v>
      </c>
      <c r="E33" s="120"/>
      <c r="F33">
        <v>34.200000000000003</v>
      </c>
      <c r="G33">
        <v>23.9</v>
      </c>
      <c r="H33">
        <v>35.299999999999997</v>
      </c>
      <c r="I33">
        <v>47.7</v>
      </c>
      <c r="L33">
        <v>38.700000000000003</v>
      </c>
      <c r="M33">
        <v>31.8</v>
      </c>
      <c r="N33">
        <v>34.299999999999997</v>
      </c>
      <c r="O33">
        <v>47.8</v>
      </c>
      <c r="R33">
        <v>34.799999999999997</v>
      </c>
      <c r="S33">
        <v>51.3</v>
      </c>
      <c r="T33">
        <v>28.6</v>
      </c>
      <c r="U33">
        <v>28.2</v>
      </c>
    </row>
    <row r="35" spans="4:23">
      <c r="D35" s="89">
        <v>0</v>
      </c>
      <c r="E35" s="120" t="s">
        <v>286</v>
      </c>
      <c r="F35">
        <v>0.8</v>
      </c>
      <c r="G35">
        <v>1.2</v>
      </c>
      <c r="H35">
        <v>2.4</v>
      </c>
      <c r="I35">
        <v>2.4</v>
      </c>
      <c r="J35">
        <v>1.1000000000000001</v>
      </c>
      <c r="K35">
        <v>1.2</v>
      </c>
      <c r="L35">
        <v>1.3</v>
      </c>
      <c r="M35">
        <v>1.6</v>
      </c>
      <c r="N35">
        <v>1.3</v>
      </c>
      <c r="O35">
        <v>2.2000000000000002</v>
      </c>
      <c r="P35">
        <v>0.9</v>
      </c>
      <c r="Q35">
        <v>1.2</v>
      </c>
      <c r="R35">
        <v>1</v>
      </c>
      <c r="S35">
        <v>0.5</v>
      </c>
      <c r="T35">
        <v>0.6</v>
      </c>
      <c r="U35">
        <v>1</v>
      </c>
      <c r="V35">
        <v>1</v>
      </c>
      <c r="W35">
        <v>1.9</v>
      </c>
    </row>
    <row r="36" spans="4:23">
      <c r="D36" s="89">
        <v>1.1000000000000001</v>
      </c>
      <c r="E36" s="120"/>
      <c r="F36">
        <v>2.2999999999999998</v>
      </c>
      <c r="G36">
        <v>3.8</v>
      </c>
      <c r="H36">
        <v>3.7</v>
      </c>
      <c r="I36">
        <v>2.9</v>
      </c>
      <c r="J36">
        <v>3.3</v>
      </c>
      <c r="K36">
        <v>2.7</v>
      </c>
      <c r="L36">
        <v>4.2</v>
      </c>
      <c r="M36">
        <v>2.2000000000000002</v>
      </c>
      <c r="N36">
        <v>3.4</v>
      </c>
      <c r="O36">
        <v>5.2</v>
      </c>
      <c r="P36">
        <v>3.3</v>
      </c>
      <c r="Q36">
        <v>2.4</v>
      </c>
      <c r="R36">
        <v>2.7</v>
      </c>
      <c r="S36">
        <v>1.7</v>
      </c>
      <c r="T36">
        <v>2.2000000000000002</v>
      </c>
      <c r="U36">
        <v>3.3</v>
      </c>
      <c r="V36">
        <v>3</v>
      </c>
      <c r="W36">
        <v>2.5</v>
      </c>
    </row>
    <row r="37" spans="4:23">
      <c r="D37" s="89">
        <v>3.1</v>
      </c>
      <c r="E37" s="120"/>
      <c r="F37">
        <v>2.2000000000000002</v>
      </c>
      <c r="G37">
        <v>2.8</v>
      </c>
      <c r="H37">
        <v>3</v>
      </c>
      <c r="I37">
        <v>2.8</v>
      </c>
      <c r="J37">
        <v>2.6</v>
      </c>
      <c r="K37">
        <v>1.8</v>
      </c>
      <c r="L37">
        <v>2.9</v>
      </c>
      <c r="M37">
        <v>2</v>
      </c>
      <c r="N37">
        <v>3.1</v>
      </c>
      <c r="O37">
        <v>5.8</v>
      </c>
      <c r="P37">
        <v>2.2000000000000002</v>
      </c>
      <c r="Q37">
        <v>2</v>
      </c>
      <c r="R37">
        <v>2.2999999999999998</v>
      </c>
      <c r="S37">
        <v>2.5</v>
      </c>
      <c r="T37">
        <v>1.6</v>
      </c>
      <c r="U37">
        <v>2</v>
      </c>
      <c r="V37">
        <v>3.1</v>
      </c>
      <c r="W37">
        <v>2.5</v>
      </c>
    </row>
    <row r="38" spans="4:23">
      <c r="D38" s="89">
        <v>5.0999999999999996</v>
      </c>
      <c r="E38" s="120"/>
      <c r="F38">
        <v>2</v>
      </c>
      <c r="G38">
        <v>3.9</v>
      </c>
      <c r="H38">
        <v>2.5</v>
      </c>
      <c r="I38">
        <v>2.2999999999999998</v>
      </c>
      <c r="J38">
        <v>2.8</v>
      </c>
      <c r="K38">
        <v>2</v>
      </c>
      <c r="L38">
        <v>2.2000000000000002</v>
      </c>
      <c r="M38">
        <v>1.1000000000000001</v>
      </c>
      <c r="N38">
        <v>2.6</v>
      </c>
      <c r="O38">
        <v>3.6</v>
      </c>
      <c r="P38">
        <v>1.2</v>
      </c>
      <c r="Q38">
        <v>1.6</v>
      </c>
      <c r="R38">
        <v>1.9</v>
      </c>
      <c r="S38">
        <v>2.2999999999999998</v>
      </c>
      <c r="T38">
        <v>1.5</v>
      </c>
      <c r="U38">
        <v>3.5</v>
      </c>
      <c r="V38">
        <v>2.8</v>
      </c>
      <c r="W38">
        <v>2.4</v>
      </c>
    </row>
    <row r="39" spans="4:23">
      <c r="D39" s="89">
        <v>7.1</v>
      </c>
      <c r="E39" s="120"/>
      <c r="F39">
        <v>1.7</v>
      </c>
      <c r="G39">
        <v>1.7</v>
      </c>
      <c r="H39">
        <v>2.5</v>
      </c>
      <c r="I39">
        <v>2.5</v>
      </c>
      <c r="L39">
        <v>2.1</v>
      </c>
      <c r="M39">
        <v>1.6</v>
      </c>
      <c r="N39">
        <v>2.6</v>
      </c>
      <c r="O39">
        <v>3.8</v>
      </c>
      <c r="R39">
        <v>2</v>
      </c>
      <c r="S39">
        <v>3</v>
      </c>
      <c r="T39">
        <v>2</v>
      </c>
      <c r="U39">
        <v>2.2999999999999998</v>
      </c>
    </row>
    <row r="41" spans="4:23">
      <c r="D41" s="89">
        <v>0</v>
      </c>
      <c r="E41" s="120" t="s">
        <v>287</v>
      </c>
      <c r="F41">
        <v>330</v>
      </c>
      <c r="G41">
        <v>323</v>
      </c>
      <c r="H41">
        <v>334</v>
      </c>
      <c r="I41">
        <v>353</v>
      </c>
      <c r="J41">
        <v>323</v>
      </c>
      <c r="K41">
        <v>322</v>
      </c>
      <c r="L41">
        <v>329</v>
      </c>
      <c r="M41">
        <v>317</v>
      </c>
      <c r="N41">
        <v>322</v>
      </c>
      <c r="O41">
        <v>313</v>
      </c>
      <c r="P41">
        <v>313</v>
      </c>
      <c r="Q41">
        <v>328</v>
      </c>
      <c r="R41">
        <v>315</v>
      </c>
      <c r="S41">
        <v>325</v>
      </c>
      <c r="T41">
        <v>324</v>
      </c>
      <c r="U41">
        <v>325</v>
      </c>
      <c r="V41">
        <v>323</v>
      </c>
      <c r="W41">
        <v>322</v>
      </c>
    </row>
    <row r="42" spans="4:23">
      <c r="D42" s="89">
        <v>1.1000000000000001</v>
      </c>
      <c r="E42" s="120"/>
      <c r="F42">
        <v>324</v>
      </c>
      <c r="G42">
        <v>315</v>
      </c>
      <c r="H42">
        <v>327</v>
      </c>
      <c r="I42">
        <v>340</v>
      </c>
      <c r="J42">
        <v>332</v>
      </c>
      <c r="K42">
        <v>317</v>
      </c>
      <c r="L42">
        <v>335</v>
      </c>
      <c r="M42">
        <v>309</v>
      </c>
      <c r="N42">
        <v>334</v>
      </c>
      <c r="O42">
        <v>332</v>
      </c>
      <c r="P42">
        <v>319</v>
      </c>
      <c r="Q42">
        <v>331</v>
      </c>
      <c r="R42">
        <v>325</v>
      </c>
      <c r="S42">
        <v>327</v>
      </c>
      <c r="T42">
        <v>333</v>
      </c>
      <c r="U42">
        <v>328</v>
      </c>
      <c r="V42">
        <v>332</v>
      </c>
      <c r="W42" s="90">
        <v>330</v>
      </c>
    </row>
    <row r="43" spans="4:23">
      <c r="D43" s="89">
        <v>3.1</v>
      </c>
      <c r="E43" s="120"/>
      <c r="F43">
        <v>331</v>
      </c>
      <c r="G43">
        <v>334</v>
      </c>
      <c r="H43">
        <v>332</v>
      </c>
      <c r="I43">
        <v>352</v>
      </c>
      <c r="J43">
        <v>330</v>
      </c>
      <c r="K43">
        <v>336</v>
      </c>
      <c r="L43">
        <v>344</v>
      </c>
      <c r="M43">
        <v>323</v>
      </c>
      <c r="N43">
        <v>338</v>
      </c>
      <c r="O43">
        <v>311</v>
      </c>
      <c r="P43">
        <v>332</v>
      </c>
      <c r="Q43">
        <v>325</v>
      </c>
      <c r="R43">
        <v>319</v>
      </c>
      <c r="S43">
        <v>325</v>
      </c>
      <c r="T43">
        <v>323</v>
      </c>
      <c r="U43">
        <v>325</v>
      </c>
      <c r="V43">
        <v>324</v>
      </c>
      <c r="W43">
        <v>320</v>
      </c>
    </row>
    <row r="44" spans="4:23">
      <c r="D44" s="89">
        <v>5.0999999999999996</v>
      </c>
      <c r="E44" s="120"/>
      <c r="F44">
        <v>331</v>
      </c>
      <c r="G44">
        <v>320</v>
      </c>
      <c r="H44">
        <v>324</v>
      </c>
      <c r="I44">
        <v>344</v>
      </c>
      <c r="J44">
        <v>325</v>
      </c>
      <c r="K44">
        <v>330</v>
      </c>
      <c r="L44">
        <v>342</v>
      </c>
      <c r="M44">
        <v>318</v>
      </c>
      <c r="N44">
        <v>330</v>
      </c>
      <c r="O44">
        <v>318</v>
      </c>
      <c r="P44">
        <v>321</v>
      </c>
      <c r="Q44">
        <v>329</v>
      </c>
      <c r="R44">
        <v>320</v>
      </c>
      <c r="S44">
        <v>320</v>
      </c>
      <c r="T44">
        <v>325</v>
      </c>
      <c r="U44">
        <v>324</v>
      </c>
      <c r="V44">
        <v>328</v>
      </c>
      <c r="W44">
        <v>321</v>
      </c>
    </row>
    <row r="45" spans="4:23">
      <c r="D45" s="89">
        <v>7.1</v>
      </c>
      <c r="E45" s="120"/>
      <c r="F45">
        <v>328</v>
      </c>
      <c r="G45">
        <v>324</v>
      </c>
      <c r="H45">
        <v>335</v>
      </c>
      <c r="I45">
        <v>355</v>
      </c>
      <c r="L45">
        <v>347</v>
      </c>
      <c r="M45">
        <v>329</v>
      </c>
      <c r="N45">
        <v>339</v>
      </c>
      <c r="O45">
        <v>328</v>
      </c>
      <c r="R45">
        <v>330</v>
      </c>
      <c r="S45">
        <v>331</v>
      </c>
      <c r="T45">
        <v>337</v>
      </c>
      <c r="U45">
        <v>333</v>
      </c>
    </row>
    <row r="47" spans="4:23">
      <c r="D47" s="89">
        <v>0</v>
      </c>
      <c r="E47" s="120" t="s">
        <v>288</v>
      </c>
      <c r="F47">
        <v>22.8</v>
      </c>
      <c r="G47">
        <v>21.9</v>
      </c>
      <c r="H47">
        <v>24.9</v>
      </c>
      <c r="I47">
        <v>25.2</v>
      </c>
      <c r="J47">
        <v>23.5</v>
      </c>
      <c r="K47">
        <v>22.1</v>
      </c>
      <c r="L47">
        <v>24.5</v>
      </c>
      <c r="M47">
        <v>23.4</v>
      </c>
      <c r="N47">
        <v>23.4</v>
      </c>
      <c r="O47">
        <v>24.3</v>
      </c>
      <c r="P47">
        <v>23.4</v>
      </c>
      <c r="Q47">
        <v>23.8</v>
      </c>
      <c r="R47">
        <v>21.2</v>
      </c>
      <c r="S47">
        <v>22.7</v>
      </c>
      <c r="T47">
        <v>23.2</v>
      </c>
      <c r="U47">
        <v>23</v>
      </c>
      <c r="V47">
        <v>22.8</v>
      </c>
      <c r="W47">
        <v>25.6</v>
      </c>
    </row>
    <row r="48" spans="4:23">
      <c r="D48" s="89">
        <v>1.1000000000000001</v>
      </c>
      <c r="E48" s="120"/>
      <c r="F48">
        <v>23.4</v>
      </c>
      <c r="G48">
        <v>22.7</v>
      </c>
      <c r="H48">
        <v>25.2</v>
      </c>
      <c r="I48">
        <v>25.1</v>
      </c>
      <c r="J48">
        <v>24.3</v>
      </c>
      <c r="K48">
        <v>25.3</v>
      </c>
      <c r="L48">
        <v>25.3</v>
      </c>
      <c r="M48">
        <v>23.2</v>
      </c>
      <c r="N48">
        <v>24.6</v>
      </c>
      <c r="O48">
        <v>26.2</v>
      </c>
      <c r="P48">
        <v>24.2</v>
      </c>
      <c r="Q48">
        <v>24.5</v>
      </c>
      <c r="R48">
        <v>22.5</v>
      </c>
      <c r="S48">
        <v>23.5</v>
      </c>
      <c r="T48">
        <v>24.5</v>
      </c>
      <c r="U48">
        <v>26.6</v>
      </c>
      <c r="V48">
        <v>23.9</v>
      </c>
      <c r="W48">
        <v>23.7</v>
      </c>
    </row>
    <row r="49" spans="4:23">
      <c r="D49" s="89">
        <v>3.1</v>
      </c>
      <c r="E49" s="120"/>
      <c r="F49">
        <v>23.9</v>
      </c>
      <c r="G49">
        <v>23.8</v>
      </c>
      <c r="H49">
        <v>25.4</v>
      </c>
      <c r="I49">
        <v>25.9</v>
      </c>
      <c r="J49">
        <v>24.3</v>
      </c>
      <c r="K49">
        <v>26.5</v>
      </c>
      <c r="L49">
        <v>26.1</v>
      </c>
      <c r="M49">
        <v>24.4</v>
      </c>
      <c r="N49">
        <v>24.8</v>
      </c>
      <c r="O49">
        <v>25.1</v>
      </c>
      <c r="P49">
        <v>25</v>
      </c>
      <c r="Q49">
        <v>24.5</v>
      </c>
      <c r="R49">
        <v>21.9</v>
      </c>
      <c r="S49">
        <v>23.4</v>
      </c>
      <c r="T49">
        <v>24.1</v>
      </c>
      <c r="U49">
        <v>26.1</v>
      </c>
      <c r="V49">
        <v>23.6</v>
      </c>
      <c r="W49">
        <v>22.8</v>
      </c>
    </row>
    <row r="50" spans="4:23">
      <c r="D50" s="89">
        <v>5.0999999999999996</v>
      </c>
      <c r="E50" s="120"/>
      <c r="F50">
        <v>23.9</v>
      </c>
      <c r="G50">
        <v>22.9</v>
      </c>
      <c r="H50">
        <v>24.9</v>
      </c>
      <c r="I50">
        <v>25.6</v>
      </c>
      <c r="J50">
        <v>23.9</v>
      </c>
      <c r="K50">
        <v>25.7</v>
      </c>
      <c r="L50">
        <v>25.6</v>
      </c>
      <c r="M50">
        <v>23.7</v>
      </c>
      <c r="N50">
        <v>24.3</v>
      </c>
      <c r="O50">
        <v>25.2</v>
      </c>
      <c r="P50">
        <v>24.5</v>
      </c>
      <c r="Q50">
        <v>24.6</v>
      </c>
      <c r="R50">
        <v>21.9</v>
      </c>
      <c r="S50">
        <v>23.1</v>
      </c>
      <c r="T50">
        <v>24</v>
      </c>
      <c r="U50">
        <v>26.1</v>
      </c>
      <c r="V50">
        <v>23.7</v>
      </c>
      <c r="W50">
        <v>23</v>
      </c>
    </row>
    <row r="51" spans="4:23">
      <c r="D51" s="89">
        <v>7.1</v>
      </c>
      <c r="E51" s="120"/>
      <c r="F51">
        <v>23.6</v>
      </c>
      <c r="G51">
        <v>23.1</v>
      </c>
      <c r="H51">
        <v>25.6</v>
      </c>
      <c r="I51">
        <v>26.3</v>
      </c>
      <c r="L51">
        <v>26.4</v>
      </c>
      <c r="M51">
        <v>24.8</v>
      </c>
      <c r="N51">
        <v>25</v>
      </c>
      <c r="O51">
        <v>26.1</v>
      </c>
      <c r="R51">
        <v>22.8</v>
      </c>
      <c r="S51">
        <v>24.1</v>
      </c>
      <c r="T51">
        <v>25.1</v>
      </c>
      <c r="U51">
        <v>27</v>
      </c>
    </row>
    <row r="53" spans="4:23">
      <c r="D53" s="89">
        <v>0</v>
      </c>
      <c r="E53" s="120" t="s">
        <v>289</v>
      </c>
      <c r="F53">
        <v>69.400000000000006</v>
      </c>
      <c r="G53">
        <v>68</v>
      </c>
      <c r="H53">
        <v>74.8</v>
      </c>
      <c r="I53">
        <v>71.5</v>
      </c>
      <c r="J53">
        <v>72.8</v>
      </c>
      <c r="K53">
        <v>68.5</v>
      </c>
      <c r="L53">
        <v>74.5</v>
      </c>
      <c r="M53">
        <v>74.099999999999994</v>
      </c>
      <c r="N53">
        <v>72.7</v>
      </c>
      <c r="O53">
        <v>77.8</v>
      </c>
      <c r="P53">
        <v>75</v>
      </c>
      <c r="Q53">
        <v>72.7</v>
      </c>
      <c r="R53">
        <v>67.400000000000006</v>
      </c>
      <c r="S53">
        <v>70.7</v>
      </c>
      <c r="T53">
        <v>71.7</v>
      </c>
      <c r="U53">
        <v>70.900000000000006</v>
      </c>
      <c r="V53">
        <v>70.7</v>
      </c>
      <c r="W53">
        <v>79.400000000000006</v>
      </c>
    </row>
    <row r="54" spans="4:23">
      <c r="D54" s="89">
        <v>1.1000000000000001</v>
      </c>
      <c r="E54" s="120"/>
      <c r="F54">
        <v>72.400000000000006</v>
      </c>
      <c r="G54">
        <v>72</v>
      </c>
      <c r="H54">
        <v>77.099999999999994</v>
      </c>
      <c r="I54">
        <v>74</v>
      </c>
      <c r="J54">
        <v>73.400000000000006</v>
      </c>
      <c r="K54">
        <v>79.8</v>
      </c>
      <c r="L54">
        <v>75.7</v>
      </c>
      <c r="M54">
        <v>75</v>
      </c>
      <c r="N54">
        <v>73.7</v>
      </c>
      <c r="O54">
        <v>79.2</v>
      </c>
      <c r="P54">
        <v>76.2</v>
      </c>
      <c r="Q54">
        <v>74.3</v>
      </c>
      <c r="R54">
        <v>69.3</v>
      </c>
      <c r="S54">
        <v>72</v>
      </c>
      <c r="T54">
        <v>73.900000000000006</v>
      </c>
      <c r="U54">
        <v>81.099999999999994</v>
      </c>
      <c r="V54">
        <v>72.2</v>
      </c>
      <c r="W54">
        <v>71.8</v>
      </c>
    </row>
    <row r="55" spans="4:23">
      <c r="D55" s="89">
        <v>3.1</v>
      </c>
      <c r="E55" s="120"/>
      <c r="F55">
        <v>72.3</v>
      </c>
      <c r="G55">
        <v>71.599999999999994</v>
      </c>
      <c r="H55">
        <v>76.8</v>
      </c>
      <c r="I55">
        <v>73.8</v>
      </c>
      <c r="J55">
        <v>73.599999999999994</v>
      </c>
      <c r="K55">
        <v>79</v>
      </c>
      <c r="L55">
        <v>76</v>
      </c>
      <c r="M55">
        <v>75.400000000000006</v>
      </c>
      <c r="N55">
        <v>73.599999999999994</v>
      </c>
      <c r="O55">
        <v>80.7</v>
      </c>
      <c r="P55">
        <v>75.599999999999994</v>
      </c>
      <c r="Q55">
        <v>75.5</v>
      </c>
      <c r="R55">
        <v>68.900000000000006</v>
      </c>
      <c r="S55">
        <v>72.400000000000006</v>
      </c>
      <c r="T55">
        <v>74.7</v>
      </c>
      <c r="U55">
        <v>80.7</v>
      </c>
      <c r="V55">
        <v>73</v>
      </c>
      <c r="W55">
        <v>71.7</v>
      </c>
    </row>
    <row r="56" spans="4:23">
      <c r="D56" s="89">
        <v>5.0999999999999996</v>
      </c>
      <c r="E56" s="120"/>
      <c r="F56">
        <v>72.3</v>
      </c>
      <c r="G56">
        <v>71.900000000000006</v>
      </c>
      <c r="H56">
        <v>76.8</v>
      </c>
      <c r="I56">
        <v>74.3</v>
      </c>
      <c r="J56">
        <v>73.7</v>
      </c>
      <c r="K56">
        <v>77.900000000000006</v>
      </c>
      <c r="L56">
        <v>74.900000000000006</v>
      </c>
      <c r="M56">
        <v>74.599999999999994</v>
      </c>
      <c r="N56">
        <v>73.8</v>
      </c>
      <c r="O56">
        <v>79.599999999999994</v>
      </c>
      <c r="P56">
        <v>76.2</v>
      </c>
      <c r="Q56">
        <v>74.8</v>
      </c>
      <c r="R56">
        <v>68.599999999999994</v>
      </c>
      <c r="S56">
        <v>72.400000000000006</v>
      </c>
      <c r="T56">
        <v>74.099999999999994</v>
      </c>
      <c r="U56">
        <v>80.7</v>
      </c>
      <c r="V56">
        <v>72.599999999999994</v>
      </c>
      <c r="W56">
        <v>71.7</v>
      </c>
    </row>
    <row r="57" spans="4:23">
      <c r="D57" s="89">
        <v>7.1</v>
      </c>
      <c r="E57" s="120"/>
      <c r="F57">
        <v>72</v>
      </c>
      <c r="G57">
        <v>71.400000000000006</v>
      </c>
      <c r="H57">
        <v>76.400000000000006</v>
      </c>
      <c r="I57">
        <v>74.3</v>
      </c>
      <c r="L57">
        <v>76.3</v>
      </c>
      <c r="M57">
        <v>75.7</v>
      </c>
      <c r="N57">
        <v>74</v>
      </c>
      <c r="O57">
        <v>79.599999999999994</v>
      </c>
      <c r="R57">
        <v>69.3</v>
      </c>
      <c r="S57">
        <v>72.900000000000006</v>
      </c>
      <c r="T57">
        <v>74.7</v>
      </c>
      <c r="U57">
        <v>81.2</v>
      </c>
    </row>
    <row r="59" spans="4:23">
      <c r="D59" s="89">
        <v>0</v>
      </c>
      <c r="E59" s="120" t="s">
        <v>290</v>
      </c>
      <c r="F59">
        <v>8.1</v>
      </c>
      <c r="G59">
        <v>7</v>
      </c>
      <c r="H59">
        <v>8.5</v>
      </c>
      <c r="I59">
        <v>6.8</v>
      </c>
      <c r="J59">
        <v>10.3</v>
      </c>
      <c r="K59">
        <v>6.3</v>
      </c>
      <c r="L59">
        <v>8.8000000000000007</v>
      </c>
      <c r="M59">
        <v>8.1999999999999993</v>
      </c>
      <c r="N59">
        <v>6.7</v>
      </c>
      <c r="O59">
        <v>7.6</v>
      </c>
      <c r="P59">
        <v>7.4</v>
      </c>
      <c r="Q59">
        <v>7</v>
      </c>
      <c r="R59">
        <v>9.1</v>
      </c>
      <c r="S59">
        <v>8.4</v>
      </c>
      <c r="T59">
        <v>7.2</v>
      </c>
      <c r="U59">
        <v>7.4</v>
      </c>
      <c r="V59">
        <v>9.1999999999999993</v>
      </c>
      <c r="W59">
        <v>8.4</v>
      </c>
    </row>
    <row r="60" spans="4:23">
      <c r="D60" s="89">
        <v>1.1000000000000001</v>
      </c>
      <c r="E60" s="120"/>
      <c r="F60">
        <v>7.1</v>
      </c>
      <c r="G60">
        <v>7.3</v>
      </c>
      <c r="H60">
        <v>8.1999999999999993</v>
      </c>
      <c r="I60">
        <v>6.5</v>
      </c>
      <c r="J60">
        <v>9.1</v>
      </c>
      <c r="K60">
        <v>10.4</v>
      </c>
      <c r="L60">
        <v>9.3000000000000007</v>
      </c>
      <c r="M60">
        <v>6.7</v>
      </c>
      <c r="N60">
        <v>7.2</v>
      </c>
      <c r="O60">
        <v>6.9</v>
      </c>
      <c r="P60">
        <v>7.6</v>
      </c>
      <c r="Q60">
        <v>9.1</v>
      </c>
      <c r="R60">
        <v>8</v>
      </c>
      <c r="S60">
        <v>8.5</v>
      </c>
      <c r="T60">
        <v>7.9</v>
      </c>
      <c r="U60">
        <v>7.2</v>
      </c>
      <c r="V60">
        <v>7</v>
      </c>
      <c r="W60">
        <v>10.1</v>
      </c>
    </row>
    <row r="61" spans="4:23">
      <c r="D61" s="89">
        <v>3.1</v>
      </c>
      <c r="E61" s="120"/>
      <c r="F61">
        <v>7.3</v>
      </c>
      <c r="G61">
        <v>9</v>
      </c>
      <c r="H61">
        <v>11.4</v>
      </c>
      <c r="I61">
        <v>8.3000000000000007</v>
      </c>
      <c r="J61">
        <v>11.4</v>
      </c>
      <c r="K61">
        <v>10</v>
      </c>
      <c r="L61">
        <v>9.4499999999999993</v>
      </c>
      <c r="M61">
        <v>7.4</v>
      </c>
      <c r="N61">
        <v>6.9</v>
      </c>
      <c r="O61">
        <v>7.1</v>
      </c>
      <c r="P61">
        <v>7.2</v>
      </c>
      <c r="Q61">
        <v>7.3</v>
      </c>
      <c r="R61">
        <v>9.1999999999999993</v>
      </c>
      <c r="S61">
        <v>8.3000000000000007</v>
      </c>
      <c r="T61">
        <v>8.6999999999999993</v>
      </c>
      <c r="U61">
        <v>10.4</v>
      </c>
      <c r="V61">
        <v>9.5</v>
      </c>
      <c r="W61">
        <v>9.6</v>
      </c>
    </row>
    <row r="62" spans="4:23">
      <c r="D62" s="89">
        <v>5.0999999999999996</v>
      </c>
      <c r="E62" s="120"/>
      <c r="F62">
        <v>7.7</v>
      </c>
      <c r="G62">
        <v>9.6</v>
      </c>
      <c r="H62">
        <v>9.3000000000000007</v>
      </c>
      <c r="I62">
        <v>7</v>
      </c>
      <c r="J62">
        <v>11.7</v>
      </c>
      <c r="K62">
        <v>11.1</v>
      </c>
      <c r="L62">
        <v>8.8000000000000007</v>
      </c>
      <c r="M62">
        <v>6.5</v>
      </c>
      <c r="N62">
        <v>6.9</v>
      </c>
      <c r="O62">
        <v>6</v>
      </c>
      <c r="P62">
        <v>6.2</v>
      </c>
      <c r="Q62">
        <v>7.7</v>
      </c>
      <c r="R62">
        <v>8.8000000000000007</v>
      </c>
      <c r="S62">
        <v>9.3000000000000007</v>
      </c>
      <c r="T62">
        <v>8.3000000000000007</v>
      </c>
      <c r="U62">
        <v>8.5</v>
      </c>
      <c r="V62">
        <v>8</v>
      </c>
      <c r="W62">
        <v>9.8000000000000007</v>
      </c>
    </row>
    <row r="63" spans="4:23">
      <c r="D63" s="89">
        <v>7.1</v>
      </c>
      <c r="E63" s="120"/>
      <c r="F63">
        <v>7.9</v>
      </c>
      <c r="G63">
        <v>9.1999999999999993</v>
      </c>
      <c r="H63">
        <v>8.6999999999999993</v>
      </c>
      <c r="I63">
        <v>6.9</v>
      </c>
      <c r="L63">
        <v>10.1</v>
      </c>
      <c r="M63">
        <v>7.5</v>
      </c>
      <c r="N63">
        <v>8.1999999999999993</v>
      </c>
      <c r="O63">
        <v>7.3</v>
      </c>
      <c r="R63">
        <v>12</v>
      </c>
      <c r="S63">
        <v>11.6</v>
      </c>
      <c r="T63">
        <v>9.1</v>
      </c>
      <c r="U63">
        <v>9</v>
      </c>
    </row>
    <row r="65" spans="4:23">
      <c r="D65" s="89">
        <v>0</v>
      </c>
      <c r="E65" s="120" t="s">
        <v>291</v>
      </c>
      <c r="F65">
        <v>0.4</v>
      </c>
      <c r="G65">
        <v>0.2</v>
      </c>
      <c r="H65">
        <v>0.6</v>
      </c>
      <c r="I65">
        <v>0.3</v>
      </c>
      <c r="J65">
        <v>0.6</v>
      </c>
      <c r="K65">
        <v>0.2</v>
      </c>
      <c r="L65">
        <v>0.5</v>
      </c>
      <c r="M65">
        <v>0.4</v>
      </c>
      <c r="N65">
        <v>0.4</v>
      </c>
      <c r="O65">
        <v>0.4</v>
      </c>
      <c r="P65">
        <v>0.6</v>
      </c>
      <c r="Q65">
        <v>0.2</v>
      </c>
      <c r="R65">
        <v>0.5</v>
      </c>
      <c r="S65">
        <v>0.2</v>
      </c>
      <c r="T65">
        <v>0.3</v>
      </c>
      <c r="U65">
        <v>0.3</v>
      </c>
      <c r="V65">
        <v>0.3</v>
      </c>
      <c r="W65">
        <v>0.7</v>
      </c>
    </row>
    <row r="66" spans="4:23">
      <c r="D66" s="89">
        <v>1.1000000000000001</v>
      </c>
      <c r="E66" s="120"/>
      <c r="F66">
        <v>0.5</v>
      </c>
      <c r="G66">
        <v>0.6</v>
      </c>
      <c r="H66">
        <v>0.7</v>
      </c>
      <c r="I66">
        <v>0.4</v>
      </c>
      <c r="J66">
        <v>0.7</v>
      </c>
      <c r="K66">
        <v>0.8</v>
      </c>
      <c r="L66">
        <v>0.8</v>
      </c>
      <c r="M66">
        <v>0.4</v>
      </c>
      <c r="N66">
        <v>0.6</v>
      </c>
      <c r="O66">
        <v>0.8</v>
      </c>
      <c r="P66">
        <v>0.8</v>
      </c>
      <c r="Q66">
        <v>0.7</v>
      </c>
      <c r="R66">
        <v>0.6</v>
      </c>
      <c r="S66">
        <v>0.4</v>
      </c>
      <c r="T66">
        <v>0.4</v>
      </c>
      <c r="U66">
        <v>0.5</v>
      </c>
      <c r="V66">
        <v>0.5</v>
      </c>
      <c r="W66">
        <v>0.7</v>
      </c>
    </row>
    <row r="67" spans="4:23">
      <c r="D67" s="89">
        <v>3.1</v>
      </c>
      <c r="E67" s="120"/>
      <c r="F67">
        <v>0.5</v>
      </c>
      <c r="G67">
        <v>0.7</v>
      </c>
      <c r="H67">
        <v>0.9</v>
      </c>
      <c r="I67">
        <v>0.5</v>
      </c>
      <c r="J67">
        <v>0.7</v>
      </c>
      <c r="K67">
        <v>0.6</v>
      </c>
      <c r="L67">
        <v>0.6</v>
      </c>
      <c r="M67">
        <v>0.4</v>
      </c>
      <c r="N67">
        <v>0.5</v>
      </c>
      <c r="O67">
        <v>0.9</v>
      </c>
      <c r="P67">
        <v>0.6</v>
      </c>
      <c r="Q67">
        <v>0.4</v>
      </c>
      <c r="R67">
        <v>0.5</v>
      </c>
      <c r="S67">
        <v>0.5</v>
      </c>
      <c r="T67">
        <v>0.3</v>
      </c>
      <c r="U67">
        <v>1</v>
      </c>
      <c r="V67">
        <v>1</v>
      </c>
      <c r="W67">
        <v>0.7</v>
      </c>
    </row>
    <row r="68" spans="4:23">
      <c r="D68" s="89">
        <v>5.0999999999999996</v>
      </c>
      <c r="E68" s="120"/>
      <c r="F68">
        <v>0.4</v>
      </c>
      <c r="G68">
        <v>1.1000000000000001</v>
      </c>
      <c r="H68">
        <v>0.5</v>
      </c>
      <c r="I68">
        <v>0.4</v>
      </c>
      <c r="J68">
        <v>0.9</v>
      </c>
      <c r="K68">
        <v>0.9</v>
      </c>
      <c r="L68">
        <v>0.6</v>
      </c>
      <c r="M68">
        <v>0.4</v>
      </c>
      <c r="N68">
        <v>0.5</v>
      </c>
      <c r="O68">
        <v>0.6</v>
      </c>
      <c r="P68">
        <v>0.3</v>
      </c>
      <c r="Q68">
        <v>0.4</v>
      </c>
      <c r="R68">
        <v>0.4</v>
      </c>
      <c r="S68">
        <v>0.5</v>
      </c>
      <c r="T68">
        <v>0.4</v>
      </c>
      <c r="U68">
        <v>0.9</v>
      </c>
      <c r="V68">
        <v>0.6</v>
      </c>
      <c r="W68">
        <v>0.7</v>
      </c>
    </row>
    <row r="69" spans="4:23">
      <c r="D69" s="89">
        <v>7.1</v>
      </c>
      <c r="E69" s="120"/>
      <c r="F69">
        <v>0.4</v>
      </c>
      <c r="G69">
        <v>0.7</v>
      </c>
      <c r="H69">
        <v>0.6</v>
      </c>
      <c r="I69">
        <v>0.3</v>
      </c>
      <c r="L69">
        <v>0.6</v>
      </c>
      <c r="M69">
        <v>0.3</v>
      </c>
      <c r="N69">
        <v>0.6</v>
      </c>
      <c r="O69">
        <v>0.6</v>
      </c>
      <c r="R69">
        <v>0.7</v>
      </c>
      <c r="S69">
        <v>0.7</v>
      </c>
      <c r="T69">
        <v>0.6</v>
      </c>
      <c r="U69">
        <v>0.7</v>
      </c>
    </row>
    <row r="71" spans="4:23">
      <c r="D71" s="89">
        <v>0</v>
      </c>
      <c r="E71" s="120" t="s">
        <v>292</v>
      </c>
      <c r="F71">
        <v>6.7</v>
      </c>
      <c r="G71">
        <v>7</v>
      </c>
      <c r="H71">
        <v>5.8</v>
      </c>
      <c r="I71">
        <v>8.1999999999999993</v>
      </c>
      <c r="J71">
        <v>7.1</v>
      </c>
      <c r="K71">
        <v>7.4</v>
      </c>
      <c r="L71">
        <v>7.8</v>
      </c>
      <c r="M71">
        <v>8.8000000000000007</v>
      </c>
      <c r="N71">
        <v>8.1</v>
      </c>
      <c r="O71">
        <v>8.1</v>
      </c>
      <c r="P71">
        <v>7.9</v>
      </c>
      <c r="Q71">
        <v>7.4</v>
      </c>
      <c r="R71">
        <v>8.1999999999999993</v>
      </c>
      <c r="S71">
        <v>8.3000000000000007</v>
      </c>
      <c r="T71">
        <v>7.9</v>
      </c>
      <c r="U71">
        <v>7.3</v>
      </c>
      <c r="V71">
        <v>7.6</v>
      </c>
      <c r="W71">
        <v>7.7</v>
      </c>
    </row>
    <row r="72" spans="4:23">
      <c r="D72" s="89">
        <v>1.1000000000000001</v>
      </c>
      <c r="E72" s="120"/>
      <c r="F72">
        <v>7.4</v>
      </c>
      <c r="G72">
        <v>7.9</v>
      </c>
      <c r="H72">
        <v>6</v>
      </c>
      <c r="I72">
        <v>8.9</v>
      </c>
      <c r="J72">
        <v>7.2</v>
      </c>
      <c r="K72">
        <v>8.5</v>
      </c>
      <c r="L72">
        <v>7.7</v>
      </c>
      <c r="M72">
        <v>9.3000000000000007</v>
      </c>
      <c r="N72">
        <v>8</v>
      </c>
      <c r="O72">
        <v>7.7</v>
      </c>
      <c r="P72">
        <v>7.9</v>
      </c>
      <c r="Q72">
        <v>7.2</v>
      </c>
      <c r="R72">
        <v>7.9</v>
      </c>
      <c r="S72">
        <v>8.1999999999999993</v>
      </c>
      <c r="T72">
        <v>7.2</v>
      </c>
      <c r="U72">
        <v>6.8</v>
      </c>
      <c r="V72">
        <v>6.9</v>
      </c>
      <c r="W72">
        <v>7.2</v>
      </c>
    </row>
    <row r="73" spans="4:23">
      <c r="D73" s="89">
        <v>3.1</v>
      </c>
      <c r="E73" s="120"/>
      <c r="F73">
        <v>7.7</v>
      </c>
      <c r="G73">
        <v>7.3</v>
      </c>
      <c r="H73">
        <v>6.1</v>
      </c>
      <c r="I73">
        <v>8.6</v>
      </c>
      <c r="J73">
        <v>6.8</v>
      </c>
      <c r="K73">
        <v>8.1999999999999993</v>
      </c>
      <c r="L73">
        <v>7.4</v>
      </c>
      <c r="M73">
        <v>8.8000000000000007</v>
      </c>
      <c r="N73">
        <v>7.6</v>
      </c>
      <c r="O73">
        <v>8.1</v>
      </c>
      <c r="P73">
        <v>7.1</v>
      </c>
      <c r="Q73">
        <v>7.9</v>
      </c>
      <c r="R73">
        <v>7.8</v>
      </c>
      <c r="S73">
        <v>7.8</v>
      </c>
      <c r="T73">
        <v>7.8</v>
      </c>
      <c r="U73">
        <v>6.8</v>
      </c>
      <c r="V73">
        <v>7.1</v>
      </c>
      <c r="W73">
        <v>7.4</v>
      </c>
    </row>
    <row r="74" spans="4:23">
      <c r="D74" s="89">
        <v>5.0999999999999996</v>
      </c>
      <c r="E74" s="120"/>
      <c r="F74">
        <v>7.5</v>
      </c>
      <c r="G74">
        <v>7.8</v>
      </c>
      <c r="H74">
        <v>6.3</v>
      </c>
      <c r="I74">
        <v>8.8000000000000007</v>
      </c>
      <c r="J74">
        <v>7</v>
      </c>
      <c r="K74">
        <v>8.6</v>
      </c>
      <c r="L74">
        <v>7.2</v>
      </c>
      <c r="M74">
        <v>9.5</v>
      </c>
      <c r="N74">
        <v>8.1999999999999993</v>
      </c>
      <c r="O74">
        <v>8.3000000000000007</v>
      </c>
      <c r="P74">
        <v>7.7</v>
      </c>
      <c r="Q74">
        <v>7.2</v>
      </c>
      <c r="R74">
        <v>7.9</v>
      </c>
      <c r="S74">
        <v>8.1999999999999993</v>
      </c>
      <c r="T74">
        <v>7.6</v>
      </c>
      <c r="U74">
        <v>7.4</v>
      </c>
      <c r="V74">
        <v>7.5</v>
      </c>
      <c r="W74">
        <v>7.5</v>
      </c>
    </row>
    <row r="75" spans="4:23">
      <c r="D75" s="89">
        <v>7.1</v>
      </c>
      <c r="E75" s="120"/>
      <c r="F75">
        <v>7.4</v>
      </c>
      <c r="G75">
        <v>7.1</v>
      </c>
      <c r="H75">
        <v>5.9</v>
      </c>
      <c r="I75">
        <v>8</v>
      </c>
      <c r="L75">
        <v>7.1</v>
      </c>
      <c r="M75">
        <v>8.5</v>
      </c>
      <c r="N75">
        <v>7.8</v>
      </c>
      <c r="O75">
        <v>7.9</v>
      </c>
      <c r="R75">
        <v>8</v>
      </c>
      <c r="S75">
        <v>8.1999999999999993</v>
      </c>
      <c r="T75">
        <v>7.3</v>
      </c>
      <c r="U75">
        <v>6.8</v>
      </c>
    </row>
    <row r="77" spans="4:23">
      <c r="D77" s="89">
        <v>0</v>
      </c>
      <c r="E77" s="120" t="s">
        <v>293</v>
      </c>
      <c r="F77">
        <v>0.14199999999999999</v>
      </c>
      <c r="G77">
        <v>0.124</v>
      </c>
      <c r="H77">
        <v>0.20499999999999999</v>
      </c>
      <c r="I77">
        <v>0.113</v>
      </c>
      <c r="J77">
        <v>0.17699999999999999</v>
      </c>
      <c r="K77">
        <v>0.112</v>
      </c>
      <c r="L77">
        <v>0.187</v>
      </c>
      <c r="M77">
        <v>0.23899999999999999</v>
      </c>
      <c r="N77">
        <v>0.19800000000000001</v>
      </c>
      <c r="O77">
        <v>0.157</v>
      </c>
      <c r="P77">
        <v>0.20599999999999999</v>
      </c>
      <c r="Q77">
        <v>0.29899999999999999</v>
      </c>
      <c r="R77">
        <v>0.21299999999999999</v>
      </c>
      <c r="S77">
        <v>0.20899999999999999</v>
      </c>
      <c r="T77">
        <v>0.13</v>
      </c>
      <c r="U77">
        <v>0.26200000000000001</v>
      </c>
      <c r="V77">
        <v>0.14369999999999999</v>
      </c>
      <c r="W77">
        <v>0.22600000000000001</v>
      </c>
    </row>
    <row r="78" spans="4:23">
      <c r="D78" s="89">
        <v>1.1000000000000001</v>
      </c>
      <c r="E78" s="120"/>
      <c r="F78">
        <v>0.26100000000000001</v>
      </c>
      <c r="G78">
        <v>0.35799999999999998</v>
      </c>
      <c r="H78">
        <v>0.29199999999999998</v>
      </c>
      <c r="I78">
        <v>0.223</v>
      </c>
      <c r="J78">
        <v>0.32700000000000001</v>
      </c>
      <c r="K78">
        <v>0.31</v>
      </c>
      <c r="L78">
        <v>0.35099999999999998</v>
      </c>
      <c r="M78">
        <v>0.158</v>
      </c>
      <c r="N78">
        <v>0.25700000000000001</v>
      </c>
      <c r="O78">
        <v>0.22500000000000001</v>
      </c>
      <c r="P78">
        <v>0.375</v>
      </c>
      <c r="Q78">
        <v>0.33400000000000002</v>
      </c>
      <c r="R78">
        <v>0.24</v>
      </c>
      <c r="S78">
        <v>0.28100000000000003</v>
      </c>
      <c r="T78">
        <v>0.22900000000000001</v>
      </c>
      <c r="U78">
        <v>0.28299999999999997</v>
      </c>
      <c r="V78">
        <v>0.27800000000000002</v>
      </c>
      <c r="W78">
        <v>0.32600000000000001</v>
      </c>
    </row>
    <row r="79" spans="4:23">
      <c r="D79" s="89">
        <v>3.1</v>
      </c>
      <c r="E79" s="120"/>
      <c r="F79">
        <v>0.30399999999999999</v>
      </c>
      <c r="G79">
        <v>0.30599999999999999</v>
      </c>
      <c r="H79">
        <v>0.28100000000000003</v>
      </c>
      <c r="I79">
        <v>0.251</v>
      </c>
      <c r="J79">
        <v>0.29599999999999999</v>
      </c>
      <c r="K79">
        <v>0.28399999999999997</v>
      </c>
      <c r="L79">
        <v>0.314</v>
      </c>
      <c r="M79">
        <v>0.29699999999999999</v>
      </c>
      <c r="N79">
        <v>0.28399999999999997</v>
      </c>
      <c r="O79">
        <v>0.26</v>
      </c>
      <c r="P79">
        <v>0.29099999999999998</v>
      </c>
      <c r="Q79">
        <v>0.30399999999999999</v>
      </c>
      <c r="R79">
        <v>0.21299999999999999</v>
      </c>
      <c r="S79">
        <v>0.24399999999999999</v>
      </c>
      <c r="T79">
        <v>0.23400000000000001</v>
      </c>
      <c r="U79">
        <v>0.27300000000000002</v>
      </c>
      <c r="V79">
        <v>0.29799999999999999</v>
      </c>
      <c r="W79">
        <v>0.35199999999999998</v>
      </c>
    </row>
    <row r="80" spans="4:23">
      <c r="D80" s="89">
        <v>5.0999999999999996</v>
      </c>
      <c r="E80" s="120"/>
      <c r="F80">
        <v>0.26400000000000001</v>
      </c>
      <c r="G80">
        <v>0.28299999999999997</v>
      </c>
      <c r="H80">
        <v>0.24</v>
      </c>
      <c r="I80">
        <v>0.13200000000000001</v>
      </c>
      <c r="J80">
        <v>0.32400000000000001</v>
      </c>
      <c r="K80">
        <v>0.28599999999999998</v>
      </c>
      <c r="L80">
        <v>0.254</v>
      </c>
      <c r="M80">
        <v>0.246</v>
      </c>
      <c r="N80">
        <v>0.19500000000000001</v>
      </c>
      <c r="O80">
        <v>0.189</v>
      </c>
      <c r="P80">
        <v>0.191</v>
      </c>
      <c r="Q80">
        <v>0.218</v>
      </c>
      <c r="R80">
        <v>0.23300000000000001</v>
      </c>
      <c r="S80">
        <v>0.22800000000000001</v>
      </c>
      <c r="T80">
        <v>0.187</v>
      </c>
      <c r="U80">
        <v>0.193</v>
      </c>
      <c r="V80">
        <v>0.27500000000000002</v>
      </c>
      <c r="W80">
        <v>0.33400000000000002</v>
      </c>
    </row>
    <row r="81" spans="4:23">
      <c r="D81" s="89">
        <v>7.1</v>
      </c>
      <c r="E81" s="120"/>
      <c r="F81">
        <v>0.31</v>
      </c>
      <c r="G81">
        <v>0.32</v>
      </c>
      <c r="H81">
        <v>0.316</v>
      </c>
      <c r="I81">
        <v>0.27200000000000002</v>
      </c>
      <c r="L81">
        <v>0.33100000000000002</v>
      </c>
      <c r="M81">
        <v>0.313</v>
      </c>
      <c r="N81">
        <v>0.33200000000000002</v>
      </c>
      <c r="O81">
        <v>0.29799999999999999</v>
      </c>
      <c r="R81">
        <v>0.29899999999999999</v>
      </c>
      <c r="S81">
        <v>0.372</v>
      </c>
      <c r="T81">
        <v>0.34300000000000003</v>
      </c>
      <c r="U81">
        <v>0.30099999999999999</v>
      </c>
    </row>
    <row r="83" spans="4:23">
      <c r="D83" s="89">
        <v>0</v>
      </c>
      <c r="E83" s="120" t="s">
        <v>294</v>
      </c>
      <c r="F83">
        <v>15.5</v>
      </c>
      <c r="G83">
        <v>16</v>
      </c>
      <c r="H83">
        <v>15.9</v>
      </c>
      <c r="I83">
        <v>17.2</v>
      </c>
      <c r="J83">
        <v>16.2</v>
      </c>
      <c r="K83">
        <v>16.100000000000001</v>
      </c>
      <c r="L83">
        <v>16.399999999999999</v>
      </c>
      <c r="M83">
        <v>17.399999999999999</v>
      </c>
      <c r="N83">
        <v>16.100000000000001</v>
      </c>
      <c r="O83">
        <v>16.2</v>
      </c>
      <c r="P83">
        <v>16.399999999999999</v>
      </c>
      <c r="Q83">
        <v>15.7</v>
      </c>
      <c r="R83">
        <v>16.100000000000001</v>
      </c>
      <c r="S83">
        <v>15.9</v>
      </c>
      <c r="T83">
        <v>16</v>
      </c>
      <c r="U83">
        <v>15.9</v>
      </c>
      <c r="V83">
        <v>15.9</v>
      </c>
      <c r="W83">
        <v>16.399999999999999</v>
      </c>
    </row>
    <row r="84" spans="4:23">
      <c r="D84" s="89">
        <v>1.1000000000000001</v>
      </c>
      <c r="E84" s="120"/>
      <c r="F84">
        <v>16.100000000000001</v>
      </c>
      <c r="G84">
        <v>16.3</v>
      </c>
      <c r="H84">
        <v>16</v>
      </c>
      <c r="I84">
        <v>16.2</v>
      </c>
      <c r="J84">
        <v>16</v>
      </c>
      <c r="K84">
        <v>16.100000000000001</v>
      </c>
      <c r="L84">
        <v>16.2</v>
      </c>
      <c r="M84">
        <v>17.3</v>
      </c>
      <c r="N84">
        <v>16</v>
      </c>
      <c r="O84">
        <v>16.3</v>
      </c>
      <c r="P84">
        <v>16.2</v>
      </c>
      <c r="Q84">
        <v>15.7</v>
      </c>
      <c r="R84">
        <v>16.399999999999999</v>
      </c>
      <c r="S84">
        <v>16.2</v>
      </c>
      <c r="T84">
        <v>16.100000000000001</v>
      </c>
      <c r="U84">
        <v>16.5</v>
      </c>
      <c r="V84">
        <v>16.3</v>
      </c>
      <c r="W84">
        <v>16.100000000000001</v>
      </c>
    </row>
    <row r="85" spans="4:23">
      <c r="D85" s="89">
        <v>3.1</v>
      </c>
      <c r="E85" s="120"/>
      <c r="F85">
        <v>16.100000000000001</v>
      </c>
      <c r="G85">
        <v>16.100000000000001</v>
      </c>
      <c r="H85">
        <v>15.9</v>
      </c>
      <c r="I85">
        <v>16.2</v>
      </c>
      <c r="J85">
        <v>16</v>
      </c>
      <c r="K85">
        <v>16.100000000000001</v>
      </c>
      <c r="L85">
        <v>16.2</v>
      </c>
      <c r="M85">
        <v>16.5</v>
      </c>
      <c r="N85">
        <v>16.100000000000001</v>
      </c>
      <c r="O85">
        <v>16.399999999999999</v>
      </c>
      <c r="P85">
        <v>16.100000000000001</v>
      </c>
      <c r="Q85">
        <v>16.5</v>
      </c>
      <c r="R85">
        <v>16.100000000000001</v>
      </c>
      <c r="S85">
        <v>16</v>
      </c>
      <c r="T85">
        <v>17.100000000000001</v>
      </c>
      <c r="U85">
        <v>16.5</v>
      </c>
      <c r="V85">
        <v>16.399999999999999</v>
      </c>
      <c r="W85">
        <v>16</v>
      </c>
    </row>
    <row r="86" spans="4:23">
      <c r="D86" s="89">
        <v>5.0999999999999996</v>
      </c>
      <c r="E86" s="120"/>
      <c r="F86">
        <v>16.100000000000001</v>
      </c>
      <c r="G86">
        <v>16.3</v>
      </c>
      <c r="H86">
        <v>16.5</v>
      </c>
      <c r="I86">
        <v>16.600000000000001</v>
      </c>
      <c r="J86">
        <v>16.100000000000001</v>
      </c>
      <c r="K86">
        <v>16.399999999999999</v>
      </c>
      <c r="L86">
        <v>16.600000000000001</v>
      </c>
      <c r="M86">
        <v>17.5</v>
      </c>
      <c r="N86">
        <v>16.7</v>
      </c>
      <c r="O86">
        <v>16.7</v>
      </c>
      <c r="P86">
        <v>16.899999999999999</v>
      </c>
      <c r="Q86">
        <v>16.3</v>
      </c>
      <c r="R86">
        <v>16.7</v>
      </c>
      <c r="S86">
        <v>16.399999999999999</v>
      </c>
      <c r="T86">
        <v>16.600000000000001</v>
      </c>
      <c r="U86">
        <v>17.3</v>
      </c>
      <c r="V86">
        <v>16.7</v>
      </c>
      <c r="W86">
        <v>16.100000000000001</v>
      </c>
    </row>
    <row r="87" spans="4:23">
      <c r="D87" s="89">
        <v>7.1</v>
      </c>
      <c r="E87" s="120"/>
      <c r="F87">
        <v>16.2</v>
      </c>
      <c r="G87">
        <v>16.100000000000001</v>
      </c>
      <c r="H87">
        <v>16</v>
      </c>
      <c r="I87">
        <v>16.100000000000001</v>
      </c>
      <c r="L87">
        <v>16.399999999999999</v>
      </c>
      <c r="M87">
        <v>16.600000000000001</v>
      </c>
      <c r="N87">
        <v>16</v>
      </c>
      <c r="O87">
        <v>16.600000000000001</v>
      </c>
      <c r="R87">
        <v>16.399999999999999</v>
      </c>
      <c r="S87">
        <v>16.2</v>
      </c>
      <c r="T87">
        <v>16.600000000000001</v>
      </c>
      <c r="U87">
        <v>16.5</v>
      </c>
    </row>
    <row r="89" spans="4:23">
      <c r="D89" s="89">
        <v>0</v>
      </c>
      <c r="E89" s="120" t="s">
        <v>295</v>
      </c>
      <c r="F89">
        <v>212</v>
      </c>
      <c r="G89">
        <v>178</v>
      </c>
      <c r="H89">
        <v>355</v>
      </c>
      <c r="I89">
        <v>138</v>
      </c>
      <c r="J89">
        <v>250</v>
      </c>
      <c r="K89">
        <v>152</v>
      </c>
      <c r="L89">
        <v>240</v>
      </c>
      <c r="M89">
        <v>272</v>
      </c>
      <c r="N89">
        <v>245</v>
      </c>
      <c r="O89">
        <v>194</v>
      </c>
      <c r="P89">
        <v>262</v>
      </c>
      <c r="Q89">
        <v>405</v>
      </c>
      <c r="R89">
        <v>260</v>
      </c>
      <c r="S89">
        <v>253</v>
      </c>
      <c r="T89">
        <v>165</v>
      </c>
      <c r="U89">
        <v>359</v>
      </c>
      <c r="V89">
        <v>576</v>
      </c>
      <c r="W89">
        <v>294</v>
      </c>
    </row>
    <row r="90" spans="4:23">
      <c r="D90" s="89">
        <v>1.1000000000000001</v>
      </c>
      <c r="E90" s="120"/>
      <c r="F90">
        <v>353</v>
      </c>
      <c r="G90">
        <v>454</v>
      </c>
      <c r="H90">
        <v>488</v>
      </c>
      <c r="I90">
        <v>251</v>
      </c>
      <c r="J90">
        <v>455</v>
      </c>
      <c r="K90">
        <v>365</v>
      </c>
      <c r="L90">
        <v>456</v>
      </c>
      <c r="M90">
        <v>170</v>
      </c>
      <c r="N90">
        <v>322</v>
      </c>
      <c r="O90">
        <v>293</v>
      </c>
      <c r="P90">
        <v>475</v>
      </c>
      <c r="Q90">
        <v>465</v>
      </c>
      <c r="R90">
        <v>305</v>
      </c>
      <c r="S90">
        <v>343</v>
      </c>
      <c r="T90">
        <v>319</v>
      </c>
      <c r="U90">
        <v>417</v>
      </c>
      <c r="V90">
        <v>403</v>
      </c>
      <c r="W90">
        <v>454</v>
      </c>
    </row>
    <row r="91" spans="4:23">
      <c r="D91" s="89">
        <v>3.1</v>
      </c>
      <c r="E91" s="120"/>
      <c r="F91">
        <v>396</v>
      </c>
      <c r="G91">
        <v>420</v>
      </c>
      <c r="H91">
        <v>462</v>
      </c>
      <c r="I91">
        <v>293</v>
      </c>
      <c r="J91">
        <v>436</v>
      </c>
      <c r="K91">
        <v>347</v>
      </c>
      <c r="L91">
        <v>425</v>
      </c>
      <c r="M91">
        <v>338</v>
      </c>
      <c r="N91">
        <v>374</v>
      </c>
      <c r="O91">
        <v>321</v>
      </c>
      <c r="P91">
        <v>410</v>
      </c>
      <c r="Q91">
        <v>385</v>
      </c>
      <c r="R91">
        <v>274</v>
      </c>
      <c r="S91">
        <v>314</v>
      </c>
      <c r="T91">
        <v>301</v>
      </c>
      <c r="U91">
        <v>402</v>
      </c>
      <c r="V91">
        <v>421</v>
      </c>
      <c r="W91">
        <v>477</v>
      </c>
    </row>
    <row r="92" spans="4:23">
      <c r="D92" s="89">
        <v>5.0999999999999996</v>
      </c>
      <c r="E92" s="120"/>
      <c r="F92">
        <v>353</v>
      </c>
      <c r="G92">
        <v>363</v>
      </c>
      <c r="H92">
        <v>382</v>
      </c>
      <c r="I92">
        <v>151</v>
      </c>
      <c r="J92">
        <v>463</v>
      </c>
      <c r="K92">
        <v>333</v>
      </c>
      <c r="L92">
        <v>353</v>
      </c>
      <c r="M92">
        <v>259</v>
      </c>
      <c r="N92">
        <v>238</v>
      </c>
      <c r="O92">
        <v>228</v>
      </c>
      <c r="P92">
        <v>249</v>
      </c>
      <c r="Q92">
        <v>304</v>
      </c>
      <c r="R92">
        <v>295</v>
      </c>
      <c r="S92">
        <v>279</v>
      </c>
      <c r="T92">
        <v>247</v>
      </c>
      <c r="U92">
        <v>261</v>
      </c>
      <c r="V92">
        <v>367</v>
      </c>
      <c r="W92">
        <v>446</v>
      </c>
    </row>
    <row r="93" spans="4:23">
      <c r="D93" s="89">
        <v>7.1</v>
      </c>
      <c r="E93" s="120"/>
      <c r="F93">
        <v>420</v>
      </c>
      <c r="G93">
        <v>451</v>
      </c>
      <c r="H93">
        <v>536</v>
      </c>
      <c r="I93">
        <v>340</v>
      </c>
      <c r="L93">
        <v>467</v>
      </c>
      <c r="M93">
        <v>369</v>
      </c>
      <c r="N93">
        <v>426</v>
      </c>
      <c r="O93">
        <v>378</v>
      </c>
      <c r="R93">
        <v>374</v>
      </c>
      <c r="S93">
        <v>454</v>
      </c>
      <c r="T93">
        <v>471</v>
      </c>
      <c r="U93">
        <v>444</v>
      </c>
    </row>
    <row r="95" spans="4:23">
      <c r="D95" s="89">
        <v>0</v>
      </c>
      <c r="E95" s="120" t="s">
        <v>296</v>
      </c>
      <c r="F95">
        <v>3.54</v>
      </c>
      <c r="G95">
        <v>3.46</v>
      </c>
      <c r="H95">
        <v>6.69</v>
      </c>
      <c r="I95">
        <v>7.04</v>
      </c>
      <c r="J95">
        <v>4</v>
      </c>
      <c r="K95">
        <v>3.71</v>
      </c>
      <c r="L95">
        <v>5.05</v>
      </c>
      <c r="M95">
        <v>5.96</v>
      </c>
      <c r="N95">
        <v>4.43</v>
      </c>
      <c r="O95">
        <v>4.8</v>
      </c>
      <c r="P95">
        <v>4.09</v>
      </c>
      <c r="Q95">
        <v>4.0199999999999996</v>
      </c>
      <c r="R95">
        <v>4.8</v>
      </c>
      <c r="S95">
        <v>4.62</v>
      </c>
      <c r="T95">
        <v>2.75</v>
      </c>
      <c r="U95">
        <v>4.21</v>
      </c>
      <c r="V95">
        <v>6.26</v>
      </c>
      <c r="W95">
        <v>4.0199999999999996</v>
      </c>
    </row>
    <row r="96" spans="4:23">
      <c r="D96" s="89">
        <v>1.1000000000000001</v>
      </c>
      <c r="E96" s="120"/>
      <c r="F96">
        <v>5.28</v>
      </c>
      <c r="G96">
        <v>5.99</v>
      </c>
      <c r="H96">
        <v>5.87</v>
      </c>
      <c r="I96">
        <v>5.56</v>
      </c>
      <c r="J96">
        <v>5.25</v>
      </c>
      <c r="K96">
        <v>5.81</v>
      </c>
      <c r="L96">
        <v>4.9800000000000004</v>
      </c>
      <c r="M96">
        <v>4.5199999999999996</v>
      </c>
      <c r="N96">
        <v>5.36</v>
      </c>
      <c r="O96">
        <v>4.38</v>
      </c>
      <c r="P96">
        <v>5.23</v>
      </c>
      <c r="Q96">
        <v>5.37</v>
      </c>
      <c r="R96">
        <v>5.5</v>
      </c>
      <c r="S96">
        <v>5.65</v>
      </c>
      <c r="T96">
        <v>4.76</v>
      </c>
      <c r="U96">
        <v>4.47</v>
      </c>
      <c r="V96">
        <v>5.26</v>
      </c>
      <c r="W96">
        <v>5.23</v>
      </c>
    </row>
    <row r="97" spans="4:23">
      <c r="D97" s="89">
        <v>3.1</v>
      </c>
      <c r="E97" s="120"/>
      <c r="F97">
        <v>5.26</v>
      </c>
      <c r="G97">
        <v>5.32</v>
      </c>
      <c r="H97">
        <v>5.18</v>
      </c>
      <c r="I97">
        <v>5.09</v>
      </c>
      <c r="J97">
        <v>5.43</v>
      </c>
      <c r="K97">
        <v>5.81</v>
      </c>
      <c r="L97">
        <v>5.09</v>
      </c>
      <c r="M97">
        <v>4.67</v>
      </c>
      <c r="N97">
        <v>5.59</v>
      </c>
      <c r="O97">
        <v>4.8099999999999996</v>
      </c>
      <c r="P97">
        <v>5.38</v>
      </c>
      <c r="Q97">
        <v>5.29</v>
      </c>
      <c r="R97">
        <v>5.37</v>
      </c>
      <c r="S97">
        <v>5.58</v>
      </c>
      <c r="T97">
        <v>5.18</v>
      </c>
      <c r="U97">
        <v>4.51</v>
      </c>
      <c r="V97">
        <v>5.83</v>
      </c>
      <c r="W97">
        <v>5.59</v>
      </c>
    </row>
    <row r="98" spans="4:23">
      <c r="D98" s="89">
        <v>5.0999999999999996</v>
      </c>
      <c r="E98" s="120"/>
      <c r="F98">
        <v>5.94</v>
      </c>
      <c r="G98">
        <v>6.66</v>
      </c>
      <c r="H98">
        <v>6.62</v>
      </c>
      <c r="I98">
        <v>7.46</v>
      </c>
      <c r="J98">
        <v>6.34</v>
      </c>
      <c r="K98">
        <v>6.6</v>
      </c>
      <c r="L98">
        <v>6.87</v>
      </c>
      <c r="M98">
        <v>6.24</v>
      </c>
      <c r="N98">
        <v>7.75</v>
      </c>
      <c r="O98">
        <v>6.05</v>
      </c>
      <c r="P98">
        <v>7.59</v>
      </c>
      <c r="Q98">
        <v>7.19</v>
      </c>
      <c r="R98">
        <v>7.15</v>
      </c>
      <c r="S98">
        <v>7.04</v>
      </c>
      <c r="T98">
        <v>7.14</v>
      </c>
      <c r="U98">
        <v>7.45</v>
      </c>
      <c r="V98">
        <v>7.19</v>
      </c>
      <c r="W98">
        <v>6.43</v>
      </c>
    </row>
    <row r="99" spans="4:23">
      <c r="D99" s="89">
        <v>7.1</v>
      </c>
      <c r="E99" s="120"/>
      <c r="F99">
        <v>5.16</v>
      </c>
      <c r="G99">
        <v>5.28</v>
      </c>
      <c r="H99">
        <v>5.35</v>
      </c>
      <c r="I99">
        <v>4.55</v>
      </c>
      <c r="L99">
        <v>4.87</v>
      </c>
      <c r="M99">
        <v>4.42</v>
      </c>
      <c r="N99">
        <v>5.27</v>
      </c>
      <c r="O99">
        <v>4.4000000000000004</v>
      </c>
      <c r="R99">
        <v>5.59</v>
      </c>
      <c r="S99">
        <v>6.05</v>
      </c>
      <c r="T99">
        <v>5.4</v>
      </c>
      <c r="U99">
        <v>4.51</v>
      </c>
    </row>
    <row r="101" spans="4:23">
      <c r="D101" s="89">
        <v>0</v>
      </c>
      <c r="E101" s="120" t="s">
        <v>297</v>
      </c>
      <c r="F101">
        <v>11.5</v>
      </c>
      <c r="G101">
        <v>11.7</v>
      </c>
      <c r="H101">
        <v>12.4</v>
      </c>
      <c r="I101">
        <v>12.1</v>
      </c>
      <c r="J101">
        <v>13</v>
      </c>
      <c r="K101">
        <v>12.6</v>
      </c>
      <c r="L101">
        <v>12.9</v>
      </c>
      <c r="M101">
        <v>13.1</v>
      </c>
      <c r="N101">
        <v>12</v>
      </c>
      <c r="O101">
        <v>16.2</v>
      </c>
      <c r="P101">
        <v>12.9</v>
      </c>
      <c r="Q101">
        <v>12</v>
      </c>
      <c r="R101">
        <v>13.8</v>
      </c>
      <c r="S101">
        <v>13.5</v>
      </c>
      <c r="T101">
        <v>12.5</v>
      </c>
      <c r="U101">
        <v>13.5</v>
      </c>
      <c r="V101">
        <v>13.7</v>
      </c>
      <c r="W101">
        <v>13.6</v>
      </c>
    </row>
    <row r="102" spans="4:23">
      <c r="D102" s="89">
        <v>1.1000000000000001</v>
      </c>
      <c r="E102" s="120"/>
      <c r="F102">
        <v>12</v>
      </c>
      <c r="G102">
        <v>14.3</v>
      </c>
      <c r="H102">
        <v>14.7</v>
      </c>
      <c r="I102">
        <v>12.3</v>
      </c>
      <c r="J102">
        <v>13.1</v>
      </c>
      <c r="K102">
        <v>13.6</v>
      </c>
      <c r="L102">
        <v>13.5</v>
      </c>
      <c r="M102">
        <v>13.9</v>
      </c>
      <c r="N102">
        <v>12.1</v>
      </c>
      <c r="O102">
        <v>15.6</v>
      </c>
      <c r="P102">
        <v>13.8</v>
      </c>
      <c r="Q102">
        <v>11.9</v>
      </c>
      <c r="R102">
        <v>14</v>
      </c>
      <c r="S102">
        <v>13.6</v>
      </c>
      <c r="T102">
        <v>14.6</v>
      </c>
      <c r="U102">
        <v>14.4</v>
      </c>
      <c r="V102">
        <v>13.3</v>
      </c>
      <c r="W102">
        <v>14.3</v>
      </c>
    </row>
    <row r="103" spans="4:23">
      <c r="D103" s="89">
        <v>3.1</v>
      </c>
      <c r="E103" s="120"/>
      <c r="F103">
        <v>12.3</v>
      </c>
      <c r="G103">
        <v>12.8</v>
      </c>
      <c r="H103">
        <v>13.2</v>
      </c>
      <c r="I103">
        <v>12.6</v>
      </c>
      <c r="J103">
        <v>12.8</v>
      </c>
      <c r="K103">
        <v>13.1</v>
      </c>
      <c r="L103">
        <v>13.2</v>
      </c>
      <c r="M103">
        <v>13.7</v>
      </c>
      <c r="N103">
        <v>12.1</v>
      </c>
      <c r="O103">
        <v>16</v>
      </c>
      <c r="P103">
        <v>13.5</v>
      </c>
      <c r="Q103">
        <v>13</v>
      </c>
      <c r="R103">
        <v>14.4</v>
      </c>
      <c r="S103">
        <v>13.8</v>
      </c>
      <c r="T103">
        <v>13.9</v>
      </c>
      <c r="U103">
        <v>13.7</v>
      </c>
      <c r="V103">
        <v>14.3</v>
      </c>
      <c r="W103">
        <v>13.8</v>
      </c>
    </row>
    <row r="104" spans="4:23">
      <c r="D104" s="89">
        <v>5.0999999999999996</v>
      </c>
      <c r="E104" s="120"/>
      <c r="F104">
        <v>12.6</v>
      </c>
      <c r="G104">
        <v>12.8</v>
      </c>
      <c r="H104">
        <v>14</v>
      </c>
      <c r="I104">
        <v>12.8</v>
      </c>
      <c r="J104">
        <v>13.4</v>
      </c>
      <c r="K104">
        <v>12.6</v>
      </c>
      <c r="L104">
        <v>12.9</v>
      </c>
      <c r="M104">
        <v>12.9</v>
      </c>
      <c r="N104">
        <v>13.4</v>
      </c>
      <c r="O104">
        <v>16.2</v>
      </c>
      <c r="P104">
        <v>13.2</v>
      </c>
      <c r="Q104">
        <v>12.4</v>
      </c>
      <c r="R104">
        <v>14.6</v>
      </c>
      <c r="S104">
        <v>14.3</v>
      </c>
      <c r="T104">
        <v>14.1</v>
      </c>
      <c r="U104">
        <v>14.1</v>
      </c>
      <c r="V104">
        <v>13</v>
      </c>
      <c r="W104">
        <v>13.8</v>
      </c>
    </row>
    <row r="105" spans="4:23">
      <c r="D105" s="89">
        <v>7.1</v>
      </c>
      <c r="E105" s="120"/>
      <c r="F105">
        <v>12.8</v>
      </c>
      <c r="G105">
        <v>13.8</v>
      </c>
      <c r="H105">
        <v>13.2</v>
      </c>
      <c r="I105">
        <v>13.1</v>
      </c>
      <c r="L105">
        <v>11.8</v>
      </c>
      <c r="M105">
        <v>14.2</v>
      </c>
      <c r="N105">
        <v>12.4</v>
      </c>
      <c r="O105">
        <v>15.6</v>
      </c>
      <c r="R105">
        <v>14.4</v>
      </c>
      <c r="S105">
        <v>14.4</v>
      </c>
      <c r="T105">
        <v>13.6</v>
      </c>
      <c r="U105">
        <v>14.1</v>
      </c>
    </row>
    <row r="107" spans="4:23">
      <c r="D107" s="89">
        <v>0</v>
      </c>
      <c r="E107" s="120" t="s">
        <v>298</v>
      </c>
      <c r="F107">
        <v>4.4000000000000004</v>
      </c>
      <c r="G107">
        <v>3.2</v>
      </c>
      <c r="H107">
        <v>7</v>
      </c>
      <c r="I107">
        <v>5.2</v>
      </c>
      <c r="J107">
        <v>5.6</v>
      </c>
      <c r="K107">
        <v>3.2</v>
      </c>
      <c r="L107">
        <v>5.2</v>
      </c>
      <c r="M107">
        <v>4.8</v>
      </c>
      <c r="N107">
        <v>6.1</v>
      </c>
      <c r="O107">
        <v>5.7</v>
      </c>
      <c r="P107">
        <v>8.6999999999999993</v>
      </c>
      <c r="Q107">
        <v>3.8</v>
      </c>
      <c r="R107">
        <v>5</v>
      </c>
      <c r="S107">
        <v>2.5</v>
      </c>
      <c r="T107">
        <v>4.5999999999999996</v>
      </c>
      <c r="U107">
        <v>3.6</v>
      </c>
      <c r="V107">
        <v>3.7</v>
      </c>
      <c r="W107">
        <v>8.6</v>
      </c>
    </row>
    <row r="108" spans="4:23">
      <c r="D108" s="89">
        <v>1.1000000000000001</v>
      </c>
      <c r="E108" s="120"/>
      <c r="F108">
        <v>6.7</v>
      </c>
      <c r="G108">
        <v>8.8000000000000007</v>
      </c>
      <c r="H108">
        <v>9.3000000000000007</v>
      </c>
      <c r="I108">
        <v>6.9</v>
      </c>
      <c r="J108">
        <v>7.4</v>
      </c>
      <c r="K108">
        <v>7.7</v>
      </c>
      <c r="L108">
        <v>8.6999999999999993</v>
      </c>
      <c r="M108">
        <v>5.8</v>
      </c>
      <c r="N108">
        <v>8.6999999999999993</v>
      </c>
      <c r="O108">
        <v>11.6</v>
      </c>
      <c r="P108">
        <v>10.6</v>
      </c>
      <c r="Q108">
        <v>7.4</v>
      </c>
      <c r="R108">
        <v>7.1</v>
      </c>
      <c r="S108">
        <v>5.0999999999999996</v>
      </c>
      <c r="T108">
        <v>5.5</v>
      </c>
      <c r="U108">
        <v>7.3</v>
      </c>
      <c r="V108">
        <v>7.3</v>
      </c>
      <c r="W108">
        <v>7</v>
      </c>
    </row>
    <row r="109" spans="4:23">
      <c r="D109" s="89">
        <v>3.1</v>
      </c>
      <c r="E109" s="120"/>
      <c r="F109">
        <v>6.6</v>
      </c>
      <c r="G109">
        <v>8.3000000000000007</v>
      </c>
      <c r="H109">
        <v>8.3000000000000007</v>
      </c>
      <c r="I109">
        <v>6.4</v>
      </c>
      <c r="J109">
        <v>6.3</v>
      </c>
      <c r="K109">
        <v>6.1</v>
      </c>
      <c r="L109">
        <v>6.7</v>
      </c>
      <c r="M109">
        <v>5.3</v>
      </c>
      <c r="N109">
        <v>7.3</v>
      </c>
      <c r="O109">
        <v>13.2</v>
      </c>
      <c r="P109">
        <v>8.6</v>
      </c>
      <c r="Q109">
        <v>5.3</v>
      </c>
      <c r="R109">
        <v>5.5</v>
      </c>
      <c r="S109">
        <v>5.6</v>
      </c>
      <c r="T109">
        <v>4</v>
      </c>
      <c r="U109">
        <v>9.8000000000000007</v>
      </c>
      <c r="V109">
        <v>10.3</v>
      </c>
      <c r="W109">
        <v>7.1</v>
      </c>
    </row>
    <row r="110" spans="4:23">
      <c r="D110" s="89">
        <v>5.0999999999999996</v>
      </c>
      <c r="E110" s="120"/>
      <c r="F110">
        <v>5.4</v>
      </c>
      <c r="G110">
        <v>12</v>
      </c>
      <c r="H110">
        <v>5.9</v>
      </c>
      <c r="I110">
        <v>6.3</v>
      </c>
      <c r="J110">
        <v>7.4</v>
      </c>
      <c r="K110">
        <v>7.7</v>
      </c>
      <c r="L110">
        <v>7.1</v>
      </c>
      <c r="M110">
        <v>6.1</v>
      </c>
      <c r="N110">
        <v>7.4</v>
      </c>
      <c r="O110">
        <v>9.9</v>
      </c>
      <c r="P110">
        <v>5.6</v>
      </c>
      <c r="Q110">
        <v>5.9</v>
      </c>
      <c r="R110">
        <v>4.7</v>
      </c>
      <c r="S110">
        <v>5.0999999999999996</v>
      </c>
      <c r="T110">
        <v>4.9000000000000004</v>
      </c>
      <c r="U110">
        <v>10</v>
      </c>
      <c r="V110">
        <v>8.1</v>
      </c>
      <c r="W110">
        <v>6.9</v>
      </c>
    </row>
    <row r="111" spans="4:23">
      <c r="D111" s="89">
        <v>7.1</v>
      </c>
      <c r="E111" s="120"/>
      <c r="F111">
        <v>5</v>
      </c>
      <c r="G111">
        <v>7.2</v>
      </c>
      <c r="H111">
        <v>7</v>
      </c>
      <c r="I111">
        <v>5.2</v>
      </c>
      <c r="L111">
        <v>5.5</v>
      </c>
      <c r="M111">
        <v>4.9000000000000004</v>
      </c>
      <c r="N111">
        <v>7.5</v>
      </c>
      <c r="O111">
        <v>8</v>
      </c>
      <c r="R111">
        <v>5.8</v>
      </c>
      <c r="S111">
        <v>5.9</v>
      </c>
      <c r="T111">
        <v>7</v>
      </c>
      <c r="U111">
        <v>8</v>
      </c>
    </row>
  </sheetData>
  <mergeCells count="21">
    <mergeCell ref="E77:E81"/>
    <mergeCell ref="E71:E75"/>
    <mergeCell ref="E65:E69"/>
    <mergeCell ref="E5:E9"/>
    <mergeCell ref="E11:E15"/>
    <mergeCell ref="E17:E21"/>
    <mergeCell ref="E23:E27"/>
    <mergeCell ref="E29:E33"/>
    <mergeCell ref="E35:E39"/>
    <mergeCell ref="E107:E111"/>
    <mergeCell ref="E101:E105"/>
    <mergeCell ref="E95:E99"/>
    <mergeCell ref="E89:E93"/>
    <mergeCell ref="E83:E87"/>
    <mergeCell ref="E59:E63"/>
    <mergeCell ref="E53:E57"/>
    <mergeCell ref="F3:K3"/>
    <mergeCell ref="L3:Q3"/>
    <mergeCell ref="R3:W3"/>
    <mergeCell ref="E41:E45"/>
    <mergeCell ref="E47:E51"/>
  </mergeCells>
  <phoneticPr fontId="3" type="noConversion"/>
  <pageMargins left="0.75" right="0.75" top="1" bottom="1" header="0.5" footer="0.5"/>
  <pageSetup paperSize="9" orientation="portrait" horizontalDpi="4294967292" verticalDpi="4294967292" r:id="rId1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D3:W99"/>
  <sheetViews>
    <sheetView topLeftCell="C1" workbookViewId="0">
      <selection activeCell="I96" sqref="I96"/>
    </sheetView>
  </sheetViews>
  <sheetFormatPr defaultColWidth="10.6640625" defaultRowHeight="15"/>
  <cols>
    <col min="5" max="5" width="31.6640625" customWidth="1"/>
  </cols>
  <sheetData>
    <row r="3" spans="4:23">
      <c r="F3" s="120" t="s">
        <v>303</v>
      </c>
      <c r="G3" s="120"/>
      <c r="H3" s="120"/>
      <c r="I3" s="120"/>
      <c r="J3" s="120"/>
      <c r="K3" s="120"/>
      <c r="L3" s="120" t="s">
        <v>269</v>
      </c>
      <c r="M3" s="120"/>
      <c r="N3" s="120"/>
      <c r="O3" s="120"/>
      <c r="P3" s="120"/>
      <c r="Q3" s="120"/>
      <c r="R3" s="120" t="s">
        <v>304</v>
      </c>
      <c r="S3" s="120"/>
      <c r="T3" s="120"/>
      <c r="U3" s="120"/>
      <c r="V3" s="120"/>
      <c r="W3" s="120"/>
    </row>
    <row r="4" spans="4:23">
      <c r="F4" s="86">
        <v>17075</v>
      </c>
      <c r="G4" s="86">
        <v>17013</v>
      </c>
      <c r="H4" s="86">
        <v>14353</v>
      </c>
      <c r="I4" s="86">
        <v>15013</v>
      </c>
      <c r="J4" s="86">
        <v>17319</v>
      </c>
      <c r="K4" s="86">
        <v>14333</v>
      </c>
      <c r="L4" s="87">
        <v>17079</v>
      </c>
      <c r="M4" s="87">
        <v>17065</v>
      </c>
      <c r="N4" s="87">
        <v>16349</v>
      </c>
      <c r="O4" s="87">
        <v>15057</v>
      </c>
      <c r="P4" s="87">
        <v>17049</v>
      </c>
      <c r="Q4" s="87">
        <v>14095</v>
      </c>
      <c r="R4" s="88">
        <v>17057</v>
      </c>
      <c r="S4" s="88">
        <v>17325</v>
      </c>
      <c r="T4" s="88">
        <v>16007</v>
      </c>
      <c r="U4" s="88">
        <v>15069</v>
      </c>
      <c r="V4" s="88">
        <v>17061</v>
      </c>
      <c r="W4" s="88">
        <v>14083</v>
      </c>
    </row>
    <row r="5" spans="4:23">
      <c r="D5" s="89">
        <v>0</v>
      </c>
      <c r="E5" s="120" t="s">
        <v>299</v>
      </c>
      <c r="F5">
        <v>111</v>
      </c>
      <c r="G5">
        <v>35</v>
      </c>
      <c r="H5">
        <v>62</v>
      </c>
      <c r="I5">
        <v>137</v>
      </c>
      <c r="J5">
        <v>26</v>
      </c>
      <c r="K5">
        <v>62</v>
      </c>
      <c r="L5">
        <v>21</v>
      </c>
      <c r="M5">
        <v>10</v>
      </c>
      <c r="N5">
        <v>17</v>
      </c>
      <c r="O5">
        <v>26</v>
      </c>
      <c r="P5">
        <v>27</v>
      </c>
      <c r="Q5">
        <v>79</v>
      </c>
      <c r="R5">
        <v>103</v>
      </c>
      <c r="S5">
        <v>15</v>
      </c>
      <c r="T5">
        <v>125</v>
      </c>
      <c r="U5">
        <v>28</v>
      </c>
      <c r="V5">
        <v>57</v>
      </c>
      <c r="W5">
        <v>11</v>
      </c>
    </row>
    <row r="6" spans="4:23">
      <c r="D6" s="89">
        <v>1.1000000000000001</v>
      </c>
      <c r="E6" s="120"/>
      <c r="F6">
        <v>159</v>
      </c>
      <c r="G6">
        <v>58</v>
      </c>
      <c r="H6">
        <v>59</v>
      </c>
      <c r="I6">
        <v>184</v>
      </c>
      <c r="J6">
        <v>59</v>
      </c>
      <c r="K6">
        <v>77</v>
      </c>
      <c r="L6">
        <v>26</v>
      </c>
      <c r="M6">
        <v>16</v>
      </c>
      <c r="N6">
        <v>25</v>
      </c>
      <c r="O6">
        <v>49</v>
      </c>
      <c r="P6">
        <v>60</v>
      </c>
      <c r="Q6">
        <v>90</v>
      </c>
      <c r="R6">
        <v>75</v>
      </c>
      <c r="S6">
        <v>34</v>
      </c>
      <c r="T6">
        <v>114</v>
      </c>
      <c r="U6">
        <v>48</v>
      </c>
      <c r="V6">
        <v>60</v>
      </c>
      <c r="W6">
        <v>17.399999999999999</v>
      </c>
    </row>
    <row r="7" spans="4:23">
      <c r="D7" s="89">
        <v>3.1</v>
      </c>
      <c r="E7" s="120"/>
      <c r="F7">
        <v>138</v>
      </c>
      <c r="G7">
        <v>46</v>
      </c>
      <c r="H7">
        <v>53</v>
      </c>
      <c r="I7">
        <v>103</v>
      </c>
      <c r="J7">
        <v>21</v>
      </c>
      <c r="K7">
        <v>65</v>
      </c>
      <c r="L7">
        <v>19</v>
      </c>
      <c r="M7">
        <v>10</v>
      </c>
      <c r="N7">
        <v>20</v>
      </c>
      <c r="O7">
        <v>55</v>
      </c>
      <c r="P7">
        <v>29</v>
      </c>
      <c r="Q7">
        <v>59</v>
      </c>
      <c r="R7">
        <v>69</v>
      </c>
      <c r="S7">
        <v>32</v>
      </c>
      <c r="T7">
        <v>101</v>
      </c>
      <c r="U7">
        <v>46</v>
      </c>
      <c r="V7">
        <v>57</v>
      </c>
      <c r="W7">
        <v>12</v>
      </c>
    </row>
    <row r="8" spans="4:23">
      <c r="D8" s="89">
        <v>5.0999999999999996</v>
      </c>
      <c r="E8" s="120"/>
      <c r="F8">
        <v>122</v>
      </c>
      <c r="G8">
        <v>66</v>
      </c>
      <c r="H8">
        <v>79</v>
      </c>
      <c r="I8">
        <v>113</v>
      </c>
      <c r="J8">
        <v>18</v>
      </c>
      <c r="K8">
        <v>62</v>
      </c>
      <c r="L8">
        <v>47</v>
      </c>
      <c r="M8">
        <v>29</v>
      </c>
      <c r="N8">
        <v>26</v>
      </c>
      <c r="O8">
        <v>52</v>
      </c>
      <c r="P8">
        <v>34</v>
      </c>
      <c r="Q8">
        <v>76</v>
      </c>
      <c r="R8">
        <v>73</v>
      </c>
      <c r="S8">
        <v>43</v>
      </c>
      <c r="T8">
        <v>94</v>
      </c>
      <c r="U8">
        <v>49</v>
      </c>
      <c r="V8">
        <v>60</v>
      </c>
      <c r="W8">
        <v>23</v>
      </c>
    </row>
    <row r="9" spans="4:23">
      <c r="D9" s="89">
        <v>7.1</v>
      </c>
      <c r="E9" s="120"/>
      <c r="F9">
        <v>143</v>
      </c>
      <c r="G9">
        <v>47</v>
      </c>
      <c r="H9">
        <v>55</v>
      </c>
      <c r="I9">
        <v>85</v>
      </c>
      <c r="L9">
        <v>33</v>
      </c>
      <c r="M9">
        <v>10</v>
      </c>
      <c r="N9">
        <v>20</v>
      </c>
      <c r="O9">
        <v>41</v>
      </c>
      <c r="R9">
        <v>62</v>
      </c>
      <c r="S9">
        <v>28</v>
      </c>
      <c r="T9">
        <v>80</v>
      </c>
      <c r="U9">
        <v>29</v>
      </c>
    </row>
    <row r="11" spans="4:23">
      <c r="D11" s="89">
        <v>0</v>
      </c>
      <c r="E11" s="120" t="s">
        <v>300</v>
      </c>
      <c r="F11">
        <v>3.49</v>
      </c>
      <c r="G11">
        <v>3.97</v>
      </c>
      <c r="H11">
        <v>3.82</v>
      </c>
      <c r="I11">
        <v>2.16</v>
      </c>
      <c r="J11">
        <v>2.93</v>
      </c>
      <c r="K11">
        <v>3.44</v>
      </c>
      <c r="L11">
        <v>3.31</v>
      </c>
      <c r="M11">
        <v>5.27</v>
      </c>
      <c r="N11">
        <v>3.34</v>
      </c>
      <c r="O11">
        <v>2.98</v>
      </c>
      <c r="P11">
        <v>6.19</v>
      </c>
      <c r="Q11">
        <v>8.75</v>
      </c>
      <c r="R11">
        <v>4.82</v>
      </c>
      <c r="S11">
        <v>3.24</v>
      </c>
      <c r="T11">
        <v>3.12</v>
      </c>
      <c r="U11">
        <v>5.64</v>
      </c>
      <c r="V11">
        <v>3.1</v>
      </c>
      <c r="W11">
        <v>4.5199999999999996</v>
      </c>
    </row>
    <row r="12" spans="4:23">
      <c r="D12" s="89">
        <v>1.1000000000000001</v>
      </c>
      <c r="E12" s="120"/>
      <c r="F12">
        <v>12</v>
      </c>
      <c r="G12">
        <v>12</v>
      </c>
      <c r="H12">
        <v>3.01</v>
      </c>
      <c r="I12">
        <v>3.89</v>
      </c>
      <c r="J12">
        <v>6.69</v>
      </c>
      <c r="K12">
        <v>4.4800000000000004</v>
      </c>
      <c r="L12">
        <v>4.53</v>
      </c>
      <c r="M12">
        <v>3.66</v>
      </c>
      <c r="N12">
        <v>2.81</v>
      </c>
      <c r="O12">
        <v>2.11</v>
      </c>
      <c r="P12">
        <v>4.34</v>
      </c>
      <c r="Q12">
        <v>8.8699999999999992</v>
      </c>
      <c r="R12">
        <v>2.4700000000000002</v>
      </c>
      <c r="S12">
        <v>10.67</v>
      </c>
      <c r="T12">
        <v>4.6500000000000004</v>
      </c>
      <c r="U12">
        <v>2.97</v>
      </c>
      <c r="V12">
        <v>4.49</v>
      </c>
      <c r="W12">
        <v>2.16</v>
      </c>
    </row>
    <row r="13" spans="4:23">
      <c r="D13" s="89">
        <v>3.1</v>
      </c>
      <c r="E13" s="120"/>
      <c r="F13">
        <v>8.7200000000000006</v>
      </c>
      <c r="G13">
        <v>6.52</v>
      </c>
      <c r="H13">
        <v>8.7899999999999991</v>
      </c>
      <c r="I13">
        <v>6.83</v>
      </c>
      <c r="J13">
        <v>6.45</v>
      </c>
      <c r="K13">
        <v>2.98</v>
      </c>
      <c r="L13">
        <v>4.4000000000000004</v>
      </c>
      <c r="M13">
        <v>6.76</v>
      </c>
      <c r="N13">
        <v>2.81</v>
      </c>
      <c r="O13">
        <v>7.91</v>
      </c>
      <c r="P13">
        <v>2.89</v>
      </c>
      <c r="Q13">
        <v>11.35</v>
      </c>
      <c r="R13">
        <v>4.0199999999999996</v>
      </c>
      <c r="S13">
        <v>3.33</v>
      </c>
      <c r="T13">
        <v>2.76</v>
      </c>
      <c r="U13">
        <v>5.43</v>
      </c>
      <c r="V13">
        <v>6.6</v>
      </c>
      <c r="W13">
        <v>2.76</v>
      </c>
    </row>
    <row r="14" spans="4:23">
      <c r="D14" s="89">
        <v>5.0999999999999996</v>
      </c>
      <c r="E14" s="120"/>
      <c r="F14">
        <v>12</v>
      </c>
      <c r="G14">
        <v>12</v>
      </c>
      <c r="H14">
        <v>6.33</v>
      </c>
      <c r="I14">
        <v>5.55</v>
      </c>
      <c r="J14">
        <v>11.51</v>
      </c>
      <c r="K14">
        <v>6.7</v>
      </c>
      <c r="L14">
        <v>6.69</v>
      </c>
      <c r="M14">
        <v>4.54</v>
      </c>
      <c r="N14">
        <v>2.54</v>
      </c>
      <c r="O14">
        <v>3.17</v>
      </c>
      <c r="P14">
        <v>4.26</v>
      </c>
      <c r="Q14">
        <v>5.42</v>
      </c>
      <c r="R14">
        <v>3.02</v>
      </c>
      <c r="S14">
        <v>2.68</v>
      </c>
      <c r="T14">
        <v>3.25</v>
      </c>
      <c r="U14">
        <v>5.53</v>
      </c>
      <c r="V14">
        <v>5.15</v>
      </c>
      <c r="W14">
        <v>3.73</v>
      </c>
    </row>
    <row r="15" spans="4:23">
      <c r="D15" s="89">
        <v>7.1</v>
      </c>
      <c r="E15" s="120"/>
      <c r="F15">
        <v>12</v>
      </c>
      <c r="G15">
        <v>6.04</v>
      </c>
      <c r="H15">
        <v>2.2799999999999998</v>
      </c>
      <c r="I15">
        <v>4.1900000000000004</v>
      </c>
      <c r="L15">
        <v>3.49</v>
      </c>
      <c r="M15">
        <v>4.0599999999999996</v>
      </c>
      <c r="N15">
        <v>2.83</v>
      </c>
      <c r="O15">
        <v>4.07</v>
      </c>
      <c r="R15">
        <v>3.84</v>
      </c>
      <c r="S15">
        <v>8.11</v>
      </c>
      <c r="T15">
        <v>3.47</v>
      </c>
      <c r="U15">
        <v>2.96</v>
      </c>
    </row>
    <row r="17" spans="4:23">
      <c r="D17" s="89">
        <v>0</v>
      </c>
      <c r="E17" s="120" t="s">
        <v>301</v>
      </c>
      <c r="F17">
        <v>1006</v>
      </c>
      <c r="G17">
        <v>1073</v>
      </c>
      <c r="H17">
        <v>2307</v>
      </c>
      <c r="I17">
        <v>797</v>
      </c>
      <c r="J17">
        <v>1102</v>
      </c>
      <c r="K17">
        <v>616</v>
      </c>
      <c r="L17">
        <v>1000</v>
      </c>
      <c r="M17">
        <v>1251</v>
      </c>
      <c r="N17">
        <v>1431</v>
      </c>
      <c r="O17">
        <v>1049</v>
      </c>
      <c r="P17">
        <v>1821</v>
      </c>
      <c r="Q17">
        <v>1732</v>
      </c>
      <c r="R17">
        <v>1557</v>
      </c>
      <c r="S17">
        <v>1009</v>
      </c>
      <c r="T17">
        <v>1048</v>
      </c>
      <c r="U17">
        <v>1487</v>
      </c>
      <c r="V17">
        <v>734</v>
      </c>
      <c r="W17">
        <v>475</v>
      </c>
    </row>
    <row r="18" spans="4:23">
      <c r="D18" s="89">
        <v>1.1000000000000001</v>
      </c>
      <c r="E18" s="120"/>
      <c r="F18">
        <v>1027</v>
      </c>
      <c r="G18">
        <v>983</v>
      </c>
      <c r="H18">
        <v>921</v>
      </c>
      <c r="I18">
        <v>924</v>
      </c>
      <c r="J18">
        <v>625</v>
      </c>
      <c r="K18">
        <v>556</v>
      </c>
      <c r="L18">
        <v>859</v>
      </c>
      <c r="M18">
        <v>1571</v>
      </c>
      <c r="N18">
        <v>647</v>
      </c>
      <c r="O18">
        <v>1168</v>
      </c>
      <c r="P18">
        <v>701</v>
      </c>
      <c r="Q18">
        <v>691</v>
      </c>
      <c r="R18">
        <v>681</v>
      </c>
      <c r="S18">
        <v>942</v>
      </c>
      <c r="T18">
        <v>827</v>
      </c>
      <c r="U18">
        <v>1028</v>
      </c>
      <c r="V18">
        <v>871</v>
      </c>
      <c r="W18">
        <v>416</v>
      </c>
    </row>
    <row r="19" spans="4:23">
      <c r="D19" s="89">
        <v>3.1</v>
      </c>
      <c r="E19" s="120"/>
      <c r="F19">
        <v>695</v>
      </c>
      <c r="G19">
        <v>835</v>
      </c>
      <c r="H19">
        <v>686</v>
      </c>
      <c r="I19">
        <v>595</v>
      </c>
      <c r="J19">
        <v>518</v>
      </c>
      <c r="K19">
        <v>499</v>
      </c>
      <c r="L19">
        <v>618</v>
      </c>
      <c r="M19">
        <v>721</v>
      </c>
      <c r="N19">
        <v>489</v>
      </c>
      <c r="O19">
        <v>861</v>
      </c>
      <c r="P19">
        <v>545</v>
      </c>
      <c r="Q19">
        <v>588</v>
      </c>
      <c r="R19">
        <v>632</v>
      </c>
      <c r="S19">
        <v>882</v>
      </c>
      <c r="T19">
        <v>588</v>
      </c>
      <c r="U19">
        <v>939</v>
      </c>
      <c r="V19">
        <v>746</v>
      </c>
      <c r="W19">
        <v>347</v>
      </c>
    </row>
    <row r="20" spans="4:23">
      <c r="D20" s="89">
        <v>5.0999999999999996</v>
      </c>
      <c r="E20" s="120"/>
      <c r="F20">
        <v>920</v>
      </c>
      <c r="G20">
        <v>1308</v>
      </c>
      <c r="H20">
        <v>19.600000000000001</v>
      </c>
      <c r="I20">
        <v>1394</v>
      </c>
      <c r="J20">
        <v>1833</v>
      </c>
      <c r="K20">
        <v>792</v>
      </c>
      <c r="L20">
        <v>909</v>
      </c>
      <c r="M20">
        <v>2498</v>
      </c>
      <c r="N20">
        <v>502</v>
      </c>
      <c r="O20">
        <v>756</v>
      </c>
      <c r="P20">
        <v>1437</v>
      </c>
      <c r="Q20">
        <v>728</v>
      </c>
      <c r="R20">
        <v>652</v>
      </c>
      <c r="S20">
        <v>843</v>
      </c>
      <c r="T20">
        <v>495</v>
      </c>
      <c r="U20">
        <v>809</v>
      </c>
      <c r="V20">
        <v>680</v>
      </c>
      <c r="W20">
        <v>369</v>
      </c>
    </row>
    <row r="21" spans="4:23">
      <c r="D21" s="89">
        <v>7.1</v>
      </c>
      <c r="E21" s="120"/>
      <c r="F21">
        <v>725</v>
      </c>
      <c r="G21">
        <v>834</v>
      </c>
      <c r="H21">
        <v>1574</v>
      </c>
      <c r="I21">
        <v>678</v>
      </c>
      <c r="L21">
        <v>1335</v>
      </c>
      <c r="M21">
        <v>985</v>
      </c>
      <c r="N21">
        <v>452</v>
      </c>
      <c r="O21">
        <v>620</v>
      </c>
      <c r="R21">
        <v>530</v>
      </c>
      <c r="S21">
        <v>1077</v>
      </c>
      <c r="T21">
        <v>550</v>
      </c>
      <c r="U21">
        <v>689</v>
      </c>
    </row>
    <row r="23" spans="4:23">
      <c r="D23" s="89">
        <v>0</v>
      </c>
      <c r="E23" s="120" t="s">
        <v>302</v>
      </c>
      <c r="F23">
        <v>56</v>
      </c>
      <c r="G23">
        <v>39</v>
      </c>
      <c r="H23">
        <v>65</v>
      </c>
      <c r="I23">
        <v>67</v>
      </c>
      <c r="J23">
        <v>33</v>
      </c>
      <c r="K23">
        <v>37</v>
      </c>
      <c r="L23">
        <v>39</v>
      </c>
      <c r="M23">
        <v>38</v>
      </c>
      <c r="N23">
        <v>39</v>
      </c>
      <c r="O23">
        <v>33</v>
      </c>
      <c r="P23">
        <v>48</v>
      </c>
      <c r="Q23">
        <v>57</v>
      </c>
      <c r="R23">
        <v>63</v>
      </c>
      <c r="S23">
        <v>29</v>
      </c>
      <c r="T23">
        <v>61</v>
      </c>
      <c r="U23">
        <v>53</v>
      </c>
      <c r="V23">
        <v>40</v>
      </c>
      <c r="W23">
        <v>31</v>
      </c>
    </row>
    <row r="24" spans="4:23">
      <c r="D24" s="89">
        <v>1.1000000000000001</v>
      </c>
      <c r="E24" s="120"/>
      <c r="F24">
        <v>183</v>
      </c>
      <c r="G24">
        <v>105</v>
      </c>
      <c r="H24">
        <v>49</v>
      </c>
      <c r="I24">
        <v>64</v>
      </c>
      <c r="J24">
        <v>46</v>
      </c>
      <c r="K24">
        <v>61</v>
      </c>
      <c r="L24">
        <v>42</v>
      </c>
      <c r="M24">
        <v>73</v>
      </c>
      <c r="N24">
        <v>43</v>
      </c>
      <c r="O24">
        <v>68</v>
      </c>
      <c r="P24">
        <v>37</v>
      </c>
      <c r="Q24">
        <v>49</v>
      </c>
      <c r="R24">
        <v>46</v>
      </c>
      <c r="S24">
        <v>38</v>
      </c>
      <c r="T24">
        <v>69</v>
      </c>
      <c r="U24">
        <v>67</v>
      </c>
      <c r="V24">
        <v>55</v>
      </c>
      <c r="W24">
        <v>34</v>
      </c>
    </row>
    <row r="25" spans="4:23">
      <c r="D25" s="89">
        <v>3.1</v>
      </c>
      <c r="E25" s="120"/>
      <c r="F25">
        <v>78</v>
      </c>
      <c r="G25">
        <v>39</v>
      </c>
      <c r="H25">
        <v>47</v>
      </c>
      <c r="I25">
        <v>39</v>
      </c>
      <c r="J25">
        <v>27</v>
      </c>
      <c r="K25">
        <v>39</v>
      </c>
      <c r="L25">
        <v>28</v>
      </c>
      <c r="M25">
        <v>26</v>
      </c>
      <c r="N25">
        <v>30</v>
      </c>
      <c r="O25">
        <v>36</v>
      </c>
      <c r="P25">
        <v>24</v>
      </c>
      <c r="Q25">
        <v>42</v>
      </c>
      <c r="R25">
        <v>33</v>
      </c>
      <c r="S25">
        <v>24</v>
      </c>
      <c r="T25">
        <v>36</v>
      </c>
      <c r="U25">
        <v>44</v>
      </c>
      <c r="V25">
        <v>41</v>
      </c>
      <c r="W25">
        <v>23</v>
      </c>
    </row>
    <row r="26" spans="4:23">
      <c r="D26" s="89">
        <v>5.0999999999999996</v>
      </c>
      <c r="E26" s="120"/>
      <c r="F26">
        <v>62</v>
      </c>
      <c r="G26">
        <v>50</v>
      </c>
      <c r="H26">
        <v>58</v>
      </c>
      <c r="I26">
        <v>45</v>
      </c>
      <c r="J26">
        <v>42</v>
      </c>
      <c r="K26">
        <v>39</v>
      </c>
      <c r="L26">
        <v>68</v>
      </c>
      <c r="M26">
        <v>59</v>
      </c>
      <c r="N26">
        <v>30</v>
      </c>
      <c r="O26">
        <v>37</v>
      </c>
      <c r="P26">
        <v>30</v>
      </c>
      <c r="Q26">
        <v>33</v>
      </c>
      <c r="R26">
        <v>31</v>
      </c>
      <c r="S26">
        <v>26</v>
      </c>
      <c r="T26">
        <v>29</v>
      </c>
      <c r="U26">
        <v>42</v>
      </c>
      <c r="V26">
        <v>36</v>
      </c>
      <c r="W26">
        <v>27</v>
      </c>
    </row>
    <row r="27" spans="4:23">
      <c r="D27" s="89">
        <v>7.1</v>
      </c>
      <c r="E27" s="120"/>
      <c r="F27">
        <v>76</v>
      </c>
      <c r="G27">
        <v>35</v>
      </c>
      <c r="H27">
        <v>50</v>
      </c>
      <c r="I27">
        <v>29</v>
      </c>
      <c r="L27">
        <v>36</v>
      </c>
      <c r="M27">
        <v>29</v>
      </c>
      <c r="N27">
        <v>28</v>
      </c>
      <c r="O27">
        <v>31</v>
      </c>
      <c r="R27">
        <v>31</v>
      </c>
      <c r="S27">
        <v>32</v>
      </c>
      <c r="T27">
        <v>32</v>
      </c>
      <c r="U27">
        <v>36</v>
      </c>
    </row>
    <row r="29" spans="4:23">
      <c r="D29" s="89">
        <v>0</v>
      </c>
      <c r="E29" s="120" t="s">
        <v>305</v>
      </c>
      <c r="F29">
        <v>7.4</v>
      </c>
      <c r="G29">
        <v>6.9</v>
      </c>
      <c r="H29">
        <v>7</v>
      </c>
      <c r="I29">
        <v>6.3</v>
      </c>
      <c r="J29">
        <v>7.6</v>
      </c>
      <c r="K29">
        <v>7.8</v>
      </c>
      <c r="L29">
        <v>7.8</v>
      </c>
      <c r="M29">
        <v>6.9</v>
      </c>
      <c r="N29">
        <v>7.6</v>
      </c>
      <c r="O29">
        <v>7.8</v>
      </c>
      <c r="P29">
        <v>8</v>
      </c>
      <c r="Q29">
        <v>7.5</v>
      </c>
      <c r="R29">
        <v>6.5</v>
      </c>
      <c r="S29">
        <v>6.6</v>
      </c>
      <c r="T29">
        <v>7.2</v>
      </c>
      <c r="U29">
        <v>7.3</v>
      </c>
      <c r="V29">
        <v>7.7</v>
      </c>
      <c r="W29">
        <v>7.8</v>
      </c>
    </row>
    <row r="30" spans="4:23">
      <c r="D30" s="89">
        <v>1.1000000000000001</v>
      </c>
      <c r="E30" s="120"/>
      <c r="F30">
        <v>7.6</v>
      </c>
      <c r="G30">
        <v>7.9</v>
      </c>
      <c r="H30">
        <v>7.6</v>
      </c>
      <c r="I30">
        <v>7.3</v>
      </c>
      <c r="J30">
        <v>7.8</v>
      </c>
      <c r="K30">
        <v>7.5</v>
      </c>
      <c r="L30">
        <v>7.3</v>
      </c>
      <c r="M30">
        <v>6.7</v>
      </c>
      <c r="N30">
        <v>7.5</v>
      </c>
      <c r="O30">
        <v>8</v>
      </c>
      <c r="P30">
        <v>8</v>
      </c>
      <c r="Q30">
        <v>7.8</v>
      </c>
      <c r="R30">
        <v>7.8</v>
      </c>
      <c r="S30">
        <v>6.7</v>
      </c>
      <c r="T30">
        <v>6.8</v>
      </c>
      <c r="U30">
        <v>7.1</v>
      </c>
      <c r="V30">
        <v>7.4</v>
      </c>
      <c r="W30">
        <v>7.1</v>
      </c>
    </row>
    <row r="31" spans="4:23">
      <c r="D31" s="89">
        <v>3.1</v>
      </c>
      <c r="E31" s="120"/>
      <c r="F31">
        <v>7.9</v>
      </c>
      <c r="G31">
        <v>7.4</v>
      </c>
      <c r="H31">
        <v>7.5</v>
      </c>
      <c r="I31">
        <v>7.4</v>
      </c>
      <c r="J31">
        <v>7.6</v>
      </c>
      <c r="K31">
        <v>7.9</v>
      </c>
      <c r="L31">
        <v>7.6</v>
      </c>
      <c r="M31">
        <v>6.9</v>
      </c>
      <c r="N31">
        <v>7.5</v>
      </c>
      <c r="O31">
        <v>8.5</v>
      </c>
      <c r="P31">
        <v>7.6</v>
      </c>
      <c r="Q31">
        <v>7.7</v>
      </c>
      <c r="R31">
        <v>7.6</v>
      </c>
      <c r="S31">
        <v>6.5</v>
      </c>
      <c r="T31">
        <v>7.3</v>
      </c>
      <c r="U31">
        <v>7.3</v>
      </c>
      <c r="V31">
        <v>8</v>
      </c>
      <c r="W31">
        <v>7.6</v>
      </c>
    </row>
    <row r="32" spans="4:23">
      <c r="D32" s="89">
        <v>5.0999999999999996</v>
      </c>
      <c r="E32" s="120"/>
      <c r="F32">
        <v>7.5</v>
      </c>
      <c r="G32">
        <v>8.1999999999999993</v>
      </c>
      <c r="H32">
        <v>8.3000000000000007</v>
      </c>
      <c r="I32">
        <v>6.9</v>
      </c>
      <c r="J32">
        <v>7.7</v>
      </c>
      <c r="K32">
        <v>8</v>
      </c>
      <c r="L32">
        <v>7.5</v>
      </c>
      <c r="M32">
        <v>7</v>
      </c>
      <c r="N32">
        <v>7.4</v>
      </c>
      <c r="O32">
        <v>8.3000000000000007</v>
      </c>
      <c r="P32">
        <v>7.4</v>
      </c>
      <c r="Q32">
        <v>7.5</v>
      </c>
      <c r="R32">
        <v>7.6</v>
      </c>
      <c r="S32">
        <v>6.7</v>
      </c>
      <c r="T32">
        <v>7.3</v>
      </c>
      <c r="U32">
        <v>7.4</v>
      </c>
      <c r="V32">
        <v>8</v>
      </c>
      <c r="W32">
        <v>7.4</v>
      </c>
    </row>
    <row r="33" spans="4:23">
      <c r="D33" s="89">
        <v>7.1</v>
      </c>
      <c r="E33" s="120"/>
      <c r="F33">
        <v>7.8</v>
      </c>
      <c r="G33">
        <v>7.4</v>
      </c>
      <c r="H33">
        <v>7.3</v>
      </c>
      <c r="I33">
        <v>7</v>
      </c>
      <c r="L33">
        <v>7.3</v>
      </c>
      <c r="M33">
        <v>7</v>
      </c>
      <c r="N33">
        <v>7.8</v>
      </c>
      <c r="O33">
        <v>8.1999999999999993</v>
      </c>
      <c r="R33">
        <v>7.8</v>
      </c>
      <c r="S33">
        <v>7</v>
      </c>
      <c r="T33">
        <v>7.8</v>
      </c>
      <c r="U33">
        <v>7.2</v>
      </c>
    </row>
    <row r="35" spans="4:23">
      <c r="D35" s="89">
        <v>0</v>
      </c>
      <c r="E35" s="120" t="s">
        <v>306</v>
      </c>
      <c r="F35">
        <v>3.7</v>
      </c>
      <c r="G35">
        <v>3.2</v>
      </c>
      <c r="H35">
        <v>3.4</v>
      </c>
      <c r="I35">
        <v>3.2</v>
      </c>
      <c r="J35">
        <v>4.4000000000000004</v>
      </c>
      <c r="K35">
        <v>3.9</v>
      </c>
      <c r="L35">
        <v>3.8</v>
      </c>
      <c r="M35">
        <v>3.2</v>
      </c>
      <c r="N35">
        <v>3.9</v>
      </c>
      <c r="O35">
        <v>4.7</v>
      </c>
      <c r="P35">
        <v>4.5</v>
      </c>
      <c r="Q35">
        <v>3.9</v>
      </c>
      <c r="R35">
        <v>3.2</v>
      </c>
      <c r="S35">
        <v>3.4</v>
      </c>
      <c r="T35">
        <v>3.6</v>
      </c>
      <c r="U35">
        <v>3.8</v>
      </c>
      <c r="V35">
        <v>3.8</v>
      </c>
      <c r="W35">
        <v>4</v>
      </c>
    </row>
    <row r="36" spans="4:23">
      <c r="D36" s="89">
        <v>1.1000000000000001</v>
      </c>
      <c r="E36" s="120"/>
      <c r="F36">
        <v>3.4</v>
      </c>
      <c r="G36">
        <v>3.6</v>
      </c>
      <c r="H36">
        <v>3.8</v>
      </c>
      <c r="I36">
        <v>3.5</v>
      </c>
      <c r="J36">
        <v>4.2</v>
      </c>
      <c r="K36">
        <v>4</v>
      </c>
      <c r="L36">
        <v>3.5</v>
      </c>
      <c r="M36">
        <v>3.3</v>
      </c>
      <c r="N36">
        <v>3.9</v>
      </c>
      <c r="O36">
        <v>4.8</v>
      </c>
      <c r="P36">
        <v>4.5999999999999996</v>
      </c>
      <c r="Q36">
        <v>4.0999999999999996</v>
      </c>
      <c r="R36">
        <v>4.0999999999999996</v>
      </c>
      <c r="S36">
        <v>3.3</v>
      </c>
      <c r="T36">
        <v>3.6</v>
      </c>
      <c r="U36">
        <v>3.8</v>
      </c>
      <c r="V36">
        <v>3.8</v>
      </c>
      <c r="W36">
        <v>3.8</v>
      </c>
    </row>
    <row r="37" spans="4:23">
      <c r="D37" s="89">
        <v>3.1</v>
      </c>
      <c r="E37" s="120"/>
      <c r="F37">
        <v>3.4</v>
      </c>
      <c r="G37">
        <v>3.6</v>
      </c>
      <c r="H37">
        <v>3.7</v>
      </c>
      <c r="I37">
        <v>3.7</v>
      </c>
      <c r="J37">
        <v>4.0999999999999996</v>
      </c>
      <c r="K37">
        <v>4.0999999999999996</v>
      </c>
      <c r="L37">
        <v>3.6</v>
      </c>
      <c r="M37">
        <v>3.3</v>
      </c>
      <c r="N37">
        <v>3.8</v>
      </c>
      <c r="O37">
        <v>5.0999999999999996</v>
      </c>
      <c r="P37">
        <v>4.5</v>
      </c>
      <c r="Q37">
        <v>4</v>
      </c>
      <c r="R37">
        <v>3.9</v>
      </c>
      <c r="S37">
        <v>3.3</v>
      </c>
      <c r="T37">
        <v>3.6</v>
      </c>
      <c r="U37">
        <v>3.9</v>
      </c>
      <c r="V37">
        <v>3.9</v>
      </c>
      <c r="W37">
        <v>4.0999999999999996</v>
      </c>
    </row>
    <row r="38" spans="4:23">
      <c r="D38" s="89">
        <v>5.0999999999999996</v>
      </c>
      <c r="E38" s="120"/>
      <c r="F38">
        <v>3.1</v>
      </c>
      <c r="G38">
        <v>3</v>
      </c>
      <c r="H38">
        <v>3.7</v>
      </c>
      <c r="I38">
        <v>3.4</v>
      </c>
      <c r="J38">
        <v>4.2</v>
      </c>
      <c r="K38">
        <v>4.0999999999999996</v>
      </c>
      <c r="L38">
        <v>3.4</v>
      </c>
      <c r="M38">
        <v>3.3</v>
      </c>
      <c r="N38">
        <v>3.8</v>
      </c>
      <c r="O38">
        <v>4.8</v>
      </c>
      <c r="P38">
        <v>4.2</v>
      </c>
      <c r="Q38">
        <v>3.9</v>
      </c>
      <c r="R38">
        <v>3.8</v>
      </c>
      <c r="S38">
        <v>3.4</v>
      </c>
      <c r="T38">
        <v>3.7</v>
      </c>
      <c r="U38">
        <v>3.9</v>
      </c>
      <c r="V38">
        <v>3.8</v>
      </c>
      <c r="W38">
        <v>3.9</v>
      </c>
    </row>
    <row r="39" spans="4:23">
      <c r="D39" s="89">
        <v>7.1</v>
      </c>
      <c r="E39" s="120"/>
      <c r="F39">
        <v>3.4</v>
      </c>
      <c r="G39">
        <v>3.7</v>
      </c>
      <c r="H39">
        <v>3.6</v>
      </c>
      <c r="I39">
        <v>3.4</v>
      </c>
      <c r="L39">
        <v>3.5</v>
      </c>
      <c r="M39">
        <v>3.7</v>
      </c>
      <c r="N39">
        <v>4.0999999999999996</v>
      </c>
      <c r="O39">
        <v>4.8</v>
      </c>
      <c r="R39">
        <v>4</v>
      </c>
      <c r="S39">
        <v>3.6</v>
      </c>
      <c r="T39">
        <v>4</v>
      </c>
      <c r="U39">
        <v>4</v>
      </c>
    </row>
    <row r="41" spans="4:23">
      <c r="D41" s="89">
        <v>0</v>
      </c>
      <c r="E41" s="120" t="s">
        <v>307</v>
      </c>
      <c r="F41">
        <v>73</v>
      </c>
      <c r="G41">
        <v>21</v>
      </c>
      <c r="H41">
        <v>26</v>
      </c>
      <c r="I41">
        <v>18</v>
      </c>
      <c r="J41">
        <v>29</v>
      </c>
      <c r="K41">
        <v>26</v>
      </c>
      <c r="L41">
        <v>28</v>
      </c>
      <c r="M41">
        <v>44</v>
      </c>
      <c r="N41">
        <v>100</v>
      </c>
      <c r="O41">
        <v>54</v>
      </c>
      <c r="P41">
        <v>72</v>
      </c>
      <c r="Q41">
        <v>30</v>
      </c>
      <c r="R41">
        <v>21</v>
      </c>
      <c r="S41">
        <v>38</v>
      </c>
      <c r="T41">
        <v>38</v>
      </c>
      <c r="U41">
        <v>62</v>
      </c>
      <c r="V41">
        <v>40</v>
      </c>
      <c r="W41">
        <v>79</v>
      </c>
    </row>
    <row r="42" spans="4:23">
      <c r="D42" s="89">
        <v>1.1000000000000001</v>
      </c>
      <c r="E42" s="120"/>
      <c r="F42">
        <v>34</v>
      </c>
      <c r="G42">
        <v>93</v>
      </c>
      <c r="H42">
        <v>43</v>
      </c>
      <c r="I42">
        <v>47</v>
      </c>
      <c r="J42">
        <v>35</v>
      </c>
      <c r="K42">
        <v>51</v>
      </c>
      <c r="L42">
        <v>43</v>
      </c>
      <c r="M42">
        <v>32</v>
      </c>
      <c r="N42">
        <v>79</v>
      </c>
      <c r="O42">
        <v>90</v>
      </c>
      <c r="P42">
        <v>47</v>
      </c>
      <c r="Q42">
        <v>63</v>
      </c>
      <c r="R42">
        <v>68</v>
      </c>
      <c r="S42">
        <v>60</v>
      </c>
      <c r="T42">
        <v>53</v>
      </c>
      <c r="U42">
        <v>38</v>
      </c>
      <c r="V42">
        <v>21</v>
      </c>
      <c r="W42">
        <v>38</v>
      </c>
    </row>
    <row r="43" spans="4:23">
      <c r="D43" s="89">
        <v>3.1</v>
      </c>
      <c r="E43" s="120"/>
      <c r="F43">
        <v>38</v>
      </c>
      <c r="G43">
        <v>90</v>
      </c>
      <c r="H43">
        <v>43</v>
      </c>
      <c r="I43">
        <v>56</v>
      </c>
      <c r="J43">
        <v>36</v>
      </c>
      <c r="K43">
        <v>45</v>
      </c>
      <c r="L43">
        <v>36</v>
      </c>
      <c r="M43">
        <v>37</v>
      </c>
      <c r="N43">
        <v>59</v>
      </c>
      <c r="O43">
        <v>77</v>
      </c>
      <c r="P43">
        <v>41</v>
      </c>
      <c r="Q43">
        <v>42</v>
      </c>
      <c r="R43">
        <v>58</v>
      </c>
      <c r="S43">
        <v>99</v>
      </c>
      <c r="T43">
        <v>37</v>
      </c>
      <c r="U43">
        <v>72</v>
      </c>
      <c r="V43">
        <v>53</v>
      </c>
      <c r="W43">
        <v>45</v>
      </c>
    </row>
    <row r="44" spans="4:23">
      <c r="D44" s="89">
        <v>5.0999999999999996</v>
      </c>
      <c r="E44" s="120"/>
      <c r="F44">
        <v>41</v>
      </c>
      <c r="G44">
        <v>57</v>
      </c>
      <c r="H44">
        <v>49</v>
      </c>
      <c r="I44">
        <v>24</v>
      </c>
      <c r="J44">
        <v>22</v>
      </c>
      <c r="K44">
        <v>57</v>
      </c>
      <c r="L44">
        <v>57</v>
      </c>
      <c r="M44">
        <v>36</v>
      </c>
      <c r="N44">
        <v>60</v>
      </c>
      <c r="O44">
        <v>104</v>
      </c>
      <c r="P44">
        <v>44</v>
      </c>
      <c r="Q44">
        <v>38</v>
      </c>
      <c r="R44">
        <v>52</v>
      </c>
      <c r="S44">
        <v>49</v>
      </c>
      <c r="T44">
        <v>33</v>
      </c>
      <c r="U44">
        <v>53</v>
      </c>
      <c r="V44">
        <v>38</v>
      </c>
      <c r="W44">
        <v>51</v>
      </c>
    </row>
    <row r="45" spans="4:23">
      <c r="D45" s="89">
        <v>7.1</v>
      </c>
      <c r="E45" s="120"/>
      <c r="F45">
        <v>50</v>
      </c>
      <c r="G45">
        <v>65</v>
      </c>
      <c r="H45">
        <v>21</v>
      </c>
      <c r="I45">
        <v>31</v>
      </c>
      <c r="L45">
        <v>38</v>
      </c>
      <c r="M45">
        <v>35</v>
      </c>
      <c r="N45">
        <v>68</v>
      </c>
      <c r="O45">
        <v>58</v>
      </c>
      <c r="R45">
        <v>47</v>
      </c>
      <c r="S45">
        <v>65</v>
      </c>
      <c r="T45">
        <v>31</v>
      </c>
      <c r="U45">
        <v>31</v>
      </c>
    </row>
    <row r="47" spans="4:23">
      <c r="D47" s="89">
        <v>0</v>
      </c>
      <c r="E47" s="120" t="s">
        <v>308</v>
      </c>
      <c r="F47">
        <v>3.6</v>
      </c>
      <c r="G47">
        <v>3.7</v>
      </c>
      <c r="H47">
        <v>3.5</v>
      </c>
      <c r="I47">
        <v>3.1</v>
      </c>
      <c r="J47">
        <v>3.2</v>
      </c>
      <c r="K47">
        <v>3.8</v>
      </c>
      <c r="L47">
        <v>4</v>
      </c>
      <c r="M47">
        <v>3.7</v>
      </c>
      <c r="N47">
        <v>3.7</v>
      </c>
      <c r="O47">
        <v>3.1</v>
      </c>
      <c r="P47">
        <v>3.4</v>
      </c>
      <c r="Q47">
        <v>3.6</v>
      </c>
      <c r="R47">
        <v>3.2</v>
      </c>
      <c r="S47">
        <v>3.3</v>
      </c>
      <c r="T47">
        <v>3.6</v>
      </c>
      <c r="U47">
        <v>3.6</v>
      </c>
      <c r="V47">
        <v>4</v>
      </c>
      <c r="W47">
        <v>3.8</v>
      </c>
    </row>
    <row r="48" spans="4:23">
      <c r="D48" s="89">
        <v>1.1000000000000001</v>
      </c>
      <c r="E48" s="120"/>
      <c r="F48">
        <v>4.3</v>
      </c>
      <c r="G48">
        <v>4.3</v>
      </c>
      <c r="H48">
        <v>3.9</v>
      </c>
      <c r="I48">
        <v>3.8</v>
      </c>
      <c r="J48">
        <v>3.6</v>
      </c>
      <c r="K48">
        <v>3.5</v>
      </c>
      <c r="L48">
        <v>3.8</v>
      </c>
      <c r="M48">
        <v>3.4</v>
      </c>
      <c r="N48">
        <v>3.6</v>
      </c>
      <c r="O48">
        <v>3.1</v>
      </c>
      <c r="P48">
        <v>3.4</v>
      </c>
      <c r="Q48">
        <v>3.7</v>
      </c>
      <c r="R48">
        <v>3.7</v>
      </c>
      <c r="S48">
        <v>3.4</v>
      </c>
      <c r="T48">
        <v>3.3</v>
      </c>
      <c r="U48">
        <v>3.3</v>
      </c>
      <c r="V48">
        <v>3.7</v>
      </c>
      <c r="W48">
        <v>3.3</v>
      </c>
    </row>
    <row r="49" spans="4:23">
      <c r="D49" s="89">
        <v>3.1</v>
      </c>
      <c r="E49" s="120"/>
      <c r="F49">
        <v>4.5</v>
      </c>
      <c r="G49">
        <v>3.8</v>
      </c>
      <c r="H49">
        <v>3.8</v>
      </c>
      <c r="I49">
        <v>3.7</v>
      </c>
      <c r="J49">
        <v>3.5</v>
      </c>
      <c r="K49">
        <v>3.8</v>
      </c>
      <c r="L49">
        <v>3.9</v>
      </c>
      <c r="M49">
        <v>3.6</v>
      </c>
      <c r="N49">
        <v>3.6</v>
      </c>
      <c r="O49">
        <v>3.4</v>
      </c>
      <c r="P49">
        <v>3.1</v>
      </c>
      <c r="Q49">
        <v>3.7</v>
      </c>
      <c r="R49">
        <v>3.7</v>
      </c>
      <c r="S49">
        <v>3.3</v>
      </c>
      <c r="T49">
        <v>3.7</v>
      </c>
      <c r="U49">
        <v>3.3</v>
      </c>
      <c r="V49">
        <v>4.0999999999999996</v>
      </c>
      <c r="W49">
        <v>3.5</v>
      </c>
    </row>
    <row r="50" spans="4:23">
      <c r="D50" s="89">
        <v>5.0999999999999996</v>
      </c>
      <c r="E50" s="120"/>
      <c r="F50">
        <v>4.3</v>
      </c>
      <c r="G50">
        <v>5.0999999999999996</v>
      </c>
      <c r="H50">
        <v>4.5999999999999996</v>
      </c>
      <c r="I50">
        <v>3.5</v>
      </c>
      <c r="J50">
        <v>3.6</v>
      </c>
      <c r="K50">
        <v>3.9</v>
      </c>
      <c r="L50">
        <v>4</v>
      </c>
      <c r="M50">
        <v>3.6</v>
      </c>
      <c r="N50">
        <v>3.7</v>
      </c>
      <c r="O50">
        <v>3.5</v>
      </c>
      <c r="P50">
        <v>3.1</v>
      </c>
      <c r="Q50">
        <v>3.6</v>
      </c>
      <c r="R50">
        <v>3.9</v>
      </c>
      <c r="S50">
        <v>3.3</v>
      </c>
      <c r="T50">
        <v>3.5</v>
      </c>
      <c r="U50">
        <v>3.6</v>
      </c>
      <c r="V50">
        <v>4.0999999999999996</v>
      </c>
      <c r="W50">
        <v>3.5</v>
      </c>
    </row>
    <row r="51" spans="4:23">
      <c r="D51" s="89">
        <v>7.1</v>
      </c>
      <c r="E51" s="120"/>
      <c r="F51">
        <v>4.4000000000000004</v>
      </c>
      <c r="G51">
        <v>3.7</v>
      </c>
      <c r="H51">
        <v>3.8</v>
      </c>
      <c r="I51">
        <v>3.6</v>
      </c>
      <c r="L51">
        <v>3.7</v>
      </c>
      <c r="M51">
        <v>3.3</v>
      </c>
      <c r="N51">
        <v>3.6</v>
      </c>
      <c r="O51">
        <v>3.4</v>
      </c>
      <c r="R51">
        <v>3.8</v>
      </c>
      <c r="S51">
        <v>3.4</v>
      </c>
      <c r="T51">
        <v>3.8</v>
      </c>
      <c r="U51">
        <v>3.2</v>
      </c>
    </row>
    <row r="53" spans="4:23">
      <c r="D53" s="89">
        <v>0</v>
      </c>
      <c r="E53" s="120" t="s">
        <v>264</v>
      </c>
      <c r="F53">
        <v>1</v>
      </c>
      <c r="G53">
        <v>1.2</v>
      </c>
      <c r="H53">
        <v>1</v>
      </c>
      <c r="I53">
        <v>1</v>
      </c>
      <c r="J53">
        <v>0.7</v>
      </c>
      <c r="K53">
        <v>1</v>
      </c>
      <c r="L53">
        <v>1.1000000000000001</v>
      </c>
      <c r="M53">
        <v>1.1000000000000001</v>
      </c>
      <c r="N53">
        <v>1</v>
      </c>
      <c r="O53">
        <v>0.7</v>
      </c>
      <c r="P53">
        <v>0.8</v>
      </c>
      <c r="Q53">
        <v>0.9</v>
      </c>
      <c r="R53">
        <v>1</v>
      </c>
      <c r="S53">
        <v>1</v>
      </c>
      <c r="T53">
        <v>1</v>
      </c>
      <c r="U53">
        <v>1</v>
      </c>
      <c r="V53">
        <v>1.1000000000000001</v>
      </c>
      <c r="W53">
        <v>1</v>
      </c>
    </row>
    <row r="54" spans="4:23">
      <c r="D54" s="89">
        <v>1.1000000000000001</v>
      </c>
      <c r="E54" s="120"/>
      <c r="F54">
        <v>1.3</v>
      </c>
      <c r="G54">
        <v>1.2</v>
      </c>
      <c r="H54">
        <v>1</v>
      </c>
      <c r="I54">
        <v>1.1000000000000001</v>
      </c>
      <c r="J54">
        <v>0.8</v>
      </c>
      <c r="K54">
        <v>0.9</v>
      </c>
      <c r="L54">
        <v>1.1000000000000001</v>
      </c>
      <c r="M54">
        <v>1</v>
      </c>
      <c r="N54">
        <v>0.9</v>
      </c>
      <c r="O54">
        <v>0.6</v>
      </c>
      <c r="P54">
        <v>0.7</v>
      </c>
      <c r="Q54">
        <v>0.9</v>
      </c>
      <c r="R54">
        <v>0.9</v>
      </c>
      <c r="S54">
        <v>1</v>
      </c>
      <c r="T54">
        <v>0.9</v>
      </c>
      <c r="U54">
        <v>0.9</v>
      </c>
      <c r="V54">
        <v>1</v>
      </c>
      <c r="W54">
        <v>0.9</v>
      </c>
    </row>
    <row r="55" spans="4:23">
      <c r="D55" s="89">
        <v>3.1</v>
      </c>
      <c r="E55" s="120"/>
      <c r="F55">
        <v>1.3</v>
      </c>
      <c r="G55">
        <v>1</v>
      </c>
      <c r="H55">
        <v>1</v>
      </c>
      <c r="I55">
        <v>1</v>
      </c>
      <c r="J55">
        <v>0.9</v>
      </c>
      <c r="K55">
        <v>0.9</v>
      </c>
      <c r="L55">
        <v>1.1000000000000001</v>
      </c>
      <c r="M55">
        <v>1.1000000000000001</v>
      </c>
      <c r="N55">
        <v>0.9</v>
      </c>
      <c r="O55">
        <v>0.7</v>
      </c>
      <c r="P55">
        <v>0.7</v>
      </c>
      <c r="Q55">
        <v>0.9</v>
      </c>
      <c r="R55">
        <v>1</v>
      </c>
      <c r="S55">
        <v>1</v>
      </c>
      <c r="T55">
        <v>1</v>
      </c>
      <c r="U55">
        <v>0.8</v>
      </c>
      <c r="V55">
        <v>1.1000000000000001</v>
      </c>
      <c r="W55">
        <v>0.9</v>
      </c>
    </row>
    <row r="56" spans="4:23">
      <c r="D56" s="89">
        <v>5.0999999999999996</v>
      </c>
      <c r="E56" s="120"/>
      <c r="F56">
        <v>1.4</v>
      </c>
      <c r="G56">
        <v>1.7</v>
      </c>
      <c r="H56">
        <v>1.3</v>
      </c>
      <c r="I56">
        <v>1</v>
      </c>
      <c r="J56">
        <v>0.9</v>
      </c>
      <c r="K56">
        <v>1</v>
      </c>
      <c r="L56">
        <v>1.2</v>
      </c>
      <c r="M56">
        <v>1.1000000000000001</v>
      </c>
      <c r="N56">
        <v>1</v>
      </c>
      <c r="O56">
        <v>0.7</v>
      </c>
      <c r="P56">
        <v>0.7</v>
      </c>
      <c r="Q56">
        <v>0.9</v>
      </c>
      <c r="R56">
        <v>1</v>
      </c>
      <c r="S56">
        <v>1</v>
      </c>
      <c r="T56">
        <v>1</v>
      </c>
      <c r="U56">
        <v>0.9</v>
      </c>
      <c r="V56">
        <v>1.1000000000000001</v>
      </c>
      <c r="W56">
        <v>0.9</v>
      </c>
    </row>
    <row r="57" spans="4:23">
      <c r="D57" s="89">
        <v>7.1</v>
      </c>
      <c r="E57" s="120"/>
      <c r="F57">
        <v>1.3</v>
      </c>
      <c r="G57">
        <v>1</v>
      </c>
      <c r="H57">
        <v>1.1000000000000001</v>
      </c>
      <c r="I57">
        <v>1.1000000000000001</v>
      </c>
      <c r="L57">
        <v>1.1000000000000001</v>
      </c>
      <c r="M57">
        <v>0.9</v>
      </c>
      <c r="N57">
        <v>0.9</v>
      </c>
      <c r="O57">
        <v>0.7</v>
      </c>
      <c r="R57">
        <v>0.9</v>
      </c>
      <c r="S57">
        <v>0.9</v>
      </c>
      <c r="T57">
        <v>1</v>
      </c>
      <c r="U57">
        <v>0.8</v>
      </c>
    </row>
    <row r="59" spans="4:23">
      <c r="D59" s="89">
        <v>0</v>
      </c>
      <c r="E59" s="120" t="s">
        <v>309</v>
      </c>
      <c r="F59">
        <v>0.6</v>
      </c>
      <c r="G59">
        <v>0.4</v>
      </c>
      <c r="H59">
        <v>0.5</v>
      </c>
      <c r="I59">
        <v>0.1</v>
      </c>
      <c r="J59">
        <v>0.6</v>
      </c>
      <c r="K59">
        <v>0.7</v>
      </c>
      <c r="L59">
        <v>0.5</v>
      </c>
      <c r="M59">
        <v>0.5</v>
      </c>
      <c r="N59">
        <v>0.6</v>
      </c>
      <c r="O59">
        <v>0.6</v>
      </c>
      <c r="P59">
        <v>0.5</v>
      </c>
      <c r="Q59">
        <v>0.6</v>
      </c>
      <c r="R59">
        <v>0.5</v>
      </c>
      <c r="S59">
        <v>0.5</v>
      </c>
      <c r="T59">
        <v>0.7</v>
      </c>
      <c r="U59">
        <v>0.7</v>
      </c>
      <c r="V59">
        <v>0.5</v>
      </c>
      <c r="W59">
        <v>0.7</v>
      </c>
    </row>
    <row r="60" spans="4:23">
      <c r="D60" s="89">
        <v>1.1000000000000001</v>
      </c>
      <c r="E60" s="120"/>
      <c r="F60">
        <v>0.6</v>
      </c>
      <c r="G60">
        <v>0.5</v>
      </c>
      <c r="H60">
        <v>0.8</v>
      </c>
      <c r="I60">
        <v>0.7</v>
      </c>
      <c r="J60">
        <v>0.5</v>
      </c>
      <c r="K60">
        <v>0.6</v>
      </c>
      <c r="L60">
        <v>0.5</v>
      </c>
      <c r="M60">
        <v>0.5</v>
      </c>
      <c r="N60">
        <v>0.5</v>
      </c>
      <c r="O60">
        <v>0.7</v>
      </c>
      <c r="P60">
        <v>0.4</v>
      </c>
      <c r="Q60">
        <v>0.7</v>
      </c>
      <c r="R60">
        <v>0.6</v>
      </c>
      <c r="S60">
        <v>0.6</v>
      </c>
      <c r="T60">
        <v>0.8</v>
      </c>
      <c r="U60">
        <v>0.6</v>
      </c>
      <c r="V60">
        <v>0.5</v>
      </c>
      <c r="W60">
        <v>0.7</v>
      </c>
    </row>
    <row r="61" spans="4:23">
      <c r="D61" s="89">
        <v>3.1</v>
      </c>
      <c r="E61" s="120"/>
      <c r="F61">
        <v>0.6</v>
      </c>
      <c r="G61">
        <v>0.4</v>
      </c>
      <c r="H61">
        <v>0.6</v>
      </c>
      <c r="I61">
        <v>0.7</v>
      </c>
      <c r="J61">
        <v>0.6</v>
      </c>
      <c r="K61">
        <v>0.5</v>
      </c>
      <c r="L61">
        <v>0.5</v>
      </c>
      <c r="M61">
        <v>0.5</v>
      </c>
      <c r="N61">
        <v>0.5</v>
      </c>
      <c r="O61">
        <v>0.7</v>
      </c>
      <c r="P61">
        <v>0.04</v>
      </c>
      <c r="Q61">
        <v>0.7</v>
      </c>
      <c r="R61">
        <v>0.5</v>
      </c>
      <c r="S61">
        <v>0.4</v>
      </c>
      <c r="T61">
        <v>0.7</v>
      </c>
      <c r="U61">
        <v>0.5</v>
      </c>
      <c r="V61">
        <v>0.5</v>
      </c>
      <c r="W61">
        <v>0.8</v>
      </c>
    </row>
    <row r="62" spans="4:23">
      <c r="D62" s="89">
        <v>5.0999999999999996</v>
      </c>
      <c r="E62" s="120"/>
      <c r="F62">
        <v>0.5</v>
      </c>
      <c r="G62">
        <v>0.4</v>
      </c>
      <c r="H62">
        <v>0.7</v>
      </c>
      <c r="I62">
        <v>0.6</v>
      </c>
      <c r="J62">
        <v>0.6</v>
      </c>
      <c r="K62">
        <v>0.6</v>
      </c>
      <c r="L62">
        <v>0.6</v>
      </c>
      <c r="M62">
        <v>0.4</v>
      </c>
      <c r="N62">
        <v>0.4</v>
      </c>
      <c r="O62">
        <v>0.6</v>
      </c>
      <c r="P62">
        <v>0.4</v>
      </c>
      <c r="Q62">
        <v>0.7</v>
      </c>
      <c r="R62">
        <v>0.5</v>
      </c>
      <c r="S62">
        <v>0.3</v>
      </c>
      <c r="T62">
        <v>0.7</v>
      </c>
      <c r="U62">
        <v>0.5</v>
      </c>
      <c r="V62">
        <v>0.5</v>
      </c>
      <c r="W62">
        <v>0.7</v>
      </c>
    </row>
    <row r="63" spans="4:23">
      <c r="D63" s="89">
        <v>7.1</v>
      </c>
      <c r="E63" s="120"/>
      <c r="F63">
        <v>0.5</v>
      </c>
      <c r="G63">
        <v>0.4</v>
      </c>
      <c r="H63">
        <v>0.5</v>
      </c>
      <c r="I63">
        <v>0.6</v>
      </c>
      <c r="L63">
        <v>0.5</v>
      </c>
      <c r="M63">
        <v>0.5</v>
      </c>
      <c r="N63">
        <v>0.5</v>
      </c>
      <c r="O63">
        <v>0.7</v>
      </c>
      <c r="R63">
        <v>0.6</v>
      </c>
      <c r="S63">
        <v>0.4</v>
      </c>
      <c r="T63">
        <v>0.7</v>
      </c>
      <c r="U63">
        <v>0.5</v>
      </c>
    </row>
    <row r="65" spans="4:23">
      <c r="D65" s="89">
        <v>0</v>
      </c>
      <c r="E65" s="120" t="s">
        <v>310</v>
      </c>
      <c r="F65">
        <v>158</v>
      </c>
      <c r="G65">
        <v>201</v>
      </c>
      <c r="H65">
        <v>62</v>
      </c>
      <c r="I65">
        <v>72</v>
      </c>
      <c r="J65">
        <v>242</v>
      </c>
      <c r="K65">
        <v>131</v>
      </c>
      <c r="L65">
        <v>142</v>
      </c>
      <c r="M65">
        <v>217</v>
      </c>
      <c r="N65">
        <v>64</v>
      </c>
      <c r="O65">
        <v>86</v>
      </c>
      <c r="P65">
        <v>273</v>
      </c>
      <c r="Q65">
        <v>88</v>
      </c>
      <c r="R65">
        <v>312</v>
      </c>
      <c r="S65">
        <v>122</v>
      </c>
      <c r="T65">
        <v>249</v>
      </c>
      <c r="U65">
        <v>493</v>
      </c>
      <c r="V65">
        <v>98</v>
      </c>
      <c r="W65">
        <v>116</v>
      </c>
    </row>
    <row r="66" spans="4:23">
      <c r="D66" s="89">
        <v>1.1000000000000001</v>
      </c>
      <c r="E66" s="120"/>
      <c r="F66">
        <v>830</v>
      </c>
      <c r="G66">
        <v>594</v>
      </c>
      <c r="H66">
        <v>126</v>
      </c>
      <c r="I66">
        <v>356</v>
      </c>
      <c r="J66">
        <v>219</v>
      </c>
      <c r="K66">
        <v>169</v>
      </c>
      <c r="L66">
        <v>228</v>
      </c>
      <c r="M66">
        <v>746</v>
      </c>
      <c r="N66">
        <v>173</v>
      </c>
      <c r="O66">
        <v>288</v>
      </c>
      <c r="P66">
        <v>203</v>
      </c>
      <c r="Q66">
        <v>122</v>
      </c>
      <c r="R66">
        <v>149</v>
      </c>
      <c r="S66">
        <v>279</v>
      </c>
      <c r="T66">
        <v>300</v>
      </c>
      <c r="U66">
        <v>240</v>
      </c>
      <c r="V66">
        <v>165</v>
      </c>
      <c r="W66">
        <v>142</v>
      </c>
    </row>
    <row r="67" spans="4:23">
      <c r="D67" s="89">
        <v>3.1</v>
      </c>
      <c r="E67" s="120"/>
      <c r="F67">
        <v>155</v>
      </c>
      <c r="G67">
        <v>158</v>
      </c>
      <c r="H67">
        <v>91</v>
      </c>
      <c r="I67">
        <v>85</v>
      </c>
      <c r="J67">
        <v>125</v>
      </c>
      <c r="K67">
        <v>66</v>
      </c>
      <c r="L67">
        <v>66</v>
      </c>
      <c r="M67">
        <v>105</v>
      </c>
      <c r="N67">
        <v>24</v>
      </c>
      <c r="O67">
        <v>129</v>
      </c>
      <c r="P67">
        <v>14</v>
      </c>
      <c r="Q67">
        <v>77</v>
      </c>
      <c r="R67">
        <v>155</v>
      </c>
      <c r="S67">
        <v>48</v>
      </c>
      <c r="T67">
        <v>53</v>
      </c>
      <c r="U67">
        <v>225</v>
      </c>
      <c r="V67">
        <v>61</v>
      </c>
      <c r="W67">
        <v>48</v>
      </c>
    </row>
    <row r="68" spans="4:23">
      <c r="D68" s="89">
        <v>5.0999999999999996</v>
      </c>
      <c r="E68" s="120"/>
      <c r="F68">
        <v>110</v>
      </c>
      <c r="G68">
        <v>173</v>
      </c>
      <c r="H68">
        <v>186</v>
      </c>
      <c r="I68">
        <v>49</v>
      </c>
      <c r="J68">
        <v>141</v>
      </c>
      <c r="K68">
        <v>115</v>
      </c>
      <c r="L68">
        <v>370</v>
      </c>
      <c r="M68">
        <v>513</v>
      </c>
      <c r="N68">
        <v>26</v>
      </c>
      <c r="O68">
        <v>85</v>
      </c>
      <c r="P68">
        <v>32</v>
      </c>
      <c r="Q68">
        <v>55</v>
      </c>
      <c r="R68">
        <v>1.5</v>
      </c>
      <c r="S68">
        <v>77</v>
      </c>
      <c r="T68">
        <v>42</v>
      </c>
      <c r="U68">
        <v>85</v>
      </c>
      <c r="V68">
        <v>46</v>
      </c>
      <c r="W68">
        <v>88</v>
      </c>
    </row>
    <row r="69" spans="4:23">
      <c r="D69" s="89">
        <v>7.1</v>
      </c>
      <c r="E69" s="120"/>
      <c r="F69">
        <v>105</v>
      </c>
      <c r="G69">
        <v>128</v>
      </c>
      <c r="H69">
        <v>71</v>
      </c>
      <c r="I69">
        <v>21</v>
      </c>
      <c r="L69">
        <v>176</v>
      </c>
      <c r="M69">
        <v>108</v>
      </c>
      <c r="N69">
        <v>29</v>
      </c>
      <c r="O69">
        <v>74</v>
      </c>
      <c r="R69">
        <v>112</v>
      </c>
      <c r="S69">
        <v>214</v>
      </c>
      <c r="T69">
        <v>35</v>
      </c>
      <c r="U69">
        <v>176</v>
      </c>
    </row>
    <row r="71" spans="4:23">
      <c r="D71" s="89">
        <v>0</v>
      </c>
      <c r="E71" s="120" t="s">
        <v>311</v>
      </c>
      <c r="F71">
        <v>110</v>
      </c>
      <c r="G71">
        <v>94</v>
      </c>
      <c r="H71">
        <v>128</v>
      </c>
      <c r="I71">
        <v>60</v>
      </c>
      <c r="J71">
        <v>132</v>
      </c>
      <c r="K71">
        <v>103</v>
      </c>
      <c r="L71">
        <v>107</v>
      </c>
      <c r="M71">
        <v>84</v>
      </c>
      <c r="N71">
        <v>131</v>
      </c>
      <c r="O71">
        <v>83</v>
      </c>
      <c r="P71">
        <v>105</v>
      </c>
      <c r="Q71">
        <v>56</v>
      </c>
      <c r="R71">
        <v>55</v>
      </c>
      <c r="S71">
        <v>120</v>
      </c>
      <c r="T71">
        <v>109</v>
      </c>
      <c r="U71">
        <v>54</v>
      </c>
      <c r="V71">
        <v>102</v>
      </c>
      <c r="W71">
        <v>113</v>
      </c>
    </row>
    <row r="72" spans="4:23">
      <c r="D72" s="89">
        <v>1.1000000000000001</v>
      </c>
      <c r="E72" s="120"/>
      <c r="F72">
        <v>57</v>
      </c>
      <c r="G72">
        <v>133</v>
      </c>
      <c r="H72">
        <v>149</v>
      </c>
      <c r="I72">
        <v>80</v>
      </c>
      <c r="J72">
        <v>142</v>
      </c>
      <c r="K72">
        <v>97</v>
      </c>
      <c r="L72">
        <v>98</v>
      </c>
      <c r="M72">
        <v>73</v>
      </c>
      <c r="N72">
        <v>131</v>
      </c>
      <c r="O72">
        <v>104</v>
      </c>
      <c r="P72">
        <v>100</v>
      </c>
      <c r="Q72">
        <v>72</v>
      </c>
      <c r="R72">
        <v>109</v>
      </c>
      <c r="S72">
        <v>123</v>
      </c>
      <c r="T72">
        <v>107</v>
      </c>
      <c r="U72">
        <v>61</v>
      </c>
      <c r="V72">
        <v>97</v>
      </c>
      <c r="W72">
        <v>106</v>
      </c>
    </row>
    <row r="73" spans="4:23">
      <c r="D73" s="89">
        <v>3.1</v>
      </c>
      <c r="E73" s="120"/>
      <c r="F73">
        <v>68</v>
      </c>
      <c r="G73">
        <v>121</v>
      </c>
      <c r="H73">
        <v>120</v>
      </c>
      <c r="I73">
        <v>81</v>
      </c>
      <c r="J73">
        <v>143</v>
      </c>
      <c r="K73">
        <v>105</v>
      </c>
      <c r="L73">
        <v>102</v>
      </c>
      <c r="M73">
        <v>82</v>
      </c>
      <c r="N73">
        <v>128</v>
      </c>
      <c r="O73">
        <v>116</v>
      </c>
      <c r="P73">
        <v>97</v>
      </c>
      <c r="Q73">
        <v>70</v>
      </c>
      <c r="R73">
        <v>117</v>
      </c>
      <c r="S73">
        <v>107</v>
      </c>
      <c r="T73">
        <v>123</v>
      </c>
      <c r="U73">
        <v>71</v>
      </c>
      <c r="V73">
        <v>114</v>
      </c>
      <c r="W73">
        <v>119</v>
      </c>
    </row>
    <row r="74" spans="4:23">
      <c r="D74" s="89">
        <v>5.0999999999999996</v>
      </c>
      <c r="E74" s="120"/>
      <c r="F74">
        <v>63</v>
      </c>
      <c r="G74">
        <v>157</v>
      </c>
      <c r="H74">
        <v>96</v>
      </c>
      <c r="I74">
        <v>77</v>
      </c>
      <c r="J74">
        <v>128</v>
      </c>
      <c r="K74">
        <v>115</v>
      </c>
      <c r="L74">
        <v>119</v>
      </c>
      <c r="M74">
        <v>90</v>
      </c>
      <c r="N74">
        <v>142</v>
      </c>
      <c r="O74">
        <v>110</v>
      </c>
      <c r="P74">
        <v>117</v>
      </c>
      <c r="Q74">
        <v>68</v>
      </c>
      <c r="R74">
        <v>129</v>
      </c>
      <c r="S74">
        <v>129</v>
      </c>
      <c r="T74">
        <v>121</v>
      </c>
      <c r="U74">
        <v>65</v>
      </c>
      <c r="V74">
        <v>137</v>
      </c>
      <c r="W74">
        <v>113</v>
      </c>
    </row>
    <row r="75" spans="4:23">
      <c r="D75" s="89">
        <v>7.1</v>
      </c>
      <c r="E75" s="120"/>
      <c r="F75">
        <v>62</v>
      </c>
      <c r="G75">
        <v>137</v>
      </c>
      <c r="H75">
        <v>137</v>
      </c>
      <c r="I75">
        <v>68</v>
      </c>
      <c r="L75">
        <v>124</v>
      </c>
      <c r="M75">
        <v>93</v>
      </c>
      <c r="N75">
        <v>151</v>
      </c>
      <c r="O75">
        <v>97</v>
      </c>
      <c r="R75">
        <v>132</v>
      </c>
      <c r="S75">
        <v>142</v>
      </c>
      <c r="T75">
        <v>128</v>
      </c>
      <c r="U75">
        <v>63</v>
      </c>
    </row>
    <row r="77" spans="4:23">
      <c r="D77" s="89">
        <v>0</v>
      </c>
      <c r="E77" s="120" t="s">
        <v>312</v>
      </c>
      <c r="F77">
        <v>47</v>
      </c>
      <c r="G77">
        <v>19</v>
      </c>
      <c r="H77">
        <v>27</v>
      </c>
      <c r="I77">
        <v>18</v>
      </c>
      <c r="J77">
        <v>22</v>
      </c>
      <c r="K77">
        <v>41</v>
      </c>
      <c r="L77">
        <v>19</v>
      </c>
      <c r="M77">
        <v>27</v>
      </c>
      <c r="N77">
        <v>22</v>
      </c>
      <c r="O77">
        <v>25</v>
      </c>
      <c r="P77">
        <v>26</v>
      </c>
      <c r="Q77">
        <v>31</v>
      </c>
      <c r="R77">
        <v>22</v>
      </c>
      <c r="S77">
        <v>19</v>
      </c>
      <c r="T77">
        <v>25</v>
      </c>
      <c r="U77">
        <v>32</v>
      </c>
      <c r="V77">
        <v>37</v>
      </c>
      <c r="W77">
        <v>23</v>
      </c>
    </row>
    <row r="78" spans="4:23">
      <c r="D78" s="89">
        <v>1.1000000000000001</v>
      </c>
      <c r="E78" s="120"/>
      <c r="F78">
        <v>23</v>
      </c>
      <c r="G78">
        <v>27</v>
      </c>
      <c r="H78">
        <v>37</v>
      </c>
      <c r="I78">
        <v>26</v>
      </c>
      <c r="J78">
        <v>18</v>
      </c>
      <c r="K78">
        <v>53</v>
      </c>
      <c r="L78">
        <v>19</v>
      </c>
      <c r="M78">
        <v>27</v>
      </c>
      <c r="N78">
        <v>33</v>
      </c>
      <c r="O78">
        <v>34</v>
      </c>
      <c r="P78">
        <v>38</v>
      </c>
      <c r="Q78">
        <v>25</v>
      </c>
      <c r="R78">
        <v>31</v>
      </c>
      <c r="S78">
        <v>28</v>
      </c>
      <c r="T78">
        <v>19</v>
      </c>
      <c r="U78">
        <v>29</v>
      </c>
      <c r="V78">
        <v>28</v>
      </c>
      <c r="W78">
        <v>19</v>
      </c>
    </row>
    <row r="79" spans="4:23">
      <c r="D79" s="89">
        <v>3.1</v>
      </c>
      <c r="E79" s="120"/>
      <c r="F79">
        <v>24</v>
      </c>
      <c r="G79">
        <v>19</v>
      </c>
      <c r="H79">
        <v>22</v>
      </c>
      <c r="I79">
        <v>20</v>
      </c>
      <c r="J79">
        <v>14</v>
      </c>
      <c r="K79">
        <v>66</v>
      </c>
      <c r="L79">
        <v>22</v>
      </c>
      <c r="M79">
        <v>26</v>
      </c>
      <c r="N79">
        <v>21</v>
      </c>
      <c r="O79">
        <v>35</v>
      </c>
      <c r="P79">
        <v>26</v>
      </c>
      <c r="Q79">
        <v>23</v>
      </c>
      <c r="R79">
        <v>26</v>
      </c>
      <c r="S79">
        <v>24</v>
      </c>
      <c r="T79">
        <v>17</v>
      </c>
      <c r="U79">
        <v>31</v>
      </c>
      <c r="V79">
        <v>35</v>
      </c>
      <c r="W79">
        <v>28</v>
      </c>
    </row>
    <row r="80" spans="4:23">
      <c r="D80" s="89">
        <v>5.0999999999999996</v>
      </c>
      <c r="E80" s="120"/>
      <c r="F80">
        <v>21</v>
      </c>
      <c r="G80">
        <v>19</v>
      </c>
      <c r="H80">
        <v>31</v>
      </c>
      <c r="I80">
        <v>22</v>
      </c>
      <c r="J80">
        <v>18</v>
      </c>
      <c r="K80">
        <v>61</v>
      </c>
      <c r="L80">
        <v>23</v>
      </c>
      <c r="M80">
        <v>29</v>
      </c>
      <c r="N80">
        <v>21</v>
      </c>
      <c r="O80">
        <v>26</v>
      </c>
      <c r="P80">
        <v>22</v>
      </c>
      <c r="Q80">
        <v>24</v>
      </c>
      <c r="R80">
        <v>34</v>
      </c>
      <c r="S80">
        <v>16</v>
      </c>
      <c r="T80">
        <v>17</v>
      </c>
      <c r="U80">
        <v>33</v>
      </c>
      <c r="V80">
        <v>21</v>
      </c>
      <c r="W80">
        <v>27</v>
      </c>
    </row>
    <row r="81" spans="4:23">
      <c r="D81" s="89">
        <v>7.1</v>
      </c>
      <c r="E81" s="120"/>
      <c r="F81">
        <v>19</v>
      </c>
      <c r="G81">
        <v>17</v>
      </c>
      <c r="H81">
        <v>20</v>
      </c>
      <c r="I81">
        <v>15</v>
      </c>
      <c r="L81">
        <v>21</v>
      </c>
      <c r="M81">
        <v>22</v>
      </c>
      <c r="N81">
        <v>17</v>
      </c>
      <c r="O81">
        <v>23</v>
      </c>
      <c r="R81">
        <v>34</v>
      </c>
      <c r="S81">
        <v>16</v>
      </c>
      <c r="T81">
        <v>16</v>
      </c>
      <c r="U81">
        <v>23</v>
      </c>
    </row>
    <row r="83" spans="4:23">
      <c r="D83" s="89">
        <v>0</v>
      </c>
      <c r="E83" s="120" t="s">
        <v>263</v>
      </c>
      <c r="F83">
        <v>72</v>
      </c>
      <c r="G83">
        <v>51</v>
      </c>
      <c r="H83">
        <v>49</v>
      </c>
      <c r="J83">
        <v>40</v>
      </c>
      <c r="K83">
        <v>59</v>
      </c>
      <c r="L83">
        <v>36</v>
      </c>
      <c r="M83">
        <v>53</v>
      </c>
      <c r="N83">
        <v>39</v>
      </c>
      <c r="O83">
        <v>42</v>
      </c>
      <c r="P83">
        <v>47</v>
      </c>
      <c r="Q83">
        <v>51</v>
      </c>
      <c r="R83">
        <v>45</v>
      </c>
      <c r="S83">
        <v>41</v>
      </c>
      <c r="T83">
        <v>35</v>
      </c>
      <c r="U83">
        <v>48</v>
      </c>
      <c r="V83">
        <v>70</v>
      </c>
      <c r="W83">
        <v>31</v>
      </c>
    </row>
    <row r="84" spans="4:23">
      <c r="D84" s="89">
        <v>1.1000000000000001</v>
      </c>
      <c r="E84" s="120"/>
      <c r="F84">
        <v>36</v>
      </c>
      <c r="G84">
        <v>50</v>
      </c>
      <c r="H84">
        <v>49</v>
      </c>
      <c r="I84">
        <v>38</v>
      </c>
      <c r="J84">
        <v>33</v>
      </c>
      <c r="K84">
        <v>84</v>
      </c>
      <c r="L84">
        <v>39</v>
      </c>
      <c r="M84">
        <v>57</v>
      </c>
      <c r="N84">
        <v>65</v>
      </c>
      <c r="O84">
        <v>53</v>
      </c>
      <c r="P84">
        <v>85</v>
      </c>
      <c r="Q84">
        <v>36</v>
      </c>
      <c r="R84">
        <v>53</v>
      </c>
      <c r="S84">
        <v>49</v>
      </c>
      <c r="T84">
        <v>25</v>
      </c>
      <c r="U84">
        <v>52</v>
      </c>
      <c r="V84">
        <v>59</v>
      </c>
      <c r="W84">
        <v>27</v>
      </c>
    </row>
    <row r="85" spans="4:23">
      <c r="D85" s="89">
        <v>3.1</v>
      </c>
      <c r="E85" s="120"/>
      <c r="F85">
        <v>43</v>
      </c>
      <c r="G85">
        <v>44</v>
      </c>
      <c r="H85">
        <v>38</v>
      </c>
      <c r="I85">
        <v>30</v>
      </c>
      <c r="J85">
        <v>23</v>
      </c>
      <c r="K85">
        <v>122</v>
      </c>
      <c r="L85">
        <v>47</v>
      </c>
      <c r="M85">
        <v>56</v>
      </c>
      <c r="N85">
        <v>43</v>
      </c>
      <c r="O85">
        <v>53</v>
      </c>
      <c r="P85">
        <v>58</v>
      </c>
      <c r="Q85">
        <v>31</v>
      </c>
      <c r="R85">
        <v>53</v>
      </c>
      <c r="S85">
        <v>58</v>
      </c>
      <c r="T85">
        <v>24</v>
      </c>
      <c r="U85">
        <v>63</v>
      </c>
      <c r="V85">
        <v>64</v>
      </c>
      <c r="W85">
        <v>37</v>
      </c>
    </row>
    <row r="86" spans="4:23">
      <c r="D86" s="89">
        <v>5.0999999999999996</v>
      </c>
      <c r="E86" s="120"/>
      <c r="F86">
        <v>41</v>
      </c>
      <c r="G86">
        <v>47</v>
      </c>
      <c r="H86">
        <v>48</v>
      </c>
      <c r="I86">
        <v>36</v>
      </c>
      <c r="J86">
        <v>29</v>
      </c>
      <c r="K86">
        <v>106</v>
      </c>
      <c r="L86">
        <v>41</v>
      </c>
      <c r="M86">
        <v>67</v>
      </c>
      <c r="N86">
        <v>47</v>
      </c>
      <c r="O86">
        <v>41</v>
      </c>
      <c r="P86">
        <v>51</v>
      </c>
      <c r="Q86">
        <v>34</v>
      </c>
      <c r="R86">
        <v>66</v>
      </c>
      <c r="S86">
        <v>47</v>
      </c>
      <c r="T86">
        <v>24</v>
      </c>
      <c r="U86">
        <v>64</v>
      </c>
      <c r="V86">
        <v>42</v>
      </c>
      <c r="W86">
        <v>41</v>
      </c>
    </row>
    <row r="87" spans="4:23">
      <c r="D87" s="89">
        <v>7.1</v>
      </c>
      <c r="E87" s="120"/>
      <c r="F87">
        <v>36</v>
      </c>
      <c r="G87">
        <v>43</v>
      </c>
      <c r="H87">
        <v>43</v>
      </c>
      <c r="I87">
        <v>23</v>
      </c>
      <c r="L87">
        <v>46</v>
      </c>
      <c r="M87">
        <v>43</v>
      </c>
      <c r="N87">
        <v>34</v>
      </c>
      <c r="O87">
        <v>33</v>
      </c>
      <c r="R87">
        <v>60</v>
      </c>
      <c r="S87">
        <v>41</v>
      </c>
      <c r="T87">
        <v>23</v>
      </c>
      <c r="U87">
        <v>47</v>
      </c>
    </row>
    <row r="89" spans="4:23">
      <c r="D89" s="89">
        <v>0</v>
      </c>
      <c r="E89" s="120" t="s">
        <v>313</v>
      </c>
      <c r="F89">
        <v>40</v>
      </c>
      <c r="G89">
        <v>52</v>
      </c>
      <c r="H89">
        <v>106</v>
      </c>
      <c r="I89">
        <v>80</v>
      </c>
      <c r="J89">
        <v>46</v>
      </c>
      <c r="K89">
        <v>44</v>
      </c>
      <c r="L89">
        <v>66</v>
      </c>
      <c r="M89">
        <v>62</v>
      </c>
      <c r="N89">
        <v>56</v>
      </c>
      <c r="O89">
        <v>48</v>
      </c>
      <c r="P89">
        <v>78</v>
      </c>
      <c r="Q89">
        <v>89</v>
      </c>
      <c r="R89">
        <v>76</v>
      </c>
      <c r="S89">
        <v>38</v>
      </c>
      <c r="T89">
        <v>35</v>
      </c>
      <c r="U89">
        <v>91</v>
      </c>
      <c r="V89">
        <v>45</v>
      </c>
      <c r="W89">
        <v>56</v>
      </c>
    </row>
    <row r="90" spans="4:23">
      <c r="D90" s="89">
        <v>1.1000000000000001</v>
      </c>
      <c r="E90" s="120"/>
      <c r="F90">
        <v>115</v>
      </c>
      <c r="G90">
        <v>141</v>
      </c>
      <c r="H90">
        <v>82</v>
      </c>
      <c r="I90">
        <v>103</v>
      </c>
      <c r="J90">
        <v>84</v>
      </c>
      <c r="K90">
        <v>58</v>
      </c>
      <c r="L90">
        <v>102</v>
      </c>
      <c r="M90">
        <v>55</v>
      </c>
      <c r="N90">
        <v>67</v>
      </c>
      <c r="O90">
        <v>53</v>
      </c>
      <c r="P90">
        <v>74</v>
      </c>
      <c r="Q90">
        <v>74</v>
      </c>
      <c r="R90">
        <v>69</v>
      </c>
      <c r="S90">
        <v>65</v>
      </c>
      <c r="T90">
        <v>80</v>
      </c>
      <c r="U90">
        <v>66</v>
      </c>
      <c r="V90">
        <v>59</v>
      </c>
      <c r="W90">
        <v>66</v>
      </c>
    </row>
    <row r="91" spans="4:23">
      <c r="D91" s="89">
        <v>3.1</v>
      </c>
      <c r="E91" s="120"/>
      <c r="F91">
        <v>93</v>
      </c>
      <c r="G91">
        <v>91</v>
      </c>
      <c r="H91">
        <v>71</v>
      </c>
      <c r="I91">
        <v>94</v>
      </c>
      <c r="J91">
        <v>73</v>
      </c>
      <c r="K91">
        <v>64</v>
      </c>
      <c r="L91">
        <v>89</v>
      </c>
      <c r="M91">
        <v>78</v>
      </c>
      <c r="N91">
        <v>57</v>
      </c>
      <c r="O91">
        <v>71</v>
      </c>
      <c r="P91">
        <v>66</v>
      </c>
      <c r="Q91">
        <v>76</v>
      </c>
      <c r="R91">
        <v>71</v>
      </c>
      <c r="S91">
        <v>66</v>
      </c>
      <c r="T91">
        <v>74</v>
      </c>
      <c r="U91">
        <v>46</v>
      </c>
      <c r="V91">
        <v>74</v>
      </c>
      <c r="W91">
        <v>65</v>
      </c>
    </row>
    <row r="92" spans="4:23">
      <c r="D92" s="89">
        <v>5.0999999999999996</v>
      </c>
      <c r="E92" s="120"/>
      <c r="F92">
        <v>89</v>
      </c>
      <c r="G92">
        <v>107</v>
      </c>
      <c r="H92">
        <v>77</v>
      </c>
      <c r="I92">
        <v>79</v>
      </c>
      <c r="J92">
        <v>64</v>
      </c>
      <c r="K92">
        <v>44</v>
      </c>
      <c r="L92">
        <v>68</v>
      </c>
      <c r="M92">
        <v>45</v>
      </c>
      <c r="N92">
        <v>54</v>
      </c>
      <c r="O92">
        <v>45</v>
      </c>
      <c r="P92">
        <v>42</v>
      </c>
      <c r="Q92">
        <v>65</v>
      </c>
      <c r="R92">
        <v>49</v>
      </c>
      <c r="S92">
        <v>49</v>
      </c>
      <c r="T92">
        <v>54</v>
      </c>
      <c r="U92">
        <v>58</v>
      </c>
      <c r="V92">
        <v>70</v>
      </c>
      <c r="W92">
        <v>57</v>
      </c>
    </row>
    <row r="93" spans="4:23">
      <c r="D93" s="89">
        <v>7.1</v>
      </c>
      <c r="E93" s="120"/>
      <c r="F93">
        <v>55</v>
      </c>
      <c r="G93">
        <v>57</v>
      </c>
      <c r="H93">
        <v>66</v>
      </c>
      <c r="I93">
        <v>75</v>
      </c>
      <c r="L93">
        <v>69</v>
      </c>
      <c r="M93">
        <v>61</v>
      </c>
      <c r="N93">
        <v>66</v>
      </c>
      <c r="O93">
        <v>68</v>
      </c>
      <c r="R93">
        <v>70</v>
      </c>
      <c r="S93">
        <v>57</v>
      </c>
      <c r="T93">
        <v>66</v>
      </c>
      <c r="U93">
        <v>56</v>
      </c>
    </row>
    <row r="95" spans="4:23">
      <c r="D95" s="89"/>
    </row>
    <row r="96" spans="4:23">
      <c r="D96" s="89"/>
    </row>
    <row r="97" spans="4:4">
      <c r="D97" s="89"/>
    </row>
    <row r="98" spans="4:4">
      <c r="D98" s="89"/>
    </row>
    <row r="99" spans="4:4">
      <c r="D99" s="89"/>
    </row>
  </sheetData>
  <mergeCells count="18">
    <mergeCell ref="R3:W3"/>
    <mergeCell ref="E41:E45"/>
    <mergeCell ref="E47:E51"/>
    <mergeCell ref="E53:E57"/>
    <mergeCell ref="E59:E63"/>
    <mergeCell ref="E5:E9"/>
    <mergeCell ref="E11:E15"/>
    <mergeCell ref="E17:E21"/>
    <mergeCell ref="E23:E27"/>
    <mergeCell ref="E29:E33"/>
    <mergeCell ref="E35:E39"/>
    <mergeCell ref="E77:E81"/>
    <mergeCell ref="E83:E87"/>
    <mergeCell ref="E89:E93"/>
    <mergeCell ref="F3:K3"/>
    <mergeCell ref="L3:Q3"/>
    <mergeCell ref="E65:E69"/>
    <mergeCell ref="E71:E75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8:O14"/>
  <sheetViews>
    <sheetView tabSelected="1" topLeftCell="A2" workbookViewId="0">
      <selection activeCell="G16" sqref="G16"/>
    </sheetView>
  </sheetViews>
  <sheetFormatPr defaultColWidth="10.6640625" defaultRowHeight="15"/>
  <sheetData>
    <row r="8" spans="2:15">
      <c r="B8" s="135" t="s">
        <v>268</v>
      </c>
      <c r="C8" s="135"/>
      <c r="D8" s="135"/>
      <c r="E8" s="135"/>
      <c r="F8" s="94"/>
      <c r="G8" s="135" t="s">
        <v>269</v>
      </c>
      <c r="H8" s="135"/>
      <c r="I8" s="135"/>
      <c r="J8" s="135"/>
      <c r="K8" s="94"/>
      <c r="L8" s="136" t="s">
        <v>270</v>
      </c>
      <c r="M8" s="136"/>
      <c r="N8" s="136"/>
      <c r="O8" s="136"/>
    </row>
    <row r="9" spans="2:15" ht="16">
      <c r="B9" s="85" t="s">
        <v>265</v>
      </c>
      <c r="C9" s="85" t="s">
        <v>105</v>
      </c>
      <c r="D9" s="85" t="s">
        <v>266</v>
      </c>
      <c r="E9" s="85" t="s">
        <v>267</v>
      </c>
      <c r="F9" s="85"/>
      <c r="G9" s="85" t="s">
        <v>265</v>
      </c>
      <c r="H9" s="85" t="s">
        <v>105</v>
      </c>
      <c r="I9" s="85" t="s">
        <v>266</v>
      </c>
      <c r="J9" s="85" t="s">
        <v>267</v>
      </c>
      <c r="K9" s="85"/>
      <c r="L9" s="85" t="s">
        <v>265</v>
      </c>
      <c r="M9" s="85" t="s">
        <v>105</v>
      </c>
      <c r="N9" s="85" t="s">
        <v>266</v>
      </c>
      <c r="O9" s="85" t="s">
        <v>267</v>
      </c>
    </row>
    <row r="10" spans="2:15" ht="16">
      <c r="B10" s="16">
        <v>52</v>
      </c>
      <c r="C10" s="16">
        <v>0</v>
      </c>
      <c r="D10" s="16">
        <v>4</v>
      </c>
      <c r="E10" s="16">
        <v>10</v>
      </c>
      <c r="F10" s="16"/>
      <c r="G10" s="16">
        <v>612</v>
      </c>
      <c r="H10" s="16">
        <v>1156</v>
      </c>
      <c r="I10" s="16">
        <v>736</v>
      </c>
      <c r="J10" s="16">
        <v>226</v>
      </c>
      <c r="K10" s="16"/>
      <c r="L10" s="16">
        <v>136</v>
      </c>
      <c r="M10" s="16">
        <v>0</v>
      </c>
      <c r="N10" s="16">
        <v>8</v>
      </c>
      <c r="O10" s="16">
        <v>0</v>
      </c>
    </row>
    <row r="11" spans="2:15" ht="16">
      <c r="B11" s="16">
        <v>36</v>
      </c>
      <c r="C11" s="16">
        <v>48</v>
      </c>
      <c r="D11" s="16">
        <v>0</v>
      </c>
      <c r="E11" s="16">
        <v>2</v>
      </c>
      <c r="F11" s="16"/>
      <c r="G11" s="16">
        <v>872</v>
      </c>
      <c r="H11" s="16">
        <v>800</v>
      </c>
      <c r="I11" s="16">
        <v>238</v>
      </c>
      <c r="J11" s="16">
        <v>62</v>
      </c>
      <c r="K11" s="16"/>
      <c r="L11" s="16">
        <v>196</v>
      </c>
      <c r="M11" s="16">
        <v>68</v>
      </c>
      <c r="N11" s="16">
        <v>0</v>
      </c>
      <c r="O11" s="16">
        <v>6</v>
      </c>
    </row>
    <row r="12" spans="2:15" ht="16">
      <c r="B12" s="16"/>
      <c r="C12" s="16"/>
      <c r="D12" s="16"/>
      <c r="E12" s="16"/>
      <c r="F12" s="16"/>
      <c r="G12" s="16">
        <v>872</v>
      </c>
      <c r="H12" s="16">
        <v>704</v>
      </c>
      <c r="I12" s="16">
        <v>404</v>
      </c>
      <c r="J12" s="16">
        <v>116</v>
      </c>
      <c r="K12" s="16"/>
      <c r="L12" s="16">
        <v>348</v>
      </c>
      <c r="M12" s="16">
        <v>32</v>
      </c>
      <c r="N12" s="16">
        <v>6</v>
      </c>
      <c r="O12" s="16">
        <v>4</v>
      </c>
    </row>
    <row r="13" spans="2:15" ht="16">
      <c r="B13" s="16"/>
      <c r="C13" s="16"/>
      <c r="D13" s="16"/>
      <c r="E13" s="16"/>
      <c r="F13" s="16"/>
      <c r="G13" s="16">
        <v>436</v>
      </c>
      <c r="H13" s="16">
        <v>256</v>
      </c>
      <c r="I13" s="16">
        <v>116</v>
      </c>
      <c r="J13" s="16">
        <v>60</v>
      </c>
      <c r="K13" s="16"/>
      <c r="L13" s="16">
        <v>168</v>
      </c>
      <c r="M13" s="16">
        <v>92</v>
      </c>
      <c r="N13" s="16">
        <v>0</v>
      </c>
      <c r="O13" s="16">
        <v>4</v>
      </c>
    </row>
    <row r="14" spans="2:15" ht="16">
      <c r="B14" s="40"/>
      <c r="C14" s="40"/>
      <c r="D14" s="40"/>
      <c r="E14" s="40"/>
      <c r="F14" s="40"/>
      <c r="G14" s="40"/>
      <c r="H14" s="40"/>
      <c r="I14" s="40"/>
      <c r="J14" s="40"/>
      <c r="K14" s="40"/>
      <c r="L14" s="40"/>
      <c r="M14" s="40"/>
      <c r="N14" s="40"/>
      <c r="O14" s="40"/>
    </row>
  </sheetData>
  <mergeCells count="3">
    <mergeCell ref="B8:E8"/>
    <mergeCell ref="G8:J8"/>
    <mergeCell ref="L8:O8"/>
  </mergeCells>
  <phoneticPr fontId="3" type="noConversion"/>
  <pageMargins left="0.75" right="0.75" top="1" bottom="1" header="0.5" footer="0.5"/>
  <pageSetup paperSize="9" orientation="portrait" horizontalDpi="4294967292" verticalDpi="4294967292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fig2</vt:lpstr>
      <vt:lpstr>fig3</vt:lpstr>
      <vt:lpstr>fig4</vt:lpstr>
      <vt:lpstr>FIG5 A&amp;B fig S11</vt:lpstr>
      <vt:lpstr>fig5 C fig S13</vt:lpstr>
      <vt:lpstr>fig5 D</vt:lpstr>
      <vt:lpstr>fig5 E</vt:lpstr>
      <vt:lpstr>fig S1 </vt:lpstr>
      <vt:lpstr>fig S2</vt:lpstr>
      <vt:lpstr>fig S3</vt:lpstr>
      <vt:lpstr>figS5</vt:lpstr>
      <vt:lpstr>fig.S7</vt:lpstr>
      <vt:lpstr>fig.S8</vt:lpstr>
      <vt:lpstr>fig.S10</vt:lpstr>
      <vt:lpstr>fig.S12</vt:lpstr>
      <vt:lpstr>fig.S15</vt:lpstr>
    </vt:vector>
  </TitlesOfParts>
  <Company>1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 danmei su</dc:creator>
  <cp:lastModifiedBy>Danmei Su</cp:lastModifiedBy>
  <dcterms:created xsi:type="dcterms:W3CDTF">2020-12-11T14:18:03Z</dcterms:created>
  <dcterms:modified xsi:type="dcterms:W3CDTF">2021-01-28T12:10:24Z</dcterms:modified>
</cp:coreProperties>
</file>