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B" sheetId="1" r:id="rId4"/>
    <sheet state="visible" name="1C" sheetId="2" r:id="rId5"/>
    <sheet state="visible" name="2C" sheetId="3" r:id="rId6"/>
    <sheet state="visible" name="3B" sheetId="4" r:id="rId7"/>
    <sheet state="visible" name="4B, D" sheetId="5" r:id="rId8"/>
    <sheet state="visible" name="4C" sheetId="6" r:id="rId9"/>
    <sheet state="visible" name="growth curves" sheetId="7" r:id="rId10"/>
    <sheet state="visible" name="DHFR growth curves" sheetId="8" r:id="rId11"/>
    <sheet state="visible" name="s1" sheetId="9" r:id="rId12"/>
    <sheet state="visible" name="s7" sheetId="10" r:id="rId13"/>
    <sheet state="visible" name="s11" sheetId="11" r:id="rId14"/>
    <sheet state="visible" name="s13" sheetId="12" r:id="rId15"/>
  </sheets>
  <definedNames/>
  <calcPr/>
  <extLst>
    <ext uri="GoogleSheetsCustomDataVersion1">
      <go:sheetsCustomData xmlns:go="http://customooxmlschemas.google.com/" r:id="rId16" roundtripDataSignature="AMtx7miShvVaauZAfdQyEQfGAFmmv7GIlQ=="/>
    </ext>
  </extLst>
</workbook>
</file>

<file path=xl/sharedStrings.xml><?xml version="1.0" encoding="utf-8"?>
<sst xmlns="http://schemas.openxmlformats.org/spreadsheetml/2006/main" count="2417" uniqueCount="422">
  <si>
    <t>23HR growth</t>
  </si>
  <si>
    <t>.2% Galactose</t>
  </si>
  <si>
    <t>Strain # and description</t>
  </si>
  <si>
    <t>YA4 -UNG</t>
  </si>
  <si>
    <t>YA4A2 -UNG</t>
  </si>
  <si>
    <t>YA4A5 -UNG</t>
  </si>
  <si>
    <t>YA4A7 -UNG</t>
  </si>
  <si>
    <t>plasmid</t>
  </si>
  <si>
    <t>80LC-2</t>
  </si>
  <si>
    <t>total spots</t>
  </si>
  <si>
    <t>X1E-7</t>
  </si>
  <si>
    <t>positive spots</t>
  </si>
  <si>
    <t>CELL CFUs</t>
  </si>
  <si>
    <t>dilution factors</t>
  </si>
  <si>
    <t>ratios:</t>
  </si>
  <si>
    <t>plating volume</t>
  </si>
  <si>
    <t>cell counts (observed)</t>
  </si>
  <si>
    <t>average cells</t>
  </si>
  <si>
    <t>TOTAL VOLUME</t>
  </si>
  <si>
    <t>CELL COUNT</t>
  </si>
  <si>
    <t>plating volume (uL)</t>
  </si>
  <si>
    <t>total cells plated</t>
  </si>
  <si>
    <t>ACTUAL COUNTS</t>
  </si>
  <si>
    <t>USING FALCOR</t>
  </si>
  <si>
    <t>mutations, m</t>
  </si>
  <si>
    <t>mutation rate, M</t>
  </si>
  <si>
    <t>95% UB</t>
  </si>
  <si>
    <t>95% LB</t>
  </si>
  <si>
    <t>factor</t>
  </si>
  <si>
    <t>15,18,23 HR experiments</t>
  </si>
  <si>
    <t>50uL cultures (vs. the standard 100uL)!!!</t>
  </si>
  <si>
    <t>ALL DELTA UNG STRAINS</t>
  </si>
  <si>
    <t>22HR growth</t>
  </si>
  <si>
    <t>probably slightly inaccurate</t>
  </si>
  <si>
    <t>too many: estimated here</t>
  </si>
  <si>
    <t>30C</t>
  </si>
  <si>
    <t>HRS</t>
  </si>
  <si>
    <t>MEDIA</t>
  </si>
  <si>
    <t>RAFF</t>
  </si>
  <si>
    <t xml:space="preserve">B-estradiol [ ] </t>
  </si>
  <si>
    <t>yA11C UNG-</t>
  </si>
  <si>
    <t>11ung- pT7ko</t>
  </si>
  <si>
    <t>na</t>
  </si>
  <si>
    <t>300uL cultures for TAA</t>
  </si>
  <si>
    <t>UNG- strains</t>
  </si>
  <si>
    <t>ALL CULTURES ARE TAA, grow at various temperatures, with 100uM induction (unless otherwise stated)</t>
  </si>
  <si>
    <t>ung- STRAINS</t>
  </si>
  <si>
    <t>50nM beta-estradiol</t>
  </si>
  <si>
    <t>cultures grown in SC, spun down after 24hrs, washed, spun and resuspended into water</t>
  </si>
  <si>
    <t>SHLx1 – 11Cd, d3, d5, srs2</t>
  </si>
  <si>
    <t>SHLx1 variants @ 25C</t>
  </si>
  <si>
    <t>SHLx1 variants @ 18C</t>
  </si>
  <si>
    <t>D7 is likely an UNG+ variant…</t>
  </si>
  <si>
    <t>+</t>
  </si>
  <si>
    <t>SHLx2 variants assay #1</t>
  </si>
  <si>
    <t>+++</t>
  </si>
  <si>
    <t>promising??</t>
  </si>
  <si>
    <t>Following up with fluctuation</t>
  </si>
  <si>
    <t>ONE OFF SPOT PLATE ASSAY</t>
  </si>
  <si>
    <t>40hrs</t>
  </si>
  <si>
    <t>SLOW GROWTH</t>
  </si>
  <si>
    <t>ASSAY 1</t>
  </si>
  <si>
    <t>VARIANTS TO CONSTRUCT</t>
  </si>
  <si>
    <t>SHLx3 SCREENING ASSAY</t>
  </si>
  <si>
    <t>25C</t>
  </si>
  <si>
    <t>assay at 18C…. on</t>
  </si>
  <si>
    <t>18C</t>
  </si>
  <si>
    <t>A2***</t>
  </si>
  <si>
    <t>A6***</t>
  </si>
  <si>
    <t>A10***</t>
  </si>
  <si>
    <t>***</t>
  </si>
  <si>
    <t>B3***</t>
  </si>
  <si>
    <t>B6***</t>
  </si>
  <si>
    <t>TOP 3 A</t>
  </si>
  <si>
    <t>TOP 3 B</t>
  </si>
  <si>
    <t>A2</t>
  </si>
  <si>
    <t>PLASMID ASSAY #1</t>
  </si>
  <si>
    <t>Strain y11Cd TAA. NO B-estradiol induction at 100nM</t>
  </si>
  <si>
    <t>wt, d3,5,6,11,15,17,18</t>
  </si>
  <si>
    <t>A10</t>
  </si>
  <si>
    <t>B6</t>
  </si>
  <si>
    <t>A6</t>
  </si>
  <si>
    <t>DEX</t>
  </si>
  <si>
    <t>B3</t>
  </si>
  <si>
    <t>A7</t>
  </si>
  <si>
    <t>32HRs</t>
  </si>
  <si>
    <t>SHLx3 SCREENING ASSAY VALIDATIONS #2</t>
  </si>
  <si>
    <t>B1</t>
  </si>
  <si>
    <t>A9</t>
  </si>
  <si>
    <t>DUPLICATE VALIDATIONS</t>
  </si>
  <si>
    <t>11Cdelt</t>
  </si>
  <si>
    <t>D3</t>
  </si>
  <si>
    <t>D5</t>
  </si>
  <si>
    <t>D6</t>
  </si>
  <si>
    <t>D7</t>
  </si>
  <si>
    <t>D11</t>
  </si>
  <si>
    <t>D12</t>
  </si>
  <si>
    <t>D15</t>
  </si>
  <si>
    <t>D17</t>
  </si>
  <si>
    <t>D18</t>
  </si>
  <si>
    <t>D19</t>
  </si>
  <si>
    <t>D20</t>
  </si>
  <si>
    <t>D21</t>
  </si>
  <si>
    <t>D27</t>
  </si>
  <si>
    <t>D18+g663-1</t>
  </si>
  <si>
    <t>D18+g663-3</t>
  </si>
  <si>
    <t>D18+666-1</t>
  </si>
  <si>
    <t>D18+666-2</t>
  </si>
  <si>
    <t>d18+g666</t>
  </si>
  <si>
    <t>D8</t>
  </si>
  <si>
    <t>D9</t>
  </si>
  <si>
    <t>SRS2</t>
  </si>
  <si>
    <t>g642</t>
  </si>
  <si>
    <t>T7 delta</t>
  </si>
  <si>
    <t>D18+663</t>
  </si>
  <si>
    <t>D18+666</t>
  </si>
  <si>
    <t>54HRS</t>
  </si>
  <si>
    <t>SHLx3 SCREENING ASSAY VALIDATIONS #3</t>
  </si>
  <si>
    <t>A1</t>
  </si>
  <si>
    <t>A3</t>
  </si>
  <si>
    <t>A4</t>
  </si>
  <si>
    <t>A8</t>
  </si>
  <si>
    <t>B2</t>
  </si>
  <si>
    <t>B4</t>
  </si>
  <si>
    <t>B7</t>
  </si>
  <si>
    <t>B8</t>
  </si>
  <si>
    <t>B9</t>
  </si>
  <si>
    <r>
      <rPr>
        <rFont val="Arial"/>
        <sz val="10.0"/>
      </rPr>
      <t>+srs2(A9) + APN2(A10)+SIZ1</t>
    </r>
    <r>
      <rPr>
        <rFont val="Arial"/>
        <b/>
        <sz val="10.0"/>
      </rPr>
      <t>(</t>
    </r>
    <r>
      <rPr>
        <rFont val="Arial"/>
        <sz val="10.0"/>
      </rPr>
      <t>A7</t>
    </r>
    <r>
      <rPr>
        <rFont val="Arial"/>
        <b/>
        <sz val="10.0"/>
      </rPr>
      <t>)</t>
    </r>
  </si>
  <si>
    <t>GAL</t>
  </si>
  <si>
    <t>F-number</t>
  </si>
  <si>
    <t>plate number</t>
  </si>
  <si>
    <t>SECOND VALIDATIONS WITH:</t>
  </si>
  <si>
    <t>F3</t>
  </si>
  <si>
    <t>F22</t>
  </si>
  <si>
    <t>PLATES 1</t>
  </si>
  <si>
    <t>ASSAY 2</t>
  </si>
  <si>
    <t>F10</t>
  </si>
  <si>
    <t>G5</t>
  </si>
  <si>
    <t>CTRL</t>
  </si>
  <si>
    <t>F1</t>
  </si>
  <si>
    <t>F20</t>
  </si>
  <si>
    <t>48HRS</t>
  </si>
  <si>
    <t>1-115 (GP32)</t>
  </si>
  <si>
    <t>119-REV1</t>
  </si>
  <si>
    <t>121-RAD30</t>
  </si>
  <si>
    <t>139-RAD30</t>
  </si>
  <si>
    <t>145-RAD30</t>
  </si>
  <si>
    <t>146-REV1</t>
  </si>
  <si>
    <t>148-RAD30</t>
  </si>
  <si>
    <t>149-REV1</t>
  </si>
  <si>
    <t>150-polK</t>
  </si>
  <si>
    <t>151-polI</t>
  </si>
  <si>
    <t>F4</t>
  </si>
  <si>
    <t>F5</t>
  </si>
  <si>
    <t>F7</t>
  </si>
  <si>
    <t>F8</t>
  </si>
  <si>
    <t>F9</t>
  </si>
  <si>
    <t>C2</t>
  </si>
  <si>
    <t>F14</t>
  </si>
  <si>
    <t>PLATE NUMBER</t>
  </si>
  <si>
    <t>A5</t>
  </si>
  <si>
    <t>B5</t>
  </si>
  <si>
    <t>F15</t>
  </si>
  <si>
    <t>F11</t>
  </si>
  <si>
    <t>F17</t>
  </si>
  <si>
    <t>TAA rev count:</t>
  </si>
  <si>
    <t>C3</t>
  </si>
  <si>
    <t>after 2D on</t>
  </si>
  <si>
    <t>d5</t>
  </si>
  <si>
    <t>srs2</t>
  </si>
  <si>
    <t>11C-delta</t>
  </si>
  <si>
    <t>-ura plates</t>
  </si>
  <si>
    <t>total volume</t>
  </si>
  <si>
    <t>80uL resuspend / 20uL plated</t>
  </si>
  <si>
    <t>Cells #</t>
  </si>
  <si>
    <r>
      <rPr>
        <rFont val="Arial"/>
        <sz val="10.0"/>
      </rPr>
      <t>+ rad30(B2) + rev3(B3) + SIZ1</t>
    </r>
    <r>
      <rPr>
        <rFont val="Arial"/>
        <b/>
        <sz val="10.0"/>
      </rPr>
      <t>(</t>
    </r>
    <r>
      <rPr>
        <rFont val="Arial"/>
        <sz val="10.0"/>
      </rPr>
      <t>B7</t>
    </r>
    <r>
      <rPr>
        <rFont val="Arial"/>
        <b/>
        <sz val="10.0"/>
      </rPr>
      <t>)</t>
    </r>
  </si>
  <si>
    <t>C1</t>
  </si>
  <si>
    <t>dilution</t>
  </si>
  <si>
    <t>C4</t>
  </si>
  <si>
    <t>total cells</t>
  </si>
  <si>
    <t>frequency</t>
  </si>
  <si>
    <t>C7</t>
  </si>
  <si>
    <t>X10**-7</t>
  </si>
  <si>
    <t xml:space="preserve">maybe UNG+ </t>
  </si>
  <si>
    <t>D4</t>
  </si>
  <si>
    <t>expected value is around 1E-4</t>
  </si>
  <si>
    <t>D1</t>
  </si>
  <si>
    <t>36HR culture</t>
  </si>
  <si>
    <t>G8</t>
  </si>
  <si>
    <t>C6</t>
  </si>
  <si>
    <t>-</t>
  </si>
  <si>
    <t>11mUNG</t>
  </si>
  <si>
    <t>C8</t>
  </si>
  <si>
    <t>E4</t>
  </si>
  <si>
    <t>F2</t>
  </si>
  <si>
    <t>C5</t>
  </si>
  <si>
    <t>D2</t>
  </si>
  <si>
    <t>G7</t>
  </si>
  <si>
    <t>E5</t>
  </si>
  <si>
    <t>E8</t>
  </si>
  <si>
    <t>E2</t>
  </si>
  <si>
    <t>#dilute cells into a concentration range of 20-30 cells / 50uL</t>
  </si>
  <si>
    <t>SHLx1 variants @ 22C</t>
  </si>
  <si>
    <t>REPLICATIONS OF 11C, D3, D5, SRS2 SHLx1</t>
  </si>
  <si>
    <t>F6</t>
  </si>
  <si>
    <t>to do this, analyze by flow to get a concentration count</t>
  </si>
  <si>
    <t>SHLx2 variants assay #2</t>
  </si>
  <si>
    <t>ITEM</t>
  </si>
  <si>
    <t>mean</t>
  </si>
  <si>
    <t>max</t>
  </si>
  <si>
    <t>min</t>
  </si>
  <si>
    <t>this should allow for about 4-5 population doubling… better than what we were getting before</t>
  </si>
  <si>
    <t>40HRS @ 18C, TAA, 100uM</t>
  </si>
  <si>
    <t>G4</t>
  </si>
  <si>
    <t>22C RT</t>
  </si>
  <si>
    <t>A7***</t>
  </si>
  <si>
    <t>A10****</t>
  </si>
  <si>
    <t>E1</t>
  </si>
  <si>
    <t>should we consider concentrations lower than 1nM? Perhaps there are titration dependent effects still hidden…..</t>
  </si>
  <si>
    <t>G1</t>
  </si>
  <si>
    <t>SHLx3 SCREENING ASSAY VALIDATIONS #2 – REPLICATE at 48HRS</t>
  </si>
  <si>
    <t>E3</t>
  </si>
  <si>
    <t>At 20-30 cells, nothing grows….. wahh</t>
  </si>
  <si>
    <t>F12</t>
  </si>
  <si>
    <t>F13</t>
  </si>
  <si>
    <t>F16</t>
  </si>
  <si>
    <t>need more than 15hrs growth…</t>
  </si>
  <si>
    <t>160-UDGy156a</t>
  </si>
  <si>
    <t>161BE</t>
  </si>
  <si>
    <t>162BE-T7</t>
  </si>
  <si>
    <t>162-UDGy156a</t>
  </si>
  <si>
    <t>164-MSH6</t>
  </si>
  <si>
    <t>167-RAD6-T7</t>
  </si>
  <si>
    <t>168-1</t>
  </si>
  <si>
    <t>169-SRS2-T7</t>
  </si>
  <si>
    <t>160-2</t>
  </si>
  <si>
    <t>G6</t>
  </si>
  <si>
    <t>PLATES 2</t>
  </si>
  <si>
    <t>11Cd</t>
  </si>
  <si>
    <t>d3</t>
  </si>
  <si>
    <t>E6</t>
  </si>
  <si>
    <t>E7</t>
  </si>
  <si>
    <t>errors diff</t>
  </si>
  <si>
    <t>UB</t>
  </si>
  <si>
    <t>G2</t>
  </si>
  <si>
    <t>LB</t>
  </si>
  <si>
    <t>85 resuspended/ 180uL media at 18C</t>
  </si>
  <si>
    <t>G3</t>
  </si>
  <si>
    <t>NA</t>
  </si>
  <si>
    <t>WT</t>
  </si>
  <si>
    <t>EXO1-SHL</t>
  </si>
  <si>
    <t>MSH6-SHL</t>
  </si>
  <si>
    <t>SRS2-SHL</t>
  </si>
  <si>
    <t>MEAN</t>
  </si>
  <si>
    <t>*good evidence for using SRS2 and MSH6 SHL fusions as the base for next round of screening</t>
  </si>
  <si>
    <t>SHLx2 – A1,2,7,10 and d5</t>
  </si>
  <si>
    <t>STDERR</t>
  </si>
  <si>
    <t>we get about a 2x improvement in rate with these constructs</t>
  </si>
  <si>
    <t>Pvalue</t>
  </si>
  <si>
    <t>*P=0.039</t>
  </si>
  <si>
    <t>LABEL</t>
  </si>
  <si>
    <t>upper</t>
  </si>
  <si>
    <t>lower</t>
  </si>
  <si>
    <t>*P=0.034</t>
  </si>
  <si>
    <t>F18</t>
  </si>
  <si>
    <t>F19</t>
  </si>
  <si>
    <t>F21</t>
  </si>
  <si>
    <t>SHLx2 SCREENING FOR ‘BEST’ variant.</t>
  </si>
  <si>
    <t>40HRS</t>
  </si>
  <si>
    <t>**F3</t>
  </si>
  <si>
    <t>**F10</t>
  </si>
  <si>
    <t>**F11</t>
  </si>
  <si>
    <t>**F22</t>
  </si>
  <si>
    <t>**A2</t>
  </si>
  <si>
    <t>**A6</t>
  </si>
  <si>
    <t>**B6</t>
  </si>
  <si>
    <t>**d5</t>
  </si>
  <si>
    <t>NEXT STEPS?????</t>
  </si>
  <si>
    <t>move with F3, F10, F11, F22, A2, A6, A9?</t>
  </si>
  <si>
    <t>although we want to avoid A6?? bc/ it likely has higher off target effects</t>
  </si>
  <si>
    <t>Perhaps…. Make T7 Kos of these TAA strains and consider what the off target effects are?</t>
  </si>
  <si>
    <t>A2, A6, A9 vs… D5 alone.</t>
  </si>
  <si>
    <t>161-8* variants in y11CdTAA and y11CdTAA pT7KO</t>
  </si>
  <si>
    <t>14hrs</t>
  </si>
  <si>
    <t>2% GAL+ y11Cd TAA</t>
  </si>
  <si>
    <t>2% GAL+ y11Cd pT7KO TAA</t>
  </si>
  <si>
    <t>24hrs</t>
  </si>
  <si>
    <t>48hrs</t>
  </si>
  <si>
    <t>161-0</t>
  </si>
  <si>
    <t>161-1 ctrl</t>
  </si>
  <si>
    <t>161-8* variant</t>
  </si>
  <si>
    <t>SATURATED</t>
  </si>
  <si>
    <t>DATA SUMMARY of yeTadA1.0 improvement (TAA URA3 GOF rates x 1E-7)</t>
  </si>
  <si>
    <t>pT7-</t>
  </si>
  <si>
    <t>pT7+</t>
  </si>
  <si>
    <t>parent----</t>
  </si>
  <si>
    <t>parent</t>
  </si>
  <si>
    <t>yeTadA</t>
  </si>
  <si>
    <t>ctrl 161-1</t>
  </si>
  <si>
    <t>2% Dextrose + y11Cd TAA F1 version</t>
  </si>
  <si>
    <t>F1-1</t>
  </si>
  <si>
    <t>other F1-1 variants and F3-1,2,3 variants did not show substantially improved rates</t>
  </si>
  <si>
    <t>in part this could be bc/ the integrations were not functional</t>
  </si>
  <si>
    <t>group A</t>
  </si>
  <si>
    <t># dropout</t>
  </si>
  <si>
    <t>C:T</t>
  </si>
  <si>
    <t>G:A</t>
  </si>
  <si>
    <t>C:G</t>
  </si>
  <si>
    <t>A:G</t>
  </si>
  <si>
    <t>T:G</t>
  </si>
  <si>
    <t>A:C</t>
  </si>
  <si>
    <t># messy spectrum</t>
  </si>
  <si>
    <t># bad N-term</t>
  </si>
  <si>
    <t>#short</t>
  </si>
  <si>
    <t>condition summary</t>
  </si>
  <si>
    <t>1//8</t>
  </si>
  <si>
    <t>IIIIII</t>
  </si>
  <si>
    <t xml:space="preserve">II </t>
  </si>
  <si>
    <t>I</t>
  </si>
  <si>
    <t>II</t>
  </si>
  <si>
    <t>9//16</t>
  </si>
  <si>
    <t>17//24</t>
  </si>
  <si>
    <t>IIIIIII</t>
  </si>
  <si>
    <t>IIIII</t>
  </si>
  <si>
    <t>++</t>
  </si>
  <si>
    <t>25//32</t>
  </si>
  <si>
    <t xml:space="preserve">IIII </t>
  </si>
  <si>
    <t xml:space="preserve">I </t>
  </si>
  <si>
    <t>33//40</t>
  </si>
  <si>
    <t xml:space="preserve">III </t>
  </si>
  <si>
    <t xml:space="preserve">II   </t>
  </si>
  <si>
    <t>41//48</t>
  </si>
  <si>
    <t xml:space="preserve">III  </t>
  </si>
  <si>
    <t>49//56</t>
  </si>
  <si>
    <t xml:space="preserve">I  </t>
  </si>
  <si>
    <t>group B</t>
  </si>
  <si>
    <t>A:T</t>
  </si>
  <si>
    <t>III</t>
  </si>
  <si>
    <t>IIII</t>
  </si>
  <si>
    <t xml:space="preserve">IIII  </t>
  </si>
  <si>
    <t>600bp of sequence</t>
  </si>
  <si>
    <t>so for each around 4-5kb of sequence (in which case 1E-3 rate would give expected mutation # per group of 4-5 mutations)</t>
  </si>
  <si>
    <t>total mutations</t>
  </si>
  <si>
    <t>total seq (kb)</t>
  </si>
  <si>
    <t>A</t>
  </si>
  <si>
    <t>T</t>
  </si>
  <si>
    <t xml:space="preserve">C </t>
  </si>
  <si>
    <t>G</t>
  </si>
  <si>
    <t>rate mut/kb</t>
  </si>
  <si>
    <t>Mean</t>
  </si>
  <si>
    <t>4hr</t>
  </si>
  <si>
    <t>8hr</t>
  </si>
  <si>
    <t>12hr</t>
  </si>
  <si>
    <t>16hr</t>
  </si>
  <si>
    <t>20hr</t>
  </si>
  <si>
    <t>24hr</t>
  </si>
  <si>
    <t>Growth rate = ln(N(t=16hr)/N(t=4hr))/12</t>
  </si>
  <si>
    <t>Mean (from three replicates) OD600 units</t>
  </si>
  <si>
    <t>YHM2</t>
  </si>
  <si>
    <t>5nM</t>
  </si>
  <si>
    <t>100nM</t>
  </si>
  <si>
    <t>0nM</t>
  </si>
  <si>
    <t>YHM5</t>
  </si>
  <si>
    <t>YHM6</t>
  </si>
  <si>
    <t>CEN.PK</t>
  </si>
  <si>
    <t>Repeat 1</t>
  </si>
  <si>
    <t>16hr (1:5 dil)</t>
  </si>
  <si>
    <t>20hr (1:5 dil)</t>
  </si>
  <si>
    <t>24hr (1:5 dil)</t>
  </si>
  <si>
    <t>Repeat 2</t>
  </si>
  <si>
    <t>Repeat 3</t>
  </si>
  <si>
    <t xml:space="preserve">Growth rate (hr-1) average calculated from individual repeats </t>
  </si>
  <si>
    <t>Repeats</t>
  </si>
  <si>
    <t>Average</t>
  </si>
  <si>
    <t>Std</t>
  </si>
  <si>
    <t>9 PM</t>
  </si>
  <si>
    <t>B</t>
  </si>
  <si>
    <t>C</t>
  </si>
  <si>
    <t>D</t>
  </si>
  <si>
    <t>E</t>
  </si>
  <si>
    <t>F</t>
  </si>
  <si>
    <t>H</t>
  </si>
  <si>
    <t>9 AM</t>
  </si>
  <si>
    <t>1 PM</t>
  </si>
  <si>
    <t>5 PM</t>
  </si>
  <si>
    <t>1 AM</t>
  </si>
  <si>
    <t>5 AM</t>
  </si>
  <si>
    <t>9AM</t>
  </si>
  <si>
    <t>11AM</t>
  </si>
  <si>
    <t>0 hours</t>
  </si>
  <si>
    <t>12 hours</t>
  </si>
  <si>
    <t>16 hours</t>
  </si>
  <si>
    <t>20 hours</t>
  </si>
  <si>
    <t>24 hours</t>
  </si>
  <si>
    <t>28 hours</t>
  </si>
  <si>
    <t>32 hours</t>
  </si>
  <si>
    <t>34 hours</t>
  </si>
  <si>
    <t>36 hours</t>
  </si>
  <si>
    <t>Variant</t>
  </si>
  <si>
    <t>Trial 1</t>
  </si>
  <si>
    <t>Trial 2</t>
  </si>
  <si>
    <t>Trial 3</t>
  </si>
  <si>
    <t>D54N</t>
  </si>
  <si>
    <t>Y57H</t>
  </si>
  <si>
    <t>Q237*</t>
  </si>
  <si>
    <t>N277D</t>
  </si>
  <si>
    <t>D54N + Y57H</t>
  </si>
  <si>
    <t>D54N + Q237*</t>
  </si>
  <si>
    <t>D54N + N277D</t>
  </si>
  <si>
    <t>Time (hrs)</t>
  </si>
  <si>
    <t>24HRS growth</t>
  </si>
  <si>
    <t>measuring LOF of URA3</t>
  </si>
  <si>
    <t>Dextrose</t>
  </si>
  <si>
    <t>YA4 UNG+</t>
  </si>
  <si>
    <t>pCS1128</t>
  </si>
  <si>
    <t>T:A</t>
  </si>
  <si>
    <t>C:A</t>
  </si>
  <si>
    <t>T7KO</t>
  </si>
  <si>
    <t>diff</t>
  </si>
  <si>
    <t>total</t>
  </si>
  <si>
    <t>Titrations of YHM6 and YHM6 pT7 KO</t>
  </si>
  <si>
    <t>YHM6 pT7KO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</si>
</sst>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E+000"/>
    <numFmt numFmtId="165" formatCode="MM/DD/YY"/>
    <numFmt numFmtId="166" formatCode="D\-MMM"/>
    <numFmt numFmtId="167" formatCode="0.0000"/>
  </numFmts>
  <fonts count="23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>
      <color theme="1"/>
      <name val="Calibri"/>
    </font>
    <font>
      <u/>
      <sz val="10.0"/>
      <color theme="1"/>
      <name val="Arial"/>
    </font>
    <font>
      <sz val="10.0"/>
      <color theme="1"/>
      <name val="Courier New"/>
    </font>
    <font>
      <b/>
      <name val="Arial"/>
    </font>
    <font>
      <name val="Arial"/>
    </font>
    <font>
      <b/>
      <sz val="15.0"/>
      <name val="Arial"/>
    </font>
    <font>
      <sz val="50.0"/>
      <name val="Arial"/>
    </font>
    <font>
      <color theme="1"/>
      <name val="Arial"/>
    </font>
    <font>
      <u/>
      <name val="Arial"/>
    </font>
    <font>
      <u/>
      <name val="Arial"/>
    </font>
    <font>
      <b/>
      <color theme="1"/>
      <name val="Arial"/>
    </font>
    <font>
      <sz val="20.0"/>
      <color theme="1"/>
      <name val="Arial"/>
    </font>
    <font>
      <u/>
      <color theme="1"/>
      <name val="Arial"/>
    </font>
    <font>
      <sz val="11.0"/>
      <color rgb="FF000000"/>
      <name val="Monospace"/>
    </font>
    <font>
      <sz val="11.0"/>
      <color theme="1"/>
      <name val="Calibri"/>
    </font>
    <font>
      <sz val="11.0"/>
      <color rgb="FF000000"/>
      <name val="Calibri"/>
    </font>
    <font>
      <b/>
      <sz val="11.0"/>
      <color theme="1"/>
      <name val="Arial"/>
    </font>
    <font/>
    <font>
      <sz val="11.0"/>
      <color theme="1"/>
      <name val="Arial"/>
    </font>
    <font>
      <sz val="10.0"/>
      <color theme="1"/>
      <name val="Courier"/>
    </font>
  </fonts>
  <fills count="284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CFE7F5"/>
        <bgColor rgb="FFCFE7F5"/>
      </patternFill>
    </fill>
    <fill>
      <patternFill patternType="solid">
        <fgColor rgb="FFCCFFFF"/>
        <bgColor rgb="FFCCFFFF"/>
      </patternFill>
    </fill>
    <fill>
      <patternFill patternType="solid">
        <fgColor rgb="FFFF99FF"/>
        <bgColor rgb="FFFF99FF"/>
      </patternFill>
    </fill>
    <fill>
      <patternFill patternType="solid">
        <fgColor rgb="FFEEEEEE"/>
        <bgColor rgb="FFEEEEEE"/>
      </patternFill>
    </fill>
    <fill>
      <patternFill patternType="solid">
        <fgColor rgb="FFDDDDDD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99FFFF"/>
        <bgColor rgb="FF99FFFF"/>
      </patternFill>
    </fill>
    <fill>
      <patternFill patternType="solid">
        <fgColor rgb="FFFF9999"/>
        <bgColor rgb="FFFF9999"/>
      </patternFill>
    </fill>
    <fill>
      <patternFill patternType="solid">
        <fgColor rgb="FFFFFF99"/>
        <bgColor rgb="FFFFFF99"/>
      </patternFill>
    </fill>
    <fill>
      <patternFill patternType="solid">
        <fgColor rgb="FF7373FF"/>
        <bgColor rgb="FF7373FF"/>
      </patternFill>
    </fill>
    <fill>
      <patternFill patternType="solid">
        <fgColor rgb="FFC1C1FF"/>
        <bgColor rgb="FFC1C1FF"/>
      </patternFill>
    </fill>
    <fill>
      <patternFill patternType="solid">
        <fgColor rgb="FF6464FF"/>
        <bgColor rgb="FF6464FF"/>
      </patternFill>
    </fill>
    <fill>
      <patternFill patternType="solid">
        <fgColor rgb="FFC4C4FF"/>
        <bgColor rgb="FFC4C4FF"/>
      </patternFill>
    </fill>
    <fill>
      <patternFill patternType="solid">
        <fgColor rgb="FFFFFFFF"/>
        <bgColor rgb="FFFFFFFF"/>
      </patternFill>
    </fill>
    <fill>
      <patternFill patternType="solid">
        <fgColor rgb="FF8585FF"/>
        <bgColor rgb="FF8585FF"/>
      </patternFill>
    </fill>
    <fill>
      <patternFill patternType="solid">
        <fgColor rgb="FFF9F9FF"/>
        <bgColor rgb="FFF9F9FF"/>
      </patternFill>
    </fill>
    <fill>
      <patternFill patternType="solid">
        <fgColor rgb="FFCDCDFF"/>
        <bgColor rgb="FFCDCDFF"/>
      </patternFill>
    </fill>
    <fill>
      <patternFill patternType="solid">
        <fgColor rgb="FF0000FF"/>
        <bgColor rgb="FF0000FF"/>
      </patternFill>
    </fill>
    <fill>
      <patternFill patternType="solid">
        <fgColor rgb="FFD5D5FF"/>
        <bgColor rgb="FFD5D5FF"/>
      </patternFill>
    </fill>
    <fill>
      <patternFill patternType="solid">
        <fgColor rgb="FFF4F4FF"/>
        <bgColor rgb="FFF4F4FF"/>
      </patternFill>
    </fill>
    <fill>
      <patternFill patternType="solid">
        <fgColor rgb="FFE2E2FF"/>
        <bgColor rgb="FFE2E2FF"/>
      </patternFill>
    </fill>
    <fill>
      <patternFill patternType="solid">
        <fgColor rgb="FFFAFAFF"/>
        <bgColor rgb="FFFAFAFF"/>
      </patternFill>
    </fill>
    <fill>
      <patternFill patternType="solid">
        <fgColor rgb="FF00CC00"/>
        <bgColor rgb="FF00CC00"/>
      </patternFill>
    </fill>
    <fill>
      <patternFill patternType="solid">
        <fgColor rgb="FFF3FDF6"/>
        <bgColor rgb="FFF3FDF6"/>
      </patternFill>
    </fill>
    <fill>
      <patternFill patternType="solid">
        <fgColor rgb="FFDBF8E2"/>
        <bgColor rgb="FFDBF8E2"/>
      </patternFill>
    </fill>
    <fill>
      <patternFill patternType="solid">
        <fgColor rgb="FFE7FBEC"/>
        <bgColor rgb="FFE7FBEC"/>
      </patternFill>
    </fill>
    <fill>
      <patternFill patternType="solid">
        <fgColor rgb="FFAAEEBB"/>
        <bgColor rgb="FFAAEEBB"/>
      </patternFill>
    </fill>
    <fill>
      <patternFill patternType="solid">
        <fgColor rgb="FF9EECB2"/>
        <bgColor rgb="FF9EECB2"/>
      </patternFill>
    </fill>
    <fill>
      <patternFill patternType="solid">
        <fgColor rgb="FFC3F3CF"/>
        <bgColor rgb="FFC3F3CF"/>
      </patternFill>
    </fill>
    <fill>
      <patternFill patternType="solid">
        <fgColor rgb="FFCFF6D9"/>
        <bgColor rgb="FFCFF6D9"/>
      </patternFill>
    </fill>
    <fill>
      <patternFill patternType="solid">
        <fgColor rgb="FFFFFF80"/>
        <bgColor rgb="FFFFFF80"/>
      </patternFill>
    </fill>
    <fill>
      <patternFill patternType="solid">
        <fgColor rgb="FFDEF900"/>
        <bgColor rgb="FFDEF900"/>
      </patternFill>
    </fill>
    <fill>
      <patternFill patternType="solid">
        <fgColor rgb="FF9AEB00"/>
        <bgColor rgb="FF9AEB00"/>
      </patternFill>
    </fill>
    <fill>
      <patternFill patternType="solid">
        <fgColor rgb="FFFFFFB7"/>
        <bgColor rgb="FFFFFFB7"/>
      </patternFill>
    </fill>
    <fill>
      <patternFill patternType="solid">
        <fgColor rgb="FFFFFF55"/>
        <bgColor rgb="FFFFFF55"/>
      </patternFill>
    </fill>
    <fill>
      <patternFill patternType="solid">
        <fgColor rgb="FFFFFF33"/>
        <bgColor rgb="FFFFFF33"/>
      </patternFill>
    </fill>
    <fill>
      <patternFill patternType="solid">
        <fgColor rgb="FFCDF500"/>
        <bgColor rgb="FFCDF500"/>
      </patternFill>
    </fill>
    <fill>
      <patternFill patternType="solid">
        <fgColor rgb="FF92EA00"/>
        <bgColor rgb="FF92EA00"/>
      </patternFill>
    </fill>
    <fill>
      <patternFill patternType="solid">
        <fgColor rgb="FF80E600"/>
        <bgColor rgb="FF80E600"/>
      </patternFill>
    </fill>
    <fill>
      <patternFill patternType="solid">
        <fgColor rgb="FFF2FD00"/>
        <bgColor rgb="FFF2FD00"/>
      </patternFill>
    </fill>
    <fill>
      <patternFill patternType="solid">
        <fgColor rgb="FFF0FC00"/>
        <bgColor rgb="FFF0FC00"/>
      </patternFill>
    </fill>
    <fill>
      <patternFill patternType="solid">
        <fgColor rgb="FFFFFFDD"/>
        <bgColor rgb="FFFFFFDD"/>
      </patternFill>
    </fill>
    <fill>
      <patternFill patternType="solid">
        <fgColor rgb="FFFFFF49"/>
        <bgColor rgb="FFFFFF49"/>
      </patternFill>
    </fill>
    <fill>
      <patternFill patternType="solid">
        <fgColor rgb="FF00CC33"/>
        <bgColor rgb="FF00CC33"/>
      </patternFill>
    </fill>
    <fill>
      <patternFill patternType="solid">
        <fgColor rgb="FFB7F1C5"/>
        <bgColor rgb="FFB7F1C5"/>
      </patternFill>
    </fill>
    <fill>
      <patternFill patternType="solid">
        <fgColor rgb="FF3CD800"/>
        <bgColor rgb="FF3CD800"/>
      </patternFill>
    </fill>
    <fill>
      <patternFill patternType="solid">
        <fgColor rgb="FFFFFFAA"/>
        <bgColor rgb="FFFFFFAA"/>
      </patternFill>
    </fill>
    <fill>
      <patternFill patternType="solid">
        <fgColor rgb="FFFFFF6E"/>
        <bgColor rgb="FFFFFF6E"/>
      </patternFill>
    </fill>
    <fill>
      <patternFill patternType="solid">
        <fgColor rgb="FFABEF00"/>
        <bgColor rgb="FFABEF00"/>
      </patternFill>
    </fill>
    <fill>
      <patternFill patternType="solid">
        <fgColor rgb="FF90E900"/>
        <bgColor rgb="FF90E900"/>
      </patternFill>
    </fill>
    <fill>
      <patternFill patternType="solid">
        <fgColor rgb="FFFFFF25"/>
        <bgColor rgb="FFFFFF25"/>
      </patternFill>
    </fill>
    <fill>
      <patternFill patternType="solid">
        <fgColor rgb="FF55DD77"/>
        <bgColor rgb="FF55DD77"/>
      </patternFill>
    </fill>
    <fill>
      <patternFill patternType="solid">
        <fgColor rgb="FFC0F3CC"/>
        <bgColor rgb="FFC0F3CC"/>
      </patternFill>
    </fill>
    <fill>
      <patternFill patternType="solid">
        <fgColor rgb="FF80E699"/>
        <bgColor rgb="FF80E699"/>
      </patternFill>
    </fill>
    <fill>
      <patternFill patternType="solid">
        <fgColor rgb="FFD5F7DD"/>
        <bgColor rgb="FFD5F7DD"/>
      </patternFill>
    </fill>
    <fill>
      <patternFill patternType="solid">
        <fgColor rgb="FF56DE00"/>
        <bgColor rgb="FF56DE00"/>
      </patternFill>
    </fill>
    <fill>
      <patternFill patternType="solid">
        <fgColor rgb="FF6CE200"/>
        <bgColor rgb="FF6CE200"/>
      </patternFill>
    </fill>
    <fill>
      <patternFill patternType="solid">
        <fgColor rgb="FFFFFF11"/>
        <bgColor rgb="FFFFFF11"/>
      </patternFill>
    </fill>
    <fill>
      <patternFill patternType="solid">
        <fgColor rgb="FFFFFFDB"/>
        <bgColor rgb="FFFFFFDB"/>
      </patternFill>
    </fill>
    <fill>
      <patternFill patternType="solid">
        <fgColor rgb="FFC0F300"/>
        <bgColor rgb="FFC0F300"/>
      </patternFill>
    </fill>
    <fill>
      <patternFill patternType="solid">
        <fgColor rgb="FF92EAA8"/>
        <bgColor rgb="FF92EAA8"/>
      </patternFill>
    </fill>
    <fill>
      <patternFill patternType="solid">
        <fgColor rgb="FFFFFFC7"/>
        <bgColor rgb="FFFFFFC7"/>
      </patternFill>
    </fill>
    <fill>
      <patternFill patternType="solid">
        <fgColor rgb="FFDBF800"/>
        <bgColor rgb="FFDBF800"/>
      </patternFill>
    </fill>
    <fill>
      <patternFill patternType="solid">
        <fgColor rgb="FFE8FB00"/>
        <bgColor rgb="FFE8FB00"/>
      </patternFill>
    </fill>
    <fill>
      <patternFill patternType="solid">
        <fgColor rgb="FF31D600"/>
        <bgColor rgb="FF31D600"/>
      </patternFill>
    </fill>
    <fill>
      <patternFill patternType="solid">
        <fgColor rgb="FFFFFF1D"/>
        <bgColor rgb="FFFFFF1D"/>
      </patternFill>
    </fill>
    <fill>
      <patternFill patternType="solid">
        <fgColor rgb="FFECFC00"/>
        <bgColor rgb="FFECFC00"/>
      </patternFill>
    </fill>
    <fill>
      <patternFill patternType="solid">
        <fgColor rgb="FF40D900"/>
        <bgColor rgb="FF40D900"/>
      </patternFill>
    </fill>
    <fill>
      <patternFill patternType="solid">
        <fgColor rgb="FF62E081"/>
        <bgColor rgb="FF62E081"/>
      </patternFill>
    </fill>
    <fill>
      <patternFill patternType="solid">
        <fgColor rgb="FFEAFBEE"/>
        <bgColor rgb="FFEAFBEE"/>
      </patternFill>
    </fill>
    <fill>
      <patternFill patternType="solid">
        <fgColor rgb="FFF8FEFA"/>
        <bgColor rgb="FFF8FEFA"/>
      </patternFill>
    </fill>
    <fill>
      <patternFill patternType="solid">
        <fgColor rgb="FF64E083"/>
        <bgColor rgb="FF64E083"/>
      </patternFill>
    </fill>
    <fill>
      <patternFill patternType="solid">
        <fgColor rgb="FF95EAAA"/>
        <bgColor rgb="FF95EAAA"/>
      </patternFill>
    </fill>
    <fill>
      <patternFill patternType="solid">
        <fgColor rgb="FFF1FDF4"/>
        <bgColor rgb="FFF1FDF4"/>
      </patternFill>
    </fill>
    <fill>
      <patternFill patternType="solid">
        <fgColor rgb="FF49DB6E"/>
        <bgColor rgb="FF49DB6E"/>
      </patternFill>
    </fill>
    <fill>
      <patternFill patternType="solid">
        <fgColor rgb="FFC5F400"/>
        <bgColor rgb="FFC5F400"/>
      </patternFill>
    </fill>
    <fill>
      <patternFill patternType="solid">
        <fgColor rgb="FFFFFF92"/>
        <bgColor rgb="FFFFFF92"/>
      </patternFill>
    </fill>
    <fill>
      <patternFill patternType="solid">
        <fgColor rgb="FFDCF8E3"/>
        <bgColor rgb="FFDCF8E3"/>
      </patternFill>
    </fill>
    <fill>
      <patternFill patternType="solid">
        <fgColor rgb="FFE3FAE9"/>
        <bgColor rgb="FFE3FAE9"/>
      </patternFill>
    </fill>
    <fill>
      <patternFill patternType="solid">
        <fgColor rgb="FFA3EDB6"/>
        <bgColor rgb="FFA3EDB6"/>
      </patternFill>
    </fill>
    <fill>
      <patternFill patternType="solid">
        <fgColor rgb="FF5CDF7C"/>
        <bgColor rgb="FF5CDF7C"/>
      </patternFill>
    </fill>
    <fill>
      <patternFill patternType="solid">
        <fgColor rgb="FFFFFF1A"/>
        <bgColor rgb="FFFFFF1A"/>
      </patternFill>
    </fill>
    <fill>
      <patternFill patternType="solid">
        <fgColor rgb="FFD5F700"/>
        <bgColor rgb="FFD5F700"/>
      </patternFill>
    </fill>
    <fill>
      <patternFill patternType="solid">
        <fgColor rgb="FF66E100"/>
        <bgColor rgb="FF66E100"/>
      </patternFill>
    </fill>
    <fill>
      <patternFill patternType="solid">
        <fgColor rgb="FF8CE800"/>
        <bgColor rgb="FF8CE800"/>
      </patternFill>
    </fill>
    <fill>
      <patternFill patternType="solid">
        <fgColor rgb="FF7AE595"/>
        <bgColor rgb="FF7AE595"/>
      </patternFill>
    </fill>
    <fill>
      <patternFill patternType="solid">
        <fgColor rgb="FF9CECB0"/>
        <bgColor rgb="FF9CECB0"/>
      </patternFill>
    </fill>
    <fill>
      <patternFill patternType="solid">
        <fgColor rgb="FF4EDC72"/>
        <bgColor rgb="FF4EDC72"/>
      </patternFill>
    </fill>
    <fill>
      <patternFill patternType="solid">
        <fgColor rgb="FF25D451"/>
        <bgColor rgb="FF25D451"/>
      </patternFill>
    </fill>
    <fill>
      <patternFill patternType="solid">
        <fgColor rgb="FFE8FBED"/>
        <bgColor rgb="FFE8FBED"/>
      </patternFill>
    </fill>
    <fill>
      <patternFill patternType="solid">
        <fgColor rgb="FF46DA6B"/>
        <bgColor rgb="FF46DA6B"/>
      </patternFill>
    </fill>
    <fill>
      <patternFill patternType="solid">
        <fgColor rgb="FFD1F6DA"/>
        <bgColor rgb="FFD1F6DA"/>
      </patternFill>
    </fill>
    <fill>
      <patternFill patternType="solid">
        <fgColor rgb="FFBAF2C8"/>
        <bgColor rgb="FFBAF2C8"/>
      </patternFill>
    </fill>
    <fill>
      <patternFill patternType="solid">
        <fgColor rgb="FFA3EDB5"/>
        <bgColor rgb="FFA3EDB5"/>
      </patternFill>
    </fill>
    <fill>
      <patternFill patternType="solid">
        <fgColor rgb="FF5DDF7E"/>
        <bgColor rgb="FF5DDF7E"/>
      </patternFill>
    </fill>
    <fill>
      <patternFill patternType="solid">
        <fgColor rgb="FF8EE9A5"/>
        <bgColor rgb="FF8EE9A5"/>
      </patternFill>
    </fill>
    <fill>
      <patternFill patternType="solid">
        <fgColor rgb="FF87E79F"/>
        <bgColor rgb="FF87E79F"/>
      </patternFill>
    </fill>
    <fill>
      <patternFill patternType="solid">
        <fgColor rgb="FF74E490"/>
        <bgColor rgb="FF74E490"/>
      </patternFill>
    </fill>
    <fill>
      <patternFill patternType="solid">
        <fgColor rgb="FF2FD659"/>
        <bgColor rgb="FF2FD659"/>
      </patternFill>
    </fill>
    <fill>
      <patternFill patternType="solid">
        <fgColor rgb="FFC7F4D2"/>
        <bgColor rgb="FFC7F4D2"/>
      </patternFill>
    </fill>
    <fill>
      <patternFill patternType="solid">
        <fgColor rgb="FF8CE8A3"/>
        <bgColor rgb="FF8CE8A3"/>
      </patternFill>
    </fill>
    <fill>
      <patternFill patternType="solid">
        <fgColor rgb="FF5DDF7D"/>
        <bgColor rgb="FF5DDF7D"/>
      </patternFill>
    </fill>
    <fill>
      <patternFill patternType="solid">
        <fgColor rgb="FFB9F1C7"/>
        <bgColor rgb="FFB9F1C7"/>
      </patternFill>
    </fill>
    <fill>
      <patternFill patternType="solid">
        <fgColor rgb="FFB2F0C1"/>
        <bgColor rgb="FFB2F0C1"/>
      </patternFill>
    </fill>
    <fill>
      <patternFill patternType="solid">
        <fgColor rgb="FF47DB6C"/>
        <bgColor rgb="FF47DB6C"/>
      </patternFill>
    </fill>
    <fill>
      <patternFill patternType="solid">
        <fgColor rgb="FF6EE28B"/>
        <bgColor rgb="FF6EE28B"/>
      </patternFill>
    </fill>
    <fill>
      <patternFill patternType="solid">
        <fgColor rgb="FFA2EDB5"/>
        <bgColor rgb="FFA2EDB5"/>
      </patternFill>
    </fill>
    <fill>
      <patternFill patternType="solid">
        <fgColor rgb="FFC0F3CD"/>
        <bgColor rgb="FFC0F3CD"/>
      </patternFill>
    </fill>
    <fill>
      <patternFill patternType="solid">
        <fgColor rgb="FFDEF9E4"/>
        <bgColor rgb="FFDEF9E4"/>
      </patternFill>
    </fill>
    <fill>
      <patternFill patternType="solid">
        <fgColor rgb="FFE5FAEB"/>
        <bgColor rgb="FFE5FAEB"/>
      </patternFill>
    </fill>
    <fill>
      <patternFill patternType="solid">
        <fgColor rgb="FFEDFCF1"/>
        <bgColor rgb="FFEDFCF1"/>
      </patternFill>
    </fill>
    <fill>
      <patternFill patternType="solid">
        <fgColor rgb="FFF3FDF5"/>
        <bgColor rgb="FFF3FDF5"/>
      </patternFill>
    </fill>
    <fill>
      <patternFill patternType="solid">
        <fgColor rgb="FFFAFEFB"/>
        <bgColor rgb="FFFAFEFB"/>
      </patternFill>
    </fill>
    <fill>
      <patternFill patternType="solid">
        <fgColor rgb="FFE2FAE8"/>
        <bgColor rgb="FFE2FAE8"/>
      </patternFill>
    </fill>
    <fill>
      <patternFill patternType="solid">
        <fgColor rgb="FFDFF9E6"/>
        <bgColor rgb="FFDFF9E6"/>
      </patternFill>
    </fill>
    <fill>
      <patternFill patternType="solid">
        <fgColor rgb="FFEAFBEF"/>
        <bgColor rgb="FFEAFBEF"/>
      </patternFill>
    </fill>
    <fill>
      <patternFill patternType="solid">
        <fgColor rgb="FFE9FBEE"/>
        <bgColor rgb="FFE9FBEE"/>
      </patternFill>
    </fill>
    <fill>
      <patternFill patternType="solid">
        <fgColor rgb="FFE4FAEA"/>
        <bgColor rgb="FFE4FAEA"/>
      </patternFill>
    </fill>
    <fill>
      <patternFill patternType="solid">
        <fgColor rgb="FFE6FAEB"/>
        <bgColor rgb="FFE6FAEB"/>
      </patternFill>
    </fill>
    <fill>
      <patternFill patternType="solid">
        <fgColor rgb="FFFFFF46"/>
        <bgColor rgb="FFFFFF46"/>
      </patternFill>
    </fill>
    <fill>
      <patternFill patternType="solid">
        <fgColor rgb="FFBAF200"/>
        <bgColor rgb="FFBAF200"/>
      </patternFill>
    </fill>
    <fill>
      <patternFill patternType="solid">
        <fgColor rgb="FFEFFC00"/>
        <bgColor rgb="FFEFFC00"/>
      </patternFill>
    </fill>
    <fill>
      <patternFill patternType="solid">
        <fgColor rgb="FFD2F600"/>
        <bgColor rgb="FFD2F600"/>
      </patternFill>
    </fill>
    <fill>
      <patternFill patternType="solid">
        <fgColor rgb="FFFFFFD1"/>
        <bgColor rgb="FFFFFFD1"/>
      </patternFill>
    </fill>
    <fill>
      <patternFill patternType="solid">
        <fgColor rgb="FFFFFF8C"/>
        <bgColor rgb="FFFFFF8C"/>
      </patternFill>
    </fill>
    <fill>
      <patternFill patternType="solid">
        <fgColor rgb="FF5BDF00"/>
        <bgColor rgb="FF5BDF00"/>
      </patternFill>
    </fill>
    <fill>
      <patternFill patternType="solid">
        <fgColor rgb="FFFFFF18"/>
        <bgColor rgb="FFFFFF18"/>
      </patternFill>
    </fill>
    <fill>
      <patternFill patternType="solid">
        <fgColor rgb="FFFFFFA3"/>
        <bgColor rgb="FFFFFFA3"/>
      </patternFill>
    </fill>
    <fill>
      <patternFill patternType="solid">
        <fgColor rgb="FFECFCF0"/>
        <bgColor rgb="FFECFCF0"/>
      </patternFill>
    </fill>
    <fill>
      <patternFill patternType="solid">
        <fgColor rgb="FFD8F8E0"/>
        <bgColor rgb="FFD8F8E0"/>
      </patternFill>
    </fill>
    <fill>
      <patternFill patternType="solid">
        <fgColor rgb="FFB1F0C1"/>
        <bgColor rgb="FFB1F0C1"/>
      </patternFill>
    </fill>
    <fill>
      <patternFill patternType="solid">
        <fgColor rgb="FF63E082"/>
        <bgColor rgb="FF63E082"/>
      </patternFill>
    </fill>
    <fill>
      <patternFill patternType="solid">
        <fgColor rgb="FFC5F4D0"/>
        <bgColor rgb="FFC5F4D0"/>
      </patternFill>
    </fill>
    <fill>
      <patternFill patternType="solid">
        <fgColor rgb="FF76E492"/>
        <bgColor rgb="FF76E492"/>
      </patternFill>
    </fill>
    <fill>
      <patternFill patternType="solid">
        <fgColor rgb="FF28D453"/>
        <bgColor rgb="FF28D453"/>
      </patternFill>
    </fill>
    <fill>
      <patternFill patternType="solid">
        <fgColor rgb="FFC8F4D3"/>
        <bgColor rgb="FFC8F4D3"/>
      </patternFill>
    </fill>
    <fill>
      <patternFill patternType="solid">
        <fgColor rgb="FFD6F7DE"/>
        <bgColor rgb="FFD6F7DE"/>
      </patternFill>
    </fill>
    <fill>
      <patternFill patternType="solid">
        <fgColor rgb="FF83E79C"/>
        <bgColor rgb="FF83E79C"/>
      </patternFill>
    </fill>
    <fill>
      <patternFill patternType="solid">
        <fgColor rgb="FFEBFBEF"/>
        <bgColor rgb="FFEBFBEF"/>
      </patternFill>
    </fill>
    <fill>
      <patternFill patternType="solid">
        <fgColor rgb="FFB4F0C3"/>
        <bgColor rgb="FFB4F0C3"/>
      </patternFill>
    </fill>
    <fill>
      <patternFill patternType="solid">
        <fgColor rgb="FFBBF2C8"/>
        <bgColor rgb="FFBBF2C8"/>
      </patternFill>
    </fill>
    <fill>
      <patternFill patternType="solid">
        <fgColor rgb="FF5ADE7B"/>
        <bgColor rgb="FF5ADE7B"/>
      </patternFill>
    </fill>
    <fill>
      <patternFill patternType="solid">
        <fgColor rgb="FF91E9A7"/>
        <bgColor rgb="FF91E9A7"/>
      </patternFill>
    </fill>
    <fill>
      <patternFill patternType="solid">
        <fgColor rgb="FFADEFBD"/>
        <bgColor rgb="FFADEFBD"/>
      </patternFill>
    </fill>
    <fill>
      <patternFill patternType="solid">
        <fgColor rgb="FF9FECB2"/>
        <bgColor rgb="FF9FECB2"/>
      </patternFill>
    </fill>
    <fill>
      <patternFill patternType="solid">
        <fgColor rgb="FF7DE597"/>
        <bgColor rgb="FF7DE597"/>
      </patternFill>
    </fill>
    <fill>
      <patternFill patternType="solid">
        <fgColor rgb="FF88E8A0"/>
        <bgColor rgb="FF88E8A0"/>
      </patternFill>
    </fill>
    <fill>
      <patternFill patternType="solid">
        <fgColor rgb="FFDDF9E4"/>
        <bgColor rgb="FFDDF9E4"/>
      </patternFill>
    </fill>
    <fill>
      <patternFill patternType="solid">
        <fgColor rgb="FFF7FEF9"/>
        <bgColor rgb="FFF7FEF9"/>
      </patternFill>
    </fill>
    <fill>
      <patternFill patternType="solid">
        <fgColor rgb="FFC4F4D0"/>
        <bgColor rgb="FFC4F4D0"/>
      </patternFill>
    </fill>
    <fill>
      <patternFill patternType="solid">
        <fgColor rgb="FF4FDC72"/>
        <bgColor rgb="FF4FDC72"/>
      </patternFill>
    </fill>
    <fill>
      <patternFill patternType="solid">
        <fgColor rgb="FF14D043"/>
        <bgColor rgb="FF14D043"/>
      </patternFill>
    </fill>
    <fill>
      <patternFill patternType="solid">
        <fgColor rgb="FF8AE8A1"/>
        <bgColor rgb="FF8AE8A1"/>
      </patternFill>
    </fill>
    <fill>
      <patternFill patternType="solid">
        <fgColor rgb="FFFFFF5A"/>
        <bgColor rgb="FFFFFF5A"/>
      </patternFill>
    </fill>
    <fill>
      <patternFill patternType="solid">
        <fgColor rgb="FFFFFF20"/>
        <bgColor rgb="FFFFFF20"/>
      </patternFill>
    </fill>
    <fill>
      <patternFill patternType="solid">
        <fgColor rgb="FFC2F300"/>
        <bgColor rgb="FFC2F300"/>
      </patternFill>
    </fill>
    <fill>
      <patternFill patternType="solid">
        <fgColor rgb="FFF6FE00"/>
        <bgColor rgb="FFF6FE00"/>
      </patternFill>
    </fill>
    <fill>
      <patternFill patternType="solid">
        <fgColor rgb="FFF9FEFA"/>
        <bgColor rgb="FFF9FEFA"/>
      </patternFill>
    </fill>
    <fill>
      <patternFill patternType="solid">
        <fgColor rgb="FF76E491"/>
        <bgColor rgb="FF76E491"/>
      </patternFill>
    </fill>
    <fill>
      <patternFill patternType="solid">
        <fgColor rgb="FFF2FDF4"/>
        <bgColor rgb="FFF2FDF4"/>
      </patternFill>
    </fill>
    <fill>
      <patternFill patternType="solid">
        <fgColor rgb="FFE4FAE9"/>
        <bgColor rgb="FFE4FAE9"/>
      </patternFill>
    </fill>
    <fill>
      <patternFill patternType="solid">
        <fgColor rgb="FF23D34F"/>
        <bgColor rgb="FF23D34F"/>
      </patternFill>
    </fill>
    <fill>
      <patternFill patternType="solid">
        <fgColor rgb="FF98EBAD"/>
        <bgColor rgb="FF98EBAD"/>
      </patternFill>
    </fill>
    <fill>
      <patternFill patternType="solid">
        <fgColor rgb="FF3CD863"/>
        <bgColor rgb="FF3CD863"/>
      </patternFill>
    </fill>
    <fill>
      <patternFill patternType="solid">
        <fgColor rgb="FF2BD555"/>
        <bgColor rgb="FF2BD555"/>
      </patternFill>
    </fill>
    <fill>
      <patternFill patternType="solid">
        <fgColor rgb="FFCCF5D7"/>
        <bgColor rgb="FFCCF5D7"/>
      </patternFill>
    </fill>
    <fill>
      <patternFill patternType="solid">
        <fgColor rgb="FFEEFCF2"/>
        <bgColor rgb="FFEEFCF2"/>
      </patternFill>
    </fill>
    <fill>
      <patternFill patternType="solid">
        <fgColor rgb="FF9DECB1"/>
        <bgColor rgb="FF9DECB1"/>
      </patternFill>
    </fill>
    <fill>
      <patternFill patternType="solid">
        <fgColor rgb="FFFFFF9F"/>
        <bgColor rgb="FFFFFF9F"/>
      </patternFill>
    </fill>
    <fill>
      <patternFill patternType="solid">
        <fgColor rgb="FFEDFC00"/>
        <bgColor rgb="FFEDFC00"/>
      </patternFill>
    </fill>
    <fill>
      <patternFill patternType="solid">
        <fgColor rgb="FF72E300"/>
        <bgColor rgb="FF72E300"/>
      </patternFill>
    </fill>
    <fill>
      <patternFill patternType="solid">
        <fgColor rgb="FFFFFF87"/>
        <bgColor rgb="FFFFFF87"/>
      </patternFill>
    </fill>
    <fill>
      <patternFill patternType="solid">
        <fgColor rgb="FFFFFF48"/>
        <bgColor rgb="FFFFFF48"/>
      </patternFill>
    </fill>
    <fill>
      <patternFill patternType="solid">
        <fgColor rgb="FFF5FD00"/>
        <bgColor rgb="FFF5FD00"/>
      </patternFill>
    </fill>
    <fill>
      <patternFill patternType="solid">
        <fgColor rgb="FF49DB00"/>
        <bgColor rgb="FF49DB00"/>
      </patternFill>
    </fill>
    <fill>
      <patternFill patternType="solid">
        <fgColor rgb="FF1AD248"/>
        <bgColor rgb="FF1AD248"/>
      </patternFill>
    </fill>
    <fill>
      <patternFill patternType="solid">
        <fgColor rgb="FFFFFFC4"/>
        <bgColor rgb="FFFFFFC4"/>
      </patternFill>
    </fill>
    <fill>
      <patternFill patternType="solid">
        <fgColor rgb="FFFFFF86"/>
        <bgColor rgb="FFFFFF86"/>
      </patternFill>
    </fill>
    <fill>
      <patternFill patternType="solid">
        <fgColor rgb="FFFFFF14"/>
        <bgColor rgb="FFFFFF14"/>
      </patternFill>
    </fill>
    <fill>
      <patternFill patternType="solid">
        <fgColor rgb="FFB8F100"/>
        <bgColor rgb="FFB8F100"/>
      </patternFill>
    </fill>
    <fill>
      <patternFill patternType="solid">
        <fgColor rgb="FFFFFF40"/>
        <bgColor rgb="FFFFFF40"/>
      </patternFill>
    </fill>
    <fill>
      <patternFill patternType="solid">
        <fgColor rgb="FF8AE8A2"/>
        <bgColor rgb="FF8AE8A2"/>
      </patternFill>
    </fill>
    <fill>
      <patternFill patternType="solid">
        <fgColor rgb="FF38D860"/>
        <bgColor rgb="FF38D860"/>
      </patternFill>
    </fill>
    <fill>
      <patternFill patternType="solid">
        <fgColor rgb="FF68E186"/>
        <bgColor rgb="FF68E186"/>
      </patternFill>
    </fill>
    <fill>
      <patternFill patternType="solid">
        <fgColor rgb="FFC1F3CE"/>
        <bgColor rgb="FFC1F3CE"/>
      </patternFill>
    </fill>
    <fill>
      <patternFill patternType="solid">
        <fgColor rgb="FF77E493"/>
        <bgColor rgb="FF77E493"/>
      </patternFill>
    </fill>
    <fill>
      <patternFill patternType="solid">
        <fgColor rgb="FFB3F0C2"/>
        <bgColor rgb="FFB3F0C2"/>
      </patternFill>
    </fill>
    <fill>
      <patternFill patternType="solid">
        <fgColor rgb="FFF5FDF7"/>
        <bgColor rgb="FFF5FDF7"/>
      </patternFill>
    </fill>
    <fill>
      <patternFill patternType="solid">
        <fgColor rgb="FFE0F9E6"/>
        <bgColor rgb="FFE0F9E6"/>
      </patternFill>
    </fill>
    <fill>
      <patternFill patternType="solid">
        <fgColor rgb="FFCAF5D5"/>
        <bgColor rgb="FFCAF5D5"/>
      </patternFill>
    </fill>
    <fill>
      <patternFill patternType="solid">
        <fgColor rgb="FFA0ECB3"/>
        <bgColor rgb="FFA0ECB3"/>
      </patternFill>
    </fill>
    <fill>
      <patternFill patternType="solid">
        <fgColor rgb="FFFFFFE3"/>
        <bgColor rgb="FFFFFFE3"/>
      </patternFill>
    </fill>
    <fill>
      <patternFill patternType="solid">
        <fgColor rgb="FFFFFFAF"/>
        <bgColor rgb="FFFFFFAF"/>
      </patternFill>
    </fill>
    <fill>
      <patternFill patternType="solid">
        <fgColor rgb="FFFFFF3D"/>
        <bgColor rgb="FFFFFF3D"/>
      </patternFill>
    </fill>
    <fill>
      <patternFill patternType="solid">
        <fgColor rgb="FFB1F000"/>
        <bgColor rgb="FFB1F000"/>
      </patternFill>
    </fill>
    <fill>
      <patternFill patternType="solid">
        <fgColor rgb="FFA4ED00"/>
        <bgColor rgb="FFA4ED00"/>
      </patternFill>
    </fill>
    <fill>
      <patternFill patternType="solid">
        <fgColor rgb="FFA0EC00"/>
        <bgColor rgb="FFA0EC00"/>
      </patternFill>
    </fill>
    <fill>
      <patternFill patternType="solid">
        <fgColor rgb="FFE6FA00"/>
        <bgColor rgb="FFE6FA00"/>
      </patternFill>
    </fill>
    <fill>
      <patternFill patternType="solid">
        <fgColor rgb="FF6FE38C"/>
        <bgColor rgb="FF6FE38C"/>
      </patternFill>
    </fill>
    <fill>
      <patternFill patternType="solid">
        <fgColor rgb="FF53DD76"/>
        <bgColor rgb="FF53DD76"/>
      </patternFill>
    </fill>
    <fill>
      <patternFill patternType="solid">
        <fgColor rgb="FF99EBAE"/>
        <bgColor rgb="FF99EBAE"/>
      </patternFill>
    </fill>
    <fill>
      <patternFill patternType="solid">
        <fgColor rgb="FF4DDC71"/>
        <bgColor rgb="FF4DDC71"/>
      </patternFill>
    </fill>
    <fill>
      <patternFill patternType="solid">
        <fgColor rgb="FFBBF2C9"/>
        <bgColor rgb="FFBBF2C9"/>
      </patternFill>
    </fill>
    <fill>
      <patternFill patternType="solid">
        <fgColor rgb="FF75E491"/>
        <bgColor rgb="FF75E491"/>
      </patternFill>
    </fill>
    <fill>
      <patternFill patternType="solid">
        <fgColor rgb="FFB5F1C4"/>
        <bgColor rgb="FFB5F1C4"/>
      </patternFill>
    </fill>
    <fill>
      <patternFill patternType="solid">
        <fgColor rgb="FF8BE8A2"/>
        <bgColor rgb="FF8BE8A2"/>
      </patternFill>
    </fill>
    <fill>
      <patternFill patternType="solid">
        <fgColor rgb="FFFFFF12"/>
        <bgColor rgb="FFFFFF12"/>
      </patternFill>
    </fill>
    <fill>
      <patternFill patternType="solid">
        <fgColor rgb="FFFFFF29"/>
        <bgColor rgb="FFFFFF29"/>
      </patternFill>
    </fill>
    <fill>
      <patternFill patternType="solid">
        <fgColor rgb="FFFFFF63"/>
        <bgColor rgb="FFFFFF63"/>
      </patternFill>
    </fill>
    <fill>
      <patternFill patternType="solid">
        <fgColor rgb="FFFFFF44"/>
        <bgColor rgb="FFFFFF44"/>
      </patternFill>
    </fill>
    <fill>
      <patternFill patternType="solid">
        <fgColor rgb="FF4CDC70"/>
        <bgColor rgb="FF4CDC70"/>
      </patternFill>
    </fill>
    <fill>
      <patternFill patternType="solid">
        <fgColor rgb="FFA6EEB8"/>
        <bgColor rgb="FFA6EEB8"/>
      </patternFill>
    </fill>
    <fill>
      <patternFill patternType="solid">
        <fgColor rgb="FF61E081"/>
        <bgColor rgb="FF61E081"/>
      </patternFill>
    </fill>
    <fill>
      <patternFill patternType="solid">
        <fgColor rgb="FF11D041"/>
        <bgColor rgb="FF11D041"/>
      </patternFill>
    </fill>
    <fill>
      <patternFill patternType="solid">
        <fgColor rgb="FF76E400"/>
        <bgColor rgb="FF76E400"/>
      </patternFill>
    </fill>
    <fill>
      <patternFill patternType="solid">
        <fgColor rgb="FF5DDF00"/>
        <bgColor rgb="FF5DDF00"/>
      </patternFill>
    </fill>
    <fill>
      <patternFill patternType="solid">
        <fgColor rgb="FFD4F700"/>
        <bgColor rgb="FFD4F700"/>
      </patternFill>
    </fill>
    <fill>
      <patternFill patternType="solid">
        <fgColor rgb="FFE1F900"/>
        <bgColor rgb="FFE1F900"/>
      </patternFill>
    </fill>
    <fill>
      <patternFill patternType="solid">
        <fgColor rgb="FFC9F5D4"/>
        <bgColor rgb="FFC9F5D4"/>
      </patternFill>
    </fill>
    <fill>
      <patternFill patternType="solid">
        <fgColor rgb="FFA4EDB7"/>
        <bgColor rgb="FFA4EDB7"/>
      </patternFill>
    </fill>
    <fill>
      <patternFill patternType="solid">
        <fgColor rgb="FFFFFF2D"/>
        <bgColor rgb="FFFFFF2D"/>
      </patternFill>
    </fill>
    <fill>
      <patternFill patternType="solid">
        <fgColor rgb="FFE0F900"/>
        <bgColor rgb="FFE0F900"/>
      </patternFill>
    </fill>
    <fill>
      <patternFill patternType="solid">
        <fgColor rgb="FF33D700"/>
        <bgColor rgb="FF33D700"/>
      </patternFill>
    </fill>
    <fill>
      <patternFill patternType="solid">
        <fgColor rgb="FF5EDF7E"/>
        <bgColor rgb="FF5EDF7E"/>
      </patternFill>
    </fill>
    <fill>
      <patternFill patternType="solid">
        <fgColor rgb="FF20D34D"/>
        <bgColor rgb="FF20D34D"/>
      </patternFill>
    </fill>
    <fill>
      <patternFill patternType="solid">
        <fgColor rgb="FF40D966"/>
        <bgColor rgb="FF40D966"/>
      </patternFill>
    </fill>
    <fill>
      <patternFill patternType="solid">
        <fgColor rgb="FF36D75E"/>
        <bgColor rgb="FF36D75E"/>
      </patternFill>
    </fill>
    <fill>
      <patternFill patternType="solid">
        <fgColor rgb="FF13D042"/>
        <bgColor rgb="FF13D042"/>
      </patternFill>
    </fill>
    <fill>
      <patternFill patternType="solid">
        <fgColor rgb="FF89E8A0"/>
        <bgColor rgb="FF89E8A0"/>
      </patternFill>
    </fill>
    <fill>
      <patternFill patternType="solid">
        <fgColor rgb="FF81E69A"/>
        <bgColor rgb="FF81E69A"/>
      </patternFill>
    </fill>
    <fill>
      <patternFill patternType="solid">
        <fgColor rgb="FF65E184"/>
        <bgColor rgb="FF65E184"/>
      </patternFill>
    </fill>
    <fill>
      <patternFill patternType="solid">
        <fgColor rgb="FF51DD74"/>
        <bgColor rgb="FF51DD74"/>
      </patternFill>
    </fill>
    <fill>
      <patternFill patternType="solid">
        <fgColor rgb="FFC1F3CD"/>
        <bgColor rgb="FFC1F3CD"/>
      </patternFill>
    </fill>
    <fill>
      <patternFill patternType="solid">
        <fgColor rgb="FF86E79E"/>
        <bgColor rgb="FF86E79E"/>
      </patternFill>
    </fill>
    <fill>
      <patternFill patternType="solid">
        <fgColor rgb="FFF0FCF3"/>
        <bgColor rgb="FFF0FCF3"/>
      </patternFill>
    </fill>
    <fill>
      <patternFill patternType="solid">
        <fgColor rgb="FFD3F7DC"/>
        <bgColor rgb="FFD3F7DC"/>
      </patternFill>
    </fill>
    <fill>
      <patternFill patternType="solid">
        <fgColor rgb="FFFF3333"/>
        <bgColor rgb="FFFF3333"/>
      </patternFill>
    </fill>
    <fill>
      <patternFill patternType="solid">
        <fgColor rgb="FF999999"/>
        <bgColor rgb="FF999999"/>
      </patternFill>
    </fill>
    <fill>
      <patternFill patternType="solid">
        <fgColor rgb="FFD9F8E1"/>
        <bgColor rgb="FFD9F8E1"/>
      </patternFill>
    </fill>
    <fill>
      <patternFill patternType="solid">
        <fgColor rgb="FF93EAA9"/>
        <bgColor rgb="FF93EAA9"/>
      </patternFill>
    </fill>
    <fill>
      <patternFill patternType="solid">
        <fgColor rgb="FF99EBAD"/>
        <bgColor rgb="FF99EBAD"/>
      </patternFill>
    </fill>
    <fill>
      <patternFill patternType="solid">
        <fgColor rgb="FFCEF6D8"/>
        <bgColor rgb="FFCEF6D8"/>
      </patternFill>
    </fill>
    <fill>
      <patternFill patternType="solid">
        <fgColor rgb="FF57DE79"/>
        <bgColor rgb="FF57DE79"/>
      </patternFill>
    </fill>
    <fill>
      <patternFill patternType="solid">
        <fgColor rgb="FFD0F6DA"/>
        <bgColor rgb="FFD0F6DA"/>
      </patternFill>
    </fill>
    <fill>
      <patternFill patternType="solid">
        <fgColor rgb="FFABEFBC"/>
        <bgColor rgb="FFABEFBC"/>
      </patternFill>
    </fill>
    <fill>
      <patternFill patternType="solid">
        <fgColor rgb="FFF7FEF8"/>
        <bgColor rgb="FFF7FEF8"/>
      </patternFill>
    </fill>
    <fill>
      <patternFill patternType="solid">
        <fgColor rgb="FFE2FAFA"/>
        <bgColor rgb="FFE2FAFA"/>
      </patternFill>
    </fill>
    <fill>
      <patternFill patternType="solid">
        <fgColor rgb="FF00CCCC"/>
        <bgColor rgb="FF00CCCC"/>
      </patternFill>
    </fill>
    <fill>
      <patternFill patternType="solid">
        <fgColor rgb="FFF4FDFD"/>
        <bgColor rgb="FFF4FDFD"/>
      </patternFill>
    </fill>
    <fill>
      <patternFill patternType="solid">
        <fgColor rgb="FF91E9E9"/>
        <bgColor rgb="FF91E9E9"/>
      </patternFill>
    </fill>
    <fill>
      <patternFill patternType="solid">
        <fgColor rgb="FFC7F4F4"/>
        <bgColor rgb="FFC7F4F4"/>
      </patternFill>
    </fill>
    <fill>
      <patternFill patternType="solid">
        <fgColor rgb="FFF5FDFD"/>
        <bgColor rgb="FFF5FDFD"/>
      </patternFill>
    </fill>
    <fill>
      <patternFill patternType="solid">
        <fgColor rgb="FFEFFCFC"/>
        <bgColor rgb="FFEFFCFC"/>
      </patternFill>
    </fill>
    <fill>
      <patternFill patternType="solid">
        <fgColor rgb="FFBBF2F2"/>
        <bgColor rgb="FFBBF2F2"/>
      </patternFill>
    </fill>
    <fill>
      <patternFill patternType="solid">
        <fgColor rgb="FF4EDCDC"/>
        <bgColor rgb="FF4EDCDC"/>
      </patternFill>
    </fill>
    <fill>
      <patternFill patternType="solid">
        <fgColor rgb="FF20D3D3"/>
        <bgColor rgb="FF20D3D3"/>
      </patternFill>
    </fill>
    <fill>
      <patternFill patternType="solid">
        <fgColor rgb="FF2ED6D6"/>
        <bgColor rgb="FF2ED6D6"/>
      </patternFill>
    </fill>
    <fill>
      <patternFill patternType="solid">
        <fgColor rgb="FFFCFFFF"/>
        <bgColor rgb="FFFCFFFF"/>
      </patternFill>
    </fill>
    <fill>
      <patternFill patternType="solid">
        <fgColor rgb="FFF7FEFE"/>
        <bgColor rgb="FFF7FEFE"/>
      </patternFill>
    </fill>
    <fill>
      <patternFill patternType="solid">
        <fgColor rgb="FFC8F4F4"/>
        <bgColor rgb="FFC8F4F4"/>
      </patternFill>
    </fill>
    <fill>
      <patternFill patternType="solid">
        <fgColor rgb="FFFFCC00"/>
        <bgColor rgb="FFFFCC00"/>
      </patternFill>
    </fill>
    <fill>
      <patternFill patternType="solid">
        <fgColor rgb="FF66E185"/>
        <bgColor rgb="FF66E185"/>
      </patternFill>
    </fill>
    <fill>
      <patternFill patternType="solid">
        <fgColor rgb="FF33D75C"/>
        <bgColor rgb="FF33D75C"/>
      </patternFill>
    </fill>
    <fill>
      <patternFill patternType="solid">
        <fgColor rgb="FF72E38E"/>
        <bgColor rgb="FF72E38E"/>
      </patternFill>
    </fill>
    <fill>
      <patternFill patternType="solid">
        <fgColor rgb="FF1DD24A"/>
        <bgColor rgb="FF1DD24A"/>
      </patternFill>
    </fill>
    <fill>
      <patternFill patternType="solid">
        <fgColor rgb="FF6AA84F"/>
        <bgColor rgb="FF6AA84F"/>
      </patternFill>
    </fill>
    <fill>
      <patternFill patternType="solid">
        <fgColor rgb="FFFFD966"/>
        <bgColor rgb="FFFFD966"/>
      </patternFill>
    </fill>
    <fill>
      <patternFill patternType="solid">
        <fgColor rgb="FFE6E6FF"/>
        <bgColor rgb="FFE6E6FF"/>
      </patternFill>
    </fill>
    <fill>
      <patternFill patternType="solid">
        <fgColor rgb="FFE2EFD9"/>
        <bgColor rgb="FFE2EFD9"/>
      </patternFill>
    </fill>
    <fill>
      <patternFill patternType="solid">
        <fgColor rgb="FF63BE7B"/>
        <bgColor rgb="FF63BE7B"/>
      </patternFill>
    </fill>
    <fill>
      <patternFill patternType="solid">
        <fgColor rgb="FF71C487"/>
        <bgColor rgb="FF71C487"/>
      </patternFill>
    </fill>
    <fill>
      <patternFill patternType="solid">
        <fgColor rgb="FF65BF7D"/>
        <bgColor rgb="FF65BF7D"/>
      </patternFill>
    </fill>
    <fill>
      <patternFill patternType="solid">
        <fgColor rgb="FF6AC181"/>
        <bgColor rgb="FF6AC181"/>
      </patternFill>
    </fill>
    <fill>
      <patternFill patternType="solid">
        <fgColor rgb="FFAFDDBD"/>
        <bgColor rgb="FFAFDDBD"/>
      </patternFill>
    </fill>
    <fill>
      <patternFill patternType="solid">
        <fgColor rgb="FF66C07E"/>
        <bgColor rgb="FF66C07E"/>
      </patternFill>
    </fill>
    <fill>
      <patternFill patternType="solid">
        <fgColor rgb="FFB2DEC0"/>
        <bgColor rgb="FFB2DEC0"/>
      </patternFill>
    </fill>
    <fill>
      <patternFill patternType="solid">
        <fgColor rgb="FFFCFCFF"/>
        <bgColor rgb="FFFCFCFF"/>
      </patternFill>
    </fill>
    <fill>
      <patternFill patternType="solid">
        <fgColor rgb="FFA3D8B2"/>
        <bgColor rgb="FFA3D8B2"/>
      </patternFill>
    </fill>
    <fill>
      <patternFill patternType="solid">
        <fgColor rgb="FF82CB96"/>
        <bgColor rgb="FF82CB96"/>
      </patternFill>
    </fill>
    <fill>
      <patternFill patternType="solid">
        <fgColor rgb="FF81CA95"/>
        <bgColor rgb="FF81CA95"/>
      </patternFill>
    </fill>
  </fills>
  <borders count="9">
    <border/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3" fontId="1" numFmtId="0" xfId="0" applyAlignment="1" applyBorder="1" applyFill="1" applyFont="1">
      <alignment shrinkToFit="0" vertical="bottom" wrapText="0"/>
    </xf>
    <xf borderId="1" fillId="4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5" fontId="1" numFmtId="0" xfId="0" applyAlignment="1" applyBorder="1" applyFill="1" applyFont="1">
      <alignment horizontal="right" shrinkToFit="0" vertical="bottom" wrapText="0"/>
    </xf>
    <xf borderId="1" fillId="6" fontId="1" numFmtId="0" xfId="0" applyAlignment="1" applyBorder="1" applyFill="1" applyFont="1">
      <alignment horizontal="right"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center" shrinkToFit="0" vertical="bottom" wrapText="0"/>
    </xf>
    <xf borderId="2" fillId="3" fontId="1" numFmtId="0" xfId="0" applyAlignment="1" applyBorder="1" applyFont="1">
      <alignment horizontal="center" shrinkToFit="0" vertical="bottom" wrapText="0"/>
    </xf>
    <xf borderId="0" fillId="0" fontId="3" numFmtId="0" xfId="0" applyFont="1"/>
    <xf borderId="1" fillId="7" fontId="4" numFmtId="0" xfId="0" applyAlignment="1" applyBorder="1" applyFill="1" applyFont="1">
      <alignment shrinkToFit="0" vertical="bottom" wrapText="0"/>
    </xf>
    <xf borderId="1" fillId="7" fontId="1" numFmtId="164" xfId="0" applyAlignment="1" applyBorder="1" applyFont="1" applyNumberFormat="1">
      <alignment shrinkToFit="0" vertical="bottom" wrapText="0"/>
    </xf>
    <xf borderId="1" fillId="7" fontId="1" numFmtId="0" xfId="0" applyAlignment="1" applyBorder="1" applyFont="1">
      <alignment shrinkToFit="0" vertical="bottom" wrapText="0"/>
    </xf>
    <xf borderId="1" fillId="7" fontId="1" numFmtId="0" xfId="0" applyAlignment="1" applyBorder="1" applyFont="1">
      <alignment horizontal="right" shrinkToFit="0" vertical="bottom" wrapText="0"/>
    </xf>
    <xf borderId="0" fillId="0" fontId="1" numFmtId="164" xfId="0" applyAlignment="1" applyFont="1" applyNumberFormat="1">
      <alignment shrinkToFit="0" vertical="bottom" wrapText="0"/>
    </xf>
    <xf borderId="1" fillId="8" fontId="1" numFmtId="0" xfId="0" applyAlignment="1" applyBorder="1" applyFill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1" fillId="9" fontId="1" numFmtId="0" xfId="0" applyAlignment="1" applyBorder="1" applyFill="1" applyFont="1">
      <alignment shrinkToFit="0" vertical="bottom" wrapText="0"/>
    </xf>
    <xf borderId="1" fillId="2" fontId="1" numFmtId="0" xfId="0" applyAlignment="1" applyBorder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0" fillId="0" fontId="6" numFmtId="165" xfId="0" applyAlignment="1" applyFont="1" applyNumberFormat="1">
      <alignment horizontal="right" vertical="bottom"/>
    </xf>
    <xf borderId="0" fillId="0" fontId="7" numFmtId="0" xfId="0" applyAlignment="1" applyFont="1">
      <alignment vertical="bottom"/>
    </xf>
    <xf borderId="3" fillId="0" fontId="7" numFmtId="0" xfId="0" applyAlignment="1" applyBorder="1" applyFont="1">
      <alignment vertical="bottom"/>
    </xf>
    <xf borderId="3" fillId="8" fontId="7" numFmtId="0" xfId="0" applyAlignment="1" applyBorder="1" applyFont="1">
      <alignment shrinkToFit="0" vertical="bottom" wrapText="0"/>
    </xf>
    <xf borderId="3" fillId="8" fontId="7" numFmtId="0" xfId="0" applyAlignment="1" applyBorder="1" applyFont="1">
      <alignment vertical="bottom"/>
    </xf>
    <xf borderId="3" fillId="0" fontId="8" numFmtId="0" xfId="0" applyAlignment="1" applyBorder="1" applyFont="1">
      <alignment shrinkToFit="0" vertical="bottom" wrapText="0"/>
    </xf>
    <xf borderId="3" fillId="0" fontId="7" numFmtId="0" xfId="0" applyAlignment="1" applyBorder="1" applyFont="1">
      <alignment shrinkToFit="0" vertical="bottom" wrapText="0"/>
    </xf>
    <xf borderId="3" fillId="0" fontId="9" numFmtId="0" xfId="0" applyAlignment="1" applyBorder="1" applyFont="1">
      <alignment shrinkToFit="0" vertical="bottom" wrapText="0"/>
    </xf>
    <xf borderId="3" fillId="10" fontId="7" numFmtId="0" xfId="0" applyAlignment="1" applyBorder="1" applyFill="1" applyFont="1">
      <alignment horizontal="center" vertical="bottom"/>
    </xf>
    <xf borderId="3" fillId="10" fontId="7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3" fillId="9" fontId="7" numFmtId="0" xfId="0" applyAlignment="1" applyBorder="1" applyFont="1">
      <alignment vertical="bottom"/>
    </xf>
    <xf borderId="3" fillId="9" fontId="10" numFmtId="0" xfId="0" applyAlignment="1" applyBorder="1" applyFont="1">
      <alignment vertical="bottom"/>
    </xf>
    <xf borderId="3" fillId="7" fontId="7" numFmtId="0" xfId="0" applyAlignment="1" applyBorder="1" applyFont="1">
      <alignment vertical="bottom"/>
    </xf>
    <xf borderId="3" fillId="2" fontId="7" numFmtId="165" xfId="0" applyAlignment="1" applyBorder="1" applyFont="1" applyNumberFormat="1">
      <alignment vertical="bottom"/>
    </xf>
    <xf borderId="3" fillId="2" fontId="7" numFmtId="0" xfId="0" applyAlignment="1" applyBorder="1" applyFont="1">
      <alignment vertical="bottom"/>
    </xf>
    <xf borderId="3" fillId="2" fontId="7" numFmtId="164" xfId="0" applyAlignment="1" applyBorder="1" applyFont="1" applyNumberFormat="1">
      <alignment horizontal="right" vertical="bottom"/>
    </xf>
    <xf borderId="3" fillId="2" fontId="10" numFmtId="164" xfId="0" applyAlignment="1" applyBorder="1" applyFont="1" applyNumberFormat="1">
      <alignment horizontal="right" vertical="bottom"/>
    </xf>
    <xf borderId="0" fillId="0" fontId="7" numFmtId="164" xfId="0" applyAlignment="1" applyFont="1" applyNumberFormat="1">
      <alignment vertical="bottom"/>
    </xf>
    <xf borderId="3" fillId="0" fontId="7" numFmtId="164" xfId="0" applyAlignment="1" applyBorder="1" applyFont="1" applyNumberFormat="1">
      <alignment shrinkToFit="0" vertical="bottom" wrapText="0"/>
    </xf>
    <xf borderId="3" fillId="2" fontId="7" numFmtId="0" xfId="0" applyAlignment="1" applyBorder="1" applyFont="1">
      <alignment horizontal="right" vertical="bottom"/>
    </xf>
    <xf borderId="3" fillId="2" fontId="7" numFmtId="164" xfId="0" applyAlignment="1" applyBorder="1" applyFont="1" applyNumberFormat="1">
      <alignment vertical="bottom"/>
    </xf>
    <xf borderId="3" fillId="0" fontId="7" numFmtId="164" xfId="0" applyAlignment="1" applyBorder="1" applyFont="1" applyNumberFormat="1">
      <alignment vertical="bottom"/>
    </xf>
    <xf borderId="3" fillId="9" fontId="7" numFmtId="164" xfId="0" applyAlignment="1" applyBorder="1" applyFont="1" applyNumberFormat="1">
      <alignment vertical="bottom"/>
    </xf>
    <xf borderId="3" fillId="9" fontId="10" numFmtId="164" xfId="0" applyAlignment="1" applyBorder="1" applyFont="1" applyNumberFormat="1">
      <alignment vertical="bottom"/>
    </xf>
    <xf borderId="3" fillId="2" fontId="10" numFmtId="0" xfId="0" applyAlignment="1" applyBorder="1" applyFont="1">
      <alignment horizontal="right" vertical="bottom"/>
    </xf>
    <xf borderId="3" fillId="4" fontId="7" numFmtId="0" xfId="0" applyAlignment="1" applyBorder="1" applyFont="1">
      <alignment horizontal="right" vertical="bottom"/>
    </xf>
    <xf borderId="3" fillId="4" fontId="7" numFmtId="0" xfId="0" applyAlignment="1" applyBorder="1" applyFont="1">
      <alignment vertical="bottom"/>
    </xf>
    <xf borderId="3" fillId="0" fontId="6" numFmtId="0" xfId="0" applyAlignment="1" applyBorder="1" applyFont="1">
      <alignment vertical="bottom"/>
    </xf>
    <xf borderId="3" fillId="5" fontId="7" numFmtId="0" xfId="0" applyAlignment="1" applyBorder="1" applyFont="1">
      <alignment horizontal="right" vertical="bottom"/>
    </xf>
    <xf borderId="3" fillId="6" fontId="7" numFmtId="0" xfId="0" applyAlignment="1" applyBorder="1" applyFont="1">
      <alignment vertical="bottom"/>
    </xf>
    <xf borderId="3" fillId="11" fontId="7" numFmtId="0" xfId="0" applyAlignment="1" applyBorder="1" applyFill="1" applyFont="1">
      <alignment horizontal="right" vertical="bottom"/>
    </xf>
    <xf borderId="3" fillId="0" fontId="10" numFmtId="0" xfId="0" applyAlignment="1" applyBorder="1" applyFont="1">
      <alignment shrinkToFit="0" vertical="bottom" wrapText="0"/>
    </xf>
    <xf borderId="3" fillId="5" fontId="7" numFmtId="0" xfId="0" applyAlignment="1" applyBorder="1" applyFont="1">
      <alignment vertical="bottom"/>
    </xf>
    <xf borderId="3" fillId="12" fontId="7" numFmtId="0" xfId="0" applyAlignment="1" applyBorder="1" applyFill="1" applyFont="1">
      <alignment shrinkToFit="0" vertical="bottom" wrapText="0"/>
    </xf>
    <xf borderId="0" fillId="0" fontId="7" numFmtId="0" xfId="0" applyAlignment="1" applyFont="1">
      <alignment horizontal="right" vertical="bottom"/>
    </xf>
    <xf borderId="0" fillId="0" fontId="10" numFmtId="0" xfId="0" applyAlignment="1" applyFont="1">
      <alignment horizontal="right" vertical="bottom"/>
    </xf>
    <xf borderId="3" fillId="12" fontId="7" numFmtId="0" xfId="0" applyAlignment="1" applyBorder="1" applyFont="1">
      <alignment vertical="bottom"/>
    </xf>
    <xf borderId="3" fillId="12" fontId="7" numFmtId="0" xfId="0" applyAlignment="1" applyBorder="1" applyFont="1">
      <alignment horizontal="right" vertical="bottom"/>
    </xf>
    <xf borderId="0" fillId="0" fontId="7" numFmtId="0" xfId="0" applyAlignment="1" applyFont="1">
      <alignment horizontal="center" vertical="bottom"/>
    </xf>
    <xf borderId="3" fillId="0" fontId="6" numFmtId="0" xfId="0" applyAlignment="1" applyBorder="1" applyFont="1">
      <alignment shrinkToFit="0" vertical="bottom" wrapText="0"/>
    </xf>
    <xf borderId="3" fillId="7" fontId="11" numFmtId="0" xfId="0" applyAlignment="1" applyBorder="1" applyFont="1">
      <alignment vertical="bottom"/>
    </xf>
    <xf borderId="3" fillId="7" fontId="7" numFmtId="164" xfId="0" applyAlignment="1" applyBorder="1" applyFont="1" applyNumberFormat="1">
      <alignment horizontal="right" vertical="bottom"/>
    </xf>
    <xf borderId="3" fillId="7" fontId="10" numFmtId="164" xfId="0" applyAlignment="1" applyBorder="1" applyFont="1" applyNumberFormat="1">
      <alignment horizontal="right" vertical="bottom"/>
    </xf>
    <xf borderId="3" fillId="0" fontId="6" numFmtId="164" xfId="0" applyAlignment="1" applyBorder="1" applyFont="1" applyNumberFormat="1">
      <alignment vertical="bottom"/>
    </xf>
    <xf borderId="3" fillId="7" fontId="12" numFmtId="164" xfId="0" applyAlignment="1" applyBorder="1" applyFont="1" applyNumberFormat="1">
      <alignment vertical="bottom"/>
    </xf>
    <xf borderId="3" fillId="0" fontId="6" numFmtId="164" xfId="0" applyAlignment="1" applyBorder="1" applyFont="1" applyNumberFormat="1">
      <alignment shrinkToFit="0" vertical="bottom" wrapText="0"/>
    </xf>
    <xf borderId="0" fillId="0" fontId="7" numFmtId="164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3" fillId="12" fontId="7" numFmtId="164" xfId="0" applyAlignment="1" applyBorder="1" applyFont="1" applyNumberFormat="1">
      <alignment vertical="bottom"/>
    </xf>
    <xf borderId="3" fillId="6" fontId="7" numFmtId="164" xfId="0" applyAlignment="1" applyBorder="1" applyFont="1" applyNumberFormat="1">
      <alignment vertical="bottom"/>
    </xf>
    <xf borderId="3" fillId="11" fontId="7" numFmtId="164" xfId="0" applyAlignment="1" applyBorder="1" applyFont="1" applyNumberFormat="1">
      <alignment horizontal="right" vertical="bottom"/>
    </xf>
    <xf borderId="3" fillId="5" fontId="7" numFmtId="164" xfId="0" applyAlignment="1" applyBorder="1" applyFont="1" applyNumberFormat="1">
      <alignment horizontal="right" vertical="bottom"/>
    </xf>
    <xf borderId="3" fillId="7" fontId="10" numFmtId="0" xfId="0" applyAlignment="1" applyBorder="1" applyFont="1">
      <alignment horizontal="right" vertical="bottom"/>
    </xf>
    <xf borderId="3" fillId="0" fontId="10" numFmtId="0" xfId="0" applyAlignment="1" applyBorder="1" applyFont="1">
      <alignment horizontal="right" vertical="bottom"/>
    </xf>
    <xf borderId="3" fillId="7" fontId="7" numFmtId="0" xfId="0" applyAlignment="1" applyBorder="1" applyFont="1">
      <alignment horizontal="right" vertical="bottom"/>
    </xf>
    <xf borderId="0" fillId="13" fontId="10" numFmtId="0" xfId="0" applyAlignment="1" applyFill="1" applyFont="1">
      <alignment horizontal="right" vertical="bottom"/>
    </xf>
    <xf borderId="0" fillId="14" fontId="10" numFmtId="0" xfId="0" applyAlignment="1" applyFill="1" applyFont="1">
      <alignment horizontal="right" vertical="bottom"/>
    </xf>
    <xf borderId="0" fillId="15" fontId="10" numFmtId="0" xfId="0" applyAlignment="1" applyFill="1" applyFont="1">
      <alignment horizontal="right" vertical="bottom"/>
    </xf>
    <xf borderId="0" fillId="16" fontId="10" numFmtId="0" xfId="0" applyAlignment="1" applyFill="1" applyFont="1">
      <alignment horizontal="right" vertical="bottom"/>
    </xf>
    <xf borderId="0" fillId="17" fontId="10" numFmtId="0" xfId="0" applyAlignment="1" applyFill="1" applyFont="1">
      <alignment horizontal="right" vertical="bottom"/>
    </xf>
    <xf borderId="0" fillId="18" fontId="10" numFmtId="0" xfId="0" applyAlignment="1" applyFill="1" applyFont="1">
      <alignment horizontal="right" vertical="bottom"/>
    </xf>
    <xf borderId="0" fillId="19" fontId="10" numFmtId="0" xfId="0" applyAlignment="1" applyFill="1" applyFont="1">
      <alignment horizontal="right" vertical="bottom"/>
    </xf>
    <xf borderId="0" fillId="20" fontId="10" numFmtId="0" xfId="0" applyAlignment="1" applyFill="1" applyFont="1">
      <alignment horizontal="right" vertical="bottom"/>
    </xf>
    <xf borderId="0" fillId="21" fontId="10" numFmtId="0" xfId="0" applyAlignment="1" applyFill="1" applyFont="1">
      <alignment horizontal="right" vertical="bottom"/>
    </xf>
    <xf borderId="0" fillId="22" fontId="10" numFmtId="0" xfId="0" applyAlignment="1" applyFill="1" applyFont="1">
      <alignment horizontal="right" vertical="bottom"/>
    </xf>
    <xf borderId="0" fillId="23" fontId="10" numFmtId="0" xfId="0" applyAlignment="1" applyFill="1" applyFont="1">
      <alignment horizontal="right" vertical="bottom"/>
    </xf>
    <xf borderId="0" fillId="24" fontId="10" numFmtId="0" xfId="0" applyAlignment="1" applyFill="1" applyFont="1">
      <alignment horizontal="right" vertical="bottom"/>
    </xf>
    <xf borderId="0" fillId="25" fontId="10" numFmtId="0" xfId="0" applyAlignment="1" applyFill="1" applyFont="1">
      <alignment horizontal="right" vertical="bottom"/>
    </xf>
    <xf borderId="3" fillId="0" fontId="7" numFmtId="0" xfId="0" applyAlignment="1" applyBorder="1" applyFont="1">
      <alignment horizontal="right" vertical="bottom"/>
    </xf>
    <xf borderId="0" fillId="26" fontId="7" numFmtId="0" xfId="0" applyAlignment="1" applyFill="1" applyFont="1">
      <alignment horizontal="right" vertical="bottom"/>
    </xf>
    <xf borderId="0" fillId="17" fontId="7" numFmtId="0" xfId="0" applyAlignment="1" applyFont="1">
      <alignment horizontal="right" vertical="bottom"/>
    </xf>
    <xf borderId="0" fillId="8" fontId="7" numFmtId="0" xfId="0" applyAlignment="1" applyFont="1">
      <alignment horizontal="right" vertical="bottom"/>
    </xf>
    <xf borderId="0" fillId="27" fontId="7" numFmtId="0" xfId="0" applyAlignment="1" applyFill="1" applyFont="1">
      <alignment horizontal="right" vertical="bottom"/>
    </xf>
    <xf borderId="0" fillId="28" fontId="7" numFmtId="0" xfId="0" applyAlignment="1" applyFill="1" applyFont="1">
      <alignment horizontal="right" vertical="bottom"/>
    </xf>
    <xf borderId="0" fillId="29" fontId="7" numFmtId="0" xfId="0" applyAlignment="1" applyFill="1" applyFont="1">
      <alignment horizontal="right" vertical="bottom"/>
    </xf>
    <xf borderId="0" fillId="30" fontId="7" numFmtId="0" xfId="0" applyAlignment="1" applyFill="1" applyFont="1">
      <alignment horizontal="right" vertical="bottom"/>
    </xf>
    <xf borderId="0" fillId="31" fontId="7" numFmtId="0" xfId="0" applyAlignment="1" applyFill="1" applyFont="1">
      <alignment horizontal="right" vertical="bottom"/>
    </xf>
    <xf borderId="0" fillId="32" fontId="7" numFmtId="0" xfId="0" applyAlignment="1" applyFill="1" applyFont="1">
      <alignment horizontal="right" vertical="bottom"/>
    </xf>
    <xf borderId="0" fillId="33" fontId="7" numFmtId="0" xfId="0" applyAlignment="1" applyFill="1" applyFont="1">
      <alignment horizontal="right" vertical="bottom"/>
    </xf>
    <xf borderId="0" fillId="34" fontId="7" numFmtId="0" xfId="0" applyAlignment="1" applyFill="1" applyFont="1">
      <alignment horizontal="right" vertical="bottom"/>
    </xf>
    <xf borderId="0" fillId="35" fontId="7" numFmtId="0" xfId="0" applyAlignment="1" applyFill="1" applyFont="1">
      <alignment horizontal="right" vertical="bottom"/>
    </xf>
    <xf borderId="0" fillId="36" fontId="7" numFmtId="0" xfId="0" applyAlignment="1" applyFill="1" applyFont="1">
      <alignment horizontal="right" vertical="bottom"/>
    </xf>
    <xf borderId="0" fillId="37" fontId="7" numFmtId="0" xfId="0" applyAlignment="1" applyFill="1" applyFont="1">
      <alignment horizontal="right" vertical="bottom"/>
    </xf>
    <xf borderId="0" fillId="38" fontId="7" numFmtId="0" xfId="0" applyAlignment="1" applyFill="1" applyFont="1">
      <alignment horizontal="right" vertical="bottom"/>
    </xf>
    <xf borderId="0" fillId="39" fontId="7" numFmtId="0" xfId="0" applyAlignment="1" applyFill="1" applyFont="1">
      <alignment horizontal="right" vertical="bottom"/>
    </xf>
    <xf borderId="0" fillId="40" fontId="7" numFmtId="0" xfId="0" applyAlignment="1" applyFill="1" applyFont="1">
      <alignment horizontal="right" vertical="bottom"/>
    </xf>
    <xf borderId="0" fillId="41" fontId="7" numFmtId="0" xfId="0" applyAlignment="1" applyFill="1" applyFont="1">
      <alignment horizontal="right" vertical="bottom"/>
    </xf>
    <xf borderId="0" fillId="42" fontId="7" numFmtId="0" xfId="0" applyAlignment="1" applyFill="1" applyFont="1">
      <alignment horizontal="right" vertical="bottom"/>
    </xf>
    <xf borderId="0" fillId="43" fontId="7" numFmtId="0" xfId="0" applyAlignment="1" applyFill="1" applyFont="1">
      <alignment horizontal="right" vertical="bottom"/>
    </xf>
    <xf borderId="0" fillId="44" fontId="7" numFmtId="0" xfId="0" applyAlignment="1" applyFill="1" applyFont="1">
      <alignment horizontal="right" vertical="bottom"/>
    </xf>
    <xf borderId="0" fillId="45" fontId="7" numFmtId="0" xfId="0" applyAlignment="1" applyFill="1" applyFont="1">
      <alignment horizontal="right" vertical="bottom"/>
    </xf>
    <xf borderId="0" fillId="46" fontId="7" numFmtId="0" xfId="0" applyAlignment="1" applyFill="1" applyFont="1">
      <alignment horizontal="right" vertical="bottom"/>
    </xf>
    <xf borderId="0" fillId="47" fontId="7" numFmtId="0" xfId="0" applyAlignment="1" applyFill="1" applyFont="1">
      <alignment horizontal="right" vertical="bottom"/>
    </xf>
    <xf borderId="0" fillId="48" fontId="7" numFmtId="0" xfId="0" applyAlignment="1" applyFill="1" applyFont="1">
      <alignment horizontal="right" vertical="bottom"/>
    </xf>
    <xf borderId="0" fillId="49" fontId="7" numFmtId="0" xfId="0" applyAlignment="1" applyFill="1" applyFont="1">
      <alignment horizontal="right" vertical="bottom"/>
    </xf>
    <xf borderId="0" fillId="50" fontId="7" numFmtId="0" xfId="0" applyAlignment="1" applyFill="1" applyFont="1">
      <alignment horizontal="right" vertical="bottom"/>
    </xf>
    <xf borderId="0" fillId="51" fontId="7" numFmtId="0" xfId="0" applyAlignment="1" applyFill="1" applyFont="1">
      <alignment horizontal="right" vertical="bottom"/>
    </xf>
    <xf borderId="0" fillId="52" fontId="7" numFmtId="0" xfId="0" applyAlignment="1" applyFill="1" applyFont="1">
      <alignment horizontal="right" vertical="bottom"/>
    </xf>
    <xf borderId="0" fillId="12" fontId="7" numFmtId="0" xfId="0" applyAlignment="1" applyFont="1">
      <alignment horizontal="right" vertical="bottom"/>
    </xf>
    <xf borderId="0" fillId="53" fontId="7" numFmtId="0" xfId="0" applyAlignment="1" applyFill="1" applyFont="1">
      <alignment horizontal="right" vertical="bottom"/>
    </xf>
    <xf borderId="0" fillId="54" fontId="7" numFmtId="0" xfId="0" applyAlignment="1" applyFill="1" applyFont="1">
      <alignment horizontal="right" vertical="bottom"/>
    </xf>
    <xf borderId="0" fillId="55" fontId="7" numFmtId="0" xfId="0" applyAlignment="1" applyFill="1" applyFont="1">
      <alignment horizontal="right" vertical="bottom"/>
    </xf>
    <xf borderId="0" fillId="56" fontId="7" numFmtId="0" xfId="0" applyAlignment="1" applyFill="1" applyFont="1">
      <alignment horizontal="right" vertical="bottom"/>
    </xf>
    <xf borderId="0" fillId="57" fontId="7" numFmtId="0" xfId="0" applyAlignment="1" applyFill="1" applyFont="1">
      <alignment horizontal="right" vertical="bottom"/>
    </xf>
    <xf borderId="0" fillId="58" fontId="7" numFmtId="0" xfId="0" applyAlignment="1" applyFill="1" applyFont="1">
      <alignment horizontal="right" vertical="bottom"/>
    </xf>
    <xf borderId="0" fillId="59" fontId="7" numFmtId="0" xfId="0" applyAlignment="1" applyFill="1" applyFont="1">
      <alignment horizontal="right" vertical="bottom"/>
    </xf>
    <xf borderId="0" fillId="60" fontId="7" numFmtId="0" xfId="0" applyAlignment="1" applyFill="1" applyFont="1">
      <alignment horizontal="right" vertical="bottom"/>
    </xf>
    <xf borderId="0" fillId="61" fontId="7" numFmtId="0" xfId="0" applyAlignment="1" applyFill="1" applyFont="1">
      <alignment horizontal="right" vertical="bottom"/>
    </xf>
    <xf borderId="0" fillId="62" fontId="7" numFmtId="0" xfId="0" applyAlignment="1" applyFill="1" applyFont="1">
      <alignment horizontal="right" vertical="bottom"/>
    </xf>
    <xf borderId="0" fillId="63" fontId="7" numFmtId="0" xfId="0" applyAlignment="1" applyFill="1" applyFont="1">
      <alignment horizontal="right" vertical="bottom"/>
    </xf>
    <xf borderId="0" fillId="64" fontId="7" numFmtId="0" xfId="0" applyAlignment="1" applyFill="1" applyFont="1">
      <alignment horizontal="right" vertical="bottom"/>
    </xf>
    <xf borderId="0" fillId="65" fontId="7" numFmtId="0" xfId="0" applyAlignment="1" applyFill="1" applyFont="1">
      <alignment horizontal="right" vertical="bottom"/>
    </xf>
    <xf borderId="0" fillId="66" fontId="7" numFmtId="0" xfId="0" applyAlignment="1" applyFill="1" applyFont="1">
      <alignment horizontal="right" vertical="bottom"/>
    </xf>
    <xf borderId="0" fillId="67" fontId="7" numFmtId="0" xfId="0" applyAlignment="1" applyFill="1" applyFont="1">
      <alignment horizontal="right" vertical="bottom"/>
    </xf>
    <xf borderId="0" fillId="68" fontId="7" numFmtId="0" xfId="0" applyAlignment="1" applyFill="1" applyFont="1">
      <alignment horizontal="right" vertical="bottom"/>
    </xf>
    <xf borderId="0" fillId="69" fontId="7" numFmtId="0" xfId="0" applyAlignment="1" applyFill="1" applyFont="1">
      <alignment horizontal="right" vertical="bottom"/>
    </xf>
    <xf borderId="0" fillId="70" fontId="7" numFmtId="0" xfId="0" applyAlignment="1" applyFill="1" applyFont="1">
      <alignment horizontal="right" vertical="bottom"/>
    </xf>
    <xf borderId="0" fillId="71" fontId="7" numFmtId="0" xfId="0" applyAlignment="1" applyFill="1" applyFont="1">
      <alignment horizontal="right" vertical="bottom"/>
    </xf>
    <xf borderId="0" fillId="72" fontId="7" numFmtId="0" xfId="0" applyAlignment="1" applyFill="1" applyFont="1">
      <alignment horizontal="right" vertical="bottom"/>
    </xf>
    <xf borderId="0" fillId="73" fontId="7" numFmtId="0" xfId="0" applyAlignment="1" applyFill="1" applyFont="1">
      <alignment horizontal="right" vertical="bottom"/>
    </xf>
    <xf borderId="0" fillId="74" fontId="7" numFmtId="0" xfId="0" applyAlignment="1" applyFill="1" applyFont="1">
      <alignment horizontal="right" vertical="bottom"/>
    </xf>
    <xf borderId="0" fillId="75" fontId="7" numFmtId="0" xfId="0" applyAlignment="1" applyFill="1" applyFont="1">
      <alignment horizontal="right" vertical="bottom"/>
    </xf>
    <xf borderId="0" fillId="76" fontId="7" numFmtId="0" xfId="0" applyAlignment="1" applyFill="1" applyFont="1">
      <alignment horizontal="right" vertical="bottom"/>
    </xf>
    <xf borderId="0" fillId="77" fontId="7" numFmtId="0" xfId="0" applyAlignment="1" applyFill="1" applyFont="1">
      <alignment horizontal="right" vertical="bottom"/>
    </xf>
    <xf borderId="0" fillId="78" fontId="7" numFmtId="0" xfId="0" applyAlignment="1" applyFill="1" applyFont="1">
      <alignment horizontal="right" vertical="bottom"/>
    </xf>
    <xf borderId="0" fillId="26" fontId="7" numFmtId="164" xfId="0" applyAlignment="1" applyFont="1" applyNumberFormat="1">
      <alignment horizontal="right" vertical="bottom"/>
    </xf>
    <xf borderId="0" fillId="35" fontId="7" numFmtId="164" xfId="0" applyAlignment="1" applyFont="1" applyNumberFormat="1">
      <alignment horizontal="right" vertical="bottom"/>
    </xf>
    <xf borderId="0" fillId="8" fontId="7" numFmtId="164" xfId="0" applyAlignment="1" applyFont="1" applyNumberFormat="1">
      <alignment horizontal="right" vertical="bottom"/>
    </xf>
    <xf borderId="0" fillId="40" fontId="7" numFmtId="164" xfId="0" applyAlignment="1" applyFont="1" applyNumberFormat="1">
      <alignment horizontal="right" vertical="bottom"/>
    </xf>
    <xf borderId="0" fillId="54" fontId="7" numFmtId="164" xfId="0" applyAlignment="1" applyFont="1" applyNumberFormat="1">
      <alignment horizontal="right" vertical="bottom"/>
    </xf>
    <xf borderId="0" fillId="17" fontId="7" numFmtId="164" xfId="0" applyAlignment="1" applyFont="1" applyNumberFormat="1">
      <alignment horizontal="right" vertical="bottom"/>
    </xf>
    <xf borderId="0" fillId="44" fontId="7" numFmtId="164" xfId="0" applyAlignment="1" applyFont="1" applyNumberFormat="1">
      <alignment horizontal="right" vertical="bottom"/>
    </xf>
    <xf borderId="0" fillId="38" fontId="7" numFmtId="164" xfId="0" applyAlignment="1" applyFont="1" applyNumberFormat="1">
      <alignment horizontal="right" vertical="bottom"/>
    </xf>
    <xf borderId="0" fillId="34" fontId="7" numFmtId="164" xfId="0" applyAlignment="1" applyFont="1" applyNumberFormat="1">
      <alignment horizontal="right" vertical="bottom"/>
    </xf>
    <xf borderId="0" fillId="79" fontId="7" numFmtId="164" xfId="0" applyAlignment="1" applyFill="1" applyFont="1" applyNumberFormat="1">
      <alignment horizontal="right" vertical="bottom"/>
    </xf>
    <xf borderId="0" fillId="62" fontId="7" numFmtId="164" xfId="0" applyAlignment="1" applyFont="1" applyNumberFormat="1">
      <alignment horizontal="right" vertical="bottom"/>
    </xf>
    <xf borderId="0" fillId="80" fontId="7" numFmtId="164" xfId="0" applyAlignment="1" applyFill="1" applyFont="1" applyNumberFormat="1">
      <alignment horizontal="right" vertical="bottom"/>
    </xf>
    <xf borderId="0" fillId="42" fontId="7" numFmtId="164" xfId="0" applyAlignment="1" applyFont="1" applyNumberFormat="1">
      <alignment horizontal="right" vertical="bottom"/>
    </xf>
    <xf borderId="0" fillId="30" fontId="7" numFmtId="164" xfId="0" applyAlignment="1" applyFont="1" applyNumberFormat="1">
      <alignment horizontal="right" vertical="bottom"/>
    </xf>
    <xf borderId="0" fillId="29" fontId="7" numFmtId="164" xfId="0" applyAlignment="1" applyFont="1" applyNumberFormat="1">
      <alignment horizontal="right" vertical="bottom"/>
    </xf>
    <xf borderId="0" fillId="64" fontId="7" numFmtId="164" xfId="0" applyAlignment="1" applyFont="1" applyNumberFormat="1">
      <alignment horizontal="right" vertical="bottom"/>
    </xf>
    <xf borderId="0" fillId="31" fontId="7" numFmtId="164" xfId="0" applyAlignment="1" applyFont="1" applyNumberFormat="1">
      <alignment horizontal="right" vertical="bottom"/>
    </xf>
    <xf borderId="0" fillId="28" fontId="7" numFmtId="164" xfId="0" applyAlignment="1" applyFont="1" applyNumberFormat="1">
      <alignment horizontal="right" vertical="bottom"/>
    </xf>
    <xf borderId="0" fillId="55" fontId="7" numFmtId="164" xfId="0" applyAlignment="1" applyFont="1" applyNumberFormat="1">
      <alignment horizontal="right" vertical="bottom"/>
    </xf>
    <xf borderId="0" fillId="56" fontId="7" numFmtId="164" xfId="0" applyAlignment="1" applyFont="1" applyNumberFormat="1">
      <alignment horizontal="right" vertical="bottom"/>
    </xf>
    <xf borderId="0" fillId="57" fontId="7" numFmtId="164" xfId="0" applyAlignment="1" applyFont="1" applyNumberFormat="1">
      <alignment horizontal="right" vertical="bottom"/>
    </xf>
    <xf borderId="0" fillId="47" fontId="7" numFmtId="164" xfId="0" applyAlignment="1" applyFont="1" applyNumberFormat="1">
      <alignment horizontal="right" vertical="bottom"/>
    </xf>
    <xf borderId="0" fillId="58" fontId="7" numFmtId="164" xfId="0" applyAlignment="1" applyFont="1" applyNumberFormat="1">
      <alignment horizontal="right" vertical="bottom"/>
    </xf>
    <xf borderId="3" fillId="12" fontId="7" numFmtId="164" xfId="0" applyAlignment="1" applyBorder="1" applyFont="1" applyNumberFormat="1">
      <alignment horizontal="right" vertical="bottom"/>
    </xf>
    <xf borderId="0" fillId="81" fontId="7" numFmtId="164" xfId="0" applyAlignment="1" applyFill="1" applyFont="1" applyNumberFormat="1">
      <alignment horizontal="right" vertical="bottom"/>
    </xf>
    <xf borderId="0" fillId="74" fontId="7" numFmtId="164" xfId="0" applyAlignment="1" applyFont="1" applyNumberFormat="1">
      <alignment horizontal="right" vertical="bottom"/>
    </xf>
    <xf borderId="0" fillId="82" fontId="7" numFmtId="164" xfId="0" applyAlignment="1" applyFill="1" applyFont="1" applyNumberFormat="1">
      <alignment horizontal="right" vertical="bottom"/>
    </xf>
    <xf borderId="0" fillId="77" fontId="7" numFmtId="164" xfId="0" applyAlignment="1" applyFont="1" applyNumberFormat="1">
      <alignment horizontal="right" vertical="bottom"/>
    </xf>
    <xf borderId="0" fillId="83" fontId="7" numFmtId="164" xfId="0" applyAlignment="1" applyFill="1" applyFont="1" applyNumberFormat="1">
      <alignment horizontal="right" vertical="bottom"/>
    </xf>
    <xf borderId="0" fillId="75" fontId="7" numFmtId="164" xfId="0" applyAlignment="1" applyFont="1" applyNumberFormat="1">
      <alignment horizontal="right" vertical="bottom"/>
    </xf>
    <xf borderId="0" fillId="84" fontId="7" numFmtId="164" xfId="0" applyAlignment="1" applyFill="1" applyFont="1" applyNumberFormat="1">
      <alignment horizontal="right" vertical="bottom"/>
    </xf>
    <xf borderId="0" fillId="85" fontId="7" numFmtId="164" xfId="0" applyAlignment="1" applyFill="1" applyFont="1" applyNumberFormat="1">
      <alignment horizontal="right" vertical="bottom"/>
    </xf>
    <xf borderId="0" fillId="86" fontId="7" numFmtId="164" xfId="0" applyAlignment="1" applyFill="1" applyFont="1" applyNumberFormat="1">
      <alignment horizontal="right" vertical="bottom"/>
    </xf>
    <xf borderId="0" fillId="52" fontId="7" numFmtId="164" xfId="0" applyAlignment="1" applyFont="1" applyNumberFormat="1">
      <alignment horizontal="right" vertical="bottom"/>
    </xf>
    <xf borderId="0" fillId="87" fontId="7" numFmtId="164" xfId="0" applyAlignment="1" applyFill="1" applyFont="1" applyNumberFormat="1">
      <alignment horizontal="right" vertical="bottom"/>
    </xf>
    <xf borderId="0" fillId="88" fontId="7" numFmtId="164" xfId="0" applyAlignment="1" applyFill="1" applyFont="1" applyNumberFormat="1">
      <alignment horizontal="right" vertical="bottom"/>
    </xf>
    <xf borderId="0" fillId="66" fontId="7" numFmtId="164" xfId="0" applyAlignment="1" applyFont="1" applyNumberFormat="1">
      <alignment horizontal="right" vertical="bottom"/>
    </xf>
    <xf borderId="0" fillId="63" fontId="7" numFmtId="164" xfId="0" applyAlignment="1" applyFont="1" applyNumberFormat="1">
      <alignment horizontal="right" vertical="bottom"/>
    </xf>
    <xf borderId="0" fillId="89" fontId="7" numFmtId="0" xfId="0" applyAlignment="1" applyFill="1" applyFont="1">
      <alignment horizontal="right" vertical="bottom"/>
    </xf>
    <xf borderId="0" fillId="90" fontId="7" numFmtId="0" xfId="0" applyAlignment="1" applyFill="1" applyFont="1">
      <alignment horizontal="right" vertical="bottom"/>
    </xf>
    <xf borderId="0" fillId="91" fontId="7" numFmtId="0" xfId="0" applyAlignment="1" applyFill="1" applyFont="1">
      <alignment horizontal="right" vertical="bottom"/>
    </xf>
    <xf borderId="0" fillId="92" fontId="7" numFmtId="0" xfId="0" applyAlignment="1" applyFill="1" applyFont="1">
      <alignment horizontal="right" vertical="bottom"/>
    </xf>
    <xf borderId="0" fillId="93" fontId="7" numFmtId="0" xfId="0" applyAlignment="1" applyFill="1" applyFont="1">
      <alignment horizontal="right" vertical="bottom"/>
    </xf>
    <xf borderId="0" fillId="94" fontId="7" numFmtId="0" xfId="0" applyAlignment="1" applyFill="1" applyFont="1">
      <alignment horizontal="right" vertical="bottom"/>
    </xf>
    <xf borderId="0" fillId="95" fontId="7" numFmtId="0" xfId="0" applyAlignment="1" applyFill="1" applyFont="1">
      <alignment horizontal="right" vertical="bottom"/>
    </xf>
    <xf borderId="0" fillId="96" fontId="7" numFmtId="0" xfId="0" applyAlignment="1" applyFill="1" applyFont="1">
      <alignment horizontal="right" vertical="bottom"/>
    </xf>
    <xf borderId="0" fillId="97" fontId="7" numFmtId="0" xfId="0" applyAlignment="1" applyFill="1" applyFont="1">
      <alignment horizontal="right" vertical="bottom"/>
    </xf>
    <xf borderId="0" fillId="98" fontId="7" numFmtId="0" xfId="0" applyAlignment="1" applyFill="1" applyFont="1">
      <alignment horizontal="right" vertical="bottom"/>
    </xf>
    <xf borderId="0" fillId="0" fontId="10" numFmtId="0" xfId="0" applyAlignment="1" applyFont="1">
      <alignment vertical="bottom"/>
    </xf>
    <xf borderId="0" fillId="32" fontId="7" numFmtId="164" xfId="0" applyAlignment="1" applyFont="1" applyNumberFormat="1">
      <alignment horizontal="right" vertical="bottom"/>
    </xf>
    <xf borderId="0" fillId="82" fontId="7" numFmtId="0" xfId="0" applyAlignment="1" applyFont="1">
      <alignment horizontal="right" vertical="bottom"/>
    </xf>
    <xf borderId="0" fillId="99" fontId="7" numFmtId="0" xfId="0" applyAlignment="1" applyFill="1" applyFont="1">
      <alignment horizontal="right" vertical="bottom"/>
    </xf>
    <xf borderId="0" fillId="81" fontId="7" numFmtId="0" xfId="0" applyAlignment="1" applyFont="1">
      <alignment horizontal="right" vertical="bottom"/>
    </xf>
    <xf borderId="0" fillId="100" fontId="7" numFmtId="0" xfId="0" applyAlignment="1" applyFill="1" applyFont="1">
      <alignment horizontal="right" vertical="bottom"/>
    </xf>
    <xf borderId="0" fillId="101" fontId="7" numFmtId="0" xfId="0" applyAlignment="1" applyFill="1" applyFont="1">
      <alignment horizontal="right" vertical="bottom"/>
    </xf>
    <xf borderId="0" fillId="102" fontId="7" numFmtId="0" xfId="0" applyAlignment="1" applyFill="1" applyFont="1">
      <alignment horizontal="right" vertical="bottom"/>
    </xf>
    <xf borderId="0" fillId="83" fontId="7" numFmtId="0" xfId="0" applyAlignment="1" applyFont="1">
      <alignment horizontal="right" vertical="bottom"/>
    </xf>
    <xf borderId="0" fillId="103" fontId="7" numFmtId="0" xfId="0" applyAlignment="1" applyFill="1" applyFont="1">
      <alignment horizontal="right" vertical="bottom"/>
    </xf>
    <xf borderId="0" fillId="104" fontId="7" numFmtId="0" xfId="0" applyAlignment="1" applyFill="1" applyFont="1">
      <alignment horizontal="right" vertical="bottom"/>
    </xf>
    <xf borderId="0" fillId="105" fontId="7" numFmtId="0" xfId="0" applyAlignment="1" applyFill="1" applyFont="1">
      <alignment horizontal="right" vertical="bottom"/>
    </xf>
    <xf borderId="0" fillId="106" fontId="7" numFmtId="164" xfId="0" applyAlignment="1" applyFill="1" applyFont="1" applyNumberFormat="1">
      <alignment horizontal="right" vertical="bottom"/>
    </xf>
    <xf borderId="0" fillId="107" fontId="7" numFmtId="164" xfId="0" applyAlignment="1" applyFill="1" applyFont="1" applyNumberFormat="1">
      <alignment horizontal="right" vertical="bottom"/>
    </xf>
    <xf borderId="0" fillId="108" fontId="7" numFmtId="164" xfId="0" applyAlignment="1" applyFill="1" applyFont="1" applyNumberFormat="1">
      <alignment horizontal="right" vertical="bottom"/>
    </xf>
    <xf borderId="0" fillId="109" fontId="7" numFmtId="164" xfId="0" applyAlignment="1" applyFill="1" applyFont="1" applyNumberFormat="1">
      <alignment horizontal="right" vertical="bottom"/>
    </xf>
    <xf borderId="3" fillId="3" fontId="7" numFmtId="0" xfId="0" applyAlignment="1" applyBorder="1" applyFont="1">
      <alignment vertical="bottom"/>
    </xf>
    <xf borderId="0" fillId="0" fontId="7" numFmtId="0" xfId="0" applyAlignment="1" applyFont="1">
      <alignment horizontal="right" shrinkToFit="0" vertical="bottom" wrapText="1"/>
    </xf>
    <xf borderId="0" fillId="96" fontId="7" numFmtId="164" xfId="0" applyAlignment="1" applyFont="1" applyNumberFormat="1">
      <alignment horizontal="right" vertical="bottom"/>
    </xf>
    <xf borderId="0" fillId="95" fontId="7" numFmtId="164" xfId="0" applyAlignment="1" applyFont="1" applyNumberFormat="1">
      <alignment horizontal="right" vertical="bottom"/>
    </xf>
    <xf borderId="0" fillId="110" fontId="7" numFmtId="0" xfId="0" applyAlignment="1" applyFill="1" applyFont="1">
      <alignment horizontal="right" shrinkToFit="0" vertical="bottom" wrapText="1"/>
    </xf>
    <xf borderId="0" fillId="47" fontId="7" numFmtId="0" xfId="0" applyAlignment="1" applyFont="1">
      <alignment horizontal="right" shrinkToFit="0" vertical="bottom" wrapText="1"/>
    </xf>
    <xf borderId="0" fillId="17" fontId="7" numFmtId="0" xfId="0" applyAlignment="1" applyFont="1">
      <alignment horizontal="right" shrinkToFit="0" vertical="bottom" wrapText="1"/>
    </xf>
    <xf borderId="0" fillId="111" fontId="7" numFmtId="0" xfId="0" applyAlignment="1" applyFill="1" applyFont="1">
      <alignment horizontal="right" shrinkToFit="0" vertical="bottom" wrapText="1"/>
    </xf>
    <xf borderId="0" fillId="112" fontId="7" numFmtId="0" xfId="0" applyAlignment="1" applyFill="1" applyFont="1">
      <alignment horizontal="right" shrinkToFit="0" vertical="bottom" wrapText="1"/>
    </xf>
    <xf borderId="0" fillId="113" fontId="7" numFmtId="0" xfId="0" applyAlignment="1" applyFill="1" applyFont="1">
      <alignment horizontal="right" shrinkToFit="0" vertical="bottom" wrapText="1"/>
    </xf>
    <xf borderId="0" fillId="114" fontId="7" numFmtId="0" xfId="0" applyAlignment="1" applyFill="1" applyFont="1">
      <alignment horizontal="right" shrinkToFit="0" vertical="bottom" wrapText="1"/>
    </xf>
    <xf borderId="0" fillId="115" fontId="7" numFmtId="0" xfId="0" applyAlignment="1" applyFill="1" applyFont="1">
      <alignment horizontal="right" shrinkToFit="0" vertical="bottom" wrapText="1"/>
    </xf>
    <xf borderId="0" fillId="116" fontId="7" numFmtId="0" xfId="0" applyAlignment="1" applyFill="1" applyFont="1">
      <alignment horizontal="right" shrinkToFit="0" vertical="bottom" wrapText="1"/>
    </xf>
    <xf borderId="0" fillId="117" fontId="7" numFmtId="0" xfId="0" applyAlignment="1" applyFill="1" applyFont="1">
      <alignment horizontal="right" shrinkToFit="0" vertical="bottom" wrapText="1"/>
    </xf>
    <xf borderId="0" fillId="118" fontId="7" numFmtId="0" xfId="0" applyAlignment="1" applyFill="1" applyFont="1">
      <alignment horizontal="right" shrinkToFit="0" vertical="bottom" wrapText="1"/>
    </xf>
    <xf borderId="0" fillId="119" fontId="7" numFmtId="0" xfId="0" applyAlignment="1" applyFill="1" applyFont="1">
      <alignment horizontal="right" shrinkToFit="0" vertical="bottom" wrapText="1"/>
    </xf>
    <xf borderId="0" fillId="120" fontId="7" numFmtId="0" xfId="0" applyAlignment="1" applyFill="1" applyFont="1">
      <alignment horizontal="right" shrinkToFit="0" vertical="bottom" wrapText="1"/>
    </xf>
    <xf borderId="0" fillId="121" fontId="7" numFmtId="0" xfId="0" applyAlignment="1" applyFill="1" applyFont="1">
      <alignment horizontal="right" shrinkToFit="0" vertical="bottom" wrapText="1"/>
    </xf>
    <xf borderId="0" fillId="77" fontId="7" numFmtId="0" xfId="0" applyAlignment="1" applyFont="1">
      <alignment horizontal="right" shrinkToFit="0" vertical="bottom" wrapText="1"/>
    </xf>
    <xf borderId="0" fillId="122" fontId="7" numFmtId="0" xfId="0" applyAlignment="1" applyFill="1" applyFont="1">
      <alignment horizontal="right" shrinkToFit="0" vertical="bottom" wrapText="1"/>
    </xf>
    <xf borderId="0" fillId="0" fontId="8" numFmtId="0" xfId="0" applyAlignment="1" applyFont="1">
      <alignment vertical="bottom"/>
    </xf>
    <xf borderId="0" fillId="0" fontId="10" numFmtId="164" xfId="0" applyAlignment="1" applyFont="1" applyNumberFormat="1">
      <alignment horizontal="right" vertical="bottom"/>
    </xf>
    <xf borderId="3" fillId="4" fontId="7" numFmtId="164" xfId="0" applyAlignment="1" applyBorder="1" applyFont="1" applyNumberFormat="1">
      <alignment horizontal="right" vertical="bottom"/>
    </xf>
    <xf borderId="0" fillId="123" fontId="7" numFmtId="0" xfId="0" applyAlignment="1" applyFill="1" applyFont="1">
      <alignment horizontal="right" vertical="bottom"/>
    </xf>
    <xf borderId="0" fillId="80" fontId="7" numFmtId="0" xfId="0" applyAlignment="1" applyFont="1">
      <alignment horizontal="right" vertical="bottom"/>
    </xf>
    <xf borderId="0" fillId="124" fontId="7" numFmtId="0" xfId="0" applyAlignment="1" applyFill="1" applyFont="1">
      <alignment horizontal="right" vertical="bottom"/>
    </xf>
    <xf borderId="0" fillId="125" fontId="7" numFmtId="0" xfId="0" applyAlignment="1" applyFill="1" applyFont="1">
      <alignment horizontal="right" vertical="bottom"/>
    </xf>
    <xf borderId="0" fillId="126" fontId="7" numFmtId="0" xfId="0" applyAlignment="1" applyFill="1" applyFont="1">
      <alignment horizontal="right" vertical="bottom"/>
    </xf>
    <xf borderId="0" fillId="127" fontId="7" numFmtId="0" xfId="0" applyAlignment="1" applyFill="1" applyFont="1">
      <alignment horizontal="right" vertical="bottom"/>
    </xf>
    <xf borderId="0" fillId="128" fontId="7" numFmtId="0" xfId="0" applyAlignment="1" applyFill="1" applyFont="1">
      <alignment horizontal="right" vertical="bottom"/>
    </xf>
    <xf borderId="3" fillId="7" fontId="7" numFmtId="164" xfId="0" applyAlignment="1" applyBorder="1" applyFont="1" applyNumberFormat="1">
      <alignment vertical="bottom"/>
    </xf>
    <xf borderId="0" fillId="129" fontId="7" numFmtId="0" xfId="0" applyAlignment="1" applyFill="1" applyFont="1">
      <alignment horizontal="right" vertical="bottom"/>
    </xf>
    <xf borderId="0" fillId="130" fontId="7" numFmtId="0" xfId="0" applyAlignment="1" applyFill="1" applyFont="1">
      <alignment horizontal="right" vertical="bottom"/>
    </xf>
    <xf borderId="0" fillId="131" fontId="7" numFmtId="164" xfId="0" applyAlignment="1" applyFill="1" applyFont="1" applyNumberFormat="1">
      <alignment horizontal="right" vertical="bottom"/>
    </xf>
    <xf borderId="0" fillId="123" fontId="7" numFmtId="164" xfId="0" applyAlignment="1" applyFont="1" applyNumberFormat="1">
      <alignment horizontal="right" vertical="bottom"/>
    </xf>
    <xf borderId="0" fillId="132" fontId="7" numFmtId="0" xfId="0" applyAlignment="1" applyFill="1" applyFont="1">
      <alignment horizontal="right" vertical="bottom"/>
    </xf>
    <xf borderId="0" fillId="133" fontId="7" numFmtId="0" xfId="0" applyAlignment="1" applyFill="1" applyFont="1">
      <alignment horizontal="right" vertical="bottom"/>
    </xf>
    <xf borderId="0" fillId="134" fontId="7" numFmtId="0" xfId="0" applyAlignment="1" applyFill="1" applyFont="1">
      <alignment horizontal="right" vertical="bottom"/>
    </xf>
    <xf borderId="0" fillId="135" fontId="7" numFmtId="0" xfId="0" applyAlignment="1" applyFill="1" applyFont="1">
      <alignment horizontal="right" vertical="bottom"/>
    </xf>
    <xf borderId="0" fillId="136" fontId="7" numFmtId="0" xfId="0" applyAlignment="1" applyFill="1" applyFont="1">
      <alignment horizontal="right" vertical="bottom"/>
    </xf>
    <xf borderId="0" fillId="137" fontId="7" numFmtId="0" xfId="0" applyAlignment="1" applyFill="1" applyFont="1">
      <alignment horizontal="right" vertical="bottom"/>
    </xf>
    <xf borderId="0" fillId="138" fontId="7" numFmtId="0" xfId="0" applyAlignment="1" applyFill="1" applyFont="1">
      <alignment horizontal="right" vertical="bottom"/>
    </xf>
    <xf borderId="0" fillId="139" fontId="7" numFmtId="0" xfId="0" applyAlignment="1" applyFill="1" applyFont="1">
      <alignment horizontal="right" vertical="bottom"/>
    </xf>
    <xf borderId="0" fillId="140" fontId="7" numFmtId="0" xfId="0" applyAlignment="1" applyFill="1" applyFont="1">
      <alignment horizontal="right" vertical="bottom"/>
    </xf>
    <xf borderId="0" fillId="141" fontId="7" numFmtId="0" xfId="0" applyAlignment="1" applyFill="1" applyFont="1">
      <alignment horizontal="right" vertical="bottom"/>
    </xf>
    <xf borderId="0" fillId="142" fontId="7" numFmtId="0" xfId="0" applyAlignment="1" applyFill="1" applyFont="1">
      <alignment horizontal="right" vertical="bottom"/>
    </xf>
    <xf borderId="0" fillId="143" fontId="7" numFmtId="0" xfId="0" applyAlignment="1" applyFill="1" applyFont="1">
      <alignment horizontal="right" vertical="bottom"/>
    </xf>
    <xf borderId="0" fillId="144" fontId="7" numFmtId="0" xfId="0" applyAlignment="1" applyFill="1" applyFont="1">
      <alignment horizontal="right" vertical="bottom"/>
    </xf>
    <xf borderId="0" fillId="145" fontId="7" numFmtId="0" xfId="0" applyAlignment="1" applyFill="1" applyFont="1">
      <alignment horizontal="right" vertical="bottom"/>
    </xf>
    <xf borderId="0" fillId="146" fontId="7" numFmtId="0" xfId="0" applyAlignment="1" applyFill="1" applyFont="1">
      <alignment horizontal="right" vertical="bottom"/>
    </xf>
    <xf borderId="0" fillId="147" fontId="7" numFmtId="0" xfId="0" applyAlignment="1" applyFill="1" applyFont="1">
      <alignment horizontal="right" vertical="bottom"/>
    </xf>
    <xf borderId="0" fillId="148" fontId="7" numFmtId="0" xfId="0" applyAlignment="1" applyFill="1" applyFont="1">
      <alignment horizontal="right" vertical="bottom"/>
    </xf>
    <xf borderId="0" fillId="149" fontId="7" numFmtId="0" xfId="0" applyAlignment="1" applyFill="1" applyFont="1">
      <alignment horizontal="right" vertical="bottom"/>
    </xf>
    <xf borderId="0" fillId="122" fontId="7" numFmtId="0" xfId="0" applyAlignment="1" applyFont="1">
      <alignment horizontal="right" vertical="bottom"/>
    </xf>
    <xf borderId="0" fillId="150" fontId="7" numFmtId="0" xfId="0" applyAlignment="1" applyFill="1" applyFont="1">
      <alignment horizontal="right" vertical="bottom"/>
    </xf>
    <xf borderId="0" fillId="151" fontId="7" numFmtId="0" xfId="0" applyAlignment="1" applyFill="1" applyFont="1">
      <alignment horizontal="right" vertical="bottom"/>
    </xf>
    <xf borderId="0" fillId="152" fontId="7" numFmtId="0" xfId="0" applyAlignment="1" applyFill="1" applyFont="1">
      <alignment horizontal="right" vertical="bottom"/>
    </xf>
    <xf borderId="0" fillId="153" fontId="7" numFmtId="0" xfId="0" applyAlignment="1" applyFill="1" applyFont="1">
      <alignment horizontal="right" vertical="bottom"/>
    </xf>
    <xf borderId="0" fillId="154" fontId="7" numFmtId="0" xfId="0" applyAlignment="1" applyFill="1" applyFont="1">
      <alignment horizontal="right" vertical="bottom"/>
    </xf>
    <xf borderId="0" fillId="155" fontId="7" numFmtId="0" xfId="0" applyAlignment="1" applyFill="1" applyFont="1">
      <alignment horizontal="right" vertical="bottom"/>
    </xf>
    <xf borderId="0" fillId="156" fontId="7" numFmtId="0" xfId="0" applyAlignment="1" applyFill="1" applyFont="1">
      <alignment horizontal="right" vertical="bottom"/>
    </xf>
    <xf borderId="0" fillId="157" fontId="7" numFmtId="0" xfId="0" applyAlignment="1" applyFill="1" applyFont="1">
      <alignment horizontal="right" vertical="bottom"/>
    </xf>
    <xf borderId="0" fillId="158" fontId="7" numFmtId="0" xfId="0" applyAlignment="1" applyFill="1" applyFont="1">
      <alignment horizontal="right" vertical="bottom"/>
    </xf>
    <xf borderId="0" fillId="159" fontId="7" numFmtId="0" xfId="0" applyAlignment="1" applyFill="1" applyFont="1">
      <alignment horizontal="right" vertical="bottom"/>
    </xf>
    <xf borderId="0" fillId="160" fontId="7" numFmtId="0" xfId="0" applyAlignment="1" applyFill="1" applyFont="1">
      <alignment horizontal="right" vertical="bottom"/>
    </xf>
    <xf borderId="0" fillId="161" fontId="7" numFmtId="0" xfId="0" applyAlignment="1" applyFill="1" applyFont="1">
      <alignment horizontal="right" vertical="bottom"/>
    </xf>
    <xf borderId="0" fillId="162" fontId="7" numFmtId="0" xfId="0" applyAlignment="1" applyFill="1" applyFont="1">
      <alignment horizontal="right" vertical="bottom"/>
    </xf>
    <xf borderId="0" fillId="163" fontId="7" numFmtId="0" xfId="0" applyAlignment="1" applyFill="1" applyFont="1">
      <alignment horizontal="right" vertical="bottom"/>
    </xf>
    <xf borderId="0" fillId="164" fontId="7" numFmtId="0" xfId="0" applyAlignment="1" applyFill="1" applyFont="1">
      <alignment horizontal="right" vertical="bottom"/>
    </xf>
    <xf borderId="0" fillId="165" fontId="7" numFmtId="0" xfId="0" applyAlignment="1" applyFill="1" applyFont="1">
      <alignment horizontal="right" vertical="bottom"/>
    </xf>
    <xf borderId="0" fillId="166" fontId="7" numFmtId="0" xfId="0" applyAlignment="1" applyFill="1" applyFont="1">
      <alignment horizontal="right" vertical="bottom"/>
    </xf>
    <xf borderId="0" fillId="167" fontId="7" numFmtId="0" xfId="0" applyAlignment="1" applyFill="1" applyFont="1">
      <alignment horizontal="right" vertical="bottom"/>
    </xf>
    <xf borderId="0" fillId="168" fontId="7" numFmtId="0" xfId="0" applyAlignment="1" applyFill="1" applyFont="1">
      <alignment horizontal="right" vertical="bottom"/>
    </xf>
    <xf borderId="0" fillId="169" fontId="7" numFmtId="0" xfId="0" applyAlignment="1" applyFill="1" applyFont="1">
      <alignment horizontal="right" vertical="bottom"/>
    </xf>
    <xf borderId="0" fillId="170" fontId="7" numFmtId="0" xfId="0" applyAlignment="1" applyFill="1" applyFont="1">
      <alignment horizontal="right" vertical="bottom"/>
    </xf>
    <xf borderId="0" fillId="0" fontId="10" numFmtId="0" xfId="0" applyAlignment="1" applyFont="1">
      <alignment horizontal="center" vertical="bottom"/>
    </xf>
    <xf borderId="0" fillId="171" fontId="7" numFmtId="0" xfId="0" applyAlignment="1" applyFill="1" applyFont="1">
      <alignment horizontal="right" vertical="bottom"/>
    </xf>
    <xf borderId="0" fillId="172" fontId="7" numFmtId="0" xfId="0" applyAlignment="1" applyFill="1" applyFont="1">
      <alignment horizontal="right" vertical="bottom"/>
    </xf>
    <xf borderId="0" fillId="173" fontId="7" numFmtId="0" xfId="0" applyAlignment="1" applyFill="1" applyFont="1">
      <alignment horizontal="right" vertical="bottom"/>
    </xf>
    <xf borderId="0" fillId="174" fontId="7" numFmtId="0" xfId="0" applyAlignment="1" applyFill="1" applyFont="1">
      <alignment horizontal="right" vertical="bottom"/>
    </xf>
    <xf borderId="0" fillId="175" fontId="7" numFmtId="0" xfId="0" applyAlignment="1" applyFill="1" applyFont="1">
      <alignment horizontal="right" vertical="bottom"/>
    </xf>
    <xf borderId="0" fillId="176" fontId="7" numFmtId="0" xfId="0" applyAlignment="1" applyFill="1" applyFont="1">
      <alignment horizontal="right" vertical="bottom"/>
    </xf>
    <xf borderId="0" fillId="177" fontId="7" numFmtId="0" xfId="0" applyAlignment="1" applyFill="1" applyFont="1">
      <alignment horizontal="right" vertical="bottom"/>
    </xf>
    <xf borderId="0" fillId="178" fontId="7" numFmtId="0" xfId="0" applyAlignment="1" applyFill="1" applyFont="1">
      <alignment horizontal="right" vertical="bottom"/>
    </xf>
    <xf borderId="0" fillId="179" fontId="7" numFmtId="0" xfId="0" applyAlignment="1" applyFill="1" applyFont="1">
      <alignment horizontal="right" vertical="bottom"/>
    </xf>
    <xf borderId="0" fillId="110" fontId="7" numFmtId="0" xfId="0" applyAlignment="1" applyFont="1">
      <alignment horizontal="right" vertical="bottom"/>
    </xf>
    <xf borderId="0" fillId="180" fontId="7" numFmtId="0" xfId="0" applyAlignment="1" applyFill="1" applyFont="1">
      <alignment horizontal="right" vertical="bottom"/>
    </xf>
    <xf borderId="0" fillId="181" fontId="7" numFmtId="0" xfId="0" applyAlignment="1" applyFill="1" applyFont="1">
      <alignment horizontal="right" vertical="bottom"/>
    </xf>
    <xf borderId="0" fillId="182" fontId="7" numFmtId="0" xfId="0" applyAlignment="1" applyFill="1" applyFont="1">
      <alignment horizontal="right" vertical="bottom"/>
    </xf>
    <xf borderId="0" fillId="183" fontId="7" numFmtId="0" xfId="0" applyAlignment="1" applyFill="1" applyFont="1">
      <alignment horizontal="right" vertical="bottom"/>
    </xf>
    <xf borderId="0" fillId="184" fontId="7" numFmtId="0" xfId="0" applyAlignment="1" applyFill="1" applyFont="1">
      <alignment horizontal="right" vertical="bottom"/>
    </xf>
    <xf borderId="0" fillId="185" fontId="7" numFmtId="0" xfId="0" applyAlignment="1" applyFill="1" applyFont="1">
      <alignment horizontal="right" vertical="bottom"/>
    </xf>
    <xf borderId="0" fillId="186" fontId="7" numFmtId="0" xfId="0" applyAlignment="1" applyFill="1" applyFont="1">
      <alignment horizontal="right" vertical="bottom"/>
    </xf>
    <xf borderId="0" fillId="187" fontId="7" numFmtId="0" xfId="0" applyAlignment="1" applyFill="1" applyFont="1">
      <alignment horizontal="right" vertical="bottom"/>
    </xf>
    <xf borderId="0" fillId="188" fontId="7" numFmtId="0" xfId="0" applyAlignment="1" applyFill="1" applyFont="1">
      <alignment horizontal="right" vertical="bottom"/>
    </xf>
    <xf borderId="0" fillId="189" fontId="7" numFmtId="0" xfId="0" applyAlignment="1" applyFill="1" applyFont="1">
      <alignment horizontal="right" vertical="bottom"/>
    </xf>
    <xf borderId="0" fillId="190" fontId="7" numFmtId="0" xfId="0" applyAlignment="1" applyFill="1" applyFont="1">
      <alignment horizontal="right" vertical="bottom"/>
    </xf>
    <xf borderId="0" fillId="191" fontId="7" numFmtId="0" xfId="0" applyAlignment="1" applyFill="1" applyFont="1">
      <alignment horizontal="right" vertical="bottom"/>
    </xf>
    <xf borderId="0" fillId="192" fontId="7" numFmtId="0" xfId="0" applyAlignment="1" applyFill="1" applyFont="1">
      <alignment horizontal="right" vertical="bottom"/>
    </xf>
    <xf borderId="0" fillId="193" fontId="7" numFmtId="0" xfId="0" applyAlignment="1" applyFill="1" applyFont="1">
      <alignment horizontal="right" vertical="bottom"/>
    </xf>
    <xf borderId="0" fillId="194" fontId="7" numFmtId="0" xfId="0" applyAlignment="1" applyFill="1" applyFont="1">
      <alignment horizontal="right" vertical="bottom"/>
    </xf>
    <xf borderId="0" fillId="195" fontId="7" numFmtId="0" xfId="0" applyAlignment="1" applyFill="1" applyFont="1">
      <alignment horizontal="right" vertical="bottom"/>
    </xf>
    <xf borderId="0" fillId="196" fontId="7" numFmtId="0" xfId="0" applyAlignment="1" applyFill="1" applyFont="1">
      <alignment horizontal="right" vertical="bottom"/>
    </xf>
    <xf borderId="0" fillId="197" fontId="7" numFmtId="0" xfId="0" applyAlignment="1" applyFill="1" applyFont="1">
      <alignment horizontal="right" vertical="bottom"/>
    </xf>
    <xf borderId="0" fillId="198" fontId="7" numFmtId="0" xfId="0" applyAlignment="1" applyFill="1" applyFont="1">
      <alignment horizontal="right" vertical="bottom"/>
    </xf>
    <xf borderId="0" fillId="199" fontId="7" numFmtId="0" xfId="0" applyAlignment="1" applyFill="1" applyFont="1">
      <alignment horizontal="right" vertical="bottom"/>
    </xf>
    <xf borderId="0" fillId="200" fontId="7" numFmtId="0" xfId="0" applyAlignment="1" applyFill="1" applyFont="1">
      <alignment horizontal="right" vertical="bottom"/>
    </xf>
    <xf borderId="0" fillId="201" fontId="7" numFmtId="0" xfId="0" applyAlignment="1" applyFill="1" applyFont="1">
      <alignment horizontal="right" vertical="bottom"/>
    </xf>
    <xf borderId="0" fillId="202" fontId="7" numFmtId="0" xfId="0" applyAlignment="1" applyFill="1" applyFont="1">
      <alignment horizontal="right" vertical="bottom"/>
    </xf>
    <xf borderId="0" fillId="203" fontId="7" numFmtId="0" xfId="0" applyAlignment="1" applyFill="1" applyFont="1">
      <alignment horizontal="right" vertical="bottom"/>
    </xf>
    <xf borderId="0" fillId="204" fontId="7" numFmtId="0" xfId="0" applyAlignment="1" applyFill="1" applyFont="1">
      <alignment horizontal="right" vertical="bottom"/>
    </xf>
    <xf borderId="0" fillId="205" fontId="7" numFmtId="0" xfId="0" applyAlignment="1" applyFill="1" applyFont="1">
      <alignment horizontal="right" vertical="bottom"/>
    </xf>
    <xf borderId="0" fillId="206" fontId="7" numFmtId="0" xfId="0" applyAlignment="1" applyFill="1" applyFont="1">
      <alignment horizontal="right" vertical="bottom"/>
    </xf>
    <xf borderId="0" fillId="207" fontId="7" numFmtId="0" xfId="0" applyAlignment="1" applyFill="1" applyFont="1">
      <alignment horizontal="right" vertical="bottom"/>
    </xf>
    <xf borderId="0" fillId="208" fontId="7" numFmtId="0" xfId="0" applyAlignment="1" applyFill="1" applyFont="1">
      <alignment horizontal="right" vertical="bottom"/>
    </xf>
    <xf borderId="0" fillId="209" fontId="7" numFmtId="0" xfId="0" applyAlignment="1" applyFill="1" applyFont="1">
      <alignment horizontal="right" vertical="bottom"/>
    </xf>
    <xf borderId="0" fillId="210" fontId="7" numFmtId="0" xfId="0" applyAlignment="1" applyFill="1" applyFont="1">
      <alignment horizontal="right" vertical="bottom"/>
    </xf>
    <xf borderId="0" fillId="211" fontId="7" numFmtId="0" xfId="0" applyAlignment="1" applyFill="1" applyFont="1">
      <alignment horizontal="right" vertical="bottom"/>
    </xf>
    <xf borderId="0" fillId="212" fontId="7" numFmtId="0" xfId="0" applyAlignment="1" applyFill="1" applyFont="1">
      <alignment horizontal="right" vertical="bottom"/>
    </xf>
    <xf borderId="0" fillId="213" fontId="7" numFmtId="0" xfId="0" applyAlignment="1" applyFill="1" applyFont="1">
      <alignment horizontal="right" vertical="bottom"/>
    </xf>
    <xf borderId="0" fillId="214" fontId="7" numFmtId="0" xfId="0" applyAlignment="1" applyFill="1" applyFont="1">
      <alignment horizontal="right" vertical="bottom"/>
    </xf>
    <xf borderId="0" fillId="215" fontId="7" numFmtId="0" xfId="0" applyAlignment="1" applyFill="1" applyFont="1">
      <alignment horizontal="right" vertical="bottom"/>
    </xf>
    <xf borderId="0" fillId="216" fontId="7" numFmtId="0" xfId="0" applyAlignment="1" applyFill="1" applyFont="1">
      <alignment horizontal="right" vertical="bottom"/>
    </xf>
    <xf borderId="0" fillId="217" fontId="7" numFmtId="0" xfId="0" applyAlignment="1" applyFill="1" applyFont="1">
      <alignment horizontal="right" vertical="bottom"/>
    </xf>
    <xf borderId="0" fillId="218" fontId="7" numFmtId="164" xfId="0" applyAlignment="1" applyFill="1" applyFont="1" applyNumberFormat="1">
      <alignment horizontal="right" vertical="bottom"/>
    </xf>
    <xf borderId="0" fillId="12" fontId="7" numFmtId="164" xfId="0" applyAlignment="1" applyFont="1" applyNumberFormat="1">
      <alignment horizontal="right" vertical="bottom"/>
    </xf>
    <xf borderId="0" fillId="219" fontId="7" numFmtId="164" xfId="0" applyAlignment="1" applyFill="1" applyFont="1" applyNumberFormat="1">
      <alignment horizontal="right" vertical="bottom"/>
    </xf>
    <xf borderId="0" fillId="220" fontId="7" numFmtId="164" xfId="0" applyAlignment="1" applyFill="1" applyFont="1" applyNumberFormat="1">
      <alignment horizontal="right" vertical="bottom"/>
    </xf>
    <xf borderId="0" fillId="221" fontId="7" numFmtId="0" xfId="0" applyAlignment="1" applyFill="1" applyFont="1">
      <alignment horizontal="right" vertical="bottom"/>
    </xf>
    <xf borderId="0" fillId="134" fontId="7" numFmtId="164" xfId="0" applyAlignment="1" applyFont="1" applyNumberFormat="1">
      <alignment horizontal="right" vertical="bottom"/>
    </xf>
    <xf borderId="0" fillId="171" fontId="7" numFmtId="164" xfId="0" applyAlignment="1" applyFont="1" applyNumberFormat="1">
      <alignment horizontal="right" vertical="bottom"/>
    </xf>
    <xf borderId="0" fillId="155" fontId="7" numFmtId="164" xfId="0" applyAlignment="1" applyFont="1" applyNumberFormat="1">
      <alignment horizontal="right" vertical="bottom"/>
    </xf>
    <xf borderId="0" fillId="138" fontId="7" numFmtId="164" xfId="0" applyAlignment="1" applyFont="1" applyNumberFormat="1">
      <alignment horizontal="right" vertical="bottom"/>
    </xf>
    <xf borderId="0" fillId="114" fontId="7" numFmtId="0" xfId="0" applyAlignment="1" applyFont="1">
      <alignment horizontal="right" vertical="bottom"/>
    </xf>
    <xf borderId="0" fillId="222" fontId="7" numFmtId="0" xfId="0" applyAlignment="1" applyFill="1" applyFont="1">
      <alignment horizontal="right" vertical="bottom"/>
    </xf>
    <xf borderId="0" fillId="223" fontId="7" numFmtId="0" xfId="0" applyAlignment="1" applyFill="1" applyFont="1">
      <alignment horizontal="right" vertical="bottom"/>
    </xf>
    <xf borderId="0" fillId="224" fontId="7" numFmtId="164" xfId="0" applyAlignment="1" applyFill="1" applyFont="1" applyNumberFormat="1">
      <alignment horizontal="right" vertical="bottom"/>
    </xf>
    <xf borderId="0" fillId="177" fontId="7" numFmtId="164" xfId="0" applyAlignment="1" applyFont="1" applyNumberFormat="1">
      <alignment horizontal="right" vertical="bottom"/>
    </xf>
    <xf borderId="0" fillId="225" fontId="7" numFmtId="164" xfId="0" applyAlignment="1" applyFill="1" applyFont="1" applyNumberFormat="1">
      <alignment horizontal="right" vertical="bottom"/>
    </xf>
    <xf borderId="0" fillId="130" fontId="7" numFmtId="164" xfId="0" applyAlignment="1" applyFont="1" applyNumberFormat="1">
      <alignment horizontal="right" vertical="bottom"/>
    </xf>
    <xf borderId="0" fillId="226" fontId="7" numFmtId="164" xfId="0" applyAlignment="1" applyFill="1" applyFont="1" applyNumberFormat="1">
      <alignment horizontal="right" vertical="bottom"/>
    </xf>
    <xf borderId="0" fillId="139" fontId="7" numFmtId="164" xfId="0" applyAlignment="1" applyFont="1" applyNumberFormat="1">
      <alignment horizontal="right" vertical="bottom"/>
    </xf>
    <xf borderId="0" fillId="164" fontId="7" numFmtId="164" xfId="0" applyAlignment="1" applyFont="1" applyNumberFormat="1">
      <alignment horizontal="right" vertical="bottom"/>
    </xf>
    <xf borderId="0" fillId="202" fontId="7" numFmtId="164" xfId="0" applyAlignment="1" applyFont="1" applyNumberFormat="1">
      <alignment horizontal="right" vertical="bottom"/>
    </xf>
    <xf borderId="0" fillId="163" fontId="7" numFmtId="164" xfId="0" applyAlignment="1" applyFont="1" applyNumberFormat="1">
      <alignment horizontal="right" vertical="bottom"/>
    </xf>
    <xf borderId="0" fillId="142" fontId="7" numFmtId="164" xfId="0" applyAlignment="1" applyFont="1" applyNumberFormat="1">
      <alignment horizontal="right" vertical="bottom"/>
    </xf>
    <xf borderId="0" fillId="151" fontId="7" numFmtId="164" xfId="0" applyAlignment="1" applyFont="1" applyNumberFormat="1">
      <alignment horizontal="right" vertical="bottom"/>
    </xf>
    <xf borderId="0" fillId="144" fontId="7" numFmtId="164" xfId="0" applyAlignment="1" applyFont="1" applyNumberFormat="1">
      <alignment horizontal="right" vertical="bottom"/>
    </xf>
    <xf borderId="0" fillId="203" fontId="7" numFmtId="164" xfId="0" applyAlignment="1" applyFont="1" applyNumberFormat="1">
      <alignment horizontal="right" vertical="bottom"/>
    </xf>
    <xf borderId="0" fillId="214" fontId="7" numFmtId="164" xfId="0" applyAlignment="1" applyFont="1" applyNumberFormat="1">
      <alignment horizontal="right" vertical="bottom"/>
    </xf>
    <xf borderId="0" fillId="33" fontId="7" numFmtId="164" xfId="0" applyAlignment="1" applyFont="1" applyNumberFormat="1">
      <alignment horizontal="right" vertical="bottom"/>
    </xf>
    <xf borderId="0" fillId="145" fontId="7" numFmtId="164" xfId="0" applyAlignment="1" applyFont="1" applyNumberFormat="1">
      <alignment horizontal="right" vertical="bottom"/>
    </xf>
    <xf borderId="0" fillId="166" fontId="7" numFmtId="164" xfId="0" applyAlignment="1" applyFont="1" applyNumberFormat="1">
      <alignment horizontal="right" vertical="bottom"/>
    </xf>
    <xf borderId="0" fillId="227" fontId="7" numFmtId="164" xfId="0" applyAlignment="1" applyFill="1" applyFont="1" applyNumberFormat="1">
      <alignment horizontal="right" vertical="bottom"/>
    </xf>
    <xf borderId="0" fillId="146" fontId="7" numFmtId="164" xfId="0" applyAlignment="1" applyFont="1" applyNumberFormat="1">
      <alignment horizontal="right" vertical="bottom"/>
    </xf>
    <xf borderId="0" fillId="169" fontId="7" numFmtId="164" xfId="0" applyAlignment="1" applyFont="1" applyNumberFormat="1">
      <alignment horizontal="right" vertical="bottom"/>
    </xf>
    <xf borderId="0" fillId="122" fontId="7" numFmtId="164" xfId="0" applyAlignment="1" applyFont="1" applyNumberFormat="1">
      <alignment horizontal="right" vertical="bottom"/>
    </xf>
    <xf borderId="0" fillId="190" fontId="7" numFmtId="164" xfId="0" applyAlignment="1" applyFont="1" applyNumberFormat="1">
      <alignment horizontal="right" vertical="bottom"/>
    </xf>
    <xf borderId="0" fillId="228" fontId="7" numFmtId="0" xfId="0" applyAlignment="1" applyFill="1" applyFont="1">
      <alignment horizontal="right" vertical="bottom"/>
    </xf>
    <xf borderId="0" fillId="229" fontId="7" numFmtId="0" xfId="0" applyAlignment="1" applyFill="1" applyFont="1">
      <alignment horizontal="right" vertical="bottom"/>
    </xf>
    <xf borderId="0" fillId="109" fontId="7" numFmtId="0" xfId="0" applyAlignment="1" applyFont="1">
      <alignment horizontal="right" vertical="bottom"/>
    </xf>
    <xf borderId="0" fillId="193" fontId="7" numFmtId="164" xfId="0" applyAlignment="1" applyFont="1" applyNumberFormat="1">
      <alignment horizontal="right" vertical="bottom"/>
    </xf>
    <xf borderId="0" fillId="230" fontId="7" numFmtId="164" xfId="0" applyAlignment="1" applyFill="1" applyFont="1" applyNumberFormat="1">
      <alignment horizontal="right" vertical="bottom"/>
    </xf>
    <xf borderId="0" fillId="231" fontId="7" numFmtId="0" xfId="0" applyAlignment="1" applyFill="1" applyFont="1">
      <alignment horizontal="right" vertical="bottom"/>
    </xf>
    <xf borderId="0" fillId="84" fontId="7" numFmtId="0" xfId="0" applyAlignment="1" applyFont="1">
      <alignment horizontal="right" vertical="bottom"/>
    </xf>
    <xf borderId="0" fillId="114" fontId="7" numFmtId="164" xfId="0" applyAlignment="1" applyFont="1" applyNumberFormat="1">
      <alignment horizontal="right" vertical="bottom"/>
    </xf>
    <xf borderId="0" fillId="78" fontId="7" numFmtId="164" xfId="0" applyAlignment="1" applyFont="1" applyNumberFormat="1">
      <alignment horizontal="right" vertical="bottom"/>
    </xf>
    <xf borderId="0" fillId="222" fontId="7" numFmtId="164" xfId="0" applyAlignment="1" applyFont="1" applyNumberFormat="1">
      <alignment horizontal="right" vertical="bottom"/>
    </xf>
    <xf borderId="0" fillId="232" fontId="7" numFmtId="0" xfId="0" applyAlignment="1" applyFill="1" applyFont="1">
      <alignment horizontal="right" shrinkToFit="0" vertical="bottom" wrapText="1"/>
    </xf>
    <xf borderId="0" fillId="109" fontId="7" numFmtId="0" xfId="0" applyAlignment="1" applyFont="1">
      <alignment horizontal="right" shrinkToFit="0" vertical="bottom" wrapText="1"/>
    </xf>
    <xf borderId="0" fillId="233" fontId="7" numFmtId="0" xfId="0" applyAlignment="1" applyFill="1" applyFont="1">
      <alignment horizontal="right" shrinkToFit="0" vertical="bottom" wrapText="1"/>
    </xf>
    <xf borderId="0" fillId="234" fontId="7" numFmtId="0" xfId="0" applyAlignment="1" applyFill="1" applyFont="1">
      <alignment horizontal="right" shrinkToFit="0" vertical="bottom" wrapText="1"/>
    </xf>
    <xf borderId="0" fillId="235" fontId="7" numFmtId="0" xfId="0" applyAlignment="1" applyFill="1" applyFont="1">
      <alignment horizontal="right" shrinkToFit="0" vertical="bottom" wrapText="1"/>
    </xf>
    <xf borderId="0" fillId="236" fontId="7" numFmtId="0" xfId="0" applyAlignment="1" applyFill="1" applyFont="1">
      <alignment horizontal="right" shrinkToFit="0" vertical="bottom" wrapText="1"/>
    </xf>
    <xf borderId="0" fillId="237" fontId="7" numFmtId="0" xfId="0" applyAlignment="1" applyFill="1" applyFont="1">
      <alignment horizontal="right" shrinkToFit="0" vertical="bottom" wrapText="1"/>
    </xf>
    <xf borderId="0" fillId="238" fontId="7" numFmtId="0" xfId="0" applyAlignment="1" applyFill="1" applyFont="1">
      <alignment horizontal="right" shrinkToFit="0" vertical="bottom" wrapText="1"/>
    </xf>
    <xf borderId="0" fillId="239" fontId="7" numFmtId="0" xfId="0" applyAlignment="1" applyFill="1" applyFont="1">
      <alignment horizontal="right" shrinkToFit="0" vertical="bottom" wrapText="1"/>
    </xf>
    <xf borderId="0" fillId="132" fontId="7" numFmtId="0" xfId="0" applyAlignment="1" applyFont="1">
      <alignment horizontal="right" shrinkToFit="0" vertical="bottom" wrapText="1"/>
    </xf>
    <xf borderId="0" fillId="139" fontId="7" numFmtId="0" xfId="0" applyAlignment="1" applyFont="1">
      <alignment horizontal="right" shrinkToFit="0" vertical="bottom" wrapText="1"/>
    </xf>
    <xf borderId="0" fillId="82" fontId="7" numFmtId="0" xfId="0" applyAlignment="1" applyFont="1">
      <alignment horizontal="right" shrinkToFit="0" vertical="bottom" wrapText="1"/>
    </xf>
    <xf borderId="0" fillId="107" fontId="7" numFmtId="0" xfId="0" applyAlignment="1" applyFont="1">
      <alignment horizontal="right" shrinkToFit="0" vertical="bottom" wrapText="1"/>
    </xf>
    <xf borderId="0" fillId="58" fontId="7" numFmtId="0" xfId="0" applyAlignment="1" applyFont="1">
      <alignment horizontal="right" shrinkToFit="0" vertical="bottom" wrapText="1"/>
    </xf>
    <xf borderId="3" fillId="240" fontId="7" numFmtId="0" xfId="0" applyAlignment="1" applyBorder="1" applyFill="1" applyFont="1">
      <alignment vertical="bottom"/>
    </xf>
    <xf borderId="3" fillId="240" fontId="7" numFmtId="164" xfId="0" applyAlignment="1" applyBorder="1" applyFont="1" applyNumberFormat="1">
      <alignment vertical="bottom"/>
    </xf>
    <xf borderId="3" fillId="241" fontId="7" numFmtId="0" xfId="0" applyAlignment="1" applyBorder="1" applyFill="1" applyFont="1">
      <alignment vertical="bottom"/>
    </xf>
    <xf borderId="3" fillId="241" fontId="7" numFmtId="164" xfId="0" applyAlignment="1" applyBorder="1" applyFont="1" applyNumberFormat="1">
      <alignment vertical="bottom"/>
    </xf>
    <xf borderId="0" fillId="192" fontId="10" numFmtId="0" xfId="0" applyAlignment="1" applyFont="1">
      <alignment horizontal="right" vertical="bottom"/>
    </xf>
    <xf borderId="0" fillId="202" fontId="10" numFmtId="0" xfId="0" applyAlignment="1" applyFont="1">
      <alignment horizontal="right" vertical="bottom"/>
    </xf>
    <xf borderId="0" fillId="242" fontId="10" numFmtId="0" xfId="0" applyAlignment="1" applyFill="1" applyFont="1">
      <alignment horizontal="right" vertical="bottom"/>
    </xf>
    <xf borderId="0" fillId="243" fontId="10" numFmtId="0" xfId="0" applyAlignment="1" applyFill="1" applyFont="1">
      <alignment horizontal="right" vertical="bottom"/>
    </xf>
    <xf borderId="0" fillId="244" fontId="10" numFmtId="0" xfId="0" applyAlignment="1" applyFill="1" applyFont="1">
      <alignment horizontal="right" vertical="bottom"/>
    </xf>
    <xf borderId="0" fillId="170" fontId="10" numFmtId="0" xfId="0" applyAlignment="1" applyFont="1">
      <alignment horizontal="right" vertical="bottom"/>
    </xf>
    <xf borderId="0" fillId="238" fontId="10" numFmtId="0" xfId="0" applyAlignment="1" applyFont="1">
      <alignment horizontal="right" vertical="bottom"/>
    </xf>
    <xf borderId="0" fillId="245" fontId="10" numFmtId="0" xfId="0" applyAlignment="1" applyFill="1" applyFont="1">
      <alignment horizontal="right" vertical="bottom"/>
    </xf>
    <xf borderId="0" fillId="246" fontId="10" numFmtId="0" xfId="0" applyAlignment="1" applyFill="1" applyFont="1">
      <alignment horizontal="right" vertical="bottom"/>
    </xf>
    <xf borderId="0" fillId="47" fontId="10" numFmtId="0" xfId="0" applyAlignment="1" applyFont="1">
      <alignment horizontal="right" vertical="bottom"/>
    </xf>
    <xf borderId="0" fillId="247" fontId="10" numFmtId="0" xfId="0" applyAlignment="1" applyFill="1" applyFont="1">
      <alignment horizontal="right" vertical="bottom"/>
    </xf>
    <xf borderId="0" fillId="122" fontId="10" numFmtId="0" xfId="0" applyAlignment="1" applyFont="1">
      <alignment horizontal="right" vertical="bottom"/>
    </xf>
    <xf borderId="0" fillId="248" fontId="10" numFmtId="0" xfId="0" applyAlignment="1" applyFill="1" applyFont="1">
      <alignment horizontal="right" vertical="bottom"/>
    </xf>
    <xf borderId="0" fillId="77" fontId="10" numFmtId="0" xfId="0" applyAlignment="1" applyFont="1">
      <alignment horizontal="right" vertical="bottom"/>
    </xf>
    <xf borderId="0" fillId="249" fontId="10" numFmtId="0" xfId="0" applyAlignment="1" applyFill="1" applyFont="1">
      <alignment horizontal="right" vertical="bottom"/>
    </xf>
    <xf borderId="0" fillId="250" fontId="10" numFmtId="0" xfId="0" applyAlignment="1" applyFill="1" applyFont="1">
      <alignment horizontal="right" vertical="bottom"/>
    </xf>
    <xf borderId="0" fillId="251" fontId="10" numFmtId="0" xfId="0" applyAlignment="1" applyFill="1" applyFont="1">
      <alignment horizontal="right" vertical="bottom"/>
    </xf>
    <xf borderId="0" fillId="252" fontId="10" numFmtId="0" xfId="0" applyAlignment="1" applyFill="1" applyFont="1">
      <alignment horizontal="right" vertical="bottom"/>
    </xf>
    <xf borderId="0" fillId="253" fontId="10" numFmtId="0" xfId="0" applyAlignment="1" applyFill="1" applyFont="1">
      <alignment horizontal="right" vertical="bottom"/>
    </xf>
    <xf borderId="0" fillId="254" fontId="10" numFmtId="0" xfId="0" applyAlignment="1" applyFill="1" applyFont="1">
      <alignment horizontal="right" vertical="bottom"/>
    </xf>
    <xf borderId="0" fillId="255" fontId="10" numFmtId="0" xfId="0" applyAlignment="1" applyFill="1" applyFont="1">
      <alignment horizontal="right" vertical="bottom"/>
    </xf>
    <xf borderId="0" fillId="256" fontId="10" numFmtId="0" xfId="0" applyAlignment="1" applyFill="1" applyFont="1">
      <alignment horizontal="right" vertical="bottom"/>
    </xf>
    <xf borderId="0" fillId="257" fontId="10" numFmtId="0" xfId="0" applyAlignment="1" applyFill="1" applyFont="1">
      <alignment horizontal="right" vertical="bottom"/>
    </xf>
    <xf borderId="0" fillId="258" fontId="10" numFmtId="0" xfId="0" applyAlignment="1" applyFill="1" applyFont="1">
      <alignment horizontal="right" vertical="bottom"/>
    </xf>
    <xf borderId="0" fillId="259" fontId="10" numFmtId="0" xfId="0" applyAlignment="1" applyFill="1" applyFont="1">
      <alignment horizontal="right" vertical="bottom"/>
    </xf>
    <xf borderId="0" fillId="260" fontId="10" numFmtId="0" xfId="0" applyAlignment="1" applyFill="1" applyFont="1">
      <alignment horizontal="right" vertical="bottom"/>
    </xf>
    <xf borderId="0" fillId="261" fontId="10" numFmtId="0" xfId="0" applyAlignment="1" applyFill="1" applyFont="1">
      <alignment horizontal="right" vertical="bottom"/>
    </xf>
    <xf borderId="0" fillId="262" fontId="10" numFmtId="0" xfId="0" applyAlignment="1" applyFill="1" applyFont="1">
      <alignment horizontal="right" vertical="bottom"/>
    </xf>
    <xf borderId="0" fillId="263" fontId="10" numFmtId="0" xfId="0" applyAlignment="1" applyFill="1" applyFont="1">
      <alignment horizontal="right" vertical="bottom"/>
    </xf>
    <xf borderId="3" fillId="264" fontId="7" numFmtId="0" xfId="0" applyAlignment="1" applyBorder="1" applyFill="1" applyFont="1">
      <alignment horizontal="right" vertical="bottom"/>
    </xf>
    <xf borderId="0" fillId="265" fontId="7" numFmtId="0" xfId="0" applyAlignment="1" applyFill="1" applyFont="1">
      <alignment horizontal="right" vertical="bottom"/>
    </xf>
    <xf borderId="3" fillId="0" fontId="10" numFmtId="0" xfId="0" applyAlignment="1" applyBorder="1" applyFont="1">
      <alignment vertical="bottom"/>
    </xf>
    <xf borderId="3" fillId="240" fontId="10" numFmtId="0" xfId="0" applyAlignment="1" applyBorder="1" applyFont="1">
      <alignment vertical="bottom"/>
    </xf>
    <xf borderId="3" fillId="6" fontId="10" numFmtId="0" xfId="0" applyAlignment="1" applyBorder="1" applyFont="1">
      <alignment vertical="bottom"/>
    </xf>
    <xf borderId="3" fillId="241" fontId="10" numFmtId="0" xfId="0" applyAlignment="1" applyBorder="1" applyFont="1">
      <alignment vertical="bottom"/>
    </xf>
    <xf borderId="0" fillId="266" fontId="7" numFmtId="0" xfId="0" applyAlignment="1" applyFill="1" applyFont="1">
      <alignment horizontal="right" vertical="bottom"/>
    </xf>
    <xf borderId="3" fillId="2" fontId="10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0" fillId="267" fontId="7" numFmtId="0" xfId="0" applyAlignment="1" applyFill="1" applyFont="1">
      <alignment horizontal="right" vertical="bottom"/>
    </xf>
    <xf borderId="0" fillId="268" fontId="7" numFmtId="0" xfId="0" applyAlignment="1" applyFill="1" applyFont="1">
      <alignment horizontal="right" vertical="bottom"/>
    </xf>
    <xf borderId="0" fillId="0" fontId="10" numFmtId="0" xfId="0" applyAlignment="1" applyFont="1">
      <alignment vertical="bottom"/>
    </xf>
    <xf borderId="3" fillId="0" fontId="14" numFmtId="0" xfId="0" applyAlignment="1" applyBorder="1" applyFont="1">
      <alignment shrinkToFit="0" vertical="bottom" wrapText="0"/>
    </xf>
    <xf borderId="3" fillId="0" fontId="10" numFmtId="0" xfId="0" applyAlignment="1" applyBorder="1" applyFont="1">
      <alignment vertical="bottom"/>
    </xf>
    <xf borderId="3" fillId="9" fontId="10" numFmtId="0" xfId="0" applyAlignment="1" applyBorder="1" applyFont="1">
      <alignment vertical="bottom"/>
    </xf>
    <xf borderId="3" fillId="269" fontId="10" numFmtId="0" xfId="0" applyAlignment="1" applyBorder="1" applyFill="1" applyFont="1">
      <alignment shrinkToFit="0" vertical="bottom" wrapText="0"/>
    </xf>
    <xf borderId="3" fillId="269" fontId="10" numFmtId="0" xfId="0" applyAlignment="1" applyBorder="1" applyFont="1">
      <alignment vertical="bottom"/>
    </xf>
    <xf borderId="3" fillId="270" fontId="10" numFmtId="0" xfId="0" applyAlignment="1" applyBorder="1" applyFill="1" applyFont="1">
      <alignment shrinkToFit="0" vertical="bottom" wrapText="0"/>
    </xf>
    <xf borderId="3" fillId="270" fontId="10" numFmtId="0" xfId="0" applyAlignment="1" applyBorder="1" applyFont="1">
      <alignment vertical="bottom"/>
    </xf>
    <xf borderId="3" fillId="271" fontId="10" numFmtId="0" xfId="0" applyAlignment="1" applyBorder="1" applyFill="1" applyFont="1">
      <alignment horizontal="right" vertical="bottom"/>
    </xf>
    <xf borderId="3" fillId="5" fontId="10" numFmtId="0" xfId="0" applyAlignment="1" applyBorder="1" applyFont="1">
      <alignment horizontal="right" vertical="bottom"/>
    </xf>
    <xf borderId="3" fillId="6" fontId="10" numFmtId="0" xfId="0" applyAlignment="1" applyBorder="1" applyFont="1">
      <alignment vertical="bottom"/>
    </xf>
    <xf borderId="3" fillId="7" fontId="15" numFmtId="0" xfId="0" applyAlignment="1" applyBorder="1" applyFont="1">
      <alignment vertical="bottom"/>
    </xf>
    <xf borderId="3" fillId="0" fontId="10" numFmtId="0" xfId="0" applyAlignment="1" applyBorder="1" applyFont="1">
      <alignment shrinkToFit="0" vertical="bottom" wrapText="0"/>
    </xf>
    <xf borderId="3" fillId="3" fontId="10" numFmtId="0" xfId="0" applyAlignment="1" applyBorder="1" applyFont="1">
      <alignment vertical="bottom"/>
    </xf>
    <xf borderId="0" fillId="17" fontId="10" numFmtId="0" xfId="0" applyAlignment="1" applyFont="1">
      <alignment vertical="bottom"/>
    </xf>
    <xf borderId="3" fillId="17" fontId="10" numFmtId="0" xfId="0" applyAlignment="1" applyBorder="1" applyFont="1">
      <alignment vertical="bottom"/>
    </xf>
    <xf borderId="0" fillId="17" fontId="16" numFmtId="0" xfId="0" applyAlignment="1" applyFont="1">
      <alignment horizontal="right" shrinkToFit="0" vertical="bottom" wrapText="1"/>
    </xf>
    <xf borderId="0" fillId="17" fontId="10" numFmtId="164" xfId="0" applyAlignment="1" applyFont="1" applyNumberFormat="1">
      <alignment vertical="bottom"/>
    </xf>
    <xf borderId="0" fillId="8" fontId="10" numFmtId="0" xfId="0" applyAlignment="1" applyFont="1">
      <alignment vertical="bottom"/>
    </xf>
    <xf borderId="0" fillId="8" fontId="10" numFmtId="0" xfId="0" applyAlignment="1" applyFont="1">
      <alignment horizontal="right" vertical="bottom"/>
    </xf>
    <xf borderId="0" fillId="0" fontId="10" numFmtId="0" xfId="0" applyAlignment="1" applyFont="1">
      <alignment horizontal="right" vertical="bottom"/>
    </xf>
    <xf borderId="0" fillId="0" fontId="17" numFmtId="0" xfId="0" applyAlignment="1" applyFont="1">
      <alignment vertical="bottom"/>
    </xf>
    <xf borderId="0" fillId="0" fontId="18" numFmtId="0" xfId="0" applyAlignment="1" applyFont="1">
      <alignment vertical="bottom"/>
    </xf>
    <xf borderId="3" fillId="0" fontId="18" numFmtId="0" xfId="0" applyAlignment="1" applyBorder="1" applyFont="1">
      <alignment shrinkToFit="0" vertical="bottom" wrapText="0"/>
    </xf>
    <xf borderId="0" fillId="0" fontId="18" numFmtId="166" xfId="0" applyAlignment="1" applyFont="1" applyNumberFormat="1">
      <alignment vertical="bottom"/>
    </xf>
    <xf borderId="3" fillId="0" fontId="17" numFmtId="0" xfId="0" applyAlignment="1" applyBorder="1" applyFont="1">
      <alignment vertical="bottom"/>
    </xf>
    <xf borderId="0" fillId="0" fontId="18" numFmtId="0" xfId="0" applyAlignment="1" applyFont="1">
      <alignment horizontal="right" vertical="bottom"/>
    </xf>
    <xf borderId="0" fillId="0" fontId="18" numFmtId="10" xfId="0" applyAlignment="1" applyFont="1" applyNumberFormat="1">
      <alignment horizontal="right" vertical="bottom"/>
    </xf>
    <xf borderId="3" fillId="0" fontId="19" numFmtId="0" xfId="0" applyAlignment="1" applyBorder="1" applyFont="1">
      <alignment vertical="bottom"/>
    </xf>
    <xf borderId="3" fillId="272" fontId="17" numFmtId="0" xfId="0" applyAlignment="1" applyBorder="1" applyFill="1" applyFont="1">
      <alignment vertical="bottom"/>
    </xf>
    <xf borderId="3" fillId="272" fontId="19" numFmtId="0" xfId="0" applyAlignment="1" applyBorder="1" applyFont="1">
      <alignment vertical="bottom"/>
    </xf>
    <xf borderId="3" fillId="0" fontId="19" numFmtId="0" xfId="0" applyAlignment="1" applyBorder="1" applyFont="1">
      <alignment shrinkToFit="0" vertical="bottom" wrapText="0"/>
    </xf>
    <xf borderId="3" fillId="272" fontId="19" numFmtId="0" xfId="0" applyAlignment="1" applyBorder="1" applyFont="1">
      <alignment shrinkToFit="0" vertical="bottom" wrapText="0"/>
    </xf>
    <xf borderId="4" fillId="272" fontId="19" numFmtId="0" xfId="0" applyAlignment="1" applyBorder="1" applyFont="1">
      <alignment vertical="bottom"/>
    </xf>
    <xf borderId="5" fillId="0" fontId="20" numFmtId="0" xfId="0" applyBorder="1" applyFont="1"/>
    <xf borderId="6" fillId="0" fontId="20" numFmtId="0" xfId="0" applyBorder="1" applyFont="1"/>
    <xf borderId="3" fillId="272" fontId="21" numFmtId="167" xfId="0" applyAlignment="1" applyBorder="1" applyFont="1" applyNumberFormat="1">
      <alignment vertical="bottom"/>
    </xf>
    <xf borderId="7" fillId="0" fontId="19" numFmtId="0" xfId="0" applyAlignment="1" applyBorder="1" applyFont="1">
      <alignment vertical="bottom"/>
    </xf>
    <xf borderId="8" fillId="0" fontId="20" numFmtId="0" xfId="0" applyBorder="1" applyFont="1"/>
    <xf borderId="3" fillId="273" fontId="21" numFmtId="0" xfId="0" applyAlignment="1" applyBorder="1" applyFill="1" applyFont="1">
      <alignment vertical="bottom"/>
    </xf>
    <xf borderId="3" fillId="0" fontId="21" numFmtId="0" xfId="0" applyAlignment="1" applyBorder="1" applyFont="1">
      <alignment vertical="bottom"/>
    </xf>
    <xf borderId="3" fillId="274" fontId="21" numFmtId="0" xfId="0" applyAlignment="1" applyBorder="1" applyFill="1" applyFont="1">
      <alignment vertical="bottom"/>
    </xf>
    <xf borderId="3" fillId="275" fontId="21" numFmtId="0" xfId="0" applyAlignment="1" applyBorder="1" applyFill="1" applyFont="1">
      <alignment vertical="bottom"/>
    </xf>
    <xf borderId="3" fillId="276" fontId="21" numFmtId="0" xfId="0" applyAlignment="1" applyBorder="1" applyFill="1" applyFont="1">
      <alignment vertical="bottom"/>
    </xf>
    <xf borderId="3" fillId="277" fontId="21" numFmtId="0" xfId="0" applyAlignment="1" applyBorder="1" applyFill="1" applyFont="1">
      <alignment vertical="bottom"/>
    </xf>
    <xf borderId="3" fillId="278" fontId="21" numFmtId="0" xfId="0" applyAlignment="1" applyBorder="1" applyFill="1" applyFont="1">
      <alignment vertical="bottom"/>
    </xf>
    <xf borderId="3" fillId="279" fontId="21" numFmtId="0" xfId="0" applyAlignment="1" applyBorder="1" applyFill="1" applyFont="1">
      <alignment vertical="bottom"/>
    </xf>
    <xf borderId="3" fillId="280" fontId="21" numFmtId="0" xfId="0" applyAlignment="1" applyBorder="1" applyFill="1" applyFont="1">
      <alignment vertical="bottom"/>
    </xf>
    <xf borderId="3" fillId="281" fontId="21" numFmtId="0" xfId="0" applyAlignment="1" applyBorder="1" applyFill="1" applyFont="1">
      <alignment vertical="bottom"/>
    </xf>
    <xf borderId="3" fillId="282" fontId="21" numFmtId="0" xfId="0" applyAlignment="1" applyBorder="1" applyFill="1" applyFont="1">
      <alignment vertical="bottom"/>
    </xf>
    <xf borderId="3" fillId="283" fontId="21" numFmtId="0" xfId="0" applyAlignment="1" applyBorder="1" applyFill="1" applyFont="1">
      <alignment vertical="bottom"/>
    </xf>
    <xf borderId="0" fillId="0" fontId="10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13" numFmtId="0" xfId="0" applyAlignment="1" applyFont="1">
      <alignment horizontal="right" vertical="bottom"/>
    </xf>
    <xf borderId="0" fillId="0" fontId="3" numFmtId="0" xfId="0" applyAlignment="1" applyFont="1">
      <alignment horizontal="center" vertical="bottom"/>
    </xf>
    <xf borderId="3" fillId="0" fontId="3" numFmtId="0" xfId="0" applyAlignment="1" applyBorder="1" applyFont="1">
      <alignment shrinkToFit="0" vertical="bottom" wrapText="0"/>
    </xf>
    <xf borderId="1" fillId="6" fontId="1" numFmtId="0" xfId="0" applyAlignment="1" applyBorder="1" applyFont="1">
      <alignment shrinkToFit="0" vertical="bottom" wrapText="0"/>
    </xf>
    <xf borderId="0" fillId="0" fontId="1" numFmtId="11" xfId="0" applyAlignment="1" applyFont="1" applyNumberFormat="1">
      <alignment shrinkToFit="0" vertical="bottom" wrapText="0"/>
    </xf>
    <xf borderId="0" fillId="0" fontId="2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552450</xdr:colOff>
      <xdr:row>48</xdr:row>
      <xdr:rowOff>9525</xdr:rowOff>
    </xdr:from>
    <xdr:ext cx="5686425" cy="19050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0</xdr:row>
      <xdr:rowOff>171450</xdr:rowOff>
    </xdr:from>
    <xdr:ext cx="6781800" cy="80581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228600</xdr:colOff>
      <xdr:row>113</xdr:row>
      <xdr:rowOff>76200</xdr:rowOff>
    </xdr:from>
    <xdr:ext cx="3524250" cy="2743200"/>
    <xdr:pic>
      <xdr:nvPicPr>
        <xdr:cNvPr id="237533516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7" width="11.57"/>
    <col customWidth="1" min="18" max="26" width="8.71"/>
  </cols>
  <sheetData>
    <row r="1" ht="12.75" customHeight="1"/>
    <row r="2" ht="12.75" customHeight="1"/>
    <row r="3" ht="12.75" customHeight="1"/>
    <row r="4" ht="12.75" customHeight="1">
      <c r="D4" s="1" t="s">
        <v>0</v>
      </c>
      <c r="E4" s="1"/>
      <c r="F4" s="1"/>
      <c r="G4" s="1"/>
      <c r="H4" s="1" t="s">
        <v>0</v>
      </c>
      <c r="I4" s="1"/>
      <c r="J4" s="1"/>
      <c r="K4" s="1"/>
    </row>
    <row r="5" ht="12.75" customHeight="1">
      <c r="D5" s="2" t="s">
        <v>1</v>
      </c>
      <c r="E5" s="2"/>
      <c r="F5" s="2"/>
      <c r="G5" s="2"/>
      <c r="H5" s="3" t="s">
        <v>1</v>
      </c>
      <c r="I5" s="3"/>
      <c r="J5" s="3"/>
      <c r="K5" s="3"/>
    </row>
    <row r="6" ht="12.75" customHeight="1">
      <c r="C6" s="4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3</v>
      </c>
      <c r="I6" s="5" t="s">
        <v>4</v>
      </c>
      <c r="J6" s="5" t="s">
        <v>5</v>
      </c>
      <c r="K6" s="5" t="s">
        <v>6</v>
      </c>
      <c r="N6" s="5" t="s">
        <v>3</v>
      </c>
      <c r="O6" s="5" t="s">
        <v>3</v>
      </c>
      <c r="P6" s="5" t="s">
        <v>6</v>
      </c>
      <c r="Q6" s="5" t="s">
        <v>6</v>
      </c>
    </row>
    <row r="7" ht="12.75" customHeight="1">
      <c r="C7" s="4" t="s">
        <v>7</v>
      </c>
      <c r="D7" s="6" t="s">
        <v>8</v>
      </c>
      <c r="E7" s="6" t="s">
        <v>8</v>
      </c>
      <c r="F7" s="6" t="s">
        <v>8</v>
      </c>
      <c r="G7" s="6" t="s">
        <v>8</v>
      </c>
      <c r="H7" s="6">
        <v>92.0</v>
      </c>
      <c r="I7" s="6">
        <v>92.0</v>
      </c>
      <c r="J7" s="6">
        <v>92.0</v>
      </c>
      <c r="K7" s="6">
        <v>92.0</v>
      </c>
      <c r="N7" s="6" t="s">
        <v>8</v>
      </c>
      <c r="O7" s="6">
        <v>92.0</v>
      </c>
      <c r="P7" s="6" t="s">
        <v>8</v>
      </c>
      <c r="Q7" s="6">
        <v>92.0</v>
      </c>
    </row>
    <row r="8" ht="12.75" customHeight="1">
      <c r="C8" s="4" t="s">
        <v>9</v>
      </c>
      <c r="D8" s="7">
        <v>8.0</v>
      </c>
      <c r="E8" s="7">
        <v>8.0</v>
      </c>
      <c r="F8" s="7">
        <v>8.0</v>
      </c>
      <c r="G8" s="7">
        <v>8.0</v>
      </c>
      <c r="H8" s="7">
        <v>8.0</v>
      </c>
      <c r="I8" s="7">
        <v>8.0</v>
      </c>
      <c r="J8" s="7">
        <v>8.0</v>
      </c>
      <c r="K8" s="7">
        <v>8.0</v>
      </c>
      <c r="M8" s="8" t="s">
        <v>10</v>
      </c>
      <c r="N8" s="9">
        <v>1087.0</v>
      </c>
      <c r="O8" s="9">
        <v>1766.0</v>
      </c>
      <c r="P8" s="9">
        <v>1619.0</v>
      </c>
      <c r="Q8" s="9">
        <v>113666.0</v>
      </c>
    </row>
    <row r="9" ht="12.75" customHeight="1">
      <c r="C9" s="4" t="s">
        <v>11</v>
      </c>
      <c r="D9" s="7"/>
      <c r="E9" s="7"/>
      <c r="F9" s="7"/>
      <c r="G9" s="7"/>
      <c r="H9" s="7"/>
      <c r="I9" s="7"/>
      <c r="J9" s="7"/>
      <c r="N9" s="10">
        <v>2310.0</v>
      </c>
      <c r="O9" s="10">
        <v>3337.0</v>
      </c>
      <c r="P9" s="10">
        <v>3221.0</v>
      </c>
      <c r="Q9" s="10">
        <v>173913.0</v>
      </c>
    </row>
    <row r="10" ht="12.75" customHeight="1">
      <c r="N10" s="10">
        <v>253.0</v>
      </c>
      <c r="O10" s="10">
        <v>606.0</v>
      </c>
      <c r="P10" s="10">
        <v>474.0</v>
      </c>
      <c r="Q10" s="10">
        <v>63526.0</v>
      </c>
    </row>
    <row r="11" ht="12.75" customHeight="1"/>
    <row r="12" ht="12.75" customHeight="1">
      <c r="B12" s="4" t="s">
        <v>12</v>
      </c>
      <c r="C12" s="11" t="s">
        <v>13</v>
      </c>
      <c r="D12" s="12">
        <v>10.0</v>
      </c>
      <c r="E12" s="12">
        <v>10.0</v>
      </c>
      <c r="F12" s="12">
        <v>10.0</v>
      </c>
      <c r="G12" s="12">
        <v>10.0</v>
      </c>
      <c r="H12" s="12">
        <v>10.0</v>
      </c>
      <c r="I12" s="12">
        <v>10.0</v>
      </c>
      <c r="J12" s="12">
        <v>10.0</v>
      </c>
      <c r="K12" s="12">
        <v>10.0</v>
      </c>
      <c r="M12" s="10" t="s">
        <v>14</v>
      </c>
      <c r="N12" s="10">
        <f t="shared" ref="N12:Q12" si="1">N8/1087</f>
        <v>1</v>
      </c>
      <c r="O12" s="10">
        <f t="shared" si="1"/>
        <v>1.624655014</v>
      </c>
      <c r="P12" s="10">
        <f t="shared" si="1"/>
        <v>1.489420423</v>
      </c>
      <c r="Q12" s="10">
        <f t="shared" si="1"/>
        <v>104.5685373</v>
      </c>
    </row>
    <row r="13" ht="12.75" customHeight="1">
      <c r="C13" s="10" t="s">
        <v>15</v>
      </c>
      <c r="D13" s="10">
        <v>20.0</v>
      </c>
      <c r="E13" s="10">
        <v>20.0</v>
      </c>
      <c r="F13" s="10">
        <v>20.0</v>
      </c>
      <c r="G13" s="10">
        <v>20.0</v>
      </c>
      <c r="H13" s="10">
        <v>20.0</v>
      </c>
      <c r="I13" s="10">
        <v>20.0</v>
      </c>
      <c r="J13" s="10">
        <v>20.0</v>
      </c>
      <c r="K13" s="10">
        <v>20.0</v>
      </c>
      <c r="M13" s="10" t="s">
        <v>14</v>
      </c>
      <c r="N13" s="10">
        <f t="shared" ref="N13:Q13" si="2">N8/1766</f>
        <v>0.6155152888</v>
      </c>
      <c r="O13" s="10">
        <f t="shared" si="2"/>
        <v>1</v>
      </c>
      <c r="P13" s="10">
        <f t="shared" si="2"/>
        <v>0.9167610419</v>
      </c>
      <c r="Q13" s="4">
        <f t="shared" si="2"/>
        <v>64.36353341</v>
      </c>
    </row>
    <row r="14" ht="12.75" customHeight="1">
      <c r="C14" s="10" t="s">
        <v>16</v>
      </c>
      <c r="D14" s="10">
        <v>17.0</v>
      </c>
      <c r="E14" s="10">
        <v>11.0</v>
      </c>
      <c r="F14" s="10">
        <v>17.0</v>
      </c>
      <c r="G14" s="10">
        <v>25.0</v>
      </c>
      <c r="H14" s="10">
        <v>31.0</v>
      </c>
      <c r="I14" s="10">
        <v>42.0</v>
      </c>
      <c r="J14" s="10">
        <v>61.0</v>
      </c>
      <c r="K14" s="10">
        <v>46.0</v>
      </c>
    </row>
    <row r="15" ht="12.75" customHeight="1">
      <c r="D15" s="10">
        <v>22.0</v>
      </c>
      <c r="E15" s="10">
        <v>20.0</v>
      </c>
      <c r="F15" s="10">
        <v>23.0</v>
      </c>
      <c r="G15" s="10">
        <v>30.0</v>
      </c>
      <c r="H15" s="10">
        <v>34.0</v>
      </c>
      <c r="I15" s="10">
        <v>38.0</v>
      </c>
      <c r="J15" s="10">
        <v>65.0</v>
      </c>
      <c r="K15" s="10">
        <v>50.0</v>
      </c>
    </row>
    <row r="16" ht="12.75" customHeight="1">
      <c r="N16" s="10">
        <f>O8/0.71</f>
        <v>2487.323944</v>
      </c>
    </row>
    <row r="17" ht="12.75" customHeight="1">
      <c r="C17" s="11" t="s">
        <v>17</v>
      </c>
      <c r="D17" s="13">
        <f t="shared" ref="D17:K17" si="3">AVERAGE(D14:D16)</f>
        <v>19.5</v>
      </c>
      <c r="E17" s="13">
        <f t="shared" si="3"/>
        <v>15.5</v>
      </c>
      <c r="F17" s="13">
        <f t="shared" si="3"/>
        <v>20</v>
      </c>
      <c r="G17" s="13">
        <f t="shared" si="3"/>
        <v>27.5</v>
      </c>
      <c r="H17" s="13">
        <f t="shared" si="3"/>
        <v>32.5</v>
      </c>
      <c r="I17" s="13">
        <f t="shared" si="3"/>
        <v>40</v>
      </c>
      <c r="J17" s="13">
        <f t="shared" si="3"/>
        <v>63</v>
      </c>
      <c r="K17" s="13">
        <f t="shared" si="3"/>
        <v>48</v>
      </c>
    </row>
    <row r="18" ht="12.75" customHeight="1"/>
    <row r="19" ht="12.75" customHeight="1">
      <c r="B19" s="4" t="s">
        <v>18</v>
      </c>
      <c r="D19" s="10">
        <v>35.0</v>
      </c>
      <c r="E19" s="10">
        <v>35.0</v>
      </c>
      <c r="F19" s="10">
        <v>35.0</v>
      </c>
      <c r="G19" s="10">
        <v>35.0</v>
      </c>
      <c r="H19" s="10">
        <v>35.0</v>
      </c>
      <c r="I19" s="10">
        <v>35.0</v>
      </c>
      <c r="J19" s="10">
        <v>35.0</v>
      </c>
      <c r="K19" s="10">
        <v>35.0</v>
      </c>
    </row>
    <row r="20" ht="12.75" customHeight="1">
      <c r="B20" s="4" t="s">
        <v>19</v>
      </c>
    </row>
    <row r="21" ht="12.75" customHeight="1">
      <c r="C21" s="10" t="s">
        <v>20</v>
      </c>
      <c r="D21" s="10">
        <v>20.0</v>
      </c>
      <c r="E21" s="10">
        <v>20.0</v>
      </c>
      <c r="F21" s="10">
        <v>20.0</v>
      </c>
      <c r="G21" s="10">
        <v>20.0</v>
      </c>
      <c r="H21" s="10">
        <v>20.0</v>
      </c>
      <c r="I21" s="10">
        <v>20.0</v>
      </c>
      <c r="J21" s="10">
        <v>20.0</v>
      </c>
      <c r="K21" s="10">
        <v>20.0</v>
      </c>
    </row>
    <row r="22" ht="12.75" customHeight="1">
      <c r="C22" s="11" t="s">
        <v>21</v>
      </c>
      <c r="D22" s="12">
        <f t="shared" ref="D22:E22" si="4">D21*D17/D13*D12</f>
        <v>195</v>
      </c>
      <c r="E22" s="12">
        <f t="shared" si="4"/>
        <v>155</v>
      </c>
      <c r="F22" s="12">
        <f t="shared" ref="F22:G22" si="5">D21*F17/F13*F12</f>
        <v>200</v>
      </c>
      <c r="G22" s="12">
        <f t="shared" si="5"/>
        <v>275</v>
      </c>
      <c r="H22" s="12">
        <f t="shared" ref="H22:K22" si="6">H21*H17/H13*H12</f>
        <v>325</v>
      </c>
      <c r="I22" s="12">
        <f t="shared" si="6"/>
        <v>400</v>
      </c>
      <c r="J22" s="12">
        <f t="shared" si="6"/>
        <v>630</v>
      </c>
      <c r="K22" s="12">
        <f t="shared" si="6"/>
        <v>480</v>
      </c>
    </row>
    <row r="23" ht="12.75" customHeight="1"/>
    <row r="24" ht="12.75" customHeight="1"/>
    <row r="25" ht="12.75" customHeight="1">
      <c r="B25" s="4" t="s">
        <v>22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10">
        <v>0.0</v>
      </c>
      <c r="J25" s="10">
        <v>1.0</v>
      </c>
      <c r="K25" s="10">
        <v>7.0</v>
      </c>
    </row>
    <row r="26" ht="12.75" customHeight="1">
      <c r="D26" s="10">
        <v>0.0</v>
      </c>
      <c r="E26" s="10">
        <v>0.0</v>
      </c>
      <c r="F26" s="10">
        <v>0.0</v>
      </c>
      <c r="G26" s="10">
        <v>0.0</v>
      </c>
      <c r="H26" s="10">
        <v>0.0</v>
      </c>
      <c r="I26" s="10">
        <v>0.0</v>
      </c>
      <c r="J26" s="10">
        <v>1.0</v>
      </c>
      <c r="K26" s="10">
        <v>11.0</v>
      </c>
    </row>
    <row r="27" ht="12.75" customHeight="1">
      <c r="D27" s="10">
        <v>0.0</v>
      </c>
      <c r="E27" s="10">
        <v>0.0</v>
      </c>
      <c r="F27" s="10">
        <v>0.0</v>
      </c>
      <c r="G27" s="10">
        <v>0.0</v>
      </c>
      <c r="H27" s="10">
        <v>0.0</v>
      </c>
      <c r="I27" s="10">
        <v>0.0</v>
      </c>
      <c r="J27" s="10">
        <v>3.0</v>
      </c>
      <c r="K27" s="10">
        <v>13.0</v>
      </c>
    </row>
    <row r="28" ht="12.75" customHeight="1">
      <c r="D28" s="10">
        <v>0.0</v>
      </c>
      <c r="E28" s="10">
        <v>0.0</v>
      </c>
      <c r="F28" s="10">
        <v>0.0</v>
      </c>
      <c r="G28" s="10">
        <v>0.0</v>
      </c>
      <c r="H28" s="10">
        <v>0.0</v>
      </c>
      <c r="I28" s="10">
        <v>1.0</v>
      </c>
      <c r="J28" s="10">
        <v>2.0</v>
      </c>
      <c r="K28" s="10">
        <v>12.0</v>
      </c>
    </row>
    <row r="29" ht="12.75" customHeight="1">
      <c r="D29" s="10">
        <v>0.0</v>
      </c>
      <c r="E29" s="10">
        <v>0.0</v>
      </c>
      <c r="F29" s="10">
        <v>0.0</v>
      </c>
      <c r="G29" s="10">
        <v>0.0</v>
      </c>
      <c r="H29" s="10">
        <v>0.0</v>
      </c>
      <c r="I29" s="10">
        <v>2.0</v>
      </c>
      <c r="J29" s="10">
        <v>1.0</v>
      </c>
      <c r="K29" s="10">
        <v>15.0</v>
      </c>
    </row>
    <row r="30" ht="12.75" customHeight="1">
      <c r="D30" s="10">
        <v>0.0</v>
      </c>
      <c r="E30" s="10">
        <v>0.0</v>
      </c>
      <c r="F30" s="10">
        <v>0.0</v>
      </c>
      <c r="G30" s="10">
        <v>0.0</v>
      </c>
      <c r="H30" s="10">
        <v>0.0</v>
      </c>
      <c r="I30" s="10">
        <v>0.0</v>
      </c>
      <c r="J30" s="10">
        <v>6.0</v>
      </c>
      <c r="K30" s="10">
        <v>16.0</v>
      </c>
    </row>
    <row r="31" ht="12.75" customHeight="1">
      <c r="D31" s="10">
        <v>0.0</v>
      </c>
      <c r="E31" s="10">
        <v>0.0</v>
      </c>
      <c r="F31" s="10">
        <v>0.0</v>
      </c>
      <c r="G31" s="10">
        <v>0.0</v>
      </c>
      <c r="H31" s="10">
        <v>0.0</v>
      </c>
      <c r="I31" s="10">
        <v>0.0</v>
      </c>
      <c r="J31" s="10">
        <v>3.0</v>
      </c>
      <c r="K31" s="10">
        <v>12.0</v>
      </c>
    </row>
    <row r="32" ht="12.75" customHeight="1">
      <c r="D32" s="10">
        <v>0.0</v>
      </c>
      <c r="E32" s="10">
        <v>0.0</v>
      </c>
      <c r="F32" s="10">
        <v>0.0</v>
      </c>
      <c r="G32" s="10">
        <v>0.0</v>
      </c>
      <c r="H32" s="10">
        <v>0.0</v>
      </c>
      <c r="I32" s="10">
        <v>0.0</v>
      </c>
      <c r="J32" s="10">
        <v>2.0</v>
      </c>
      <c r="K32" s="10">
        <v>21.0</v>
      </c>
    </row>
    <row r="33" ht="12.75" customHeight="1"/>
    <row r="34" ht="12.75" customHeight="1"/>
    <row r="35" ht="12.75" customHeight="1"/>
    <row r="36" ht="12.75" customHeight="1">
      <c r="C36" s="10" t="s">
        <v>23</v>
      </c>
    </row>
    <row r="37" ht="12.75" customHeight="1">
      <c r="C37" s="10" t="s">
        <v>24</v>
      </c>
      <c r="D37" s="14"/>
      <c r="E37" s="14"/>
      <c r="F37" s="13"/>
      <c r="G37" s="13"/>
      <c r="H37" s="13"/>
    </row>
    <row r="38" ht="12.75" customHeight="1">
      <c r="C38" s="2" t="s">
        <v>25</v>
      </c>
      <c r="D38" s="9"/>
      <c r="E38" s="9"/>
      <c r="F38" s="9"/>
      <c r="G38" s="9"/>
      <c r="H38" s="9"/>
      <c r="I38" s="9">
        <v>6775.0</v>
      </c>
      <c r="J38" s="9">
        <v>24095.0</v>
      </c>
      <c r="K38" s="9">
        <v>113666.0</v>
      </c>
    </row>
    <row r="39" ht="12.75" customHeight="1">
      <c r="C39" s="10" t="s">
        <v>26</v>
      </c>
      <c r="I39" s="10">
        <v>15940.0</v>
      </c>
      <c r="J39" s="7">
        <v>43413.0</v>
      </c>
      <c r="K39" s="10">
        <v>173913.0</v>
      </c>
    </row>
    <row r="40" ht="12.75" customHeight="1">
      <c r="C40" s="10" t="s">
        <v>27</v>
      </c>
      <c r="I40" s="10">
        <v>996.0</v>
      </c>
      <c r="J40" s="10">
        <v>9403.0</v>
      </c>
      <c r="K40" s="10">
        <v>63526.0</v>
      </c>
    </row>
    <row r="41" ht="12.75" customHeight="1">
      <c r="C41" s="10" t="s">
        <v>28</v>
      </c>
      <c r="D41" s="15">
        <v>1.0E-7</v>
      </c>
      <c r="E41" s="15">
        <v>1.0E-7</v>
      </c>
      <c r="F41" s="15">
        <v>1.0E-7</v>
      </c>
      <c r="G41" s="15">
        <v>1.0E-7</v>
      </c>
      <c r="H41" s="15">
        <v>1.0E-7</v>
      </c>
      <c r="I41" s="15">
        <v>1.0E-7</v>
      </c>
      <c r="J41" s="15">
        <v>1.0E-7</v>
      </c>
      <c r="K41" s="15">
        <v>1.0E-7</v>
      </c>
    </row>
    <row r="42" ht="12.75" customHeight="1"/>
    <row r="43" ht="12.75" customHeight="1"/>
    <row r="44" ht="12.75" customHeight="1"/>
    <row r="45" ht="12.75" customHeight="1">
      <c r="B45" s="10" t="s">
        <v>29</v>
      </c>
      <c r="F45" s="16" t="s">
        <v>30</v>
      </c>
      <c r="G45" s="16"/>
      <c r="H45" s="16"/>
      <c r="J45" s="16" t="s">
        <v>31</v>
      </c>
      <c r="K45" s="16"/>
    </row>
    <row r="46" ht="12.75" customHeight="1">
      <c r="B46" s="17">
        <v>42675.0</v>
      </c>
    </row>
    <row r="47" ht="12.75" customHeight="1">
      <c r="D47" s="1" t="s">
        <v>32</v>
      </c>
      <c r="E47" s="1"/>
      <c r="F47" s="1"/>
      <c r="G47" s="1"/>
      <c r="H47" s="1" t="s">
        <v>32</v>
      </c>
      <c r="I47" s="1"/>
      <c r="J47" s="1"/>
      <c r="K47" s="1"/>
    </row>
    <row r="48" ht="12.75" customHeight="1">
      <c r="D48" s="2" t="s">
        <v>1</v>
      </c>
      <c r="E48" s="2"/>
      <c r="F48" s="2"/>
      <c r="G48" s="2"/>
      <c r="H48" s="3" t="s">
        <v>1</v>
      </c>
      <c r="I48" s="3"/>
      <c r="J48" s="3"/>
      <c r="K48" s="3"/>
    </row>
    <row r="49" ht="12.75" customHeight="1">
      <c r="C49" s="4" t="s">
        <v>2</v>
      </c>
      <c r="D49" s="5" t="s">
        <v>3</v>
      </c>
      <c r="E49" s="5" t="s">
        <v>4</v>
      </c>
      <c r="F49" s="5" t="s">
        <v>5</v>
      </c>
      <c r="G49" s="5" t="s">
        <v>6</v>
      </c>
      <c r="H49" s="5" t="s">
        <v>3</v>
      </c>
      <c r="I49" s="5" t="s">
        <v>4</v>
      </c>
      <c r="J49" s="5" t="s">
        <v>5</v>
      </c>
      <c r="K49" s="5" t="s">
        <v>6</v>
      </c>
    </row>
    <row r="50" ht="12.75" customHeight="1">
      <c r="C50" s="4" t="s">
        <v>7</v>
      </c>
      <c r="D50" s="6" t="s">
        <v>8</v>
      </c>
      <c r="E50" s="6" t="s">
        <v>8</v>
      </c>
      <c r="F50" s="6" t="s">
        <v>8</v>
      </c>
      <c r="G50" s="6" t="s">
        <v>8</v>
      </c>
      <c r="H50" s="6">
        <v>92.0</v>
      </c>
      <c r="I50" s="6">
        <v>92.0</v>
      </c>
      <c r="J50" s="6">
        <v>92.0</v>
      </c>
      <c r="K50" s="6">
        <v>92.0</v>
      </c>
    </row>
    <row r="51" ht="12.75" customHeight="1">
      <c r="C51" s="4" t="s">
        <v>9</v>
      </c>
      <c r="D51" s="7">
        <v>8.0</v>
      </c>
      <c r="E51" s="7">
        <v>8.0</v>
      </c>
      <c r="F51" s="7">
        <v>8.0</v>
      </c>
      <c r="G51" s="7">
        <v>8.0</v>
      </c>
      <c r="H51" s="7">
        <v>8.0</v>
      </c>
      <c r="I51" s="7">
        <v>8.0</v>
      </c>
      <c r="J51" s="7">
        <v>8.0</v>
      </c>
      <c r="K51" s="7">
        <v>8.0</v>
      </c>
    </row>
    <row r="52" ht="12.75" customHeight="1">
      <c r="C52" s="4" t="s">
        <v>11</v>
      </c>
      <c r="D52" s="7"/>
      <c r="E52" s="7"/>
      <c r="F52" s="7"/>
      <c r="G52" s="7"/>
      <c r="H52" s="7"/>
      <c r="I52" s="7"/>
      <c r="J52" s="7"/>
    </row>
    <row r="53" ht="12.75" customHeight="1"/>
    <row r="54" ht="12.75" customHeight="1"/>
    <row r="55" ht="12.75" customHeight="1">
      <c r="B55" s="4" t="s">
        <v>12</v>
      </c>
      <c r="C55" s="11" t="s">
        <v>13</v>
      </c>
      <c r="D55" s="12">
        <v>100.0</v>
      </c>
      <c r="E55" s="12">
        <v>100.0</v>
      </c>
      <c r="F55" s="12">
        <v>100.0</v>
      </c>
      <c r="G55" s="12">
        <v>100.0</v>
      </c>
      <c r="H55" s="12">
        <v>100.0</v>
      </c>
      <c r="I55" s="12">
        <v>100.0</v>
      </c>
      <c r="J55" s="12">
        <v>100.0</v>
      </c>
      <c r="K55" s="12">
        <v>100.0</v>
      </c>
    </row>
    <row r="56" ht="12.75" customHeight="1">
      <c r="C56" s="10" t="s">
        <v>15</v>
      </c>
      <c r="D56" s="10">
        <v>20.0</v>
      </c>
      <c r="E56" s="10">
        <v>20.0</v>
      </c>
      <c r="F56" s="10">
        <v>20.0</v>
      </c>
      <c r="G56" s="10">
        <v>20.0</v>
      </c>
      <c r="H56" s="10">
        <v>20.0</v>
      </c>
      <c r="I56" s="10">
        <v>20.0</v>
      </c>
      <c r="J56" s="10">
        <v>20.0</v>
      </c>
      <c r="K56" s="10">
        <v>20.0</v>
      </c>
    </row>
    <row r="57" ht="12.75" customHeight="1">
      <c r="C57" s="10" t="s">
        <v>16</v>
      </c>
      <c r="D57" s="10">
        <v>47.0</v>
      </c>
      <c r="E57" s="10">
        <v>54.0</v>
      </c>
      <c r="F57" s="10">
        <v>51.0</v>
      </c>
      <c r="G57" s="10">
        <v>48.0</v>
      </c>
      <c r="H57" s="10">
        <v>62.0</v>
      </c>
      <c r="I57" s="10">
        <v>43.0</v>
      </c>
      <c r="J57" s="10">
        <v>74.0</v>
      </c>
      <c r="K57" s="10">
        <v>69.0</v>
      </c>
    </row>
    <row r="58" ht="12.75" customHeight="1"/>
    <row r="59" ht="12.75" customHeight="1"/>
    <row r="60" ht="12.75" customHeight="1">
      <c r="C60" s="11" t="s">
        <v>17</v>
      </c>
      <c r="D60" s="13">
        <f t="shared" ref="D60:H60" si="7">AVERAGE(D57:D59)</f>
        <v>47</v>
      </c>
      <c r="E60" s="13">
        <f t="shared" si="7"/>
        <v>54</v>
      </c>
      <c r="F60" s="13">
        <f t="shared" si="7"/>
        <v>51</v>
      </c>
      <c r="G60" s="13">
        <f t="shared" si="7"/>
        <v>48</v>
      </c>
      <c r="H60" s="13">
        <f t="shared" si="7"/>
        <v>62</v>
      </c>
      <c r="I60" s="13">
        <v>58.0</v>
      </c>
      <c r="J60" s="13">
        <f t="shared" ref="J60:K60" si="8">AVERAGE(J57:J59)</f>
        <v>74</v>
      </c>
      <c r="K60" s="13">
        <f t="shared" si="8"/>
        <v>69</v>
      </c>
    </row>
    <row r="61" ht="12.75" customHeight="1"/>
    <row r="62" ht="12.75" customHeight="1">
      <c r="B62" s="4" t="s">
        <v>18</v>
      </c>
      <c r="D62" s="10">
        <v>35.0</v>
      </c>
      <c r="E62" s="10">
        <v>35.0</v>
      </c>
      <c r="F62" s="10">
        <v>35.0</v>
      </c>
      <c r="G62" s="10">
        <v>35.0</v>
      </c>
      <c r="H62" s="10">
        <v>35.0</v>
      </c>
      <c r="I62" s="10">
        <v>35.0</v>
      </c>
      <c r="J62" s="10">
        <v>35.0</v>
      </c>
      <c r="K62" s="10">
        <v>35.0</v>
      </c>
    </row>
    <row r="63" ht="12.75" customHeight="1">
      <c r="B63" s="4" t="s">
        <v>19</v>
      </c>
    </row>
    <row r="64" ht="12.75" customHeight="1">
      <c r="C64" s="10" t="s">
        <v>20</v>
      </c>
      <c r="D64" s="10">
        <v>20.0</v>
      </c>
      <c r="E64" s="10">
        <v>20.0</v>
      </c>
      <c r="F64" s="10">
        <v>20.0</v>
      </c>
      <c r="G64" s="10">
        <v>20.0</v>
      </c>
      <c r="H64" s="10">
        <v>20.0</v>
      </c>
      <c r="I64" s="10">
        <v>20.0</v>
      </c>
      <c r="J64" s="10">
        <v>20.0</v>
      </c>
      <c r="K64" s="10">
        <v>20.0</v>
      </c>
    </row>
    <row r="65" ht="12.75" customHeight="1">
      <c r="C65" s="11" t="s">
        <v>21</v>
      </c>
      <c r="D65" s="12">
        <f t="shared" ref="D65:E65" si="9">D64*D60/D56*D55</f>
        <v>4700</v>
      </c>
      <c r="E65" s="12">
        <f t="shared" si="9"/>
        <v>5400</v>
      </c>
      <c r="F65" s="12">
        <f t="shared" ref="F65:G65" si="10">D64*F60/F56*F55</f>
        <v>5100</v>
      </c>
      <c r="G65" s="12">
        <f t="shared" si="10"/>
        <v>4800</v>
      </c>
      <c r="H65" s="12">
        <f t="shared" ref="H65:K65" si="11">H64*H60/H56*H55</f>
        <v>6200</v>
      </c>
      <c r="I65" s="12">
        <f t="shared" si="11"/>
        <v>5800</v>
      </c>
      <c r="J65" s="12">
        <f t="shared" si="11"/>
        <v>7400</v>
      </c>
      <c r="K65" s="12">
        <f t="shared" si="11"/>
        <v>6900</v>
      </c>
    </row>
    <row r="66" ht="12.75" customHeight="1"/>
    <row r="67" ht="12.75" customHeight="1"/>
    <row r="68" ht="12.75" customHeight="1">
      <c r="B68" s="4" t="s">
        <v>22</v>
      </c>
      <c r="D68" s="10">
        <v>5.0</v>
      </c>
      <c r="E68" s="10">
        <v>8.0</v>
      </c>
      <c r="F68" s="10">
        <v>3.0</v>
      </c>
      <c r="G68" s="10">
        <v>6.0</v>
      </c>
      <c r="H68" s="10">
        <v>1.0</v>
      </c>
      <c r="I68" s="10">
        <v>13.0</v>
      </c>
      <c r="J68" s="10">
        <v>47.0</v>
      </c>
      <c r="K68" s="10">
        <v>150.0</v>
      </c>
    </row>
    <row r="69" ht="12.75" customHeight="1">
      <c r="D69" s="10">
        <v>1.0</v>
      </c>
      <c r="E69" s="10">
        <v>9.0</v>
      </c>
      <c r="F69" s="10">
        <v>1.0</v>
      </c>
      <c r="G69" s="10">
        <v>0.0</v>
      </c>
      <c r="H69" s="10">
        <v>10.0</v>
      </c>
      <c r="I69" s="10">
        <v>25.0</v>
      </c>
      <c r="J69" s="10">
        <v>9.0</v>
      </c>
      <c r="K69" s="10">
        <v>80.0</v>
      </c>
    </row>
    <row r="70" ht="12.75" customHeight="1">
      <c r="D70" s="10">
        <v>7.0</v>
      </c>
      <c r="E70" s="10">
        <v>21.0</v>
      </c>
      <c r="F70" s="10">
        <v>2.0</v>
      </c>
      <c r="G70" s="10">
        <v>3.0</v>
      </c>
      <c r="H70" s="10">
        <v>15.0</v>
      </c>
      <c r="I70" s="10">
        <v>11.0</v>
      </c>
      <c r="J70" s="10">
        <v>12.0</v>
      </c>
      <c r="K70" s="10">
        <v>100.0</v>
      </c>
    </row>
    <row r="71" ht="12.75" customHeight="1">
      <c r="D71" s="10">
        <v>0.0</v>
      </c>
      <c r="E71" s="10">
        <v>4.0</v>
      </c>
      <c r="F71" s="10">
        <v>4.0</v>
      </c>
      <c r="G71" s="10">
        <v>9.0</v>
      </c>
      <c r="H71" s="10">
        <v>2.0</v>
      </c>
      <c r="I71" s="10">
        <v>16.0</v>
      </c>
      <c r="J71" s="10">
        <v>35.0</v>
      </c>
      <c r="K71" s="10">
        <v>120.0</v>
      </c>
    </row>
    <row r="72" ht="12.75" customHeight="1">
      <c r="D72" s="10">
        <v>0.0</v>
      </c>
      <c r="E72" s="10">
        <v>11.0</v>
      </c>
      <c r="F72" s="10">
        <v>0.0</v>
      </c>
      <c r="G72" s="10">
        <v>1.0</v>
      </c>
      <c r="H72" s="10">
        <v>4.0</v>
      </c>
      <c r="I72" s="10">
        <v>9.0</v>
      </c>
      <c r="J72" s="10">
        <v>37.0</v>
      </c>
      <c r="K72" s="10">
        <v>80.0</v>
      </c>
    </row>
    <row r="73" ht="12.75" customHeight="1">
      <c r="D73" s="10">
        <v>0.0</v>
      </c>
      <c r="E73" s="10">
        <v>2.0</v>
      </c>
      <c r="F73" s="10">
        <v>0.0</v>
      </c>
      <c r="G73" s="10">
        <v>0.0</v>
      </c>
      <c r="H73" s="10">
        <v>0.0</v>
      </c>
      <c r="I73" s="10">
        <v>34.0</v>
      </c>
      <c r="J73" s="10">
        <v>29.0</v>
      </c>
      <c r="K73" s="10">
        <v>50.0</v>
      </c>
    </row>
    <row r="74" ht="12.75" customHeight="1">
      <c r="D74" s="10">
        <v>0.0</v>
      </c>
      <c r="E74" s="10">
        <v>3.0</v>
      </c>
      <c r="F74" s="10">
        <v>0.0</v>
      </c>
      <c r="G74" s="10">
        <v>0.0</v>
      </c>
      <c r="H74" s="10">
        <v>0.0</v>
      </c>
      <c r="I74" s="10">
        <v>27.0</v>
      </c>
      <c r="J74" s="10">
        <v>32.0</v>
      </c>
      <c r="K74" s="10">
        <v>100.0</v>
      </c>
    </row>
    <row r="75" ht="12.75" customHeight="1">
      <c r="D75" s="10">
        <v>0.0</v>
      </c>
      <c r="E75" s="10">
        <v>0.0</v>
      </c>
      <c r="F75" s="10">
        <v>0.0</v>
      </c>
      <c r="G75" s="10">
        <v>0.0</v>
      </c>
      <c r="H75" s="10">
        <v>0.0</v>
      </c>
      <c r="I75" s="10">
        <v>10.0</v>
      </c>
      <c r="J75" s="10">
        <v>18.0</v>
      </c>
      <c r="K75" s="10">
        <v>60.0</v>
      </c>
    </row>
    <row r="76" ht="12.75" customHeight="1"/>
    <row r="77" ht="12.75" customHeight="1"/>
    <row r="78" ht="12.75" customHeight="1"/>
    <row r="79" ht="12.75" customHeight="1">
      <c r="C79" s="10" t="s">
        <v>23</v>
      </c>
      <c r="J79" s="10" t="s">
        <v>33</v>
      </c>
    </row>
    <row r="80" ht="12.75" customHeight="1">
      <c r="C80" s="10" t="s">
        <v>24</v>
      </c>
      <c r="J80" s="10" t="s">
        <v>34</v>
      </c>
    </row>
    <row r="81" ht="12.75" customHeight="1">
      <c r="C81" s="2" t="s">
        <v>25</v>
      </c>
      <c r="D81" s="9">
        <v>1087.0</v>
      </c>
      <c r="E81" s="9">
        <v>4567.0</v>
      </c>
      <c r="F81" s="9">
        <v>1337.0</v>
      </c>
      <c r="G81" s="9">
        <v>1619.0</v>
      </c>
      <c r="H81" s="9">
        <v>1766.0</v>
      </c>
      <c r="I81" s="9">
        <v>10769.0</v>
      </c>
      <c r="J81" s="9">
        <v>11035.0</v>
      </c>
      <c r="K81" s="9">
        <v>33184.0</v>
      </c>
    </row>
    <row r="82" ht="12.75" customHeight="1">
      <c r="C82" s="10" t="s">
        <v>26</v>
      </c>
      <c r="D82" s="10">
        <v>2310.0</v>
      </c>
      <c r="E82" s="10">
        <v>7700.0</v>
      </c>
      <c r="F82" s="10">
        <v>2715.0</v>
      </c>
      <c r="G82" s="10">
        <v>3221.0</v>
      </c>
      <c r="H82" s="10">
        <v>3337.0</v>
      </c>
      <c r="I82" s="10">
        <v>16231.0</v>
      </c>
      <c r="J82" s="7">
        <v>16163.0</v>
      </c>
      <c r="K82" s="10">
        <v>44195.0</v>
      </c>
    </row>
    <row r="83" ht="12.75" customHeight="1">
      <c r="C83" s="10" t="s">
        <v>27</v>
      </c>
      <c r="D83" s="10">
        <v>253.0</v>
      </c>
      <c r="E83" s="10">
        <v>2091.0</v>
      </c>
      <c r="F83" s="10">
        <v>366.0</v>
      </c>
      <c r="G83" s="10">
        <v>474.0</v>
      </c>
      <c r="H83" s="10">
        <v>606.0</v>
      </c>
      <c r="I83" s="10">
        <v>6189.0</v>
      </c>
      <c r="J83" s="10">
        <v>6674.0</v>
      </c>
      <c r="K83" s="10">
        <v>23389.0</v>
      </c>
    </row>
    <row r="84" ht="12.75" customHeight="1">
      <c r="C84" s="10" t="s">
        <v>28</v>
      </c>
      <c r="D84" s="15">
        <v>1.0E-7</v>
      </c>
      <c r="E84" s="15">
        <v>1.0E-7</v>
      </c>
      <c r="F84" s="15">
        <v>1.0E-7</v>
      </c>
      <c r="G84" s="15">
        <v>1.0E-7</v>
      </c>
      <c r="H84" s="15">
        <v>1.0E-7</v>
      </c>
      <c r="I84" s="15">
        <v>1.0E-7</v>
      </c>
      <c r="J84" s="15">
        <v>1.0E-7</v>
      </c>
      <c r="K84" s="15">
        <v>1.0E-7</v>
      </c>
    </row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11.57"/>
    <col customWidth="1" min="13" max="26" width="8.71"/>
  </cols>
  <sheetData>
    <row r="1" ht="12.75" customHeight="1"/>
    <row r="2" ht="12.75" customHeight="1">
      <c r="A2" s="10" t="s">
        <v>336</v>
      </c>
      <c r="D2" s="10" t="s">
        <v>415</v>
      </c>
      <c r="G2" s="10" t="s">
        <v>416</v>
      </c>
      <c r="J2" s="10" t="s">
        <v>306</v>
      </c>
    </row>
    <row r="3" ht="12.75" customHeight="1">
      <c r="A3" s="10">
        <v>0.032</v>
      </c>
      <c r="B3" s="10">
        <v>0.009</v>
      </c>
      <c r="C3" s="10">
        <v>0.088</v>
      </c>
      <c r="D3" s="10">
        <v>0.032</v>
      </c>
      <c r="E3" s="10">
        <v>0.08</v>
      </c>
      <c r="F3" s="10">
        <v>0.01</v>
      </c>
      <c r="G3" s="10">
        <v>0.036</v>
      </c>
      <c r="H3" s="10">
        <v>0.111</v>
      </c>
      <c r="I3" s="10">
        <v>0.013</v>
      </c>
      <c r="J3" s="10">
        <v>0.013</v>
      </c>
      <c r="K3" s="10">
        <v>0.023</v>
      </c>
      <c r="L3" s="10">
        <v>0.011</v>
      </c>
    </row>
    <row r="4" ht="12.75" customHeight="1">
      <c r="A4" s="10">
        <v>0.032</v>
      </c>
      <c r="B4" s="10">
        <v>0.01</v>
      </c>
      <c r="C4" s="10">
        <v>0.092</v>
      </c>
      <c r="D4" s="10">
        <v>0.036</v>
      </c>
      <c r="E4" s="10">
        <v>0.083</v>
      </c>
      <c r="F4" s="10">
        <v>0.012</v>
      </c>
      <c r="G4" s="10">
        <v>0.04</v>
      </c>
      <c r="H4" s="10">
        <v>4.422</v>
      </c>
      <c r="I4" s="10">
        <v>0.018</v>
      </c>
      <c r="J4" s="10">
        <v>0.018</v>
      </c>
      <c r="K4" s="10">
        <v>0.027</v>
      </c>
      <c r="L4" s="10">
        <v>0.011</v>
      </c>
    </row>
    <row r="5" ht="12.75" customHeight="1"/>
    <row r="6" ht="12.75" customHeight="1">
      <c r="A6" s="10">
        <f t="shared" ref="A6:L6" si="1">A4-A3</f>
        <v>0</v>
      </c>
      <c r="B6" s="10">
        <f t="shared" si="1"/>
        <v>0.001</v>
      </c>
      <c r="C6" s="10">
        <f t="shared" si="1"/>
        <v>0.004</v>
      </c>
      <c r="D6" s="10">
        <f t="shared" si="1"/>
        <v>0.004</v>
      </c>
      <c r="E6" s="10">
        <f t="shared" si="1"/>
        <v>0.003</v>
      </c>
      <c r="F6" s="10">
        <f t="shared" si="1"/>
        <v>0.002</v>
      </c>
      <c r="G6" s="10">
        <f t="shared" si="1"/>
        <v>0.004</v>
      </c>
      <c r="H6" s="10">
        <f t="shared" si="1"/>
        <v>4.311</v>
      </c>
      <c r="I6" s="10">
        <f t="shared" si="1"/>
        <v>0.005</v>
      </c>
      <c r="J6" s="10">
        <f t="shared" si="1"/>
        <v>0.005</v>
      </c>
      <c r="K6" s="10">
        <f t="shared" si="1"/>
        <v>0.004</v>
      </c>
      <c r="L6" s="10">
        <f t="shared" si="1"/>
        <v>0</v>
      </c>
    </row>
    <row r="7" ht="12.75" customHeight="1">
      <c r="A7" s="10">
        <f>SUM(A6:C6)</f>
        <v>0.005</v>
      </c>
      <c r="D7" s="10">
        <f>SUM(D6:F6)</f>
        <v>0.009</v>
      </c>
      <c r="G7" s="10">
        <f>SUM(G6:I6)</f>
        <v>4.32</v>
      </c>
      <c r="J7" s="10">
        <f>SUM(J6:L6)</f>
        <v>0.009</v>
      </c>
    </row>
    <row r="8" ht="12.75" customHeight="1"/>
    <row r="9" ht="12.75" customHeight="1">
      <c r="A9" s="10">
        <f>SUM(A7:J7)</f>
        <v>4.343</v>
      </c>
      <c r="B9" s="10">
        <f t="shared" ref="B9:L9" si="2">A9</f>
        <v>4.343</v>
      </c>
      <c r="C9" s="10">
        <f t="shared" si="2"/>
        <v>4.343</v>
      </c>
      <c r="D9" s="10">
        <f t="shared" si="2"/>
        <v>4.343</v>
      </c>
      <c r="E9" s="10">
        <f t="shared" si="2"/>
        <v>4.343</v>
      </c>
      <c r="F9" s="10">
        <f t="shared" si="2"/>
        <v>4.343</v>
      </c>
      <c r="G9" s="10">
        <f t="shared" si="2"/>
        <v>4.343</v>
      </c>
      <c r="H9" s="10">
        <f t="shared" si="2"/>
        <v>4.343</v>
      </c>
      <c r="I9" s="10">
        <f t="shared" si="2"/>
        <v>4.343</v>
      </c>
      <c r="J9" s="10">
        <f t="shared" si="2"/>
        <v>4.343</v>
      </c>
      <c r="K9" s="10">
        <f t="shared" si="2"/>
        <v>4.343</v>
      </c>
      <c r="L9" s="10">
        <f t="shared" si="2"/>
        <v>4.343</v>
      </c>
    </row>
    <row r="10" ht="12.75" customHeight="1"/>
    <row r="11" ht="12.75" customHeight="1">
      <c r="A11" s="10">
        <f>A7/A9</f>
        <v>0.001151277918</v>
      </c>
      <c r="D11" s="10">
        <f>D7/D9</f>
        <v>0.002072300253</v>
      </c>
      <c r="G11" s="10">
        <f>G7/G9</f>
        <v>0.9947041216</v>
      </c>
      <c r="J11" s="10">
        <f>J7/J9</f>
        <v>0.002072300253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11.57"/>
    <col customWidth="1" min="14" max="26" width="8.71"/>
  </cols>
  <sheetData>
    <row r="1" ht="12.75" customHeight="1"/>
    <row r="2" ht="12.75" customHeight="1"/>
    <row r="3" ht="12.75" customHeight="1">
      <c r="B3" s="10" t="s">
        <v>336</v>
      </c>
      <c r="E3" s="10" t="s">
        <v>415</v>
      </c>
      <c r="H3" s="10" t="s">
        <v>416</v>
      </c>
      <c r="K3" s="10" t="s">
        <v>306</v>
      </c>
    </row>
    <row r="4" ht="12.75" customHeight="1">
      <c r="A4" s="10" t="s">
        <v>417</v>
      </c>
      <c r="B4" s="10">
        <v>0.032</v>
      </c>
      <c r="C4" s="10">
        <v>0.009</v>
      </c>
      <c r="D4" s="10">
        <v>0.088</v>
      </c>
      <c r="E4" s="10">
        <v>0.032</v>
      </c>
      <c r="F4" s="10">
        <v>0.08</v>
      </c>
      <c r="G4" s="10">
        <v>0.01</v>
      </c>
      <c r="H4" s="10">
        <v>0.036</v>
      </c>
      <c r="I4" s="10">
        <v>0.111</v>
      </c>
      <c r="J4" s="10">
        <v>0.013</v>
      </c>
      <c r="K4" s="10">
        <v>0.013</v>
      </c>
      <c r="L4" s="10">
        <v>0.023</v>
      </c>
      <c r="M4" s="10">
        <v>0.011</v>
      </c>
    </row>
    <row r="5" ht="12.75" customHeight="1">
      <c r="A5" s="10" t="s">
        <v>238</v>
      </c>
      <c r="B5" s="10">
        <v>0.032</v>
      </c>
      <c r="C5" s="10">
        <v>0.015</v>
      </c>
      <c r="D5" s="10">
        <v>0.079</v>
      </c>
      <c r="E5" s="10">
        <v>0.038</v>
      </c>
      <c r="F5" s="10">
        <v>0.072</v>
      </c>
      <c r="G5" s="10">
        <v>0.021</v>
      </c>
      <c r="H5" s="10">
        <v>0.088</v>
      </c>
      <c r="I5" s="10">
        <v>2.122</v>
      </c>
      <c r="J5" s="10">
        <v>0.021</v>
      </c>
      <c r="K5" s="10">
        <v>0.127</v>
      </c>
      <c r="L5" s="10">
        <v>0.08</v>
      </c>
      <c r="M5" s="10">
        <v>0.013</v>
      </c>
    </row>
    <row r="6" ht="12.75" customHeight="1"/>
    <row r="7" ht="12.75" customHeight="1">
      <c r="A7" s="10" t="s">
        <v>418</v>
      </c>
      <c r="B7" s="10">
        <f t="shared" ref="B7:M7" si="1">B5-B4</f>
        <v>0</v>
      </c>
      <c r="C7" s="10">
        <f t="shared" si="1"/>
        <v>0.006</v>
      </c>
      <c r="D7" s="10">
        <f t="shared" si="1"/>
        <v>-0.009</v>
      </c>
      <c r="E7" s="10">
        <f t="shared" si="1"/>
        <v>0.006</v>
      </c>
      <c r="F7" s="10">
        <f t="shared" si="1"/>
        <v>-0.008</v>
      </c>
      <c r="G7" s="10">
        <f t="shared" si="1"/>
        <v>0.011</v>
      </c>
      <c r="H7" s="10">
        <f t="shared" si="1"/>
        <v>0.052</v>
      </c>
      <c r="I7" s="10">
        <f t="shared" si="1"/>
        <v>2.011</v>
      </c>
      <c r="J7" s="10">
        <f t="shared" si="1"/>
        <v>0.008</v>
      </c>
      <c r="K7" s="10">
        <f t="shared" si="1"/>
        <v>0.114</v>
      </c>
      <c r="L7" s="10">
        <f t="shared" si="1"/>
        <v>0.057</v>
      </c>
      <c r="M7" s="10">
        <f t="shared" si="1"/>
        <v>0.002</v>
      </c>
    </row>
    <row r="8" ht="12.75" customHeight="1">
      <c r="B8" s="10">
        <f>SUM(B7:D7)</f>
        <v>-0.003</v>
      </c>
      <c r="E8" s="10">
        <f>SUM(E7:G7)</f>
        <v>0.009</v>
      </c>
      <c r="H8" s="10">
        <f>SUM(H7:J7)</f>
        <v>2.071</v>
      </c>
      <c r="K8" s="10">
        <f>SUM(K7:M7)</f>
        <v>0.173</v>
      </c>
    </row>
    <row r="9" ht="12.75" customHeight="1"/>
    <row r="10" ht="12.75" customHeight="1">
      <c r="A10" s="10" t="s">
        <v>419</v>
      </c>
      <c r="B10" s="10">
        <f>SUM(B8:K8)</f>
        <v>2.25</v>
      </c>
      <c r="C10" s="10">
        <f t="shared" ref="C10:M10" si="2">B10</f>
        <v>2.25</v>
      </c>
      <c r="D10" s="10">
        <f t="shared" si="2"/>
        <v>2.25</v>
      </c>
      <c r="E10" s="10">
        <f t="shared" si="2"/>
        <v>2.25</v>
      </c>
      <c r="F10" s="10">
        <f t="shared" si="2"/>
        <v>2.25</v>
      </c>
      <c r="G10" s="10">
        <f t="shared" si="2"/>
        <v>2.25</v>
      </c>
      <c r="H10" s="10">
        <f t="shared" si="2"/>
        <v>2.25</v>
      </c>
      <c r="I10" s="10">
        <f t="shared" si="2"/>
        <v>2.25</v>
      </c>
      <c r="J10" s="10">
        <f t="shared" si="2"/>
        <v>2.25</v>
      </c>
      <c r="K10" s="10">
        <f t="shared" si="2"/>
        <v>2.25</v>
      </c>
      <c r="L10" s="10">
        <f t="shared" si="2"/>
        <v>2.25</v>
      </c>
      <c r="M10" s="10">
        <f t="shared" si="2"/>
        <v>2.25</v>
      </c>
    </row>
    <row r="11" ht="12.75" customHeight="1"/>
    <row r="12" ht="12.75" customHeight="1">
      <c r="B12" s="10">
        <f>B8/B10</f>
        <v>-0.001333333333</v>
      </c>
      <c r="E12" s="10">
        <f>E8/E10</f>
        <v>0.004</v>
      </c>
      <c r="H12" s="10">
        <f>H8/H10</f>
        <v>0.9204444444</v>
      </c>
      <c r="K12" s="10">
        <f>K8/K10</f>
        <v>0.07688888889</v>
      </c>
    </row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11.57"/>
    <col customWidth="1" min="23" max="26" width="8.71"/>
  </cols>
  <sheetData>
    <row r="1" ht="12.75" customHeight="1"/>
    <row r="2" ht="12.75" customHeight="1"/>
    <row r="3" ht="12.75" customHeight="1"/>
    <row r="4" ht="12.75" customHeight="1"/>
    <row r="5" ht="12.75" customHeight="1">
      <c r="B5" s="10" t="s">
        <v>420</v>
      </c>
    </row>
    <row r="6" ht="12.75" customHeight="1"/>
    <row r="7" ht="12.75" customHeight="1">
      <c r="D7" s="10" t="s">
        <v>35</v>
      </c>
      <c r="O7" s="10" t="s">
        <v>35</v>
      </c>
    </row>
    <row r="8" ht="12.7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ht="12.75" customHeight="1">
      <c r="B9" s="1"/>
      <c r="C9" s="1" t="s">
        <v>36</v>
      </c>
      <c r="D9" s="1">
        <v>14.0</v>
      </c>
      <c r="E9" s="1">
        <f t="shared" ref="E9:J9" si="1">D9</f>
        <v>14</v>
      </c>
      <c r="F9" s="1">
        <f t="shared" si="1"/>
        <v>14</v>
      </c>
      <c r="G9" s="1">
        <f t="shared" si="1"/>
        <v>14</v>
      </c>
      <c r="H9" s="1">
        <f t="shared" si="1"/>
        <v>14</v>
      </c>
      <c r="I9" s="1">
        <f t="shared" si="1"/>
        <v>14</v>
      </c>
      <c r="J9" s="1">
        <f t="shared" si="1"/>
        <v>14</v>
      </c>
      <c r="K9" s="1">
        <v>18.0</v>
      </c>
      <c r="L9" s="1"/>
      <c r="M9" s="1"/>
      <c r="N9" s="1" t="s">
        <v>36</v>
      </c>
      <c r="O9" s="1">
        <v>36.0</v>
      </c>
      <c r="P9" s="1">
        <f t="shared" ref="P9:R9" si="2">O9</f>
        <v>36</v>
      </c>
      <c r="Q9" s="1">
        <f t="shared" si="2"/>
        <v>36</v>
      </c>
      <c r="R9" s="1">
        <f t="shared" si="2"/>
        <v>36</v>
      </c>
      <c r="S9" s="1">
        <v>36.0</v>
      </c>
      <c r="T9" s="1">
        <v>48.0</v>
      </c>
      <c r="U9" s="1">
        <v>48.0</v>
      </c>
      <c r="V9" s="1">
        <v>48.0</v>
      </c>
    </row>
    <row r="10" ht="12.75" customHeight="1">
      <c r="C10" s="1" t="s">
        <v>37</v>
      </c>
      <c r="D10" s="19" t="s">
        <v>38</v>
      </c>
      <c r="E10" s="19" t="s">
        <v>38</v>
      </c>
      <c r="F10" s="19" t="s">
        <v>38</v>
      </c>
      <c r="G10" s="19" t="s">
        <v>38</v>
      </c>
      <c r="H10" s="19" t="s">
        <v>38</v>
      </c>
      <c r="I10" s="19" t="s">
        <v>38</v>
      </c>
      <c r="J10" s="19" t="s">
        <v>38</v>
      </c>
      <c r="K10" s="19" t="s">
        <v>38</v>
      </c>
      <c r="N10" s="1" t="s">
        <v>37</v>
      </c>
      <c r="O10" s="19" t="s">
        <v>38</v>
      </c>
      <c r="P10" s="19" t="s">
        <v>38</v>
      </c>
      <c r="Q10" s="19" t="s">
        <v>38</v>
      </c>
      <c r="R10" s="19" t="s">
        <v>38</v>
      </c>
      <c r="S10" s="19" t="s">
        <v>38</v>
      </c>
      <c r="T10" s="19" t="s">
        <v>38</v>
      </c>
      <c r="U10" s="19" t="s">
        <v>38</v>
      </c>
      <c r="V10" s="19" t="s">
        <v>38</v>
      </c>
    </row>
    <row r="11" ht="12.75" customHeight="1">
      <c r="C11" s="10" t="s">
        <v>39</v>
      </c>
      <c r="D11" s="3">
        <v>500.0</v>
      </c>
      <c r="E11" s="3">
        <v>100.0</v>
      </c>
      <c r="F11" s="3">
        <v>50.0</v>
      </c>
      <c r="G11" s="3">
        <v>10.0</v>
      </c>
      <c r="H11" s="3">
        <v>5.0</v>
      </c>
      <c r="I11" s="3">
        <v>2.0</v>
      </c>
      <c r="J11" s="3">
        <v>1.0</v>
      </c>
      <c r="K11" s="3">
        <v>0.0</v>
      </c>
      <c r="N11" s="10" t="s">
        <v>39</v>
      </c>
      <c r="O11" s="3">
        <v>500.0</v>
      </c>
      <c r="P11" s="3">
        <v>100.0</v>
      </c>
      <c r="Q11" s="3">
        <v>50.0</v>
      </c>
      <c r="R11" s="3">
        <v>10.0</v>
      </c>
      <c r="S11" s="3">
        <v>5.0</v>
      </c>
      <c r="T11" s="3">
        <v>2.0</v>
      </c>
      <c r="U11" s="3">
        <v>1.0</v>
      </c>
      <c r="V11" s="3">
        <v>0.0</v>
      </c>
    </row>
    <row r="12" ht="12.75" customHeight="1">
      <c r="C12" s="4" t="s">
        <v>2</v>
      </c>
      <c r="D12" s="5" t="s">
        <v>363</v>
      </c>
      <c r="E12" s="5" t="str">
        <f t="shared" ref="E12:K12" si="3">D12</f>
        <v>YHM6</v>
      </c>
      <c r="F12" s="5" t="str">
        <f t="shared" si="3"/>
        <v>YHM6</v>
      </c>
      <c r="G12" s="5" t="str">
        <f t="shared" si="3"/>
        <v>YHM6</v>
      </c>
      <c r="H12" s="5" t="str">
        <f t="shared" si="3"/>
        <v>YHM6</v>
      </c>
      <c r="I12" s="5" t="str">
        <f t="shared" si="3"/>
        <v>YHM6</v>
      </c>
      <c r="J12" s="5" t="str">
        <f t="shared" si="3"/>
        <v>YHM6</v>
      </c>
      <c r="K12" s="5" t="str">
        <f t="shared" si="3"/>
        <v>YHM6</v>
      </c>
      <c r="N12" s="4" t="s">
        <v>2</v>
      </c>
      <c r="O12" s="5" t="s">
        <v>421</v>
      </c>
      <c r="P12" s="5" t="str">
        <f t="shared" ref="P12:V12" si="4">O12</f>
        <v>YHM6 pT7KO</v>
      </c>
      <c r="Q12" s="5" t="str">
        <f t="shared" si="4"/>
        <v>YHM6 pT7KO</v>
      </c>
      <c r="R12" s="5" t="str">
        <f t="shared" si="4"/>
        <v>YHM6 pT7KO</v>
      </c>
      <c r="S12" s="5" t="str">
        <f t="shared" si="4"/>
        <v>YHM6 pT7KO</v>
      </c>
      <c r="T12" s="5" t="str">
        <f t="shared" si="4"/>
        <v>YHM6 pT7KO</v>
      </c>
      <c r="U12" s="5" t="str">
        <f t="shared" si="4"/>
        <v>YHM6 pT7KO</v>
      </c>
      <c r="V12" s="5" t="str">
        <f t="shared" si="4"/>
        <v>YHM6 pT7KO</v>
      </c>
    </row>
    <row r="13" ht="12.75" customHeight="1">
      <c r="C13" s="4" t="s">
        <v>7</v>
      </c>
      <c r="D13" s="6"/>
      <c r="E13" s="6"/>
      <c r="F13" s="6"/>
      <c r="G13" s="6"/>
      <c r="H13" s="6"/>
      <c r="I13" s="6"/>
      <c r="J13" s="6"/>
      <c r="K13" s="6"/>
      <c r="N13" s="4" t="s">
        <v>7</v>
      </c>
      <c r="O13" s="6"/>
      <c r="P13" s="6"/>
      <c r="Q13" s="6"/>
      <c r="R13" s="6"/>
      <c r="S13" s="6"/>
      <c r="T13" s="6"/>
      <c r="U13" s="6"/>
      <c r="V13" s="6"/>
    </row>
    <row r="14" ht="12.75" customHeight="1">
      <c r="C14" s="4" t="s">
        <v>9</v>
      </c>
      <c r="D14" s="7">
        <v>8.0</v>
      </c>
      <c r="E14" s="7">
        <v>8.0</v>
      </c>
      <c r="F14" s="7">
        <v>8.0</v>
      </c>
      <c r="G14" s="7">
        <v>8.0</v>
      </c>
      <c r="H14" s="7">
        <v>8.0</v>
      </c>
      <c r="I14" s="7">
        <v>8.0</v>
      </c>
      <c r="J14" s="7">
        <v>8.0</v>
      </c>
      <c r="K14" s="7">
        <v>8.0</v>
      </c>
      <c r="N14" s="4" t="s">
        <v>9</v>
      </c>
      <c r="O14" s="7">
        <v>8.0</v>
      </c>
      <c r="P14" s="7">
        <v>8.0</v>
      </c>
      <c r="Q14" s="7">
        <v>8.0</v>
      </c>
      <c r="R14" s="7">
        <v>8.0</v>
      </c>
      <c r="S14" s="7">
        <v>8.0</v>
      </c>
      <c r="T14" s="7">
        <v>8.0</v>
      </c>
      <c r="U14" s="7">
        <v>8.0</v>
      </c>
      <c r="V14" s="7">
        <v>8.0</v>
      </c>
    </row>
    <row r="15" ht="12.75" customHeight="1">
      <c r="C15" s="4" t="s">
        <v>11</v>
      </c>
      <c r="D15" s="7"/>
      <c r="E15" s="7"/>
      <c r="F15" s="7"/>
      <c r="G15" s="7"/>
      <c r="H15" s="7"/>
      <c r="I15" s="7"/>
      <c r="J15" s="7"/>
      <c r="N15" s="4" t="s">
        <v>11</v>
      </c>
      <c r="O15" s="7"/>
      <c r="P15" s="7"/>
      <c r="Q15" s="7"/>
      <c r="R15" s="7"/>
      <c r="S15" s="7"/>
      <c r="T15" s="7"/>
      <c r="U15" s="7"/>
    </row>
    <row r="16" ht="12.75" customHeight="1"/>
    <row r="17" ht="12.75" customHeight="1"/>
    <row r="18" ht="12.75" customHeight="1">
      <c r="B18" s="4" t="s">
        <v>12</v>
      </c>
      <c r="C18" s="11" t="s">
        <v>13</v>
      </c>
      <c r="D18" s="12">
        <v>20.0</v>
      </c>
      <c r="E18" s="12">
        <f t="shared" ref="E18:K18" si="5">D18</f>
        <v>20</v>
      </c>
      <c r="F18" s="12">
        <f t="shared" si="5"/>
        <v>20</v>
      </c>
      <c r="G18" s="12">
        <f t="shared" si="5"/>
        <v>20</v>
      </c>
      <c r="H18" s="12">
        <f t="shared" si="5"/>
        <v>20</v>
      </c>
      <c r="I18" s="12">
        <f t="shared" si="5"/>
        <v>20</v>
      </c>
      <c r="J18" s="12">
        <f t="shared" si="5"/>
        <v>20</v>
      </c>
      <c r="K18" s="12">
        <f t="shared" si="5"/>
        <v>20</v>
      </c>
      <c r="M18" s="4" t="s">
        <v>12</v>
      </c>
      <c r="N18" s="11" t="s">
        <v>13</v>
      </c>
      <c r="O18" s="12">
        <v>1000.0</v>
      </c>
      <c r="P18" s="12">
        <f t="shared" ref="P18:S18" si="6">O18</f>
        <v>1000</v>
      </c>
      <c r="Q18" s="12">
        <f t="shared" si="6"/>
        <v>1000</v>
      </c>
      <c r="R18" s="12">
        <f t="shared" si="6"/>
        <v>1000</v>
      </c>
      <c r="S18" s="12">
        <f t="shared" si="6"/>
        <v>1000</v>
      </c>
      <c r="T18" s="12">
        <v>4000.0</v>
      </c>
      <c r="U18" s="12">
        <f t="shared" ref="U18:V18" si="7">T18</f>
        <v>4000</v>
      </c>
      <c r="V18" s="12">
        <f t="shared" si="7"/>
        <v>4000</v>
      </c>
    </row>
    <row r="19" ht="12.75" customHeight="1">
      <c r="C19" s="10" t="s">
        <v>15</v>
      </c>
      <c r="D19" s="10">
        <v>10.0</v>
      </c>
      <c r="E19" s="10">
        <f t="shared" ref="E19:K19" si="8">D19</f>
        <v>10</v>
      </c>
      <c r="F19" s="10">
        <f t="shared" si="8"/>
        <v>10</v>
      </c>
      <c r="G19" s="10">
        <f t="shared" si="8"/>
        <v>10</v>
      </c>
      <c r="H19" s="10">
        <f t="shared" si="8"/>
        <v>10</v>
      </c>
      <c r="I19" s="10">
        <f t="shared" si="8"/>
        <v>10</v>
      </c>
      <c r="J19" s="10">
        <f t="shared" si="8"/>
        <v>10</v>
      </c>
      <c r="K19" s="10">
        <f t="shared" si="8"/>
        <v>10</v>
      </c>
      <c r="N19" s="10" t="s">
        <v>15</v>
      </c>
      <c r="O19" s="10">
        <v>10.0</v>
      </c>
      <c r="P19" s="10">
        <f t="shared" ref="P19:V19" si="9">O19</f>
        <v>10</v>
      </c>
      <c r="Q19" s="10">
        <f t="shared" si="9"/>
        <v>10</v>
      </c>
      <c r="R19" s="10">
        <f t="shared" si="9"/>
        <v>10</v>
      </c>
      <c r="S19" s="10">
        <f t="shared" si="9"/>
        <v>10</v>
      </c>
      <c r="T19" s="10">
        <f t="shared" si="9"/>
        <v>10</v>
      </c>
      <c r="U19" s="10">
        <f t="shared" si="9"/>
        <v>10</v>
      </c>
      <c r="V19" s="10">
        <f t="shared" si="9"/>
        <v>10</v>
      </c>
    </row>
    <row r="20" ht="12.75" customHeight="1">
      <c r="C20" s="10" t="s">
        <v>16</v>
      </c>
      <c r="D20" s="7">
        <v>13.0</v>
      </c>
      <c r="E20" s="7">
        <v>16.0</v>
      </c>
      <c r="F20" s="7">
        <v>15.0</v>
      </c>
      <c r="G20" s="7">
        <v>18.0</v>
      </c>
      <c r="H20" s="7">
        <v>26.0</v>
      </c>
      <c r="I20" s="7">
        <v>30.0</v>
      </c>
      <c r="J20" s="7">
        <v>35.0</v>
      </c>
      <c r="K20" s="10">
        <v>38.0</v>
      </c>
      <c r="N20" s="10" t="s">
        <v>16</v>
      </c>
      <c r="O20" s="7">
        <f>30*4</f>
        <v>120</v>
      </c>
      <c r="P20" s="7">
        <f>34*4</f>
        <v>136</v>
      </c>
      <c r="Q20" s="7">
        <f>4*45</f>
        <v>180</v>
      </c>
      <c r="R20" s="7">
        <f>42*4</f>
        <v>168</v>
      </c>
      <c r="S20" s="7">
        <f>47*4</f>
        <v>188</v>
      </c>
      <c r="T20" s="7">
        <f t="shared" ref="T20:V20" si="10">75*4</f>
        <v>300</v>
      </c>
      <c r="U20" s="7">
        <f t="shared" si="10"/>
        <v>300</v>
      </c>
      <c r="V20" s="7">
        <f t="shared" si="10"/>
        <v>300</v>
      </c>
    </row>
    <row r="21" ht="12.75" customHeight="1"/>
    <row r="22" ht="12.75" customHeight="1"/>
    <row r="23" ht="12.75" customHeight="1">
      <c r="C23" s="11" t="s">
        <v>17</v>
      </c>
      <c r="D23" s="13">
        <f t="shared" ref="D23:K23" si="11">AVERAGE(D20:D22)</f>
        <v>13</v>
      </c>
      <c r="E23" s="13">
        <f t="shared" si="11"/>
        <v>16</v>
      </c>
      <c r="F23" s="13">
        <f t="shared" si="11"/>
        <v>15</v>
      </c>
      <c r="G23" s="13">
        <f t="shared" si="11"/>
        <v>18</v>
      </c>
      <c r="H23" s="13">
        <f t="shared" si="11"/>
        <v>26</v>
      </c>
      <c r="I23" s="13">
        <f t="shared" si="11"/>
        <v>30</v>
      </c>
      <c r="J23" s="13">
        <f t="shared" si="11"/>
        <v>35</v>
      </c>
      <c r="K23" s="13">
        <f t="shared" si="11"/>
        <v>38</v>
      </c>
      <c r="N23" s="11" t="s">
        <v>17</v>
      </c>
      <c r="O23" s="13">
        <f t="shared" ref="O23:V23" si="12">AVERAGE(O20:O22)</f>
        <v>120</v>
      </c>
      <c r="P23" s="13">
        <f t="shared" si="12"/>
        <v>136</v>
      </c>
      <c r="Q23" s="13">
        <f t="shared" si="12"/>
        <v>180</v>
      </c>
      <c r="R23" s="13">
        <f t="shared" si="12"/>
        <v>168</v>
      </c>
      <c r="S23" s="13">
        <f t="shared" si="12"/>
        <v>188</v>
      </c>
      <c r="T23" s="13">
        <f t="shared" si="12"/>
        <v>300</v>
      </c>
      <c r="U23" s="13">
        <f t="shared" si="12"/>
        <v>300</v>
      </c>
      <c r="V23" s="13">
        <f t="shared" si="12"/>
        <v>300</v>
      </c>
    </row>
    <row r="24" ht="12.75" customHeight="1"/>
    <row r="25" ht="12.75" customHeight="1">
      <c r="B25" s="4" t="s">
        <v>18</v>
      </c>
      <c r="D25" s="10">
        <v>50.0</v>
      </c>
      <c r="E25" s="10">
        <f t="shared" ref="E25:K25" si="13">D25</f>
        <v>50</v>
      </c>
      <c r="F25" s="10">
        <f t="shared" si="13"/>
        <v>50</v>
      </c>
      <c r="G25" s="10">
        <f t="shared" si="13"/>
        <v>50</v>
      </c>
      <c r="H25" s="10">
        <f t="shared" si="13"/>
        <v>50</v>
      </c>
      <c r="I25" s="10">
        <f t="shared" si="13"/>
        <v>50</v>
      </c>
      <c r="J25" s="10">
        <f t="shared" si="13"/>
        <v>50</v>
      </c>
      <c r="K25" s="10">
        <f t="shared" si="13"/>
        <v>50</v>
      </c>
      <c r="M25" s="4" t="s">
        <v>18</v>
      </c>
      <c r="O25" s="10">
        <v>50.0</v>
      </c>
      <c r="P25" s="10">
        <f t="shared" ref="P25:V25" si="14">O25</f>
        <v>50</v>
      </c>
      <c r="Q25" s="10">
        <f t="shared" si="14"/>
        <v>50</v>
      </c>
      <c r="R25" s="10">
        <f t="shared" si="14"/>
        <v>50</v>
      </c>
      <c r="S25" s="10">
        <f t="shared" si="14"/>
        <v>50</v>
      </c>
      <c r="T25" s="10">
        <f t="shared" si="14"/>
        <v>50</v>
      </c>
      <c r="U25" s="10">
        <f t="shared" si="14"/>
        <v>50</v>
      </c>
      <c r="V25" s="10">
        <f t="shared" si="14"/>
        <v>50</v>
      </c>
    </row>
    <row r="26" ht="12.75" customHeight="1">
      <c r="B26" s="4" t="s">
        <v>19</v>
      </c>
      <c r="M26" s="4" t="s">
        <v>19</v>
      </c>
    </row>
    <row r="27" ht="12.75" customHeight="1">
      <c r="C27" s="10" t="s">
        <v>20</v>
      </c>
      <c r="D27" s="10">
        <v>30.0</v>
      </c>
      <c r="E27" s="10">
        <f t="shared" ref="E27:K27" si="15">D27</f>
        <v>30</v>
      </c>
      <c r="F27" s="10">
        <f t="shared" si="15"/>
        <v>30</v>
      </c>
      <c r="G27" s="10">
        <f t="shared" si="15"/>
        <v>30</v>
      </c>
      <c r="H27" s="10">
        <f t="shared" si="15"/>
        <v>30</v>
      </c>
      <c r="I27" s="10">
        <f t="shared" si="15"/>
        <v>30</v>
      </c>
      <c r="J27" s="10">
        <f t="shared" si="15"/>
        <v>30</v>
      </c>
      <c r="K27" s="10">
        <f t="shared" si="15"/>
        <v>30</v>
      </c>
      <c r="N27" s="10" t="s">
        <v>20</v>
      </c>
      <c r="O27" s="10">
        <v>30.0</v>
      </c>
      <c r="P27" s="10">
        <f t="shared" ref="P27:V27" si="16">O27</f>
        <v>30</v>
      </c>
      <c r="Q27" s="10">
        <f t="shared" si="16"/>
        <v>30</v>
      </c>
      <c r="R27" s="10">
        <f t="shared" si="16"/>
        <v>30</v>
      </c>
      <c r="S27" s="10">
        <f t="shared" si="16"/>
        <v>30</v>
      </c>
      <c r="T27" s="10">
        <f t="shared" si="16"/>
        <v>30</v>
      </c>
      <c r="U27" s="10">
        <f t="shared" si="16"/>
        <v>30</v>
      </c>
      <c r="V27" s="10">
        <f t="shared" si="16"/>
        <v>30</v>
      </c>
    </row>
    <row r="28" ht="12.75" customHeight="1">
      <c r="C28" s="11" t="s">
        <v>21</v>
      </c>
      <c r="D28" s="12">
        <f t="shared" ref="D28:E28" si="17">D27*D23/D19*D18</f>
        <v>780</v>
      </c>
      <c r="E28" s="12">
        <f t="shared" si="17"/>
        <v>960</v>
      </c>
      <c r="F28" s="12">
        <f t="shared" ref="F28:G28" si="18">D27*F23/F19*F18</f>
        <v>900</v>
      </c>
      <c r="G28" s="12">
        <f t="shared" si="18"/>
        <v>1080</v>
      </c>
      <c r="H28" s="12">
        <f t="shared" ref="H28:K28" si="19">H27*H23/H19*H18</f>
        <v>1560</v>
      </c>
      <c r="I28" s="12">
        <f t="shared" si="19"/>
        <v>1800</v>
      </c>
      <c r="J28" s="12">
        <f t="shared" si="19"/>
        <v>2100</v>
      </c>
      <c r="K28" s="12">
        <f t="shared" si="19"/>
        <v>2280</v>
      </c>
      <c r="N28" s="11" t="s">
        <v>21</v>
      </c>
      <c r="O28" s="12">
        <f t="shared" ref="O28:P28" si="20">O27*O23/O19*O18</f>
        <v>360000</v>
      </c>
      <c r="P28" s="12">
        <f t="shared" si="20"/>
        <v>408000</v>
      </c>
      <c r="Q28" s="12">
        <f t="shared" ref="Q28:R28" si="21">O27*Q23/Q19*Q18</f>
        <v>540000</v>
      </c>
      <c r="R28" s="12">
        <f t="shared" si="21"/>
        <v>504000</v>
      </c>
      <c r="S28" s="12">
        <f t="shared" ref="S28:V28" si="22">S27*S23/S19*S18</f>
        <v>564000</v>
      </c>
      <c r="T28" s="12">
        <f t="shared" si="22"/>
        <v>3600000</v>
      </c>
      <c r="U28" s="12">
        <f t="shared" si="22"/>
        <v>3600000</v>
      </c>
      <c r="V28" s="12">
        <f t="shared" si="22"/>
        <v>3600000</v>
      </c>
    </row>
    <row r="29" ht="12.75" customHeight="1">
      <c r="D29" s="10" t="str">
        <f>D28&amp;":"&amp;E28&amp;":"&amp;F28&amp;":"&amp;G28&amp;":"&amp;H28&amp;":"&amp;I28&amp;":"&amp;J28&amp;":"&amp;K28</f>
        <v>780:960:900:1080:1560:1800:2100:2280</v>
      </c>
      <c r="O29" s="10" t="str">
        <f>O28&amp;":"&amp;P28&amp;":"&amp;Q28&amp;":"&amp;R28&amp;":"&amp;S28&amp;":"&amp;T28&amp;":"&amp;U28&amp;":"&amp;V28</f>
        <v>360000:408000:540000:504000:564000:3600000:3600000:3600000</v>
      </c>
    </row>
    <row r="30" ht="12.75" customHeight="1"/>
    <row r="31" ht="12.75" customHeight="1">
      <c r="B31" s="4" t="s">
        <v>22</v>
      </c>
      <c r="D31" s="10">
        <v>36.0</v>
      </c>
      <c r="E31" s="10">
        <v>52.0</v>
      </c>
      <c r="F31" s="10">
        <v>7.0</v>
      </c>
      <c r="G31" s="10">
        <v>32.0</v>
      </c>
      <c r="H31" s="10">
        <v>16.0</v>
      </c>
      <c r="I31" s="10">
        <v>13.0</v>
      </c>
      <c r="J31" s="10">
        <v>8.0</v>
      </c>
      <c r="K31" s="10">
        <v>6.0</v>
      </c>
      <c r="M31" s="4" t="s">
        <v>22</v>
      </c>
      <c r="O31" s="10">
        <v>18.0</v>
      </c>
      <c r="P31" s="10">
        <v>6.0</v>
      </c>
      <c r="Q31" s="10">
        <v>33.0</v>
      </c>
      <c r="R31" s="10">
        <v>9.0</v>
      </c>
      <c r="S31" s="10">
        <v>5.0</v>
      </c>
      <c r="T31" s="10">
        <v>12.0</v>
      </c>
      <c r="U31" s="10">
        <v>8.0</v>
      </c>
      <c r="V31" s="10">
        <v>4.0</v>
      </c>
    </row>
    <row r="32" ht="12.75" customHeight="1">
      <c r="D32" s="10">
        <v>42.0</v>
      </c>
      <c r="E32" s="10">
        <v>45.0</v>
      </c>
      <c r="F32" s="10">
        <v>10.0</v>
      </c>
      <c r="G32" s="10">
        <v>26.0</v>
      </c>
      <c r="H32" s="10">
        <v>12.0</v>
      </c>
      <c r="I32" s="10">
        <v>36.0</v>
      </c>
      <c r="J32" s="10">
        <v>11.0</v>
      </c>
      <c r="K32" s="10">
        <v>9.0</v>
      </c>
      <c r="O32" s="10">
        <v>21.0</v>
      </c>
      <c r="P32" s="10">
        <v>4.0</v>
      </c>
      <c r="Q32" s="10">
        <v>25.0</v>
      </c>
      <c r="R32" s="10">
        <v>15.0</v>
      </c>
      <c r="S32" s="10">
        <v>12.0</v>
      </c>
      <c r="T32" s="10">
        <v>23.0</v>
      </c>
      <c r="U32" s="10">
        <v>7.0</v>
      </c>
      <c r="V32" s="10">
        <v>15.0</v>
      </c>
    </row>
    <row r="33" ht="12.75" customHeight="1">
      <c r="D33" s="10">
        <v>33.0</v>
      </c>
      <c r="E33" s="10">
        <v>37.0</v>
      </c>
      <c r="F33" s="10">
        <v>12.0</v>
      </c>
      <c r="G33" s="10">
        <v>23.0</v>
      </c>
      <c r="H33" s="10">
        <v>23.0</v>
      </c>
      <c r="I33" s="10">
        <v>28.0</v>
      </c>
      <c r="J33" s="10">
        <v>14.0</v>
      </c>
      <c r="K33" s="10">
        <v>5.0</v>
      </c>
      <c r="O33" s="10">
        <v>12.0</v>
      </c>
      <c r="P33" s="10">
        <v>13.0</v>
      </c>
      <c r="Q33" s="10">
        <v>16.0</v>
      </c>
      <c r="R33" s="10">
        <v>22.0</v>
      </c>
      <c r="S33" s="10">
        <v>14.0</v>
      </c>
      <c r="T33" s="10">
        <v>13.0</v>
      </c>
      <c r="U33" s="10">
        <v>3.0</v>
      </c>
      <c r="V33" s="10">
        <v>8.0</v>
      </c>
    </row>
    <row r="34" ht="12.75" customHeight="1">
      <c r="D34" s="10">
        <v>28.0</v>
      </c>
      <c r="E34" s="10">
        <v>49.0</v>
      </c>
      <c r="F34" s="10">
        <v>18.0</v>
      </c>
      <c r="G34" s="10">
        <v>15.0</v>
      </c>
      <c r="H34" s="10">
        <v>27.0</v>
      </c>
      <c r="I34" s="10">
        <v>39.0</v>
      </c>
      <c r="J34" s="10">
        <v>22.0</v>
      </c>
      <c r="K34" s="10">
        <v>0.0</v>
      </c>
      <c r="O34" s="10">
        <v>5.0</v>
      </c>
      <c r="P34" s="10">
        <v>27.0</v>
      </c>
      <c r="Q34" s="10">
        <v>20.0</v>
      </c>
      <c r="R34" s="10">
        <v>17.0</v>
      </c>
      <c r="S34" s="10">
        <v>4.0</v>
      </c>
      <c r="T34" s="10">
        <v>14.0</v>
      </c>
      <c r="U34" s="10">
        <v>18.0</v>
      </c>
      <c r="V34" s="10">
        <v>10.0</v>
      </c>
    </row>
    <row r="35" ht="12.75" customHeight="1">
      <c r="D35" s="10">
        <v>43.0</v>
      </c>
      <c r="E35" s="10">
        <v>42.0</v>
      </c>
      <c r="F35" s="10">
        <v>26.0</v>
      </c>
      <c r="G35" s="10">
        <v>27.0</v>
      </c>
      <c r="H35" s="10">
        <v>15.0</v>
      </c>
      <c r="I35" s="10">
        <v>16.0</v>
      </c>
      <c r="J35" s="10">
        <v>18.0</v>
      </c>
      <c r="K35" s="10">
        <v>13.0</v>
      </c>
      <c r="O35" s="10">
        <v>24.0</v>
      </c>
      <c r="P35" s="10">
        <v>20.0</v>
      </c>
      <c r="Q35" s="10">
        <v>29.0</v>
      </c>
      <c r="R35" s="10">
        <v>13.0</v>
      </c>
      <c r="S35" s="10">
        <v>6.0</v>
      </c>
      <c r="T35" s="10">
        <v>13.0</v>
      </c>
      <c r="U35" s="10">
        <v>14.0</v>
      </c>
      <c r="V35" s="10">
        <v>17.0</v>
      </c>
    </row>
    <row r="36" ht="12.75" customHeight="1">
      <c r="D36" s="10">
        <v>46.0</v>
      </c>
      <c r="E36" s="10">
        <v>56.0</v>
      </c>
      <c r="F36" s="10">
        <v>23.0</v>
      </c>
      <c r="G36" s="10">
        <v>29.0</v>
      </c>
      <c r="H36" s="10">
        <v>20.0</v>
      </c>
      <c r="I36" s="10">
        <v>15.0</v>
      </c>
      <c r="J36" s="10">
        <v>12.0</v>
      </c>
      <c r="K36" s="10">
        <v>0.0</v>
      </c>
      <c r="O36" s="10">
        <v>26.0</v>
      </c>
      <c r="P36" s="10">
        <v>15.0</v>
      </c>
      <c r="Q36" s="10">
        <v>17.0</v>
      </c>
      <c r="R36" s="10">
        <v>5.0</v>
      </c>
      <c r="S36" s="10">
        <v>26.0</v>
      </c>
      <c r="T36" s="10">
        <v>22.0</v>
      </c>
      <c r="U36" s="10">
        <v>10.0</v>
      </c>
      <c r="V36" s="10">
        <v>3.0</v>
      </c>
    </row>
    <row r="37" ht="12.75" customHeight="1">
      <c r="D37" s="10">
        <v>38.0</v>
      </c>
      <c r="E37" s="10">
        <v>48.0</v>
      </c>
      <c r="F37" s="10">
        <v>25.0</v>
      </c>
      <c r="G37" s="10">
        <v>14.0</v>
      </c>
      <c r="H37" s="10">
        <v>26.0</v>
      </c>
      <c r="I37" s="10">
        <v>12.0</v>
      </c>
      <c r="J37" s="10">
        <v>7.0</v>
      </c>
      <c r="K37" s="10">
        <v>6.0</v>
      </c>
      <c r="O37" s="10">
        <v>20.0</v>
      </c>
      <c r="P37" s="10">
        <v>9.0</v>
      </c>
      <c r="Q37" s="10">
        <v>30.0</v>
      </c>
      <c r="R37" s="10">
        <v>0.0</v>
      </c>
      <c r="S37" s="10">
        <v>4.0</v>
      </c>
      <c r="T37" s="10">
        <v>6.0</v>
      </c>
      <c r="U37" s="10">
        <v>4.0</v>
      </c>
      <c r="V37" s="10">
        <v>1.0</v>
      </c>
    </row>
    <row r="38" ht="12.75" customHeight="1">
      <c r="D38" s="10">
        <v>45.0</v>
      </c>
      <c r="E38" s="10">
        <v>44.0</v>
      </c>
      <c r="F38" s="10">
        <v>30.0</v>
      </c>
      <c r="G38" s="10">
        <v>34.0</v>
      </c>
      <c r="H38" s="10">
        <v>28.0</v>
      </c>
      <c r="I38" s="10">
        <v>19.0</v>
      </c>
      <c r="J38" s="10">
        <v>14.0</v>
      </c>
      <c r="K38" s="10">
        <v>9.0</v>
      </c>
      <c r="O38" s="10">
        <v>19.0</v>
      </c>
      <c r="P38" s="10">
        <v>24.0</v>
      </c>
      <c r="Q38" s="10">
        <v>18.0</v>
      </c>
      <c r="R38" s="10">
        <v>2.0</v>
      </c>
      <c r="S38" s="10">
        <v>3.0</v>
      </c>
      <c r="T38" s="10">
        <v>15.0</v>
      </c>
      <c r="U38" s="10">
        <v>29.0</v>
      </c>
      <c r="V38" s="10">
        <v>1.0</v>
      </c>
    </row>
    <row r="39" ht="12.75" customHeight="1">
      <c r="D39" s="10" t="str">
        <f t="shared" ref="D39:E39" si="23">D31&amp;","&amp;D32&amp;","&amp;D33&amp;","&amp;D34&amp;","&amp;D35&amp;","&amp;D36&amp;","&amp;D37&amp;","&amp;D38</f>
        <v>36,42,33,28,43,46,38,45</v>
      </c>
      <c r="E39" s="10" t="str">
        <f t="shared" si="23"/>
        <v>52,45,37,49,42,56,48,44</v>
      </c>
      <c r="F39" s="10" t="str">
        <f t="shared" ref="F39:H39" si="24">I31&amp;","&amp;I32&amp;","&amp;I33&amp;","&amp;I34&amp;","&amp;I35&amp;","&amp;I36&amp;","&amp;I37&amp;","&amp;I38</f>
        <v>13,36,28,39,16,15,12,19</v>
      </c>
      <c r="G39" s="10" t="str">
        <f t="shared" si="24"/>
        <v>8,11,14,22,18,12,7,14</v>
      </c>
      <c r="H39" s="10" t="str">
        <f t="shared" si="24"/>
        <v>6,9,5,0,13,0,6,9</v>
      </c>
      <c r="I39" s="10" t="str">
        <f t="shared" ref="I39:K39" si="25">I31&amp;","&amp;I32&amp;","&amp;I33&amp;","&amp;I34&amp;","&amp;I35&amp;","&amp;I36&amp;","&amp;I37&amp;","&amp;I38</f>
        <v>13,36,28,39,16,15,12,19</v>
      </c>
      <c r="J39" s="10" t="str">
        <f t="shared" si="25"/>
        <v>8,11,14,22,18,12,7,14</v>
      </c>
      <c r="K39" s="10" t="str">
        <f t="shared" si="25"/>
        <v>6,9,5,0,13,0,6,9</v>
      </c>
      <c r="O39" s="10" t="str">
        <f t="shared" ref="O39:V39" si="26">O31&amp;","&amp;O32&amp;","&amp;O33&amp;","&amp;O34&amp;","&amp;O35&amp;","&amp;O36&amp;","&amp;O37&amp;","&amp;O38</f>
        <v>18,21,12,5,24,26,20,19</v>
      </c>
      <c r="P39" s="10" t="str">
        <f t="shared" si="26"/>
        <v>6,4,13,27,20,15,9,24</v>
      </c>
      <c r="Q39" s="10" t="str">
        <f t="shared" si="26"/>
        <v>33,25,16,20,29,17,30,18</v>
      </c>
      <c r="R39" s="10" t="str">
        <f t="shared" si="26"/>
        <v>9,15,22,17,13,5,0,2</v>
      </c>
      <c r="S39" s="10" t="str">
        <f t="shared" si="26"/>
        <v>5,12,14,4,6,26,4,3</v>
      </c>
      <c r="T39" s="10" t="str">
        <f t="shared" si="26"/>
        <v>12,23,13,14,13,22,6,15</v>
      </c>
      <c r="U39" s="10" t="str">
        <f t="shared" si="26"/>
        <v>8,7,3,18,14,10,4,29</v>
      </c>
      <c r="V39" s="10" t="str">
        <f t="shared" si="26"/>
        <v>4,15,8,10,17,3,1,1</v>
      </c>
    </row>
    <row r="40" ht="12.75" customHeight="1">
      <c r="D40" s="10" t="str">
        <f>D39&amp;":"&amp;E39&amp;":"&amp;F39&amp;":"&amp;G39&amp;":"&amp;H39&amp;":"&amp;I39&amp;":"&amp;J39&amp;":"&amp;K39</f>
        <v>36,42,33,28,43,46,38,45:52,45,37,49,42,56,48,44:13,36,28,39,16,15,12,19:8,11,14,22,18,12,7,14:6,9,5,0,13,0,6,9:13,36,28,39,16,15,12,19:8,11,14,22,18,12,7,14:6,9,5,0,13,0,6,9</v>
      </c>
      <c r="O40" s="10" t="str">
        <f>O39&amp;":"&amp;P39&amp;":"&amp;Q39&amp;":"&amp;R39&amp;":"&amp;S39&amp;":"&amp;T39&amp;":"&amp;U39&amp;":"&amp;V39</f>
        <v>18,21,12,5,24,26,20,19:6,4,13,27,20,15,9,24:33,25,16,20,29,17,30,18:9,15,22,17,13,5,0,2:5,12,14,4,6,26,4,3:12,23,13,14,13,22,6,15:8,7,3,18,14,10,4,29:4,15,8,10,17,3,1,1</v>
      </c>
    </row>
    <row r="41" ht="12.75" customHeight="1"/>
    <row r="42" ht="12.75" customHeight="1">
      <c r="C42" s="10" t="s">
        <v>23</v>
      </c>
      <c r="N42" s="10" t="s">
        <v>23</v>
      </c>
    </row>
    <row r="43" ht="12.75" customHeight="1">
      <c r="C43" s="10" t="s">
        <v>24</v>
      </c>
      <c r="D43" s="14" t="s">
        <v>42</v>
      </c>
      <c r="E43" s="14" t="s">
        <v>42</v>
      </c>
      <c r="F43" s="14" t="s">
        <v>42</v>
      </c>
      <c r="G43" s="14" t="s">
        <v>42</v>
      </c>
      <c r="H43" s="14" t="s">
        <v>42</v>
      </c>
      <c r="I43" s="14" t="s">
        <v>42</v>
      </c>
      <c r="J43" s="14" t="s">
        <v>42</v>
      </c>
      <c r="K43" s="14" t="s">
        <v>42</v>
      </c>
      <c r="N43" s="10" t="s">
        <v>24</v>
      </c>
      <c r="O43" s="14" t="s">
        <v>42</v>
      </c>
      <c r="P43" s="14" t="s">
        <v>42</v>
      </c>
      <c r="Q43" s="14" t="s">
        <v>42</v>
      </c>
      <c r="R43" s="14" t="s">
        <v>42</v>
      </c>
      <c r="S43" s="14" t="s">
        <v>42</v>
      </c>
      <c r="T43" s="14" t="s">
        <v>42</v>
      </c>
      <c r="U43" s="14" t="s">
        <v>42</v>
      </c>
      <c r="V43" s="14" t="s">
        <v>42</v>
      </c>
    </row>
    <row r="44" ht="12.75" customHeight="1">
      <c r="C44" s="2" t="s">
        <v>25</v>
      </c>
      <c r="D44" s="496">
        <v>161635.305</v>
      </c>
      <c r="E44" s="496">
        <v>152492.554</v>
      </c>
      <c r="F44" s="496">
        <v>82114.434</v>
      </c>
      <c r="G44" s="496">
        <v>49050.488</v>
      </c>
      <c r="H44" s="496">
        <v>14010.718</v>
      </c>
      <c r="I44" s="496">
        <v>41057.217</v>
      </c>
      <c r="J44" s="496">
        <v>25225.965</v>
      </c>
      <c r="K44" s="496">
        <v>9586.281</v>
      </c>
      <c r="N44" s="2" t="s">
        <v>25</v>
      </c>
      <c r="O44" s="496">
        <v>178.358</v>
      </c>
      <c r="P44" s="496">
        <v>123.973</v>
      </c>
      <c r="Q44" s="496">
        <v>154.194</v>
      </c>
      <c r="R44" s="496">
        <v>62.334</v>
      </c>
      <c r="S44" s="496">
        <v>59.655</v>
      </c>
      <c r="T44" s="496">
        <v>15.817</v>
      </c>
      <c r="U44" s="496">
        <v>11.227</v>
      </c>
      <c r="V44" s="496">
        <v>7.197</v>
      </c>
    </row>
    <row r="45" ht="12.75" customHeight="1">
      <c r="C45" s="10" t="s">
        <v>26</v>
      </c>
      <c r="D45" s="496">
        <v>207155.444</v>
      </c>
      <c r="E45" s="496">
        <v>193400.485</v>
      </c>
      <c r="F45" s="496">
        <v>109635.692</v>
      </c>
      <c r="G45" s="496">
        <v>67377.162</v>
      </c>
      <c r="H45" s="496">
        <v>21000.808</v>
      </c>
      <c r="I45" s="496">
        <v>54817.846</v>
      </c>
      <c r="J45" s="496">
        <v>34651.112</v>
      </c>
      <c r="K45" s="496">
        <v>14368.974</v>
      </c>
      <c r="N45" s="10" t="s">
        <v>26</v>
      </c>
      <c r="O45" s="496">
        <v>240.942</v>
      </c>
      <c r="P45" s="496">
        <v>170.998</v>
      </c>
      <c r="Q45" s="496">
        <v>203.902</v>
      </c>
      <c r="R45" s="496">
        <v>89.958</v>
      </c>
      <c r="S45" s="496">
        <v>85.506</v>
      </c>
      <c r="T45" s="496">
        <v>21.59</v>
      </c>
      <c r="U45" s="496">
        <v>15.809</v>
      </c>
      <c r="V45" s="496">
        <v>10.593</v>
      </c>
    </row>
    <row r="46" ht="12.75" customHeight="1">
      <c r="C46" s="10" t="s">
        <v>27</v>
      </c>
      <c r="D46" s="496">
        <v>120442.943</v>
      </c>
      <c r="E46" s="496">
        <v>115303.684</v>
      </c>
      <c r="F46" s="496">
        <v>57660.725</v>
      </c>
      <c r="G46" s="496">
        <v>32977.466</v>
      </c>
      <c r="H46" s="496">
        <v>8132.611</v>
      </c>
      <c r="I46" s="496">
        <v>28830.362</v>
      </c>
      <c r="J46" s="496">
        <v>16959.84</v>
      </c>
      <c r="K46" s="496">
        <v>5564.418</v>
      </c>
      <c r="N46" s="10" t="s">
        <v>27</v>
      </c>
      <c r="O46" s="496">
        <v>123.045</v>
      </c>
      <c r="P46" s="496">
        <v>82.81</v>
      </c>
      <c r="Q46" s="496">
        <v>109.834</v>
      </c>
      <c r="R46" s="496">
        <v>38.667</v>
      </c>
      <c r="S46" s="496">
        <v>37.434</v>
      </c>
      <c r="T46" s="496">
        <v>10.74</v>
      </c>
      <c r="U46" s="496">
        <v>7.255</v>
      </c>
      <c r="V46" s="496">
        <v>4.315</v>
      </c>
    </row>
    <row r="47" ht="12.75" customHeight="1">
      <c r="C47" s="10" t="s">
        <v>28</v>
      </c>
      <c r="D47" s="15">
        <v>1.0E-7</v>
      </c>
      <c r="E47" s="15">
        <v>1.0E-7</v>
      </c>
      <c r="F47" s="15">
        <v>1.0E-7</v>
      </c>
      <c r="G47" s="15">
        <v>1.0E-7</v>
      </c>
      <c r="H47" s="15">
        <v>1.0E-7</v>
      </c>
      <c r="I47" s="15">
        <v>1.0E-7</v>
      </c>
      <c r="J47" s="15">
        <v>1.0E-7</v>
      </c>
      <c r="K47" s="15">
        <v>1.0E-7</v>
      </c>
      <c r="N47" s="10" t="s">
        <v>28</v>
      </c>
      <c r="O47" s="15">
        <v>1.0E-7</v>
      </c>
      <c r="P47" s="15">
        <v>1.0E-7</v>
      </c>
      <c r="Q47" s="15">
        <v>1.0E-7</v>
      </c>
      <c r="R47" s="15">
        <v>1.0E-7</v>
      </c>
      <c r="S47" s="15">
        <v>1.0E-7</v>
      </c>
      <c r="T47" s="15">
        <v>1.0E-7</v>
      </c>
      <c r="U47" s="15">
        <v>1.0E-7</v>
      </c>
      <c r="V47" s="15">
        <v>1.0E-7</v>
      </c>
    </row>
    <row r="48" ht="12.75" customHeight="1">
      <c r="D48" s="10" t="str">
        <f t="shared" ref="D48:D50" si="27">D44&amp;","&amp;E44&amp;","&amp;F44&amp;","&amp;G44&amp;","&amp;H44&amp;","&amp;I44&amp;","&amp;J44&amp;","&amp;K44</f>
        <v>161635.305,152492.554,82114.434,49050.488,14010.718,41057.217,25225.965,9586.281</v>
      </c>
      <c r="O48" s="10" t="str">
        <f t="shared" ref="O48:O50" si="28">O44&amp;","&amp;P44&amp;","&amp;Q44&amp;","&amp;R44&amp;","&amp;S44&amp;","&amp;T44&amp;","&amp;U44&amp;","&amp;V44</f>
        <v>178.358,123.973,154.194,62.334,59.655,15.817,11.227,7.197</v>
      </c>
    </row>
    <row r="49" ht="12.75" customHeight="1">
      <c r="D49" s="10" t="str">
        <f t="shared" si="27"/>
        <v>207155.444,193400.485,109635.692,67377.162,21000.808,54817.846,34651.112,14368.974</v>
      </c>
      <c r="O49" s="10" t="str">
        <f t="shared" si="28"/>
        <v>240.942,170.998,203.902,89.958,85.506,21.59,15.809,10.593</v>
      </c>
    </row>
    <row r="50" ht="12.75" customHeight="1">
      <c r="D50" s="10" t="str">
        <f t="shared" si="27"/>
        <v>120442.943,115303.684,57660.725,32977.466,8132.611,28830.362,16959.84,5564.418</v>
      </c>
      <c r="O50" s="10" t="str">
        <f t="shared" si="28"/>
        <v>123.045,82.81,109.834,38.667,37.434,10.74,7.255,4.315</v>
      </c>
    </row>
    <row r="51" ht="12.75" customHeight="1"/>
    <row r="52" ht="12.75" customHeight="1"/>
    <row r="53" ht="12.75" customHeight="1">
      <c r="D53" s="10">
        <f t="shared" ref="D53:K53" si="29">D44/O44</f>
        <v>906.2408471</v>
      </c>
      <c r="E53" s="10">
        <f t="shared" si="29"/>
        <v>1230.046494</v>
      </c>
      <c r="F53" s="10">
        <f t="shared" si="29"/>
        <v>532.5397486</v>
      </c>
      <c r="G53" s="10">
        <f t="shared" si="29"/>
        <v>786.8978086</v>
      </c>
      <c r="H53" s="10">
        <f t="shared" si="29"/>
        <v>234.8624256</v>
      </c>
      <c r="I53" s="10">
        <f t="shared" si="29"/>
        <v>2595.765126</v>
      </c>
      <c r="J53" s="10">
        <f t="shared" si="29"/>
        <v>2246.901666</v>
      </c>
      <c r="K53" s="10">
        <f t="shared" si="29"/>
        <v>1331.98291</v>
      </c>
    </row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D32">
    <cfRule type="colorScale" priority="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D31:D32">
    <cfRule type="colorScale" priority="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D33:D38">
    <cfRule type="colorScale" priority="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E32">
    <cfRule type="colorScale" priority="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E31:E32">
    <cfRule type="colorScale" priority="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E33:E38">
    <cfRule type="colorScale" priority="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Q32">
    <cfRule type="colorScale" priority="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Q31:Q32">
    <cfRule type="colorScale" priority="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Q33:Q38">
    <cfRule type="colorScale" priority="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O32">
    <cfRule type="colorScale" priority="1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O31:O32">
    <cfRule type="colorScale" priority="1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O33:O38">
    <cfRule type="colorScale" priority="1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P32">
    <cfRule type="colorScale" priority="1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P31:P32">
    <cfRule type="colorScale" priority="1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P33:P38">
    <cfRule type="colorScale" priority="1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R32">
    <cfRule type="colorScale" priority="1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R31:R32">
    <cfRule type="colorScale" priority="1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R33:R38">
    <cfRule type="colorScale" priority="1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S32">
    <cfRule type="colorScale" priority="1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S31:S32">
    <cfRule type="colorScale" priority="2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S33:S38">
    <cfRule type="colorScale" priority="2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T32">
    <cfRule type="colorScale" priority="2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T31:T32">
    <cfRule type="colorScale" priority="2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T33:T38">
    <cfRule type="colorScale" priority="2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U32">
    <cfRule type="colorScale" priority="2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U31:U32">
    <cfRule type="colorScale" priority="2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U33:U38">
    <cfRule type="colorScale" priority="2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V32">
    <cfRule type="colorScale" priority="2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V31:V32">
    <cfRule type="colorScale" priority="2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V33:V38">
    <cfRule type="colorScale" priority="3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I32">
    <cfRule type="colorScale" priority="3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I31:I32">
    <cfRule type="colorScale" priority="3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I33:I38">
    <cfRule type="colorScale" priority="3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J32">
    <cfRule type="colorScale" priority="3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J31:J32">
    <cfRule type="colorScale" priority="3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J33:J38">
    <cfRule type="colorScale" priority="3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K32">
    <cfRule type="colorScale" priority="3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K31:K32">
    <cfRule type="colorScale" priority="3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K33:K38">
    <cfRule type="colorScale" priority="3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F32">
    <cfRule type="colorScale" priority="4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F31:F32">
    <cfRule type="colorScale" priority="4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F33:F38">
    <cfRule type="colorScale" priority="4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G32">
    <cfRule type="colorScale" priority="4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G31:G32">
    <cfRule type="colorScale" priority="4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G33:G38">
    <cfRule type="colorScale" priority="4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H32">
    <cfRule type="colorScale" priority="4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H31:H32">
    <cfRule type="colorScale" priority="4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H33:H38">
    <cfRule type="colorScale" priority="4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11.57"/>
    <col customWidth="1" min="23" max="26" width="8.7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>
      <c r="D7" s="10" t="s">
        <v>35</v>
      </c>
      <c r="O7" s="10" t="s">
        <v>35</v>
      </c>
    </row>
    <row r="8" ht="12.7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ht="12.75" customHeight="1">
      <c r="B9" s="1"/>
      <c r="C9" s="1" t="s">
        <v>36</v>
      </c>
      <c r="D9" s="1">
        <v>14.0</v>
      </c>
      <c r="E9" s="1">
        <f t="shared" ref="E9:J9" si="1">D9</f>
        <v>14</v>
      </c>
      <c r="F9" s="1">
        <f t="shared" si="1"/>
        <v>14</v>
      </c>
      <c r="G9" s="1">
        <f t="shared" si="1"/>
        <v>14</v>
      </c>
      <c r="H9" s="1">
        <f t="shared" si="1"/>
        <v>14</v>
      </c>
      <c r="I9" s="1">
        <f t="shared" si="1"/>
        <v>14</v>
      </c>
      <c r="J9" s="1">
        <f t="shared" si="1"/>
        <v>14</v>
      </c>
      <c r="K9" s="1">
        <v>18.0</v>
      </c>
      <c r="L9" s="1"/>
      <c r="M9" s="1"/>
      <c r="N9" s="1" t="s">
        <v>36</v>
      </c>
      <c r="O9" s="1">
        <v>24.0</v>
      </c>
      <c r="P9" s="1">
        <f t="shared" ref="P9:R9" si="2">O9</f>
        <v>24</v>
      </c>
      <c r="Q9" s="1">
        <f t="shared" si="2"/>
        <v>24</v>
      </c>
      <c r="R9" s="1">
        <f t="shared" si="2"/>
        <v>24</v>
      </c>
      <c r="S9" s="1">
        <v>36.0</v>
      </c>
      <c r="T9" s="1">
        <v>36.0</v>
      </c>
      <c r="U9" s="1">
        <v>36.0</v>
      </c>
      <c r="V9" s="1">
        <v>36.0</v>
      </c>
    </row>
    <row r="10" ht="12.75" customHeight="1">
      <c r="C10" s="1" t="s">
        <v>37</v>
      </c>
      <c r="D10" s="19" t="s">
        <v>38</v>
      </c>
      <c r="E10" s="19" t="s">
        <v>38</v>
      </c>
      <c r="F10" s="19" t="s">
        <v>38</v>
      </c>
      <c r="G10" s="19" t="s">
        <v>38</v>
      </c>
      <c r="H10" s="19" t="s">
        <v>38</v>
      </c>
      <c r="I10" s="19" t="s">
        <v>38</v>
      </c>
      <c r="J10" s="19" t="s">
        <v>38</v>
      </c>
      <c r="K10" s="19" t="s">
        <v>38</v>
      </c>
      <c r="N10" s="1" t="s">
        <v>37</v>
      </c>
      <c r="O10" s="19" t="s">
        <v>38</v>
      </c>
      <c r="P10" s="19" t="s">
        <v>38</v>
      </c>
      <c r="Q10" s="19" t="s">
        <v>38</v>
      </c>
      <c r="R10" s="19" t="s">
        <v>38</v>
      </c>
      <c r="S10" s="19" t="s">
        <v>38</v>
      </c>
      <c r="T10" s="19" t="s">
        <v>38</v>
      </c>
      <c r="U10" s="19" t="s">
        <v>38</v>
      </c>
      <c r="V10" s="19" t="s">
        <v>38</v>
      </c>
    </row>
    <row r="11" ht="12.75" customHeight="1">
      <c r="C11" s="10" t="s">
        <v>39</v>
      </c>
      <c r="D11" s="3">
        <v>500.0</v>
      </c>
      <c r="E11" s="3">
        <v>100.0</v>
      </c>
      <c r="F11" s="3">
        <v>50.0</v>
      </c>
      <c r="G11" s="3">
        <v>10.0</v>
      </c>
      <c r="H11" s="3">
        <v>5.0</v>
      </c>
      <c r="I11" s="3">
        <v>2.0</v>
      </c>
      <c r="J11" s="3">
        <v>1.0</v>
      </c>
      <c r="K11" s="3">
        <v>0.0</v>
      </c>
      <c r="N11" s="10" t="s">
        <v>39</v>
      </c>
      <c r="O11" s="3">
        <v>500.0</v>
      </c>
      <c r="P11" s="3">
        <v>100.0</v>
      </c>
      <c r="Q11" s="3">
        <v>50.0</v>
      </c>
      <c r="R11" s="3">
        <v>10.0</v>
      </c>
      <c r="S11" s="3">
        <v>5.0</v>
      </c>
      <c r="T11" s="3">
        <v>2.0</v>
      </c>
      <c r="U11" s="3">
        <v>1.0</v>
      </c>
      <c r="V11" s="3">
        <v>0.0</v>
      </c>
    </row>
    <row r="12" ht="12.75" customHeight="1">
      <c r="C12" s="4" t="s">
        <v>2</v>
      </c>
      <c r="D12" s="5" t="s">
        <v>40</v>
      </c>
      <c r="E12" s="5" t="s">
        <v>40</v>
      </c>
      <c r="F12" s="5" t="s">
        <v>40</v>
      </c>
      <c r="G12" s="5" t="s">
        <v>40</v>
      </c>
      <c r="H12" s="5" t="s">
        <v>40</v>
      </c>
      <c r="I12" s="5" t="s">
        <v>40</v>
      </c>
      <c r="J12" s="5" t="s">
        <v>40</v>
      </c>
      <c r="K12" s="5" t="s">
        <v>40</v>
      </c>
      <c r="N12" s="4" t="s">
        <v>2</v>
      </c>
      <c r="O12" s="5" t="s">
        <v>41</v>
      </c>
      <c r="P12" s="5" t="s">
        <v>41</v>
      </c>
      <c r="Q12" s="5" t="s">
        <v>41</v>
      </c>
      <c r="R12" s="5" t="s">
        <v>41</v>
      </c>
      <c r="S12" s="5" t="s">
        <v>41</v>
      </c>
      <c r="T12" s="5" t="s">
        <v>41</v>
      </c>
      <c r="U12" s="5" t="s">
        <v>41</v>
      </c>
      <c r="V12" s="5" t="s">
        <v>41</v>
      </c>
    </row>
    <row r="13" ht="12.75" customHeight="1">
      <c r="C13" s="4" t="s">
        <v>7</v>
      </c>
      <c r="D13" s="6"/>
      <c r="E13" s="6"/>
      <c r="F13" s="6"/>
      <c r="G13" s="6"/>
      <c r="H13" s="6"/>
      <c r="I13" s="6"/>
      <c r="J13" s="6"/>
      <c r="K13" s="6"/>
      <c r="N13" s="4" t="s">
        <v>7</v>
      </c>
      <c r="O13" s="6"/>
      <c r="P13" s="6"/>
      <c r="Q13" s="6"/>
      <c r="R13" s="6"/>
      <c r="S13" s="6"/>
      <c r="T13" s="6"/>
      <c r="U13" s="6"/>
      <c r="V13" s="6"/>
    </row>
    <row r="14" ht="12.75" customHeight="1">
      <c r="C14" s="4" t="s">
        <v>9</v>
      </c>
      <c r="D14" s="7">
        <v>8.0</v>
      </c>
      <c r="E14" s="7">
        <v>8.0</v>
      </c>
      <c r="F14" s="7">
        <v>8.0</v>
      </c>
      <c r="G14" s="7">
        <v>8.0</v>
      </c>
      <c r="H14" s="7">
        <v>8.0</v>
      </c>
      <c r="I14" s="7">
        <v>8.0</v>
      </c>
      <c r="J14" s="7">
        <v>8.0</v>
      </c>
      <c r="K14" s="7">
        <v>8.0</v>
      </c>
      <c r="N14" s="4" t="s">
        <v>9</v>
      </c>
      <c r="O14" s="7">
        <v>8.0</v>
      </c>
      <c r="P14" s="7">
        <v>8.0</v>
      </c>
      <c r="Q14" s="7">
        <v>8.0</v>
      </c>
      <c r="R14" s="7">
        <v>8.0</v>
      </c>
      <c r="S14" s="7">
        <v>8.0</v>
      </c>
      <c r="T14" s="7">
        <v>8.0</v>
      </c>
      <c r="U14" s="7">
        <v>8.0</v>
      </c>
      <c r="V14" s="7">
        <v>8.0</v>
      </c>
    </row>
    <row r="15" ht="12.75" customHeight="1">
      <c r="C15" s="4" t="s">
        <v>11</v>
      </c>
      <c r="D15" s="7"/>
      <c r="E15" s="7"/>
      <c r="F15" s="7"/>
      <c r="G15" s="7"/>
      <c r="H15" s="7"/>
      <c r="I15" s="7"/>
      <c r="J15" s="7"/>
      <c r="N15" s="4" t="s">
        <v>11</v>
      </c>
      <c r="O15" s="7"/>
      <c r="P15" s="7"/>
      <c r="Q15" s="7"/>
      <c r="R15" s="7"/>
      <c r="S15" s="7"/>
      <c r="T15" s="7"/>
      <c r="U15" s="7"/>
    </row>
    <row r="16" ht="12.75" customHeight="1"/>
    <row r="17" ht="12.75" customHeight="1"/>
    <row r="18" ht="12.75" customHeight="1">
      <c r="B18" s="4" t="s">
        <v>12</v>
      </c>
      <c r="C18" s="11" t="s">
        <v>13</v>
      </c>
      <c r="D18" s="12">
        <v>16.0</v>
      </c>
      <c r="E18" s="12">
        <v>16.0</v>
      </c>
      <c r="F18" s="12">
        <f t="shared" ref="F18:J18" si="3">E18</f>
        <v>16</v>
      </c>
      <c r="G18" s="12">
        <f t="shared" si="3"/>
        <v>16</v>
      </c>
      <c r="H18" s="12">
        <f t="shared" si="3"/>
        <v>16</v>
      </c>
      <c r="I18" s="12">
        <f t="shared" si="3"/>
        <v>16</v>
      </c>
      <c r="J18" s="12">
        <f t="shared" si="3"/>
        <v>16</v>
      </c>
      <c r="K18" s="12">
        <v>20.0</v>
      </c>
      <c r="M18" s="4" t="s">
        <v>12</v>
      </c>
      <c r="N18" s="11" t="s">
        <v>13</v>
      </c>
      <c r="O18" s="12">
        <v>1000.0</v>
      </c>
      <c r="P18" s="12">
        <f t="shared" ref="P18:R18" si="4">O18</f>
        <v>1000</v>
      </c>
      <c r="Q18" s="12">
        <f t="shared" si="4"/>
        <v>1000</v>
      </c>
      <c r="R18" s="12">
        <f t="shared" si="4"/>
        <v>1000</v>
      </c>
      <c r="S18" s="12">
        <v>20000.0</v>
      </c>
      <c r="T18" s="12">
        <v>20000.0</v>
      </c>
      <c r="U18" s="12">
        <v>20000.0</v>
      </c>
      <c r="V18" s="12">
        <v>20000.0</v>
      </c>
    </row>
    <row r="19" ht="12.75" customHeight="1">
      <c r="C19" s="10" t="s">
        <v>15</v>
      </c>
      <c r="D19" s="10">
        <v>10.0</v>
      </c>
      <c r="E19" s="10">
        <f t="shared" ref="E19:K19" si="5">D19</f>
        <v>10</v>
      </c>
      <c r="F19" s="10">
        <f t="shared" si="5"/>
        <v>10</v>
      </c>
      <c r="G19" s="10">
        <f t="shared" si="5"/>
        <v>10</v>
      </c>
      <c r="H19" s="10">
        <f t="shared" si="5"/>
        <v>10</v>
      </c>
      <c r="I19" s="10">
        <f t="shared" si="5"/>
        <v>10</v>
      </c>
      <c r="J19" s="10">
        <f t="shared" si="5"/>
        <v>10</v>
      </c>
      <c r="K19" s="10">
        <f t="shared" si="5"/>
        <v>10</v>
      </c>
      <c r="N19" s="10" t="s">
        <v>15</v>
      </c>
      <c r="O19" s="10">
        <v>10.0</v>
      </c>
      <c r="P19" s="10">
        <f t="shared" ref="P19:V19" si="6">O19</f>
        <v>10</v>
      </c>
      <c r="Q19" s="10">
        <f t="shared" si="6"/>
        <v>10</v>
      </c>
      <c r="R19" s="10">
        <f t="shared" si="6"/>
        <v>10</v>
      </c>
      <c r="S19" s="10">
        <f t="shared" si="6"/>
        <v>10</v>
      </c>
      <c r="T19" s="10">
        <f t="shared" si="6"/>
        <v>10</v>
      </c>
      <c r="U19" s="10">
        <f t="shared" si="6"/>
        <v>10</v>
      </c>
      <c r="V19" s="10">
        <f t="shared" si="6"/>
        <v>10</v>
      </c>
    </row>
    <row r="20" ht="12.75" customHeight="1">
      <c r="C20" s="10" t="s">
        <v>16</v>
      </c>
      <c r="D20" s="7">
        <v>30.0</v>
      </c>
      <c r="E20" s="7">
        <v>34.0</v>
      </c>
      <c r="F20" s="7">
        <v>32.0</v>
      </c>
      <c r="G20" s="7">
        <v>35.0</v>
      </c>
      <c r="H20" s="7">
        <v>30.0</v>
      </c>
      <c r="I20" s="7">
        <v>36.0</v>
      </c>
      <c r="J20" s="7">
        <v>35.0</v>
      </c>
      <c r="K20" s="10">
        <v>350.0</v>
      </c>
      <c r="N20" s="10" t="s">
        <v>16</v>
      </c>
      <c r="O20" s="7">
        <v>53.0</v>
      </c>
      <c r="P20" s="7">
        <v>63.0</v>
      </c>
      <c r="Q20" s="7">
        <v>48.0</v>
      </c>
      <c r="R20" s="7">
        <v>65.0</v>
      </c>
      <c r="S20" s="7">
        <v>21.0</v>
      </c>
      <c r="T20" s="7">
        <v>16.0</v>
      </c>
      <c r="U20" s="7">
        <v>23.0</v>
      </c>
      <c r="V20" s="10">
        <v>26.0</v>
      </c>
    </row>
    <row r="21" ht="12.75" customHeight="1"/>
    <row r="22" ht="12.75" customHeight="1"/>
    <row r="23" ht="12.75" customHeight="1">
      <c r="C23" s="11" t="s">
        <v>17</v>
      </c>
      <c r="D23" s="13">
        <f t="shared" ref="D23:K23" si="7">AVERAGE(D20:D22)</f>
        <v>30</v>
      </c>
      <c r="E23" s="13">
        <f t="shared" si="7"/>
        <v>34</v>
      </c>
      <c r="F23" s="13">
        <f t="shared" si="7"/>
        <v>32</v>
      </c>
      <c r="G23" s="13">
        <f t="shared" si="7"/>
        <v>35</v>
      </c>
      <c r="H23" s="13">
        <f t="shared" si="7"/>
        <v>30</v>
      </c>
      <c r="I23" s="13">
        <f t="shared" si="7"/>
        <v>36</v>
      </c>
      <c r="J23" s="13">
        <f t="shared" si="7"/>
        <v>35</v>
      </c>
      <c r="K23" s="13">
        <f t="shared" si="7"/>
        <v>350</v>
      </c>
      <c r="N23" s="11" t="s">
        <v>17</v>
      </c>
      <c r="O23" s="13">
        <f t="shared" ref="O23:V23" si="8">AVERAGE(O20:O22)</f>
        <v>53</v>
      </c>
      <c r="P23" s="13">
        <f t="shared" si="8"/>
        <v>63</v>
      </c>
      <c r="Q23" s="13">
        <f t="shared" si="8"/>
        <v>48</v>
      </c>
      <c r="R23" s="13">
        <f t="shared" si="8"/>
        <v>65</v>
      </c>
      <c r="S23" s="13">
        <f t="shared" si="8"/>
        <v>21</v>
      </c>
      <c r="T23" s="13">
        <f t="shared" si="8"/>
        <v>16</v>
      </c>
      <c r="U23" s="13">
        <f t="shared" si="8"/>
        <v>23</v>
      </c>
      <c r="V23" s="13">
        <f t="shared" si="8"/>
        <v>26</v>
      </c>
    </row>
    <row r="24" ht="12.75" customHeight="1"/>
    <row r="25" ht="12.75" customHeight="1">
      <c r="B25" s="4" t="s">
        <v>18</v>
      </c>
      <c r="D25" s="10">
        <v>45.0</v>
      </c>
      <c r="E25" s="10">
        <v>45.0</v>
      </c>
      <c r="F25" s="10">
        <v>45.0</v>
      </c>
      <c r="G25" s="10">
        <v>45.0</v>
      </c>
      <c r="H25" s="10">
        <v>45.0</v>
      </c>
      <c r="I25" s="10">
        <v>45.0</v>
      </c>
      <c r="J25" s="10">
        <v>45.0</v>
      </c>
      <c r="K25" s="10">
        <v>45.0</v>
      </c>
      <c r="M25" s="4" t="s">
        <v>18</v>
      </c>
      <c r="O25" s="10">
        <v>45.0</v>
      </c>
      <c r="P25" s="10">
        <v>45.0</v>
      </c>
      <c r="Q25" s="10">
        <v>45.0</v>
      </c>
      <c r="R25" s="10">
        <v>45.0</v>
      </c>
      <c r="S25" s="10">
        <v>45.0</v>
      </c>
      <c r="T25" s="10">
        <v>45.0</v>
      </c>
      <c r="U25" s="10">
        <v>45.0</v>
      </c>
      <c r="V25" s="10">
        <v>45.0</v>
      </c>
    </row>
    <row r="26" ht="12.75" customHeight="1">
      <c r="B26" s="4" t="s">
        <v>19</v>
      </c>
      <c r="M26" s="4" t="s">
        <v>19</v>
      </c>
    </row>
    <row r="27" ht="12.75" customHeight="1">
      <c r="C27" s="10" t="s">
        <v>20</v>
      </c>
      <c r="D27" s="10">
        <v>30.0</v>
      </c>
      <c r="E27" s="10">
        <f t="shared" ref="E27:K27" si="9">D27</f>
        <v>30</v>
      </c>
      <c r="F27" s="10">
        <f t="shared" si="9"/>
        <v>30</v>
      </c>
      <c r="G27" s="10">
        <f t="shared" si="9"/>
        <v>30</v>
      </c>
      <c r="H27" s="10">
        <f t="shared" si="9"/>
        <v>30</v>
      </c>
      <c r="I27" s="10">
        <f t="shared" si="9"/>
        <v>30</v>
      </c>
      <c r="J27" s="10">
        <f t="shared" si="9"/>
        <v>30</v>
      </c>
      <c r="K27" s="10">
        <f t="shared" si="9"/>
        <v>30</v>
      </c>
      <c r="N27" s="10" t="s">
        <v>20</v>
      </c>
      <c r="O27" s="10">
        <v>30.0</v>
      </c>
      <c r="P27" s="10">
        <f t="shared" ref="P27:V27" si="10">O27</f>
        <v>30</v>
      </c>
      <c r="Q27" s="10">
        <f t="shared" si="10"/>
        <v>30</v>
      </c>
      <c r="R27" s="10">
        <f t="shared" si="10"/>
        <v>30</v>
      </c>
      <c r="S27" s="10">
        <f t="shared" si="10"/>
        <v>30</v>
      </c>
      <c r="T27" s="10">
        <f t="shared" si="10"/>
        <v>30</v>
      </c>
      <c r="U27" s="10">
        <f t="shared" si="10"/>
        <v>30</v>
      </c>
      <c r="V27" s="10">
        <f t="shared" si="10"/>
        <v>30</v>
      </c>
    </row>
    <row r="28" ht="12.75" customHeight="1">
      <c r="C28" s="11" t="s">
        <v>21</v>
      </c>
      <c r="D28" s="12">
        <f t="shared" ref="D28:E28" si="11">D27*D23/D19*D18</f>
        <v>1440</v>
      </c>
      <c r="E28" s="12">
        <f t="shared" si="11"/>
        <v>1632</v>
      </c>
      <c r="F28" s="12">
        <f t="shared" ref="F28:G28" si="12">D27*F23/F19*F18</f>
        <v>1536</v>
      </c>
      <c r="G28" s="12">
        <f t="shared" si="12"/>
        <v>1680</v>
      </c>
      <c r="H28" s="12">
        <f t="shared" ref="H28:K28" si="13">H27*H23/H19*H18</f>
        <v>1440</v>
      </c>
      <c r="I28" s="12">
        <f t="shared" si="13"/>
        <v>1728</v>
      </c>
      <c r="J28" s="12">
        <f t="shared" si="13"/>
        <v>1680</v>
      </c>
      <c r="K28" s="12">
        <f t="shared" si="13"/>
        <v>21000</v>
      </c>
      <c r="N28" s="11" t="s">
        <v>21</v>
      </c>
      <c r="O28" s="12">
        <f t="shared" ref="O28:P28" si="14">O27*O23/O19*O18</f>
        <v>159000</v>
      </c>
      <c r="P28" s="12">
        <f t="shared" si="14"/>
        <v>189000</v>
      </c>
      <c r="Q28" s="12">
        <f t="shared" ref="Q28:R28" si="15">O27*Q23/Q19*Q18</f>
        <v>144000</v>
      </c>
      <c r="R28" s="12">
        <f t="shared" si="15"/>
        <v>195000</v>
      </c>
      <c r="S28" s="12">
        <f t="shared" ref="S28:V28" si="16">S27*S23/S19*S18</f>
        <v>1260000</v>
      </c>
      <c r="T28" s="12">
        <f t="shared" si="16"/>
        <v>960000</v>
      </c>
      <c r="U28" s="12">
        <f t="shared" si="16"/>
        <v>1380000</v>
      </c>
      <c r="V28" s="12">
        <f t="shared" si="16"/>
        <v>1560000</v>
      </c>
    </row>
    <row r="29" ht="12.75" customHeight="1"/>
    <row r="30" ht="12.75" customHeight="1"/>
    <row r="31" ht="12.75" customHeight="1">
      <c r="B31" s="4" t="s">
        <v>22</v>
      </c>
      <c r="D31" s="10">
        <v>16.0</v>
      </c>
      <c r="E31" s="10">
        <v>8.0</v>
      </c>
      <c r="F31" s="10">
        <v>5.0</v>
      </c>
      <c r="G31" s="10">
        <v>9.0</v>
      </c>
      <c r="H31" s="10">
        <v>5.0</v>
      </c>
      <c r="I31" s="10">
        <v>4.0</v>
      </c>
      <c r="J31" s="10">
        <v>0.0</v>
      </c>
      <c r="K31" s="10">
        <v>1.0</v>
      </c>
      <c r="M31" s="4" t="s">
        <v>22</v>
      </c>
      <c r="O31" s="10">
        <v>11.0</v>
      </c>
      <c r="P31" s="10">
        <v>8.0</v>
      </c>
      <c r="Q31" s="10">
        <v>0.0</v>
      </c>
      <c r="R31" s="10">
        <v>7.0</v>
      </c>
      <c r="S31" s="10">
        <v>4.0</v>
      </c>
      <c r="T31" s="10">
        <v>0.0</v>
      </c>
      <c r="U31" s="10">
        <v>0.0</v>
      </c>
      <c r="V31" s="10">
        <v>0.0</v>
      </c>
    </row>
    <row r="32" ht="12.75" customHeight="1">
      <c r="D32" s="10">
        <v>7.0</v>
      </c>
      <c r="E32" s="10">
        <v>5.0</v>
      </c>
      <c r="F32" s="10">
        <v>8.0</v>
      </c>
      <c r="G32" s="10">
        <v>12.0</v>
      </c>
      <c r="H32" s="10">
        <v>0.0</v>
      </c>
      <c r="I32" s="10">
        <v>8.0</v>
      </c>
      <c r="J32" s="10">
        <v>0.0</v>
      </c>
      <c r="K32" s="10">
        <v>21.0</v>
      </c>
      <c r="O32" s="10">
        <v>8.0</v>
      </c>
      <c r="P32" s="10">
        <v>1.0</v>
      </c>
      <c r="Q32" s="10">
        <v>3.0</v>
      </c>
      <c r="R32" s="10">
        <v>0.0</v>
      </c>
      <c r="S32" s="10">
        <v>3.0</v>
      </c>
      <c r="T32" s="10">
        <v>0.0</v>
      </c>
      <c r="U32" s="10">
        <v>6.0</v>
      </c>
      <c r="V32" s="10">
        <v>0.0</v>
      </c>
    </row>
    <row r="33" ht="12.75" customHeight="1">
      <c r="D33" s="10">
        <v>5.0</v>
      </c>
      <c r="E33" s="10">
        <v>7.0</v>
      </c>
      <c r="F33" s="10">
        <v>12.0</v>
      </c>
      <c r="G33" s="10">
        <v>5.0</v>
      </c>
      <c r="H33" s="10">
        <v>7.0</v>
      </c>
      <c r="I33" s="10">
        <v>7.0</v>
      </c>
      <c r="J33" s="10">
        <v>3.0</v>
      </c>
      <c r="K33" s="10">
        <v>16.0</v>
      </c>
      <c r="O33" s="10">
        <v>6.0</v>
      </c>
      <c r="P33" s="10">
        <v>2.0</v>
      </c>
      <c r="Q33" s="10">
        <v>5.0</v>
      </c>
      <c r="R33" s="10">
        <v>5.0</v>
      </c>
      <c r="S33" s="10">
        <v>16.0</v>
      </c>
      <c r="T33" s="10">
        <v>0.0</v>
      </c>
      <c r="U33" s="10">
        <v>2.0</v>
      </c>
      <c r="V33" s="10">
        <v>0.0</v>
      </c>
    </row>
    <row r="34" ht="12.75" customHeight="1">
      <c r="D34" s="10">
        <v>3.0</v>
      </c>
      <c r="E34" s="10">
        <v>6.0</v>
      </c>
      <c r="F34" s="10">
        <v>4.0</v>
      </c>
      <c r="G34" s="10">
        <v>3.0</v>
      </c>
      <c r="H34" s="10">
        <v>6.0</v>
      </c>
      <c r="I34" s="10">
        <v>4.0</v>
      </c>
      <c r="J34" s="10">
        <v>0.0</v>
      </c>
      <c r="K34" s="10">
        <v>0.0</v>
      </c>
      <c r="O34" s="10">
        <v>0.0</v>
      </c>
      <c r="P34" s="10">
        <v>6.0</v>
      </c>
      <c r="Q34" s="10">
        <v>0.0</v>
      </c>
      <c r="R34" s="10">
        <v>8.0</v>
      </c>
      <c r="S34" s="10">
        <v>3.0</v>
      </c>
      <c r="T34" s="10">
        <v>1.0</v>
      </c>
      <c r="U34" s="10">
        <v>7.0</v>
      </c>
      <c r="V34" s="10">
        <v>3.0</v>
      </c>
    </row>
    <row r="35" ht="12.75" customHeight="1">
      <c r="D35" s="10">
        <v>10.0</v>
      </c>
      <c r="E35" s="10">
        <v>7.0</v>
      </c>
      <c r="F35" s="10">
        <v>12.0</v>
      </c>
      <c r="G35" s="10">
        <v>9.0</v>
      </c>
      <c r="H35" s="10">
        <v>4.0</v>
      </c>
      <c r="I35" s="10">
        <v>9.0</v>
      </c>
      <c r="J35" s="10">
        <v>9.0</v>
      </c>
      <c r="K35" s="10">
        <v>0.0</v>
      </c>
      <c r="O35" s="10">
        <v>12.0</v>
      </c>
      <c r="P35" s="10">
        <v>8.0</v>
      </c>
      <c r="Q35" s="10">
        <v>9.0</v>
      </c>
      <c r="R35" s="10">
        <v>13.0</v>
      </c>
      <c r="S35" s="10">
        <v>18.0</v>
      </c>
      <c r="T35" s="10">
        <v>0.0</v>
      </c>
      <c r="U35" s="10">
        <v>0.0</v>
      </c>
      <c r="V35" s="10">
        <v>1.0</v>
      </c>
    </row>
    <row r="36" ht="12.75" customHeight="1">
      <c r="D36" s="10">
        <v>4.0</v>
      </c>
      <c r="E36" s="10">
        <v>4.0</v>
      </c>
      <c r="F36" s="10">
        <v>11.0</v>
      </c>
      <c r="G36" s="10">
        <v>11.0</v>
      </c>
      <c r="H36" s="10">
        <v>12.0</v>
      </c>
      <c r="I36" s="10">
        <v>11.0</v>
      </c>
      <c r="J36" s="10">
        <v>0.0</v>
      </c>
      <c r="K36" s="10">
        <v>0.0</v>
      </c>
      <c r="O36" s="10">
        <v>7.0</v>
      </c>
      <c r="P36" s="10">
        <v>12.0</v>
      </c>
      <c r="Q36" s="10">
        <v>12.0</v>
      </c>
      <c r="R36" s="10">
        <v>5.0</v>
      </c>
      <c r="S36" s="10">
        <v>28.0</v>
      </c>
      <c r="T36" s="10">
        <v>17.0</v>
      </c>
      <c r="U36" s="10">
        <v>4.0</v>
      </c>
      <c r="V36" s="10">
        <v>10.0</v>
      </c>
    </row>
    <row r="37" ht="12.75" customHeight="1">
      <c r="D37" s="10">
        <v>6.0</v>
      </c>
      <c r="E37" s="10">
        <v>9.0</v>
      </c>
      <c r="F37" s="10">
        <v>15.0</v>
      </c>
      <c r="G37" s="10">
        <v>13.0</v>
      </c>
      <c r="H37" s="10">
        <v>0.0</v>
      </c>
      <c r="I37" s="10">
        <v>5.0</v>
      </c>
      <c r="J37" s="10">
        <v>7.0</v>
      </c>
      <c r="K37" s="10">
        <v>0.0</v>
      </c>
      <c r="O37" s="10">
        <v>8.0</v>
      </c>
      <c r="P37" s="10">
        <v>3.0</v>
      </c>
      <c r="Q37" s="10">
        <v>0.0</v>
      </c>
      <c r="R37" s="10">
        <v>0.0</v>
      </c>
      <c r="S37" s="10">
        <v>12.0</v>
      </c>
      <c r="T37" s="10">
        <v>14.0</v>
      </c>
      <c r="U37" s="10">
        <v>2.0</v>
      </c>
      <c r="V37" s="10">
        <v>27.0</v>
      </c>
    </row>
    <row r="38" ht="12.75" customHeight="1">
      <c r="D38" s="10">
        <v>12.0</v>
      </c>
      <c r="E38" s="10">
        <v>5.0</v>
      </c>
      <c r="F38" s="10">
        <v>9.0</v>
      </c>
      <c r="G38" s="10">
        <v>4.0</v>
      </c>
      <c r="H38" s="10">
        <v>5.0</v>
      </c>
      <c r="I38" s="10">
        <v>2.0</v>
      </c>
      <c r="J38" s="10">
        <v>0.0</v>
      </c>
      <c r="K38" s="10">
        <v>0.0</v>
      </c>
      <c r="O38" s="10">
        <v>6.0</v>
      </c>
      <c r="P38" s="10">
        <v>1.0</v>
      </c>
      <c r="Q38" s="10">
        <v>3.0</v>
      </c>
      <c r="R38" s="10">
        <v>2.0</v>
      </c>
      <c r="S38" s="10">
        <v>7.0</v>
      </c>
      <c r="T38" s="10">
        <v>21.0</v>
      </c>
      <c r="U38" s="10">
        <v>0.0</v>
      </c>
      <c r="V38" s="10">
        <v>0.0</v>
      </c>
    </row>
    <row r="39" ht="12.75" customHeight="1">
      <c r="D39" s="10" t="str">
        <f t="shared" ref="D39:K39" si="17">D31&amp;","&amp;D32&amp;","&amp;D33&amp;","&amp;D34&amp;","&amp;D35&amp;","&amp;D36&amp;","&amp;D37&amp;","&amp;D38</f>
        <v>16,7,5,3,10,4,6,12</v>
      </c>
      <c r="E39" s="10" t="str">
        <f t="shared" si="17"/>
        <v>8,5,7,6,7,4,9,5</v>
      </c>
      <c r="F39" s="10" t="str">
        <f t="shared" si="17"/>
        <v>5,8,12,4,12,11,15,9</v>
      </c>
      <c r="G39" s="10" t="str">
        <f t="shared" si="17"/>
        <v>9,12,5,3,9,11,13,4</v>
      </c>
      <c r="H39" s="10" t="str">
        <f t="shared" si="17"/>
        <v>5,0,7,6,4,12,0,5</v>
      </c>
      <c r="I39" s="10" t="str">
        <f t="shared" si="17"/>
        <v>4,8,7,4,9,11,5,2</v>
      </c>
      <c r="J39" s="10" t="str">
        <f t="shared" si="17"/>
        <v>0,0,3,0,9,0,7,0</v>
      </c>
      <c r="K39" s="10" t="str">
        <f t="shared" si="17"/>
        <v>1,21,16,0,0,0,0,0</v>
      </c>
      <c r="O39" s="10" t="str">
        <f t="shared" ref="O39:V39" si="18">O31&amp;","&amp;O32&amp;","&amp;O33&amp;","&amp;O34&amp;","&amp;O35&amp;","&amp;O36&amp;","&amp;O37&amp;","&amp;O38</f>
        <v>11,8,6,0,12,7,8,6</v>
      </c>
      <c r="P39" s="10" t="str">
        <f t="shared" si="18"/>
        <v>8,1,2,6,8,12,3,1</v>
      </c>
      <c r="Q39" s="10" t="str">
        <f t="shared" si="18"/>
        <v>0,3,5,0,9,12,0,3</v>
      </c>
      <c r="R39" s="10" t="str">
        <f t="shared" si="18"/>
        <v>7,0,5,8,13,5,0,2</v>
      </c>
      <c r="S39" s="10" t="str">
        <f t="shared" si="18"/>
        <v>4,3,16,3,18,28,12,7</v>
      </c>
      <c r="T39" s="10" t="str">
        <f t="shared" si="18"/>
        <v>0,0,0,1,0,17,14,21</v>
      </c>
      <c r="U39" s="10" t="str">
        <f t="shared" si="18"/>
        <v>0,6,2,7,0,4,2,0</v>
      </c>
      <c r="V39" s="10" t="str">
        <f t="shared" si="18"/>
        <v>0,0,0,3,1,10,27,0</v>
      </c>
    </row>
    <row r="40" ht="12.75" customHeight="1"/>
    <row r="41" ht="12.75" customHeight="1"/>
    <row r="42" ht="12.75" customHeight="1">
      <c r="C42" s="10" t="s">
        <v>23</v>
      </c>
      <c r="N42" s="10" t="s">
        <v>23</v>
      </c>
    </row>
    <row r="43" ht="12.75" customHeight="1">
      <c r="C43" s="10" t="s">
        <v>24</v>
      </c>
      <c r="D43" s="14" t="s">
        <v>42</v>
      </c>
      <c r="E43" s="14" t="s">
        <v>42</v>
      </c>
      <c r="F43" s="14" t="s">
        <v>42</v>
      </c>
      <c r="G43" s="14" t="s">
        <v>42</v>
      </c>
      <c r="H43" s="14" t="s">
        <v>42</v>
      </c>
      <c r="I43" s="14" t="s">
        <v>42</v>
      </c>
      <c r="J43" s="14" t="s">
        <v>42</v>
      </c>
      <c r="K43" s="14" t="s">
        <v>42</v>
      </c>
      <c r="N43" s="10" t="s">
        <v>24</v>
      </c>
      <c r="O43" s="14" t="s">
        <v>42</v>
      </c>
      <c r="P43" s="14" t="s">
        <v>42</v>
      </c>
      <c r="Q43" s="14" t="s">
        <v>42</v>
      </c>
      <c r="R43" s="14" t="s">
        <v>42</v>
      </c>
      <c r="S43" s="14" t="s">
        <v>42</v>
      </c>
      <c r="T43" s="14" t="s">
        <v>42</v>
      </c>
      <c r="U43" s="14" t="s">
        <v>42</v>
      </c>
      <c r="V43" s="14" t="s">
        <v>42</v>
      </c>
    </row>
    <row r="44" ht="12.75" customHeight="1">
      <c r="C44" s="2" t="s">
        <v>25</v>
      </c>
      <c r="D44" s="20">
        <v>23742.0</v>
      </c>
      <c r="E44" s="20">
        <v>19972.5</v>
      </c>
      <c r="F44" s="20">
        <v>26777.5</v>
      </c>
      <c r="G44" s="20">
        <v>21504.2</v>
      </c>
      <c r="H44" s="20">
        <v>13517.9</v>
      </c>
      <c r="I44" s="20">
        <v>17314.2</v>
      </c>
      <c r="J44" s="20">
        <v>3571.8</v>
      </c>
      <c r="K44" s="20">
        <v>252.3</v>
      </c>
      <c r="N44" s="2" t="s">
        <v>25</v>
      </c>
      <c r="O44" s="20">
        <v>191.9</v>
      </c>
      <c r="P44" s="20">
        <v>117.1</v>
      </c>
      <c r="Q44" s="20">
        <v>91.4</v>
      </c>
      <c r="R44" s="20">
        <v>95.0</v>
      </c>
      <c r="S44" s="20">
        <v>29.6</v>
      </c>
      <c r="T44" s="20">
        <v>9.2</v>
      </c>
      <c r="U44" s="20">
        <v>8.2</v>
      </c>
      <c r="V44" s="20">
        <v>5.1</v>
      </c>
    </row>
    <row r="45" ht="12.75" customHeight="1">
      <c r="C45" s="10" t="s">
        <v>26</v>
      </c>
      <c r="D45" s="20">
        <v>33976.9</v>
      </c>
      <c r="E45" s="20">
        <v>28717.7</v>
      </c>
      <c r="F45" s="20">
        <v>37644.5</v>
      </c>
      <c r="G45" s="20">
        <v>30608.8</v>
      </c>
      <c r="H45" s="20">
        <v>20522.0</v>
      </c>
      <c r="I45" s="20">
        <v>25110.5</v>
      </c>
      <c r="J45" s="20">
        <v>6281.9</v>
      </c>
      <c r="K45" s="20">
        <v>451.5</v>
      </c>
      <c r="N45" s="10" t="s">
        <v>26</v>
      </c>
      <c r="O45" s="20">
        <v>277.7</v>
      </c>
      <c r="P45" s="20">
        <v>175.3</v>
      </c>
      <c r="Q45" s="20">
        <v>145.2</v>
      </c>
      <c r="R45" s="20">
        <v>145.0</v>
      </c>
      <c r="S45" s="20">
        <v>42.0</v>
      </c>
      <c r="T45" s="20">
        <v>15.3</v>
      </c>
      <c r="U45" s="20">
        <v>13.2</v>
      </c>
      <c r="V45" s="20">
        <v>8.7</v>
      </c>
    </row>
    <row r="46" ht="12.75" customHeight="1">
      <c r="C46" s="10" t="s">
        <v>27</v>
      </c>
      <c r="D46" s="20">
        <v>14937.8</v>
      </c>
      <c r="E46" s="20">
        <v>12466.8</v>
      </c>
      <c r="F46" s="20">
        <v>17349.9</v>
      </c>
      <c r="G46" s="20">
        <v>13652.0</v>
      </c>
      <c r="H46" s="20">
        <v>7665.7</v>
      </c>
      <c r="I46" s="20">
        <v>10650.6</v>
      </c>
      <c r="J46" s="20">
        <v>1481.0</v>
      </c>
      <c r="K46" s="20">
        <v>100.2</v>
      </c>
      <c r="N46" s="10" t="s">
        <v>27</v>
      </c>
      <c r="O46" s="20">
        <v>118.4</v>
      </c>
      <c r="P46" s="20">
        <v>68.2</v>
      </c>
      <c r="Q46" s="20">
        <v>47.5</v>
      </c>
      <c r="R46" s="20">
        <v>53.3</v>
      </c>
      <c r="S46" s="20">
        <v>18.9</v>
      </c>
      <c r="T46" s="20">
        <v>4.3</v>
      </c>
      <c r="U46" s="20">
        <v>4.1</v>
      </c>
      <c r="V46" s="20">
        <v>2.3</v>
      </c>
    </row>
    <row r="47" ht="12.75" customHeight="1">
      <c r="C47" s="10" t="s">
        <v>28</v>
      </c>
      <c r="D47" s="15">
        <v>1.0E-7</v>
      </c>
      <c r="E47" s="15">
        <v>1.0E-7</v>
      </c>
      <c r="F47" s="15">
        <v>1.0E-7</v>
      </c>
      <c r="G47" s="15">
        <v>1.0E-7</v>
      </c>
      <c r="H47" s="15">
        <v>1.0E-7</v>
      </c>
      <c r="I47" s="15">
        <v>1.0E-7</v>
      </c>
      <c r="J47" s="15">
        <v>1.0E-7</v>
      </c>
      <c r="K47" s="15">
        <v>1.0E-7</v>
      </c>
      <c r="N47" s="10" t="s">
        <v>28</v>
      </c>
      <c r="O47" s="15">
        <v>1.0E-7</v>
      </c>
      <c r="P47" s="15">
        <v>1.0E-7</v>
      </c>
      <c r="Q47" s="15">
        <v>1.0E-7</v>
      </c>
      <c r="R47" s="15">
        <v>1.0E-7</v>
      </c>
      <c r="S47" s="15">
        <v>1.0E-7</v>
      </c>
      <c r="T47" s="15">
        <v>1.0E-7</v>
      </c>
      <c r="U47" s="15">
        <v>1.0E-7</v>
      </c>
      <c r="V47" s="15">
        <v>1.0E-7</v>
      </c>
    </row>
    <row r="48" ht="12.75" customHeight="1">
      <c r="D48" s="10" t="str">
        <f t="shared" ref="D48:D50" si="19">D44&amp;","&amp;E44&amp;","&amp;F44&amp;","&amp;G44&amp;","&amp;H44&amp;","&amp;I44&amp;","&amp;J44&amp;","&amp;K44</f>
        <v>23742,19972.5,26777.5,21504.2,13517.9,17314.2,3571.8,252.3</v>
      </c>
      <c r="O48" s="10" t="str">
        <f t="shared" ref="O48:O50" si="20">O44&amp;","&amp;P44&amp;","&amp;Q44&amp;","&amp;R44&amp;","&amp;S44&amp;","&amp;T44&amp;","&amp;U44&amp;","&amp;V44</f>
        <v>191.9,117.1,91.4,95,29.6,9.2,8.2,5.1</v>
      </c>
    </row>
    <row r="49" ht="12.75" customHeight="1">
      <c r="D49" s="10" t="str">
        <f t="shared" si="19"/>
        <v>33976.9,28717.7,37644.5,30608.8,20522,25110.5,6281.9,451.5</v>
      </c>
      <c r="O49" s="10" t="str">
        <f t="shared" si="20"/>
        <v>277.7,175.3,145.2,145,42,15.3,13.2,8.7</v>
      </c>
    </row>
    <row r="50" ht="12.75" customHeight="1">
      <c r="D50" s="10" t="str">
        <f t="shared" si="19"/>
        <v>14937.8,12466.8,17349.9,13652,7665.7,10650.6,1481,100.2</v>
      </c>
      <c r="O50" s="10" t="str">
        <f t="shared" si="20"/>
        <v>118.4,68.2,47.5,53.3,18.9,4.3,4.1,2.3</v>
      </c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F32">
    <cfRule type="colorScale" priority="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F31:F32">
    <cfRule type="colorScale" priority="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F33:F38">
    <cfRule type="colorScale" priority="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D32">
    <cfRule type="colorScale" priority="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D31:D32">
    <cfRule type="colorScale" priority="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D33:D38">
    <cfRule type="colorScale" priority="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E32">
    <cfRule type="colorScale" priority="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E31:E32">
    <cfRule type="colorScale" priority="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E33:E38">
    <cfRule type="colorScale" priority="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G32">
    <cfRule type="colorScale" priority="1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G31:G32">
    <cfRule type="colorScale" priority="1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G33:G38">
    <cfRule type="colorScale" priority="1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H32">
    <cfRule type="colorScale" priority="1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H31:H32">
    <cfRule type="colorScale" priority="1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H33:H38">
    <cfRule type="colorScale" priority="1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I32">
    <cfRule type="colorScale" priority="1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I31:I32">
    <cfRule type="colorScale" priority="1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I33:I38">
    <cfRule type="colorScale" priority="1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J32">
    <cfRule type="colorScale" priority="1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J31:J32">
    <cfRule type="colorScale" priority="2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J33:J38">
    <cfRule type="colorScale" priority="2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K32">
    <cfRule type="colorScale" priority="2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K31:K32">
    <cfRule type="colorScale" priority="2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K33:K38">
    <cfRule type="colorScale" priority="2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Q32">
    <cfRule type="colorScale" priority="2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Q31:Q32">
    <cfRule type="colorScale" priority="2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Q33:Q38">
    <cfRule type="colorScale" priority="2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O32">
    <cfRule type="colorScale" priority="2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O31:O32">
    <cfRule type="colorScale" priority="2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O33:O38">
    <cfRule type="colorScale" priority="3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P32">
    <cfRule type="colorScale" priority="3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P31:P32">
    <cfRule type="colorScale" priority="3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P33:P38">
    <cfRule type="colorScale" priority="3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R32">
    <cfRule type="colorScale" priority="3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R31:R32">
    <cfRule type="colorScale" priority="3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R33:R38">
    <cfRule type="colorScale" priority="3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S32">
    <cfRule type="colorScale" priority="3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S31:S32">
    <cfRule type="colorScale" priority="3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S33:S38">
    <cfRule type="colorScale" priority="39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T32">
    <cfRule type="colorScale" priority="40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T31:T32">
    <cfRule type="colorScale" priority="41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T33:T38">
    <cfRule type="colorScale" priority="42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U32">
    <cfRule type="colorScale" priority="43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U31:U32">
    <cfRule type="colorScale" priority="44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U33:U38">
    <cfRule type="colorScale" priority="45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V32">
    <cfRule type="colorScale" priority="46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V31:V32">
    <cfRule type="colorScale" priority="47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conditionalFormatting sqref="V33:V38">
    <cfRule type="colorScale" priority="48">
      <colorScale>
        <cfvo type="percentile" val="0"/>
        <cfvo type="percentile" val="50"/>
        <cfvo type="max" val="0"/>
        <color rgb="FFFFFFFF"/>
        <color rgb="FFFFFF00"/>
        <color rgb="FF00CC00"/>
      </colorScale>
    </cfRule>
  </conditionalFormatting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1">
        <v>43179.0</v>
      </c>
      <c r="B1" s="22"/>
      <c r="C1" s="22"/>
      <c r="D1" s="23"/>
      <c r="E1" s="24" t="s">
        <v>43</v>
      </c>
      <c r="F1" s="25"/>
      <c r="G1" s="25"/>
      <c r="H1" s="23"/>
      <c r="I1" s="25" t="s">
        <v>44</v>
      </c>
      <c r="J1" s="25"/>
      <c r="K1" s="22"/>
      <c r="L1" s="26" t="s">
        <v>45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</row>
    <row r="2">
      <c r="A2" s="27" t="s">
        <v>46</v>
      </c>
      <c r="B2" s="22"/>
      <c r="C2" s="22"/>
      <c r="D2" s="22"/>
      <c r="E2" s="27" t="s">
        <v>47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</row>
    <row r="3">
      <c r="A3" s="22"/>
      <c r="B3" s="22"/>
      <c r="C3" s="22"/>
      <c r="D3" s="22"/>
      <c r="E3" s="27" t="s">
        <v>48</v>
      </c>
      <c r="F3" s="23"/>
      <c r="G3" s="23"/>
      <c r="H3" s="23"/>
      <c r="I3" s="23"/>
      <c r="J3" s="23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</row>
    <row r="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8" t="s">
        <v>49</v>
      </c>
      <c r="BE4" s="23"/>
      <c r="BF4" s="23"/>
      <c r="BG4" s="23"/>
      <c r="BH4" s="23"/>
      <c r="BI4" s="23"/>
      <c r="BJ4" s="23"/>
      <c r="BK4" s="23"/>
      <c r="BL4" s="23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</row>
    <row r="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</row>
    <row r="6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</row>
    <row r="7">
      <c r="A7" s="22"/>
      <c r="B7" s="26" t="s">
        <v>50</v>
      </c>
      <c r="C7" s="23"/>
      <c r="D7" s="22"/>
      <c r="E7" s="22"/>
      <c r="F7" s="22"/>
      <c r="G7" s="22"/>
      <c r="H7" s="22"/>
      <c r="I7" s="22"/>
      <c r="J7" s="22"/>
      <c r="K7" s="22"/>
      <c r="L7" s="26" t="s">
        <v>50</v>
      </c>
      <c r="M7" s="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6" t="s">
        <v>51</v>
      </c>
      <c r="AS7" s="23"/>
      <c r="AT7" s="22"/>
      <c r="AU7" s="23"/>
      <c r="AV7" s="23"/>
      <c r="AW7" s="22"/>
      <c r="AX7" s="22"/>
      <c r="AY7" s="22"/>
      <c r="AZ7" s="23"/>
      <c r="BA7" s="22"/>
      <c r="BB7" s="22"/>
      <c r="BC7" s="22"/>
      <c r="BD7" s="22"/>
      <c r="BE7" s="26" t="s">
        <v>51</v>
      </c>
      <c r="BF7" s="23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</row>
    <row r="8">
      <c r="A8" s="22"/>
      <c r="B8" s="22"/>
      <c r="C8" s="22"/>
      <c r="D8" s="23"/>
      <c r="E8" s="23"/>
      <c r="F8" s="22"/>
      <c r="G8" s="27" t="s">
        <v>52</v>
      </c>
      <c r="H8" s="23"/>
      <c r="I8" s="23"/>
      <c r="J8" s="23"/>
      <c r="K8" s="22"/>
      <c r="L8" s="22"/>
      <c r="M8" s="22"/>
      <c r="N8" s="22"/>
      <c r="O8" s="22"/>
      <c r="P8" s="22"/>
      <c r="Q8" s="22"/>
      <c r="R8" s="23"/>
      <c r="S8" s="23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3"/>
      <c r="AO8" s="23"/>
      <c r="AP8" s="22"/>
      <c r="AQ8" s="22"/>
      <c r="AR8" s="22"/>
      <c r="AS8" s="22"/>
      <c r="AT8" s="23"/>
      <c r="AU8" s="29" t="s">
        <v>53</v>
      </c>
      <c r="AV8" s="29" t="s">
        <v>53</v>
      </c>
      <c r="AW8" s="22"/>
      <c r="AX8" s="22"/>
      <c r="AY8" s="23"/>
      <c r="AZ8" s="29" t="s">
        <v>53</v>
      </c>
      <c r="BA8" s="22"/>
      <c r="BB8" s="22"/>
      <c r="BC8" s="22"/>
      <c r="BD8" s="22"/>
      <c r="BE8" s="22"/>
      <c r="BF8" s="22"/>
      <c r="BG8" s="23"/>
      <c r="BH8" s="23"/>
      <c r="BI8" s="22"/>
      <c r="BJ8" s="23"/>
      <c r="BK8" s="23"/>
      <c r="BL8" s="23"/>
      <c r="BM8" s="22"/>
      <c r="BN8" s="23"/>
      <c r="BO8" s="22"/>
      <c r="BP8" s="22"/>
      <c r="BQ8" s="22"/>
      <c r="BR8" s="22"/>
      <c r="BS8" s="22"/>
      <c r="BT8" s="22"/>
      <c r="BU8" s="22"/>
      <c r="BV8" s="26" t="s">
        <v>54</v>
      </c>
      <c r="BW8" s="23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</row>
    <row r="9">
      <c r="A9" s="23"/>
      <c r="B9" s="23"/>
      <c r="C9" s="23"/>
      <c r="D9" s="30" t="s">
        <v>53</v>
      </c>
      <c r="E9" s="30" t="s">
        <v>53</v>
      </c>
      <c r="F9" s="23"/>
      <c r="G9" s="23"/>
      <c r="H9" s="30" t="s">
        <v>53</v>
      </c>
      <c r="I9" s="30" t="s">
        <v>53</v>
      </c>
      <c r="J9" s="30" t="s">
        <v>55</v>
      </c>
      <c r="K9" s="22"/>
      <c r="L9" s="23"/>
      <c r="M9" s="23"/>
      <c r="N9" s="23"/>
      <c r="O9" s="23"/>
      <c r="P9" s="23"/>
      <c r="Q9" s="23"/>
      <c r="R9" s="30" t="s">
        <v>53</v>
      </c>
      <c r="S9" s="30" t="s">
        <v>53</v>
      </c>
      <c r="T9" s="22" t="s">
        <v>56</v>
      </c>
      <c r="U9" s="27" t="s">
        <v>57</v>
      </c>
      <c r="V9" s="23"/>
      <c r="W9" s="22"/>
      <c r="X9" s="27" t="s">
        <v>58</v>
      </c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9" t="s">
        <v>53</v>
      </c>
      <c r="AO9" s="29" t="s">
        <v>53</v>
      </c>
      <c r="AP9" s="22"/>
      <c r="AQ9" s="22"/>
      <c r="AR9" s="23"/>
      <c r="AS9" s="23"/>
      <c r="AT9" s="23" t="s">
        <v>59</v>
      </c>
      <c r="AU9" s="23"/>
      <c r="AV9" s="27" t="s">
        <v>60</v>
      </c>
      <c r="AW9" s="23"/>
      <c r="AX9" s="23"/>
      <c r="AY9" s="23"/>
      <c r="AZ9" s="23"/>
      <c r="BA9" s="23"/>
      <c r="BB9" s="22"/>
      <c r="BC9" s="22"/>
      <c r="BD9" s="23"/>
      <c r="BE9" s="23"/>
      <c r="BF9" s="23"/>
      <c r="BG9" s="29" t="s">
        <v>53</v>
      </c>
      <c r="BH9" s="29" t="s">
        <v>53</v>
      </c>
      <c r="BI9" s="23"/>
      <c r="BJ9" s="29" t="s">
        <v>53</v>
      </c>
      <c r="BK9" s="29" t="s">
        <v>53</v>
      </c>
      <c r="BL9" s="29" t="s">
        <v>53</v>
      </c>
      <c r="BM9" s="23"/>
      <c r="BN9" s="29" t="s">
        <v>53</v>
      </c>
      <c r="BO9" s="23"/>
      <c r="BP9" s="22"/>
      <c r="BQ9" s="22"/>
      <c r="BR9" s="22"/>
      <c r="BS9" s="22"/>
      <c r="BT9" s="22"/>
      <c r="BU9" s="22"/>
      <c r="BV9" s="22"/>
      <c r="BW9" s="22"/>
      <c r="BX9" s="22"/>
      <c r="BY9" s="23"/>
      <c r="BZ9" s="22"/>
      <c r="CA9" s="22"/>
      <c r="CB9" s="23"/>
      <c r="CC9" s="22"/>
      <c r="CD9" s="22"/>
      <c r="CE9" s="22"/>
      <c r="CF9" s="23"/>
      <c r="CG9" s="22"/>
      <c r="CH9" s="22"/>
      <c r="CI9" s="23"/>
      <c r="CJ9" s="22"/>
      <c r="CK9" s="23"/>
      <c r="CL9" s="22"/>
      <c r="CM9" s="22"/>
      <c r="CN9" s="22"/>
      <c r="CO9" s="22"/>
      <c r="CP9" s="31" t="s">
        <v>61</v>
      </c>
      <c r="CQ9" s="31"/>
      <c r="CR9" s="27" t="s">
        <v>62</v>
      </c>
      <c r="CS9" s="23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6" t="s">
        <v>63</v>
      </c>
      <c r="EC9" s="23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</row>
    <row r="10">
      <c r="A10" s="32"/>
      <c r="B10" s="32"/>
      <c r="C10" s="32" t="s">
        <v>64</v>
      </c>
      <c r="D10" s="33" t="str">
        <f t="shared" ref="D10:J10" si="1">C10</f>
        <v>25C</v>
      </c>
      <c r="E10" s="33" t="str">
        <f t="shared" si="1"/>
        <v>25C</v>
      </c>
      <c r="F10" s="33" t="str">
        <f t="shared" si="1"/>
        <v>25C</v>
      </c>
      <c r="G10" s="33" t="str">
        <f t="shared" si="1"/>
        <v>25C</v>
      </c>
      <c r="H10" s="33" t="str">
        <f t="shared" si="1"/>
        <v>25C</v>
      </c>
      <c r="I10" s="33" t="str">
        <f t="shared" si="1"/>
        <v>25C</v>
      </c>
      <c r="J10" s="33" t="str">
        <f t="shared" si="1"/>
        <v>25C</v>
      </c>
      <c r="K10" s="23"/>
      <c r="L10" s="32"/>
      <c r="M10" s="32"/>
      <c r="N10" s="32" t="s">
        <v>64</v>
      </c>
      <c r="O10" s="33" t="str">
        <f t="shared" ref="O10:S10" si="2">N10</f>
        <v>25C</v>
      </c>
      <c r="P10" s="33" t="str">
        <f t="shared" si="2"/>
        <v>25C</v>
      </c>
      <c r="Q10" s="33" t="str">
        <f t="shared" si="2"/>
        <v>25C</v>
      </c>
      <c r="R10" s="33" t="str">
        <f t="shared" si="2"/>
        <v>25C</v>
      </c>
      <c r="S10" s="33" t="str">
        <f t="shared" si="2"/>
        <v>25C</v>
      </c>
      <c r="T10" s="22"/>
      <c r="U10" s="27" t="s">
        <v>65</v>
      </c>
      <c r="V10" s="22"/>
      <c r="W10" s="23"/>
      <c r="X10" s="32" t="s">
        <v>66</v>
      </c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22"/>
      <c r="AQ10" s="23"/>
      <c r="AR10" s="32"/>
      <c r="AS10" s="32"/>
      <c r="AT10" s="32" t="s">
        <v>66</v>
      </c>
      <c r="AU10" s="33" t="str">
        <f t="shared" ref="AU10:BA10" si="3">AT10</f>
        <v>18C</v>
      </c>
      <c r="AV10" s="33" t="str">
        <f t="shared" si="3"/>
        <v>18C</v>
      </c>
      <c r="AW10" s="33" t="str">
        <f t="shared" si="3"/>
        <v>18C</v>
      </c>
      <c r="AX10" s="33" t="str">
        <f t="shared" si="3"/>
        <v>18C</v>
      </c>
      <c r="AY10" s="33" t="str">
        <f t="shared" si="3"/>
        <v>18C</v>
      </c>
      <c r="AZ10" s="33" t="str">
        <f t="shared" si="3"/>
        <v>18C</v>
      </c>
      <c r="BA10" s="33" t="str">
        <f t="shared" si="3"/>
        <v>18C</v>
      </c>
      <c r="BB10" s="23"/>
      <c r="BC10" s="23"/>
      <c r="BD10" s="32"/>
      <c r="BE10" s="32"/>
      <c r="BF10" s="32" t="s">
        <v>66</v>
      </c>
      <c r="BG10" s="33" t="str">
        <f t="shared" ref="BG10:BO10" si="4">BF10</f>
        <v>18C</v>
      </c>
      <c r="BH10" s="33" t="str">
        <f t="shared" si="4"/>
        <v>18C</v>
      </c>
      <c r="BI10" s="33" t="str">
        <f t="shared" si="4"/>
        <v>18C</v>
      </c>
      <c r="BJ10" s="33" t="str">
        <f t="shared" si="4"/>
        <v>18C</v>
      </c>
      <c r="BK10" s="33" t="str">
        <f t="shared" si="4"/>
        <v>18C</v>
      </c>
      <c r="BL10" s="33" t="str">
        <f t="shared" si="4"/>
        <v>18C</v>
      </c>
      <c r="BM10" s="33" t="str">
        <f t="shared" si="4"/>
        <v>18C</v>
      </c>
      <c r="BN10" s="33" t="str">
        <f t="shared" si="4"/>
        <v>18C</v>
      </c>
      <c r="BO10" s="33" t="str">
        <f t="shared" si="4"/>
        <v>18C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34" t="s">
        <v>67</v>
      </c>
      <c r="BZ10" s="23"/>
      <c r="CA10" s="23"/>
      <c r="CB10" s="34" t="s">
        <v>68</v>
      </c>
      <c r="CC10" s="23"/>
      <c r="CD10" s="23"/>
      <c r="CE10" s="23"/>
      <c r="CF10" s="34" t="s">
        <v>69</v>
      </c>
      <c r="CG10" s="23" t="s">
        <v>70</v>
      </c>
      <c r="CH10" s="23" t="s">
        <v>70</v>
      </c>
      <c r="CI10" s="34" t="s">
        <v>71</v>
      </c>
      <c r="CJ10" s="23"/>
      <c r="CK10" s="34" t="s">
        <v>72</v>
      </c>
      <c r="CL10" s="23"/>
      <c r="CM10" s="23"/>
      <c r="CN10" s="23"/>
      <c r="CO10" s="22"/>
      <c r="CP10" s="31" t="s">
        <v>73</v>
      </c>
      <c r="CQ10" s="31" t="s">
        <v>74</v>
      </c>
      <c r="CR10" s="22" t="s">
        <v>75</v>
      </c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6" t="s">
        <v>76</v>
      </c>
      <c r="DD10" s="23"/>
      <c r="DE10" s="22"/>
      <c r="DF10" s="27" t="s">
        <v>77</v>
      </c>
      <c r="DG10" s="23"/>
      <c r="DH10" s="23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</row>
    <row r="11">
      <c r="A11" s="35"/>
      <c r="B11" s="36" t="s">
        <v>36</v>
      </c>
      <c r="C11" s="37">
        <v>24.0</v>
      </c>
      <c r="D11" s="38">
        <f t="shared" ref="D11:D12" si="11">C11</f>
        <v>24</v>
      </c>
      <c r="E11" s="37">
        <v>24.0</v>
      </c>
      <c r="F11" s="38">
        <f t="shared" ref="F11:J11" si="5">E11</f>
        <v>24</v>
      </c>
      <c r="G11" s="38">
        <f t="shared" si="5"/>
        <v>24</v>
      </c>
      <c r="H11" s="38">
        <f t="shared" si="5"/>
        <v>24</v>
      </c>
      <c r="I11" s="38">
        <f t="shared" si="5"/>
        <v>24</v>
      </c>
      <c r="J11" s="38">
        <f t="shared" si="5"/>
        <v>24</v>
      </c>
      <c r="K11" s="36"/>
      <c r="L11" s="36"/>
      <c r="M11" s="36" t="s">
        <v>36</v>
      </c>
      <c r="N11" s="37">
        <v>24.0</v>
      </c>
      <c r="O11" s="38">
        <f t="shared" ref="O11:S11" si="6">N11</f>
        <v>24</v>
      </c>
      <c r="P11" s="38">
        <f t="shared" si="6"/>
        <v>24</v>
      </c>
      <c r="Q11" s="38">
        <f t="shared" si="6"/>
        <v>24</v>
      </c>
      <c r="R11" s="38">
        <f t="shared" si="6"/>
        <v>24</v>
      </c>
      <c r="S11" s="38">
        <f t="shared" si="6"/>
        <v>24</v>
      </c>
      <c r="T11" s="39"/>
      <c r="U11" s="40" t="s">
        <v>78</v>
      </c>
      <c r="V11" s="22"/>
      <c r="W11" s="23"/>
      <c r="X11" s="41">
        <v>24.0</v>
      </c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37">
        <v>36.0</v>
      </c>
      <c r="AM11" s="37">
        <v>36.0</v>
      </c>
      <c r="AN11" s="37">
        <v>36.0</v>
      </c>
      <c r="AO11" s="37">
        <v>36.0</v>
      </c>
      <c r="AP11" s="39"/>
      <c r="AQ11" s="43"/>
      <c r="AR11" s="42"/>
      <c r="AS11" s="42" t="s">
        <v>36</v>
      </c>
      <c r="AT11" s="37">
        <v>40.0</v>
      </c>
      <c r="AU11" s="38">
        <f t="shared" ref="AU11:BA11" si="7">AT11</f>
        <v>40</v>
      </c>
      <c r="AV11" s="38">
        <f t="shared" si="7"/>
        <v>40</v>
      </c>
      <c r="AW11" s="38">
        <f t="shared" si="7"/>
        <v>40</v>
      </c>
      <c r="AX11" s="38">
        <f t="shared" si="7"/>
        <v>40</v>
      </c>
      <c r="AY11" s="38">
        <f t="shared" si="7"/>
        <v>40</v>
      </c>
      <c r="AZ11" s="38">
        <f t="shared" si="7"/>
        <v>40</v>
      </c>
      <c r="BA11" s="38">
        <f t="shared" si="7"/>
        <v>40</v>
      </c>
      <c r="BB11" s="42"/>
      <c r="BC11" s="42"/>
      <c r="BD11" s="42"/>
      <c r="BE11" s="42" t="s">
        <v>36</v>
      </c>
      <c r="BF11" s="37">
        <v>40.0</v>
      </c>
      <c r="BG11" s="38">
        <f t="shared" ref="BG11:BO11" si="8">BF11</f>
        <v>40</v>
      </c>
      <c r="BH11" s="38">
        <f t="shared" si="8"/>
        <v>40</v>
      </c>
      <c r="BI11" s="38">
        <f t="shared" si="8"/>
        <v>40</v>
      </c>
      <c r="BJ11" s="38">
        <f t="shared" si="8"/>
        <v>40</v>
      </c>
      <c r="BK11" s="38">
        <f t="shared" si="8"/>
        <v>40</v>
      </c>
      <c r="BL11" s="38">
        <f t="shared" si="8"/>
        <v>40</v>
      </c>
      <c r="BM11" s="38">
        <f t="shared" si="8"/>
        <v>40</v>
      </c>
      <c r="BN11" s="38">
        <f t="shared" si="8"/>
        <v>40</v>
      </c>
      <c r="BO11" s="38">
        <f t="shared" si="8"/>
        <v>40</v>
      </c>
      <c r="BP11" s="42"/>
      <c r="BQ11" s="42"/>
      <c r="BR11" s="42"/>
      <c r="BS11" s="42"/>
      <c r="BT11" s="42"/>
      <c r="BU11" s="42"/>
      <c r="BV11" s="44"/>
      <c r="BW11" s="44"/>
      <c r="BX11" s="44" t="s">
        <v>66</v>
      </c>
      <c r="BY11" s="45" t="str">
        <f t="shared" ref="BY11:CG11" si="9">BX11</f>
        <v>18C</v>
      </c>
      <c r="BZ11" s="45" t="str">
        <f t="shared" si="9"/>
        <v>18C</v>
      </c>
      <c r="CA11" s="45" t="str">
        <f t="shared" si="9"/>
        <v>18C</v>
      </c>
      <c r="CB11" s="45" t="str">
        <f t="shared" si="9"/>
        <v>18C</v>
      </c>
      <c r="CC11" s="45" t="str">
        <f t="shared" si="9"/>
        <v>18C</v>
      </c>
      <c r="CD11" s="45" t="str">
        <f t="shared" si="9"/>
        <v>18C</v>
      </c>
      <c r="CE11" s="45" t="str">
        <f t="shared" si="9"/>
        <v>18C</v>
      </c>
      <c r="CF11" s="45" t="str">
        <f t="shared" si="9"/>
        <v>18C</v>
      </c>
      <c r="CG11" s="45" t="str">
        <f t="shared" si="9"/>
        <v>18C</v>
      </c>
      <c r="CH11" s="44" t="s">
        <v>66</v>
      </c>
      <c r="CI11" s="45" t="str">
        <f t="shared" ref="CI11:CN11" si="10">CH11</f>
        <v>18C</v>
      </c>
      <c r="CJ11" s="45" t="str">
        <f t="shared" si="10"/>
        <v>18C</v>
      </c>
      <c r="CK11" s="45" t="str">
        <f t="shared" si="10"/>
        <v>18C</v>
      </c>
      <c r="CL11" s="45" t="str">
        <f t="shared" si="10"/>
        <v>18C</v>
      </c>
      <c r="CM11" s="45" t="str">
        <f t="shared" si="10"/>
        <v>18C</v>
      </c>
      <c r="CN11" s="45" t="str">
        <f t="shared" si="10"/>
        <v>18C</v>
      </c>
      <c r="CO11" s="39"/>
      <c r="CP11" s="39" t="s">
        <v>79</v>
      </c>
      <c r="CQ11" s="39" t="s">
        <v>80</v>
      </c>
      <c r="CR11" s="39" t="s">
        <v>81</v>
      </c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43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</row>
    <row r="12">
      <c r="A12" s="23"/>
      <c r="B12" s="36" t="s">
        <v>37</v>
      </c>
      <c r="C12" s="41" t="s">
        <v>82</v>
      </c>
      <c r="D12" s="46" t="str">
        <f t="shared" si="11"/>
        <v>DEX</v>
      </c>
      <c r="E12" s="46" t="str">
        <f t="shared" ref="E12:J12" si="12">D12</f>
        <v>DEX</v>
      </c>
      <c r="F12" s="46" t="str">
        <f t="shared" si="12"/>
        <v>DEX</v>
      </c>
      <c r="G12" s="46" t="str">
        <f t="shared" si="12"/>
        <v>DEX</v>
      </c>
      <c r="H12" s="46" t="str">
        <f t="shared" si="12"/>
        <v>DEX</v>
      </c>
      <c r="I12" s="46" t="str">
        <f t="shared" si="12"/>
        <v>DEX</v>
      </c>
      <c r="J12" s="46" t="str">
        <f t="shared" si="12"/>
        <v>DEX</v>
      </c>
      <c r="K12" s="22"/>
      <c r="L12" s="23"/>
      <c r="M12" s="36" t="s">
        <v>37</v>
      </c>
      <c r="N12" s="41" t="s">
        <v>82</v>
      </c>
      <c r="O12" s="46" t="str">
        <f t="shared" ref="O12:S12" si="13">N12</f>
        <v>DEX</v>
      </c>
      <c r="P12" s="46" t="str">
        <f t="shared" si="13"/>
        <v>DEX</v>
      </c>
      <c r="Q12" s="46" t="str">
        <f t="shared" si="13"/>
        <v>DEX</v>
      </c>
      <c r="R12" s="46" t="str">
        <f t="shared" si="13"/>
        <v>DEX</v>
      </c>
      <c r="S12" s="46" t="str">
        <f t="shared" si="13"/>
        <v>DEX</v>
      </c>
      <c r="T12" s="22"/>
      <c r="U12" s="22"/>
      <c r="V12" s="22"/>
      <c r="W12" s="23"/>
      <c r="X12" s="41" t="s">
        <v>82</v>
      </c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22"/>
      <c r="AQ12" s="22"/>
      <c r="AR12" s="23"/>
      <c r="AS12" s="36" t="s">
        <v>37</v>
      </c>
      <c r="AT12" s="41" t="s">
        <v>82</v>
      </c>
      <c r="AU12" s="46" t="str">
        <f t="shared" ref="AU12:BA12" si="14">AT12</f>
        <v>DEX</v>
      </c>
      <c r="AV12" s="46" t="str">
        <f t="shared" si="14"/>
        <v>DEX</v>
      </c>
      <c r="AW12" s="46" t="str">
        <f t="shared" si="14"/>
        <v>DEX</v>
      </c>
      <c r="AX12" s="46" t="str">
        <f t="shared" si="14"/>
        <v>DEX</v>
      </c>
      <c r="AY12" s="46" t="str">
        <f t="shared" si="14"/>
        <v>DEX</v>
      </c>
      <c r="AZ12" s="46" t="str">
        <f t="shared" si="14"/>
        <v>DEX</v>
      </c>
      <c r="BA12" s="46" t="str">
        <f t="shared" si="14"/>
        <v>DEX</v>
      </c>
      <c r="BB12" s="22"/>
      <c r="BC12" s="22"/>
      <c r="BD12" s="23"/>
      <c r="BE12" s="36" t="s">
        <v>37</v>
      </c>
      <c r="BF12" s="41" t="s">
        <v>82</v>
      </c>
      <c r="BG12" s="46" t="str">
        <f t="shared" ref="BG12:BO12" si="15">BF12</f>
        <v>DEX</v>
      </c>
      <c r="BH12" s="46" t="str">
        <f t="shared" si="15"/>
        <v>DEX</v>
      </c>
      <c r="BI12" s="46" t="str">
        <f t="shared" si="15"/>
        <v>DEX</v>
      </c>
      <c r="BJ12" s="46" t="str">
        <f t="shared" si="15"/>
        <v>DEX</v>
      </c>
      <c r="BK12" s="46" t="str">
        <f t="shared" si="15"/>
        <v>DEX</v>
      </c>
      <c r="BL12" s="46" t="str">
        <f t="shared" si="15"/>
        <v>DEX</v>
      </c>
      <c r="BM12" s="46" t="str">
        <f t="shared" si="15"/>
        <v>DEX</v>
      </c>
      <c r="BN12" s="46" t="str">
        <f t="shared" si="15"/>
        <v>DEX</v>
      </c>
      <c r="BO12" s="46" t="str">
        <f t="shared" si="15"/>
        <v>DEX</v>
      </c>
      <c r="BP12" s="22"/>
      <c r="BQ12" s="22"/>
      <c r="BR12" s="22"/>
      <c r="BS12" s="22"/>
      <c r="BT12" s="22"/>
      <c r="BU12" s="23"/>
      <c r="BV12" s="36"/>
      <c r="BW12" s="36" t="s">
        <v>36</v>
      </c>
      <c r="BX12" s="41">
        <v>32.0</v>
      </c>
      <c r="BY12" s="46">
        <f t="shared" ref="BY12:CG12" si="16">BX12</f>
        <v>32</v>
      </c>
      <c r="BZ12" s="46">
        <f t="shared" si="16"/>
        <v>32</v>
      </c>
      <c r="CA12" s="46">
        <f t="shared" si="16"/>
        <v>32</v>
      </c>
      <c r="CB12" s="46">
        <f t="shared" si="16"/>
        <v>32</v>
      </c>
      <c r="CC12" s="46">
        <f t="shared" si="16"/>
        <v>32</v>
      </c>
      <c r="CD12" s="46">
        <f t="shared" si="16"/>
        <v>32</v>
      </c>
      <c r="CE12" s="46">
        <f t="shared" si="16"/>
        <v>32</v>
      </c>
      <c r="CF12" s="46">
        <f t="shared" si="16"/>
        <v>32</v>
      </c>
      <c r="CG12" s="46">
        <f t="shared" si="16"/>
        <v>32</v>
      </c>
      <c r="CH12" s="41">
        <v>32.0</v>
      </c>
      <c r="CI12" s="46">
        <f t="shared" ref="CI12:CN12" si="17">CH12</f>
        <v>32</v>
      </c>
      <c r="CJ12" s="46">
        <f t="shared" si="17"/>
        <v>32</v>
      </c>
      <c r="CK12" s="46">
        <f t="shared" si="17"/>
        <v>32</v>
      </c>
      <c r="CL12" s="46">
        <f t="shared" si="17"/>
        <v>32</v>
      </c>
      <c r="CM12" s="46">
        <f t="shared" si="17"/>
        <v>32</v>
      </c>
      <c r="CN12" s="46">
        <f t="shared" si="17"/>
        <v>32</v>
      </c>
      <c r="CO12" s="22"/>
      <c r="CP12" s="22" t="s">
        <v>81</v>
      </c>
      <c r="CQ12" s="22" t="s">
        <v>83</v>
      </c>
      <c r="CR12" s="22" t="s">
        <v>84</v>
      </c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2"/>
      <c r="DV12" s="22"/>
      <c r="DW12" s="22"/>
      <c r="DX12" s="22"/>
      <c r="DY12" s="22"/>
      <c r="DZ12" s="22"/>
      <c r="EA12" s="22"/>
      <c r="EB12" s="22"/>
      <c r="EC12" s="23"/>
      <c r="ED12" s="23"/>
      <c r="EE12" s="23" t="s">
        <v>85</v>
      </c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6" t="s">
        <v>86</v>
      </c>
      <c r="FM12" s="23"/>
      <c r="FN12" s="23"/>
      <c r="FO12" s="23"/>
      <c r="FP12" s="23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</row>
    <row r="13">
      <c r="A13" s="22"/>
      <c r="B13" s="23" t="s">
        <v>39</v>
      </c>
      <c r="C13" s="47">
        <v>100.0</v>
      </c>
      <c r="D13" s="47">
        <v>100.0</v>
      </c>
      <c r="E13" s="47">
        <v>100.0</v>
      </c>
      <c r="F13" s="47">
        <v>100.0</v>
      </c>
      <c r="G13" s="47">
        <v>100.0</v>
      </c>
      <c r="H13" s="47">
        <v>100.0</v>
      </c>
      <c r="I13" s="47">
        <v>100.0</v>
      </c>
      <c r="J13" s="47">
        <v>100.0</v>
      </c>
      <c r="K13" s="22"/>
      <c r="L13" s="22"/>
      <c r="M13" s="23" t="s">
        <v>39</v>
      </c>
      <c r="N13" s="47">
        <v>100.0</v>
      </c>
      <c r="O13" s="47">
        <v>100.0</v>
      </c>
      <c r="P13" s="47">
        <v>100.0</v>
      </c>
      <c r="Q13" s="47">
        <v>100.0</v>
      </c>
      <c r="R13" s="47">
        <v>100.0</v>
      </c>
      <c r="S13" s="47">
        <v>100.0</v>
      </c>
      <c r="T13" s="22"/>
      <c r="U13" s="22"/>
      <c r="V13" s="22"/>
      <c r="W13" s="23"/>
      <c r="X13" s="47">
        <v>100.0</v>
      </c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22"/>
      <c r="AQ13" s="22"/>
      <c r="AR13" s="22"/>
      <c r="AS13" s="23" t="s">
        <v>39</v>
      </c>
      <c r="AT13" s="47">
        <v>100.0</v>
      </c>
      <c r="AU13" s="47">
        <v>100.0</v>
      </c>
      <c r="AV13" s="47">
        <v>100.0</v>
      </c>
      <c r="AW13" s="47">
        <v>100.0</v>
      </c>
      <c r="AX13" s="47">
        <v>100.0</v>
      </c>
      <c r="AY13" s="47">
        <v>100.0</v>
      </c>
      <c r="AZ13" s="47">
        <v>100.0</v>
      </c>
      <c r="BA13" s="47">
        <v>100.0</v>
      </c>
      <c r="BB13" s="22"/>
      <c r="BC13" s="22"/>
      <c r="BD13" s="22"/>
      <c r="BE13" s="23" t="s">
        <v>39</v>
      </c>
      <c r="BF13" s="47">
        <v>100.0</v>
      </c>
      <c r="BG13" s="47">
        <v>100.0</v>
      </c>
      <c r="BH13" s="47">
        <v>100.0</v>
      </c>
      <c r="BI13" s="47">
        <v>100.0</v>
      </c>
      <c r="BJ13" s="47">
        <v>100.0</v>
      </c>
      <c r="BK13" s="47">
        <v>100.0</v>
      </c>
      <c r="BL13" s="47">
        <v>100.0</v>
      </c>
      <c r="BM13" s="47">
        <v>100.0</v>
      </c>
      <c r="BN13" s="47">
        <v>100.0</v>
      </c>
      <c r="BO13" s="47">
        <v>100.0</v>
      </c>
      <c r="BP13" s="22"/>
      <c r="BQ13" s="22"/>
      <c r="BR13" s="22"/>
      <c r="BS13" s="22"/>
      <c r="BT13" s="22"/>
      <c r="BU13" s="22"/>
      <c r="BV13" s="23"/>
      <c r="BW13" s="36" t="s">
        <v>37</v>
      </c>
      <c r="BX13" s="41" t="s">
        <v>82</v>
      </c>
      <c r="BY13" s="46" t="str">
        <f t="shared" ref="BY13:CG13" si="18">BX13</f>
        <v>DEX</v>
      </c>
      <c r="BZ13" s="46" t="str">
        <f t="shared" si="18"/>
        <v>DEX</v>
      </c>
      <c r="CA13" s="46" t="str">
        <f t="shared" si="18"/>
        <v>DEX</v>
      </c>
      <c r="CB13" s="46" t="str">
        <f t="shared" si="18"/>
        <v>DEX</v>
      </c>
      <c r="CC13" s="46" t="str">
        <f t="shared" si="18"/>
        <v>DEX</v>
      </c>
      <c r="CD13" s="46" t="str">
        <f t="shared" si="18"/>
        <v>DEX</v>
      </c>
      <c r="CE13" s="46" t="str">
        <f t="shared" si="18"/>
        <v>DEX</v>
      </c>
      <c r="CF13" s="46" t="str">
        <f t="shared" si="18"/>
        <v>DEX</v>
      </c>
      <c r="CG13" s="46" t="str">
        <f t="shared" si="18"/>
        <v>DEX</v>
      </c>
      <c r="CH13" s="41" t="s">
        <v>82</v>
      </c>
      <c r="CI13" s="46" t="str">
        <f t="shared" ref="CI13:CN13" si="19">CH13</f>
        <v>DEX</v>
      </c>
      <c r="CJ13" s="46" t="str">
        <f t="shared" si="19"/>
        <v>DEX</v>
      </c>
      <c r="CK13" s="46" t="str">
        <f t="shared" si="19"/>
        <v>DEX</v>
      </c>
      <c r="CL13" s="46" t="str">
        <f t="shared" si="19"/>
        <v>DEX</v>
      </c>
      <c r="CM13" s="46" t="str">
        <f t="shared" si="19"/>
        <v>DEX</v>
      </c>
      <c r="CN13" s="46" t="str">
        <f t="shared" si="19"/>
        <v>DEX</v>
      </c>
      <c r="CO13" s="22"/>
      <c r="CP13" s="22" t="s">
        <v>75</v>
      </c>
      <c r="CQ13" s="22" t="s">
        <v>87</v>
      </c>
      <c r="CR13" s="22" t="s">
        <v>88</v>
      </c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3"/>
      <c r="DD13" s="32"/>
      <c r="DE13" s="32" t="s">
        <v>66</v>
      </c>
      <c r="DF13" s="33" t="str">
        <f t="shared" ref="DF13:DN13" si="20">DE13</f>
        <v>18C</v>
      </c>
      <c r="DG13" s="33" t="str">
        <f t="shared" si="20"/>
        <v>18C</v>
      </c>
      <c r="DH13" s="33" t="str">
        <f t="shared" si="20"/>
        <v>18C</v>
      </c>
      <c r="DI13" s="33" t="str">
        <f t="shared" si="20"/>
        <v>18C</v>
      </c>
      <c r="DJ13" s="33" t="str">
        <f t="shared" si="20"/>
        <v>18C</v>
      </c>
      <c r="DK13" s="33" t="str">
        <f t="shared" si="20"/>
        <v>18C</v>
      </c>
      <c r="DL13" s="33" t="str">
        <f t="shared" si="20"/>
        <v>18C</v>
      </c>
      <c r="DM13" s="33" t="str">
        <f t="shared" si="20"/>
        <v>18C</v>
      </c>
      <c r="DN13" s="33" t="str">
        <f t="shared" si="20"/>
        <v>18C</v>
      </c>
      <c r="DO13" s="32" t="s">
        <v>66</v>
      </c>
      <c r="DP13" s="33" t="str">
        <f t="shared" ref="DP13:DT13" si="21">DO13</f>
        <v>18C</v>
      </c>
      <c r="DQ13" s="33" t="str">
        <f t="shared" si="21"/>
        <v>18C</v>
      </c>
      <c r="DR13" s="33" t="str">
        <f t="shared" si="21"/>
        <v>18C</v>
      </c>
      <c r="DS13" s="33" t="str">
        <f t="shared" si="21"/>
        <v>18C</v>
      </c>
      <c r="DT13" s="33" t="str">
        <f t="shared" si="21"/>
        <v>18C</v>
      </c>
      <c r="DU13" s="22"/>
      <c r="DV13" s="22"/>
      <c r="DW13" s="22"/>
      <c r="DX13" s="22"/>
      <c r="DY13" s="22"/>
      <c r="DZ13" s="22"/>
      <c r="EA13" s="22"/>
      <c r="EB13" s="23"/>
      <c r="EC13" s="32"/>
      <c r="ED13" s="32"/>
      <c r="EE13" s="32" t="s">
        <v>66</v>
      </c>
      <c r="EF13" s="33" t="str">
        <f t="shared" ref="EF13:EN13" si="22">EE13</f>
        <v>18C</v>
      </c>
      <c r="EG13" s="33" t="str">
        <f t="shared" si="22"/>
        <v>18C</v>
      </c>
      <c r="EH13" s="33" t="str">
        <f t="shared" si="22"/>
        <v>18C</v>
      </c>
      <c r="EI13" s="33" t="str">
        <f t="shared" si="22"/>
        <v>18C</v>
      </c>
      <c r="EJ13" s="33" t="str">
        <f t="shared" si="22"/>
        <v>18C</v>
      </c>
      <c r="EK13" s="33" t="str">
        <f t="shared" si="22"/>
        <v>18C</v>
      </c>
      <c r="EL13" s="33" t="str">
        <f t="shared" si="22"/>
        <v>18C</v>
      </c>
      <c r="EM13" s="33" t="str">
        <f t="shared" si="22"/>
        <v>18C</v>
      </c>
      <c r="EN13" s="33" t="str">
        <f t="shared" si="22"/>
        <v>18C</v>
      </c>
      <c r="EO13" s="32" t="s">
        <v>66</v>
      </c>
      <c r="EP13" s="33" t="str">
        <f t="shared" ref="EP13:ET13" si="23">EO13</f>
        <v>18C</v>
      </c>
      <c r="EQ13" s="33" t="str">
        <f t="shared" si="23"/>
        <v>18C</v>
      </c>
      <c r="ER13" s="33" t="str">
        <f t="shared" si="23"/>
        <v>18C</v>
      </c>
      <c r="ES13" s="33" t="str">
        <f t="shared" si="23"/>
        <v>18C</v>
      </c>
      <c r="ET13" s="33" t="str">
        <f t="shared" si="23"/>
        <v>18C</v>
      </c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6" t="s">
        <v>89</v>
      </c>
      <c r="GK13" s="23"/>
      <c r="GL13" s="23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</row>
    <row r="14">
      <c r="A14" s="22"/>
      <c r="B14" s="49" t="s">
        <v>2</v>
      </c>
      <c r="C14" s="50" t="s">
        <v>90</v>
      </c>
      <c r="D14" s="50" t="s">
        <v>91</v>
      </c>
      <c r="E14" s="50" t="s">
        <v>92</v>
      </c>
      <c r="F14" s="50" t="s">
        <v>93</v>
      </c>
      <c r="G14" s="50" t="s">
        <v>94</v>
      </c>
      <c r="H14" s="50" t="s">
        <v>95</v>
      </c>
      <c r="I14" s="50" t="s">
        <v>96</v>
      </c>
      <c r="J14" s="50" t="s">
        <v>97</v>
      </c>
      <c r="K14" s="22"/>
      <c r="L14" s="22"/>
      <c r="M14" s="49" t="s">
        <v>2</v>
      </c>
      <c r="N14" s="50" t="s">
        <v>98</v>
      </c>
      <c r="O14" s="50" t="s">
        <v>99</v>
      </c>
      <c r="P14" s="50" t="s">
        <v>100</v>
      </c>
      <c r="Q14" s="50" t="s">
        <v>101</v>
      </c>
      <c r="R14" s="50" t="s">
        <v>102</v>
      </c>
      <c r="S14" s="50" t="s">
        <v>103</v>
      </c>
      <c r="T14" s="22"/>
      <c r="U14" s="22"/>
      <c r="V14" s="22"/>
      <c r="W14" s="23"/>
      <c r="X14" s="50" t="s">
        <v>90</v>
      </c>
      <c r="Y14" s="50" t="s">
        <v>91</v>
      </c>
      <c r="Z14" s="50" t="s">
        <v>92</v>
      </c>
      <c r="AA14" s="50" t="s">
        <v>93</v>
      </c>
      <c r="AB14" s="50" t="s">
        <v>94</v>
      </c>
      <c r="AC14" s="50" t="s">
        <v>95</v>
      </c>
      <c r="AD14" s="50" t="s">
        <v>96</v>
      </c>
      <c r="AE14" s="50" t="s">
        <v>97</v>
      </c>
      <c r="AF14" s="50" t="s">
        <v>98</v>
      </c>
      <c r="AG14" s="50" t="s">
        <v>99</v>
      </c>
      <c r="AH14" s="50" t="s">
        <v>100</v>
      </c>
      <c r="AI14" s="50" t="s">
        <v>101</v>
      </c>
      <c r="AJ14" s="50" t="s">
        <v>102</v>
      </c>
      <c r="AK14" s="50" t="s">
        <v>103</v>
      </c>
      <c r="AL14" s="50" t="s">
        <v>104</v>
      </c>
      <c r="AM14" s="50" t="s">
        <v>105</v>
      </c>
      <c r="AN14" s="50" t="s">
        <v>106</v>
      </c>
      <c r="AO14" s="50" t="s">
        <v>107</v>
      </c>
      <c r="AP14" s="22"/>
      <c r="AQ14" s="22"/>
      <c r="AR14" s="22"/>
      <c r="AS14" s="49" t="s">
        <v>2</v>
      </c>
      <c r="AT14" s="50" t="s">
        <v>90</v>
      </c>
      <c r="AU14" s="50" t="s">
        <v>91</v>
      </c>
      <c r="AV14" s="50" t="s">
        <v>92</v>
      </c>
      <c r="AW14" s="50" t="s">
        <v>93</v>
      </c>
      <c r="AX14" s="50" t="s">
        <v>95</v>
      </c>
      <c r="AY14" s="50" t="s">
        <v>97</v>
      </c>
      <c r="AZ14" s="50" t="s">
        <v>108</v>
      </c>
      <c r="BA14" s="50" t="s">
        <v>99</v>
      </c>
      <c r="BB14" s="22"/>
      <c r="BC14" s="22"/>
      <c r="BD14" s="22"/>
      <c r="BE14" s="49" t="s">
        <v>2</v>
      </c>
      <c r="BF14" s="50" t="s">
        <v>109</v>
      </c>
      <c r="BG14" s="50" t="s">
        <v>110</v>
      </c>
      <c r="BH14" s="50" t="s">
        <v>111</v>
      </c>
      <c r="BI14" s="50" t="s">
        <v>109</v>
      </c>
      <c r="BJ14" s="50" t="s">
        <v>110</v>
      </c>
      <c r="BK14" s="50" t="s">
        <v>112</v>
      </c>
      <c r="BL14" s="50" t="s">
        <v>111</v>
      </c>
      <c r="BM14" s="50" t="s">
        <v>113</v>
      </c>
      <c r="BN14" s="50" t="s">
        <v>114</v>
      </c>
      <c r="BO14" s="50" t="s">
        <v>115</v>
      </c>
      <c r="BP14" s="22"/>
      <c r="BQ14" s="22"/>
      <c r="BR14" s="22"/>
      <c r="BS14" s="22"/>
      <c r="BT14" s="22"/>
      <c r="BU14" s="22"/>
      <c r="BV14" s="22"/>
      <c r="BW14" s="23" t="s">
        <v>39</v>
      </c>
      <c r="BX14" s="47">
        <v>100.0</v>
      </c>
      <c r="BY14" s="47">
        <v>100.0</v>
      </c>
      <c r="BZ14" s="47">
        <v>100.0</v>
      </c>
      <c r="CA14" s="47">
        <v>100.0</v>
      </c>
      <c r="CB14" s="47">
        <v>100.0</v>
      </c>
      <c r="CC14" s="47">
        <v>100.0</v>
      </c>
      <c r="CD14" s="47">
        <v>100.0</v>
      </c>
      <c r="CE14" s="47">
        <v>100.0</v>
      </c>
      <c r="CF14" s="47">
        <v>100.0</v>
      </c>
      <c r="CG14" s="47">
        <v>100.0</v>
      </c>
      <c r="CH14" s="47">
        <v>100.0</v>
      </c>
      <c r="CI14" s="47">
        <v>100.0</v>
      </c>
      <c r="CJ14" s="47">
        <v>100.0</v>
      </c>
      <c r="CK14" s="47">
        <v>100.0</v>
      </c>
      <c r="CL14" s="47">
        <v>100.0</v>
      </c>
      <c r="CM14" s="47">
        <v>100.0</v>
      </c>
      <c r="CN14" s="47">
        <v>100.0</v>
      </c>
      <c r="CO14" s="22"/>
      <c r="CP14" s="22"/>
      <c r="CQ14" s="22"/>
      <c r="CR14" s="22" t="s">
        <v>79</v>
      </c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3"/>
      <c r="DD14" s="36" t="s">
        <v>36</v>
      </c>
      <c r="DE14" s="41">
        <v>40.0</v>
      </c>
      <c r="DF14" s="46">
        <f t="shared" ref="DF14:DT14" si="24">DE14</f>
        <v>40</v>
      </c>
      <c r="DG14" s="46">
        <f t="shared" si="24"/>
        <v>40</v>
      </c>
      <c r="DH14" s="46">
        <f t="shared" si="24"/>
        <v>40</v>
      </c>
      <c r="DI14" s="46">
        <f t="shared" si="24"/>
        <v>40</v>
      </c>
      <c r="DJ14" s="46">
        <f t="shared" si="24"/>
        <v>40</v>
      </c>
      <c r="DK14" s="46">
        <f t="shared" si="24"/>
        <v>40</v>
      </c>
      <c r="DL14" s="46">
        <f t="shared" si="24"/>
        <v>40</v>
      </c>
      <c r="DM14" s="46">
        <f t="shared" si="24"/>
        <v>40</v>
      </c>
      <c r="DN14" s="46">
        <f t="shared" si="24"/>
        <v>40</v>
      </c>
      <c r="DO14" s="46">
        <f t="shared" si="24"/>
        <v>40</v>
      </c>
      <c r="DP14" s="46">
        <f t="shared" si="24"/>
        <v>40</v>
      </c>
      <c r="DQ14" s="46">
        <f t="shared" si="24"/>
        <v>40</v>
      </c>
      <c r="DR14" s="46">
        <f t="shared" si="24"/>
        <v>40</v>
      </c>
      <c r="DS14" s="46">
        <f t="shared" si="24"/>
        <v>40</v>
      </c>
      <c r="DT14" s="46">
        <f t="shared" si="24"/>
        <v>40</v>
      </c>
      <c r="DU14" s="22"/>
      <c r="DV14" s="22"/>
      <c r="DW14" s="22"/>
      <c r="DX14" s="22"/>
      <c r="DY14" s="22"/>
      <c r="DZ14" s="22"/>
      <c r="EA14" s="22"/>
      <c r="EB14" s="23"/>
      <c r="EC14" s="36"/>
      <c r="ED14" s="36" t="s">
        <v>36</v>
      </c>
      <c r="EE14" s="41">
        <v>32.0</v>
      </c>
      <c r="EF14" s="46">
        <f t="shared" ref="EF14:EN14" si="25">EE14</f>
        <v>32</v>
      </c>
      <c r="EG14" s="46">
        <f t="shared" si="25"/>
        <v>32</v>
      </c>
      <c r="EH14" s="46">
        <f t="shared" si="25"/>
        <v>32</v>
      </c>
      <c r="EI14" s="46">
        <f t="shared" si="25"/>
        <v>32</v>
      </c>
      <c r="EJ14" s="46">
        <f t="shared" si="25"/>
        <v>32</v>
      </c>
      <c r="EK14" s="46">
        <f t="shared" si="25"/>
        <v>32</v>
      </c>
      <c r="EL14" s="46">
        <f t="shared" si="25"/>
        <v>32</v>
      </c>
      <c r="EM14" s="46">
        <f t="shared" si="25"/>
        <v>32</v>
      </c>
      <c r="EN14" s="46">
        <f t="shared" si="25"/>
        <v>32</v>
      </c>
      <c r="EO14" s="41">
        <v>32.0</v>
      </c>
      <c r="EP14" s="46">
        <f t="shared" ref="EP14:ET14" si="26">EO14</f>
        <v>32</v>
      </c>
      <c r="EQ14" s="46">
        <f t="shared" si="26"/>
        <v>32</v>
      </c>
      <c r="ER14" s="46">
        <f t="shared" si="26"/>
        <v>32</v>
      </c>
      <c r="ES14" s="46">
        <f t="shared" si="26"/>
        <v>32</v>
      </c>
      <c r="ET14" s="46">
        <f t="shared" si="26"/>
        <v>32</v>
      </c>
      <c r="EU14" s="22"/>
      <c r="EV14" s="22"/>
      <c r="EW14" s="23"/>
      <c r="EX14" s="23"/>
      <c r="EY14" s="23"/>
      <c r="EZ14" s="23"/>
      <c r="FA14" s="23"/>
      <c r="FB14" s="22"/>
      <c r="FC14" s="23"/>
      <c r="FD14" s="23"/>
      <c r="FE14" s="23"/>
      <c r="FF14" s="23"/>
      <c r="FG14" s="23"/>
      <c r="FH14" s="22"/>
      <c r="FI14" s="23"/>
      <c r="FJ14" s="22"/>
      <c r="FK14" s="22"/>
      <c r="FL14" s="22"/>
      <c r="FM14" s="23"/>
      <c r="FN14" s="23"/>
      <c r="FO14" s="23" t="s">
        <v>116</v>
      </c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2"/>
      <c r="GF14" s="23"/>
      <c r="GG14" s="23"/>
      <c r="GH14" s="22"/>
      <c r="GI14" s="22"/>
      <c r="GJ14" s="26" t="s">
        <v>117</v>
      </c>
      <c r="GK14" s="23"/>
      <c r="GL14" s="23"/>
      <c r="GM14" s="23"/>
      <c r="GN14" s="23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</row>
    <row r="15">
      <c r="A15" s="22"/>
      <c r="B15" s="49" t="s">
        <v>7</v>
      </c>
      <c r="C15" s="51"/>
      <c r="D15" s="51"/>
      <c r="E15" s="51"/>
      <c r="F15" s="51"/>
      <c r="G15" s="51"/>
      <c r="H15" s="51"/>
      <c r="I15" s="51"/>
      <c r="J15" s="51"/>
      <c r="K15" s="22"/>
      <c r="L15" s="22"/>
      <c r="M15" s="49" t="s">
        <v>7</v>
      </c>
      <c r="N15" s="51"/>
      <c r="O15" s="51"/>
      <c r="P15" s="51"/>
      <c r="Q15" s="51"/>
      <c r="R15" s="51"/>
      <c r="S15" s="51"/>
      <c r="T15" s="22"/>
      <c r="U15" s="22"/>
      <c r="V15" s="22"/>
      <c r="W15" s="49" t="s">
        <v>7</v>
      </c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22"/>
      <c r="AQ15" s="22"/>
      <c r="AR15" s="22"/>
      <c r="AS15" s="49" t="s">
        <v>7</v>
      </c>
      <c r="AT15" s="51"/>
      <c r="AU15" s="51"/>
      <c r="AV15" s="51"/>
      <c r="AW15" s="51"/>
      <c r="AX15" s="51"/>
      <c r="AY15" s="51"/>
      <c r="AZ15" s="51"/>
      <c r="BA15" s="51"/>
      <c r="BB15" s="22"/>
      <c r="BC15" s="22"/>
      <c r="BD15" s="22"/>
      <c r="BE15" s="49" t="s">
        <v>7</v>
      </c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22"/>
      <c r="BQ15" s="22"/>
      <c r="BR15" s="22"/>
      <c r="BS15" s="22"/>
      <c r="BT15" s="22"/>
      <c r="BU15" s="22"/>
      <c r="BV15" s="22"/>
      <c r="BW15" s="49" t="s">
        <v>2</v>
      </c>
      <c r="BX15" s="52" t="s">
        <v>118</v>
      </c>
      <c r="BY15" s="52" t="s">
        <v>75</v>
      </c>
      <c r="BZ15" s="52" t="s">
        <v>119</v>
      </c>
      <c r="CA15" s="52" t="s">
        <v>120</v>
      </c>
      <c r="CB15" s="52" t="s">
        <v>81</v>
      </c>
      <c r="CC15" s="52" t="s">
        <v>84</v>
      </c>
      <c r="CD15" s="52" t="s">
        <v>121</v>
      </c>
      <c r="CE15" s="52" t="s">
        <v>88</v>
      </c>
      <c r="CF15" s="52" t="s">
        <v>79</v>
      </c>
      <c r="CG15" s="50" t="s">
        <v>87</v>
      </c>
      <c r="CH15" s="50" t="s">
        <v>122</v>
      </c>
      <c r="CI15" s="50" t="s">
        <v>83</v>
      </c>
      <c r="CJ15" s="50" t="s">
        <v>123</v>
      </c>
      <c r="CK15" s="50" t="s">
        <v>80</v>
      </c>
      <c r="CL15" s="50" t="s">
        <v>124</v>
      </c>
      <c r="CM15" s="50" t="s">
        <v>125</v>
      </c>
      <c r="CN15" s="50" t="s">
        <v>126</v>
      </c>
      <c r="CO15" s="22"/>
      <c r="CP15" s="22"/>
      <c r="CQ15" s="22"/>
      <c r="CR15" s="53" t="s">
        <v>127</v>
      </c>
      <c r="CS15" s="23"/>
      <c r="CT15" s="22"/>
      <c r="CU15" s="22"/>
      <c r="CV15" s="22"/>
      <c r="CW15" s="22"/>
      <c r="CX15" s="22"/>
      <c r="CY15" s="22"/>
      <c r="CZ15" s="22"/>
      <c r="DA15" s="22"/>
      <c r="DB15" s="22"/>
      <c r="DC15" s="23"/>
      <c r="DD15" s="36" t="s">
        <v>37</v>
      </c>
      <c r="DE15" s="41" t="s">
        <v>128</v>
      </c>
      <c r="DF15" s="46" t="str">
        <f t="shared" ref="DF15:DT15" si="27">DE15</f>
        <v>GAL</v>
      </c>
      <c r="DG15" s="46" t="str">
        <f t="shared" si="27"/>
        <v>GAL</v>
      </c>
      <c r="DH15" s="46" t="str">
        <f t="shared" si="27"/>
        <v>GAL</v>
      </c>
      <c r="DI15" s="46" t="str">
        <f t="shared" si="27"/>
        <v>GAL</v>
      </c>
      <c r="DJ15" s="46" t="str">
        <f t="shared" si="27"/>
        <v>GAL</v>
      </c>
      <c r="DK15" s="46" t="str">
        <f t="shared" si="27"/>
        <v>GAL</v>
      </c>
      <c r="DL15" s="46" t="str">
        <f t="shared" si="27"/>
        <v>GAL</v>
      </c>
      <c r="DM15" s="46" t="str">
        <f t="shared" si="27"/>
        <v>GAL</v>
      </c>
      <c r="DN15" s="46" t="str">
        <f t="shared" si="27"/>
        <v>GAL</v>
      </c>
      <c r="DO15" s="46" t="str">
        <f t="shared" si="27"/>
        <v>GAL</v>
      </c>
      <c r="DP15" s="46" t="str">
        <f t="shared" si="27"/>
        <v>GAL</v>
      </c>
      <c r="DQ15" s="46" t="str">
        <f t="shared" si="27"/>
        <v>GAL</v>
      </c>
      <c r="DR15" s="46" t="str">
        <f t="shared" si="27"/>
        <v>GAL</v>
      </c>
      <c r="DS15" s="46" t="str">
        <f t="shared" si="27"/>
        <v>GAL</v>
      </c>
      <c r="DT15" s="46" t="str">
        <f t="shared" si="27"/>
        <v>GAL</v>
      </c>
      <c r="DU15" s="22"/>
      <c r="DV15" s="22"/>
      <c r="DW15" s="22"/>
      <c r="DX15" s="22"/>
      <c r="DY15" s="22"/>
      <c r="DZ15" s="22"/>
      <c r="EA15" s="22"/>
      <c r="EB15" s="22"/>
      <c r="EC15" s="23"/>
      <c r="ED15" s="36" t="s">
        <v>37</v>
      </c>
      <c r="EE15" s="41" t="s">
        <v>82</v>
      </c>
      <c r="EF15" s="46" t="str">
        <f t="shared" ref="EF15:EN15" si="28">EE15</f>
        <v>DEX</v>
      </c>
      <c r="EG15" s="46" t="str">
        <f t="shared" si="28"/>
        <v>DEX</v>
      </c>
      <c r="EH15" s="46" t="str">
        <f t="shared" si="28"/>
        <v>DEX</v>
      </c>
      <c r="EI15" s="46" t="str">
        <f t="shared" si="28"/>
        <v>DEX</v>
      </c>
      <c r="EJ15" s="46" t="str">
        <f t="shared" si="28"/>
        <v>DEX</v>
      </c>
      <c r="EK15" s="46" t="str">
        <f t="shared" si="28"/>
        <v>DEX</v>
      </c>
      <c r="EL15" s="46" t="str">
        <f t="shared" si="28"/>
        <v>DEX</v>
      </c>
      <c r="EM15" s="46" t="str">
        <f t="shared" si="28"/>
        <v>DEX</v>
      </c>
      <c r="EN15" s="46" t="str">
        <f t="shared" si="28"/>
        <v>DEX</v>
      </c>
      <c r="EO15" s="41" t="s">
        <v>82</v>
      </c>
      <c r="EP15" s="46" t="str">
        <f t="shared" ref="EP15:ET15" si="29">EO15</f>
        <v>DEX</v>
      </c>
      <c r="EQ15" s="46" t="str">
        <f t="shared" si="29"/>
        <v>DEX</v>
      </c>
      <c r="ER15" s="46" t="str">
        <f t="shared" si="29"/>
        <v>DEX</v>
      </c>
      <c r="ES15" s="46" t="str">
        <f t="shared" si="29"/>
        <v>DEX</v>
      </c>
      <c r="ET15" s="46" t="str">
        <f t="shared" si="29"/>
        <v>DEX</v>
      </c>
      <c r="EU15" s="22"/>
      <c r="EV15" s="23" t="s">
        <v>129</v>
      </c>
      <c r="EW15" s="54" t="s">
        <v>130</v>
      </c>
      <c r="EX15" s="54"/>
      <c r="EY15" s="54"/>
      <c r="EZ15" s="54"/>
      <c r="FA15" s="54"/>
      <c r="FB15" s="23"/>
      <c r="FC15" s="54" t="s">
        <v>130</v>
      </c>
      <c r="FD15" s="54"/>
      <c r="FE15" s="54"/>
      <c r="FF15" s="54"/>
      <c r="FG15" s="54"/>
      <c r="FH15" s="23"/>
      <c r="FI15" s="55" t="s">
        <v>131</v>
      </c>
      <c r="FJ15" s="23"/>
      <c r="FK15" s="22"/>
      <c r="FL15" s="23"/>
      <c r="FM15" s="32"/>
      <c r="FN15" s="32"/>
      <c r="FO15" s="32" t="s">
        <v>66</v>
      </c>
      <c r="FP15" s="33" t="str">
        <f t="shared" ref="FP15:FX15" si="30">FO15</f>
        <v>18C</v>
      </c>
      <c r="FQ15" s="33" t="str">
        <f t="shared" si="30"/>
        <v>18C</v>
      </c>
      <c r="FR15" s="33" t="str">
        <f t="shared" si="30"/>
        <v>18C</v>
      </c>
      <c r="FS15" s="33" t="str">
        <f t="shared" si="30"/>
        <v>18C</v>
      </c>
      <c r="FT15" s="33" t="str">
        <f t="shared" si="30"/>
        <v>18C</v>
      </c>
      <c r="FU15" s="33" t="str">
        <f t="shared" si="30"/>
        <v>18C</v>
      </c>
      <c r="FV15" s="33" t="str">
        <f t="shared" si="30"/>
        <v>18C</v>
      </c>
      <c r="FW15" s="33" t="str">
        <f t="shared" si="30"/>
        <v>18C</v>
      </c>
      <c r="FX15" s="33" t="str">
        <f t="shared" si="30"/>
        <v>18C</v>
      </c>
      <c r="FY15" s="32" t="s">
        <v>66</v>
      </c>
      <c r="FZ15" s="33" t="str">
        <f t="shared" ref="FZ15:GD15" si="31">FY15</f>
        <v>18C</v>
      </c>
      <c r="GA15" s="33" t="str">
        <f t="shared" si="31"/>
        <v>18C</v>
      </c>
      <c r="GB15" s="33" t="str">
        <f t="shared" si="31"/>
        <v>18C</v>
      </c>
      <c r="GC15" s="33" t="str">
        <f t="shared" si="31"/>
        <v>18C</v>
      </c>
      <c r="GD15" s="33" t="str">
        <f t="shared" si="31"/>
        <v>18C</v>
      </c>
      <c r="GE15" s="23"/>
      <c r="GF15" s="25" t="s">
        <v>132</v>
      </c>
      <c r="GG15" s="25" t="s">
        <v>133</v>
      </c>
      <c r="GH15" s="22"/>
      <c r="GI15" s="22"/>
      <c r="GJ15" s="22" t="s">
        <v>134</v>
      </c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</row>
    <row r="16">
      <c r="A16" s="22"/>
      <c r="B16" s="31" t="s">
        <v>9</v>
      </c>
      <c r="C16" s="56">
        <v>8.0</v>
      </c>
      <c r="D16" s="56">
        <v>8.0</v>
      </c>
      <c r="E16" s="56">
        <v>8.0</v>
      </c>
      <c r="F16" s="56">
        <v>8.0</v>
      </c>
      <c r="G16" s="56">
        <v>8.0</v>
      </c>
      <c r="H16" s="56">
        <v>8.0</v>
      </c>
      <c r="I16" s="56">
        <v>8.0</v>
      </c>
      <c r="J16" s="56">
        <v>8.0</v>
      </c>
      <c r="K16" s="22"/>
      <c r="L16" s="22"/>
      <c r="M16" s="31" t="s">
        <v>9</v>
      </c>
      <c r="N16" s="56">
        <v>8.0</v>
      </c>
      <c r="O16" s="56">
        <v>8.0</v>
      </c>
      <c r="P16" s="56">
        <v>8.0</v>
      </c>
      <c r="Q16" s="56">
        <v>8.0</v>
      </c>
      <c r="R16" s="56">
        <v>8.0</v>
      </c>
      <c r="S16" s="56">
        <v>8.0</v>
      </c>
      <c r="T16" s="22"/>
      <c r="U16" s="22"/>
      <c r="V16" s="22"/>
      <c r="W16" s="31" t="s">
        <v>9</v>
      </c>
      <c r="X16" s="56">
        <v>1.0</v>
      </c>
      <c r="Y16" s="57">
        <f t="shared" ref="Y16:AO16" si="32">1</f>
        <v>1</v>
      </c>
      <c r="Z16" s="57">
        <f t="shared" si="32"/>
        <v>1</v>
      </c>
      <c r="AA16" s="57">
        <f t="shared" si="32"/>
        <v>1</v>
      </c>
      <c r="AB16" s="57">
        <f t="shared" si="32"/>
        <v>1</v>
      </c>
      <c r="AC16" s="57">
        <f t="shared" si="32"/>
        <v>1</v>
      </c>
      <c r="AD16" s="57">
        <f t="shared" si="32"/>
        <v>1</v>
      </c>
      <c r="AE16" s="57">
        <f t="shared" si="32"/>
        <v>1</v>
      </c>
      <c r="AF16" s="57">
        <f t="shared" si="32"/>
        <v>1</v>
      </c>
      <c r="AG16" s="57">
        <f t="shared" si="32"/>
        <v>1</v>
      </c>
      <c r="AH16" s="57">
        <f t="shared" si="32"/>
        <v>1</v>
      </c>
      <c r="AI16" s="57">
        <f t="shared" si="32"/>
        <v>1</v>
      </c>
      <c r="AJ16" s="57">
        <f t="shared" si="32"/>
        <v>1</v>
      </c>
      <c r="AK16" s="57">
        <f t="shared" si="32"/>
        <v>1</v>
      </c>
      <c r="AL16" s="57">
        <f t="shared" si="32"/>
        <v>1</v>
      </c>
      <c r="AM16" s="57">
        <f t="shared" si="32"/>
        <v>1</v>
      </c>
      <c r="AN16" s="57">
        <f t="shared" si="32"/>
        <v>1</v>
      </c>
      <c r="AO16" s="57">
        <f t="shared" si="32"/>
        <v>1</v>
      </c>
      <c r="AP16" s="22"/>
      <c r="AQ16" s="22"/>
      <c r="AR16" s="22"/>
      <c r="AS16" s="31" t="s">
        <v>9</v>
      </c>
      <c r="AT16" s="56">
        <v>8.0</v>
      </c>
      <c r="AU16" s="56">
        <v>8.0</v>
      </c>
      <c r="AV16" s="56">
        <v>8.0</v>
      </c>
      <c r="AW16" s="56">
        <v>8.0</v>
      </c>
      <c r="AX16" s="56">
        <v>8.0</v>
      </c>
      <c r="AY16" s="56">
        <v>8.0</v>
      </c>
      <c r="AZ16" s="56">
        <v>8.0</v>
      </c>
      <c r="BA16" s="56">
        <v>8.0</v>
      </c>
      <c r="BB16" s="22"/>
      <c r="BC16" s="22"/>
      <c r="BD16" s="22"/>
      <c r="BE16" s="31" t="s">
        <v>9</v>
      </c>
      <c r="BF16" s="56">
        <v>8.0</v>
      </c>
      <c r="BG16" s="56">
        <v>8.0</v>
      </c>
      <c r="BH16" s="56">
        <v>8.0</v>
      </c>
      <c r="BI16" s="56">
        <v>8.0</v>
      </c>
      <c r="BJ16" s="56">
        <v>8.0</v>
      </c>
      <c r="BK16" s="56">
        <v>8.0</v>
      </c>
      <c r="BL16" s="56">
        <v>8.0</v>
      </c>
      <c r="BM16" s="56">
        <v>8.0</v>
      </c>
      <c r="BN16" s="56">
        <v>8.0</v>
      </c>
      <c r="BO16" s="56">
        <v>8.0</v>
      </c>
      <c r="BP16" s="22"/>
      <c r="BQ16" s="22"/>
      <c r="BR16" s="22"/>
      <c r="BS16" s="22"/>
      <c r="BT16" s="22"/>
      <c r="BU16" s="22"/>
      <c r="BV16" s="22"/>
      <c r="BW16" s="49" t="s">
        <v>7</v>
      </c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22"/>
      <c r="CP16" s="31" t="s">
        <v>135</v>
      </c>
      <c r="CQ16" s="31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3" t="s">
        <v>39</v>
      </c>
      <c r="DE16" s="47">
        <v>100.0</v>
      </c>
      <c r="DF16" s="47">
        <v>100.0</v>
      </c>
      <c r="DG16" s="47">
        <v>100.0</v>
      </c>
      <c r="DH16" s="47">
        <v>100.0</v>
      </c>
      <c r="DI16" s="47">
        <v>100.0</v>
      </c>
      <c r="DJ16" s="47">
        <v>100.0</v>
      </c>
      <c r="DK16" s="47">
        <v>100.0</v>
      </c>
      <c r="DL16" s="47">
        <v>100.0</v>
      </c>
      <c r="DM16" s="47">
        <v>100.0</v>
      </c>
      <c r="DN16" s="47">
        <v>100.0</v>
      </c>
      <c r="DO16" s="47">
        <v>100.0</v>
      </c>
      <c r="DP16" s="47">
        <v>100.0</v>
      </c>
      <c r="DQ16" s="47">
        <v>100.0</v>
      </c>
      <c r="DR16" s="47">
        <v>100.0</v>
      </c>
      <c r="DS16" s="47">
        <v>100.0</v>
      </c>
      <c r="DT16" s="47">
        <v>100.0</v>
      </c>
      <c r="DU16" s="22"/>
      <c r="DV16" s="22"/>
      <c r="DW16" s="22"/>
      <c r="DX16" s="22"/>
      <c r="DY16" s="22"/>
      <c r="DZ16" s="22"/>
      <c r="EA16" s="22"/>
      <c r="EB16" s="22"/>
      <c r="EC16" s="22"/>
      <c r="ED16" s="23" t="s">
        <v>39</v>
      </c>
      <c r="EE16" s="47">
        <v>100.0</v>
      </c>
      <c r="EF16" s="47">
        <v>100.0</v>
      </c>
      <c r="EG16" s="47">
        <v>100.0</v>
      </c>
      <c r="EH16" s="47">
        <v>100.0</v>
      </c>
      <c r="EI16" s="47">
        <v>100.0</v>
      </c>
      <c r="EJ16" s="47">
        <v>100.0</v>
      </c>
      <c r="EK16" s="47">
        <v>100.0</v>
      </c>
      <c r="EL16" s="47">
        <v>100.0</v>
      </c>
      <c r="EM16" s="47">
        <v>100.0</v>
      </c>
      <c r="EN16" s="47">
        <v>100.0</v>
      </c>
      <c r="EO16" s="47">
        <v>100.0</v>
      </c>
      <c r="EP16" s="47">
        <v>100.0</v>
      </c>
      <c r="EQ16" s="47">
        <v>100.0</v>
      </c>
      <c r="ER16" s="47">
        <v>100.0</v>
      </c>
      <c r="ES16" s="47">
        <v>100.0</v>
      </c>
      <c r="ET16" s="47">
        <v>100.0</v>
      </c>
      <c r="EU16" s="22"/>
      <c r="EV16" s="23" t="s">
        <v>136</v>
      </c>
      <c r="EW16" s="58" t="s">
        <v>125</v>
      </c>
      <c r="EX16" s="59">
        <v>725.042</v>
      </c>
      <c r="EY16" s="56">
        <v>1234.64</v>
      </c>
      <c r="EZ16" s="56">
        <v>324.56</v>
      </c>
      <c r="FA16" s="22"/>
      <c r="FB16" s="22"/>
      <c r="FC16" s="22" t="s">
        <v>137</v>
      </c>
      <c r="FD16" s="56">
        <v>1393.325</v>
      </c>
      <c r="FE16" s="56">
        <v>2185.684</v>
      </c>
      <c r="FF16" s="56">
        <v>742.309</v>
      </c>
      <c r="FG16" s="60" t="s">
        <v>138</v>
      </c>
      <c r="FH16" s="23"/>
      <c r="FI16" s="58" t="s">
        <v>139</v>
      </c>
      <c r="FJ16" s="22"/>
      <c r="FK16" s="22"/>
      <c r="FL16" s="23"/>
      <c r="FM16" s="36"/>
      <c r="FN16" s="36" t="s">
        <v>36</v>
      </c>
      <c r="FO16" s="41">
        <v>32.0</v>
      </c>
      <c r="FP16" s="46">
        <f t="shared" ref="FP16:FX16" si="33">FO16</f>
        <v>32</v>
      </c>
      <c r="FQ16" s="46">
        <f t="shared" si="33"/>
        <v>32</v>
      </c>
      <c r="FR16" s="46">
        <f t="shared" si="33"/>
        <v>32</v>
      </c>
      <c r="FS16" s="46">
        <f t="shared" si="33"/>
        <v>32</v>
      </c>
      <c r="FT16" s="46">
        <f t="shared" si="33"/>
        <v>32</v>
      </c>
      <c r="FU16" s="46">
        <f t="shared" si="33"/>
        <v>32</v>
      </c>
      <c r="FV16" s="46">
        <f t="shared" si="33"/>
        <v>32</v>
      </c>
      <c r="FW16" s="46">
        <f t="shared" si="33"/>
        <v>32</v>
      </c>
      <c r="FX16" s="46">
        <f t="shared" si="33"/>
        <v>32</v>
      </c>
      <c r="FY16" s="41">
        <v>32.0</v>
      </c>
      <c r="FZ16" s="46">
        <f t="shared" ref="FZ16:GD16" si="34">FY16</f>
        <v>32</v>
      </c>
      <c r="GA16" s="46">
        <f t="shared" si="34"/>
        <v>32</v>
      </c>
      <c r="GB16" s="46">
        <f t="shared" si="34"/>
        <v>32</v>
      </c>
      <c r="GC16" s="46">
        <f t="shared" si="34"/>
        <v>32</v>
      </c>
      <c r="GD16" s="46">
        <f t="shared" si="34"/>
        <v>32</v>
      </c>
      <c r="GE16" s="23"/>
      <c r="GF16" s="25" t="s">
        <v>139</v>
      </c>
      <c r="GG16" s="25" t="s">
        <v>140</v>
      </c>
      <c r="GH16" s="22"/>
      <c r="GI16" s="22"/>
      <c r="GJ16" s="23"/>
      <c r="GK16" s="23"/>
      <c r="GL16" s="23" t="s">
        <v>141</v>
      </c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</row>
    <row r="17">
      <c r="A17" s="22"/>
      <c r="B17" s="61" t="s">
        <v>11</v>
      </c>
      <c r="C17" s="56"/>
      <c r="D17" s="56"/>
      <c r="E17" s="56"/>
      <c r="F17" s="56"/>
      <c r="G17" s="56"/>
      <c r="H17" s="56"/>
      <c r="I17" s="56"/>
      <c r="J17" s="22"/>
      <c r="K17" s="22"/>
      <c r="L17" s="22"/>
      <c r="M17" s="61" t="s">
        <v>11</v>
      </c>
      <c r="N17" s="56"/>
      <c r="O17" s="56"/>
      <c r="P17" s="56"/>
      <c r="Q17" s="56"/>
      <c r="R17" s="56"/>
      <c r="S17" s="56"/>
      <c r="T17" s="22"/>
      <c r="U17" s="22"/>
      <c r="V17" s="22"/>
      <c r="W17" s="31" t="s">
        <v>11</v>
      </c>
      <c r="X17" s="56"/>
      <c r="Y17" s="56"/>
      <c r="Z17" s="56"/>
      <c r="AA17" s="56"/>
      <c r="AB17" s="56"/>
      <c r="AC17" s="56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61" t="s">
        <v>11</v>
      </c>
      <c r="AT17" s="56"/>
      <c r="AU17" s="56"/>
      <c r="AV17" s="56"/>
      <c r="AW17" s="56"/>
      <c r="AX17" s="56"/>
      <c r="AY17" s="56"/>
      <c r="AZ17" s="56"/>
      <c r="BA17" s="22"/>
      <c r="BB17" s="22"/>
      <c r="BC17" s="22"/>
      <c r="BD17" s="22"/>
      <c r="BE17" s="61" t="s">
        <v>11</v>
      </c>
      <c r="BF17" s="56"/>
      <c r="BG17" s="56"/>
      <c r="BH17" s="56"/>
      <c r="BI17" s="56"/>
      <c r="BJ17" s="56"/>
      <c r="BK17" s="56"/>
      <c r="BL17" s="56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31" t="s">
        <v>9</v>
      </c>
      <c r="BX17" s="56">
        <v>8.0</v>
      </c>
      <c r="BY17" s="56">
        <v>8.0</v>
      </c>
      <c r="BZ17" s="56">
        <v>8.0</v>
      </c>
      <c r="CA17" s="56">
        <v>8.0</v>
      </c>
      <c r="CB17" s="56">
        <v>8.0</v>
      </c>
      <c r="CC17" s="56">
        <v>8.0</v>
      </c>
      <c r="CD17" s="56">
        <v>8.0</v>
      </c>
      <c r="CE17" s="56">
        <v>8.0</v>
      </c>
      <c r="CF17" s="56">
        <v>8.0</v>
      </c>
      <c r="CG17" s="56">
        <v>8.0</v>
      </c>
      <c r="CH17" s="56">
        <v>8.0</v>
      </c>
      <c r="CI17" s="56">
        <v>8.0</v>
      </c>
      <c r="CJ17" s="56">
        <v>8.0</v>
      </c>
      <c r="CK17" s="56">
        <v>8.0</v>
      </c>
      <c r="CL17" s="56">
        <v>8.0</v>
      </c>
      <c r="CM17" s="56">
        <v>8.0</v>
      </c>
      <c r="CN17" s="56">
        <v>8.0</v>
      </c>
      <c r="CO17" s="22"/>
      <c r="CP17" s="31" t="s">
        <v>73</v>
      </c>
      <c r="CQ17" s="31" t="s">
        <v>74</v>
      </c>
      <c r="CR17" s="22" t="s">
        <v>87</v>
      </c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49" t="s">
        <v>2</v>
      </c>
      <c r="DE17" s="52" t="s">
        <v>142</v>
      </c>
      <c r="DF17" s="52" t="s">
        <v>143</v>
      </c>
      <c r="DG17" s="52" t="s">
        <v>144</v>
      </c>
      <c r="DH17" s="52" t="s">
        <v>145</v>
      </c>
      <c r="DI17" s="52" t="s">
        <v>146</v>
      </c>
      <c r="DJ17" s="52" t="s">
        <v>147</v>
      </c>
      <c r="DK17" s="52" t="s">
        <v>148</v>
      </c>
      <c r="DL17" s="52" t="s">
        <v>149</v>
      </c>
      <c r="DM17" s="52" t="s">
        <v>150</v>
      </c>
      <c r="DN17" s="50" t="s">
        <v>150</v>
      </c>
      <c r="DO17" s="50" t="s">
        <v>151</v>
      </c>
      <c r="DP17" s="50">
        <v>152.0</v>
      </c>
      <c r="DQ17" s="50">
        <v>153.0</v>
      </c>
      <c r="DR17" s="50">
        <v>154.0</v>
      </c>
      <c r="DS17" s="50">
        <v>155.0</v>
      </c>
      <c r="DT17" s="50">
        <v>156.0</v>
      </c>
      <c r="DU17" s="22"/>
      <c r="DV17" s="22"/>
      <c r="DW17" s="22"/>
      <c r="DX17" s="22"/>
      <c r="DY17" s="22"/>
      <c r="DZ17" s="22"/>
      <c r="EA17" s="22"/>
      <c r="EB17" s="22"/>
      <c r="EC17" s="22"/>
      <c r="ED17" s="49" t="s">
        <v>2</v>
      </c>
      <c r="EE17" s="52" t="s">
        <v>139</v>
      </c>
      <c r="EF17" s="52" t="s">
        <v>139</v>
      </c>
      <c r="EG17" s="52" t="s">
        <v>132</v>
      </c>
      <c r="EH17" s="52" t="s">
        <v>132</v>
      </c>
      <c r="EI17" s="52" t="s">
        <v>132</v>
      </c>
      <c r="EJ17" s="52" t="s">
        <v>152</v>
      </c>
      <c r="EK17" s="52" t="s">
        <v>153</v>
      </c>
      <c r="EL17" s="52" t="s">
        <v>153</v>
      </c>
      <c r="EM17" s="50" t="s">
        <v>153</v>
      </c>
      <c r="EN17" s="50" t="s">
        <v>154</v>
      </c>
      <c r="EO17" s="50" t="s">
        <v>154</v>
      </c>
      <c r="EP17" s="50" t="s">
        <v>155</v>
      </c>
      <c r="EQ17" s="50" t="s">
        <v>155</v>
      </c>
      <c r="ER17" s="50" t="s">
        <v>156</v>
      </c>
      <c r="ES17" s="50" t="s">
        <v>156</v>
      </c>
      <c r="ET17" s="50" t="s">
        <v>136</v>
      </c>
      <c r="EU17" s="22"/>
      <c r="EV17" s="23" t="s">
        <v>156</v>
      </c>
      <c r="EW17" s="58" t="s">
        <v>80</v>
      </c>
      <c r="EX17" s="59">
        <v>696.723</v>
      </c>
      <c r="EY17" s="56">
        <v>1128.679</v>
      </c>
      <c r="EZ17" s="56">
        <v>347.811</v>
      </c>
      <c r="FA17" s="22"/>
      <c r="FB17" s="22"/>
      <c r="FC17" s="22" t="s">
        <v>157</v>
      </c>
      <c r="FD17" s="56">
        <v>1355.233</v>
      </c>
      <c r="FE17" s="56">
        <v>2191.436</v>
      </c>
      <c r="FF17" s="56">
        <v>679.124</v>
      </c>
      <c r="FG17" s="22"/>
      <c r="FH17" s="23"/>
      <c r="FI17" s="58" t="s">
        <v>132</v>
      </c>
      <c r="FJ17" s="22"/>
      <c r="FK17" s="22"/>
      <c r="FL17" s="22"/>
      <c r="FM17" s="23"/>
      <c r="FN17" s="36" t="s">
        <v>37</v>
      </c>
      <c r="FO17" s="41" t="s">
        <v>82</v>
      </c>
      <c r="FP17" s="46" t="str">
        <f t="shared" ref="FP17:FX17" si="35">FO17</f>
        <v>DEX</v>
      </c>
      <c r="FQ17" s="46" t="str">
        <f t="shared" si="35"/>
        <v>DEX</v>
      </c>
      <c r="FR17" s="46" t="str">
        <f t="shared" si="35"/>
        <v>DEX</v>
      </c>
      <c r="FS17" s="46" t="str">
        <f t="shared" si="35"/>
        <v>DEX</v>
      </c>
      <c r="FT17" s="46" t="str">
        <f t="shared" si="35"/>
        <v>DEX</v>
      </c>
      <c r="FU17" s="46" t="str">
        <f t="shared" si="35"/>
        <v>DEX</v>
      </c>
      <c r="FV17" s="46" t="str">
        <f t="shared" si="35"/>
        <v>DEX</v>
      </c>
      <c r="FW17" s="46" t="str">
        <f t="shared" si="35"/>
        <v>DEX</v>
      </c>
      <c r="FX17" s="46" t="str">
        <f t="shared" si="35"/>
        <v>DEX</v>
      </c>
      <c r="FY17" s="41" t="s">
        <v>82</v>
      </c>
      <c r="FZ17" s="46" t="str">
        <f t="shared" ref="FZ17:GD17" si="36">FY17</f>
        <v>DEX</v>
      </c>
      <c r="GA17" s="46" t="str">
        <f t="shared" si="36"/>
        <v>DEX</v>
      </c>
      <c r="GB17" s="46" t="str">
        <f t="shared" si="36"/>
        <v>DEX</v>
      </c>
      <c r="GC17" s="46" t="str">
        <f t="shared" si="36"/>
        <v>DEX</v>
      </c>
      <c r="GD17" s="46" t="str">
        <f t="shared" si="36"/>
        <v>DEX</v>
      </c>
      <c r="GE17" s="23"/>
      <c r="GF17" s="25" t="s">
        <v>156</v>
      </c>
      <c r="GG17" s="22" t="s">
        <v>158</v>
      </c>
      <c r="GH17" s="22"/>
      <c r="GI17" s="23"/>
      <c r="GJ17" s="32"/>
      <c r="GK17" s="32"/>
      <c r="GL17" s="32" t="s">
        <v>66</v>
      </c>
      <c r="GM17" s="33" t="str">
        <f t="shared" ref="GM17:GU17" si="37">GL17</f>
        <v>18C</v>
      </c>
      <c r="GN17" s="33" t="str">
        <f t="shared" si="37"/>
        <v>18C</v>
      </c>
      <c r="GO17" s="33" t="str">
        <f t="shared" si="37"/>
        <v>18C</v>
      </c>
      <c r="GP17" s="33" t="str">
        <f t="shared" si="37"/>
        <v>18C</v>
      </c>
      <c r="GQ17" s="33" t="str">
        <f t="shared" si="37"/>
        <v>18C</v>
      </c>
      <c r="GR17" s="33" t="str">
        <f t="shared" si="37"/>
        <v>18C</v>
      </c>
      <c r="GS17" s="33" t="str">
        <f t="shared" si="37"/>
        <v>18C</v>
      </c>
      <c r="GT17" s="33" t="str">
        <f t="shared" si="37"/>
        <v>18C</v>
      </c>
      <c r="GU17" s="33" t="str">
        <f t="shared" si="37"/>
        <v>18C</v>
      </c>
      <c r="GV17" s="32" t="s">
        <v>66</v>
      </c>
      <c r="GW17" s="33" t="str">
        <f t="shared" ref="GW17:HA17" si="38">GV17</f>
        <v>18C</v>
      </c>
      <c r="GX17" s="33" t="str">
        <f t="shared" si="38"/>
        <v>18C</v>
      </c>
      <c r="GY17" s="33" t="str">
        <f t="shared" si="38"/>
        <v>18C</v>
      </c>
      <c r="GZ17" s="33" t="str">
        <f t="shared" si="38"/>
        <v>18C</v>
      </c>
      <c r="HA17" s="33" t="str">
        <f t="shared" si="38"/>
        <v>18C</v>
      </c>
    </row>
    <row r="18">
      <c r="A18" s="22"/>
      <c r="B18" s="31"/>
      <c r="C18" s="56"/>
      <c r="D18" s="56"/>
      <c r="E18" s="56"/>
      <c r="F18" s="56"/>
      <c r="G18" s="56"/>
      <c r="H18" s="56"/>
      <c r="I18" s="56"/>
      <c r="J18" s="22"/>
      <c r="K18" s="22"/>
      <c r="L18" s="22"/>
      <c r="M18" s="31"/>
      <c r="N18" s="56"/>
      <c r="O18" s="56"/>
      <c r="P18" s="56"/>
      <c r="Q18" s="56"/>
      <c r="R18" s="56"/>
      <c r="S18" s="56"/>
      <c r="T18" s="22"/>
      <c r="U18" s="22"/>
      <c r="V18" s="22"/>
      <c r="W18" s="31"/>
      <c r="X18" s="56"/>
      <c r="Y18" s="56"/>
      <c r="Z18" s="56"/>
      <c r="AA18" s="56"/>
      <c r="AB18" s="56"/>
      <c r="AC18" s="56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31"/>
      <c r="AT18" s="56"/>
      <c r="AU18" s="56"/>
      <c r="AV18" s="56"/>
      <c r="AW18" s="56"/>
      <c r="AX18" s="56"/>
      <c r="AY18" s="56"/>
      <c r="AZ18" s="56"/>
      <c r="BA18" s="22"/>
      <c r="BB18" s="22"/>
      <c r="BC18" s="22"/>
      <c r="BD18" s="22"/>
      <c r="BE18" s="31"/>
      <c r="BF18" s="56"/>
      <c r="BG18" s="56"/>
      <c r="BH18" s="56"/>
      <c r="BI18" s="56"/>
      <c r="BJ18" s="56"/>
      <c r="BK18" s="56"/>
      <c r="BL18" s="56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31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22"/>
      <c r="CP18" s="31"/>
      <c r="CQ18" s="31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49"/>
      <c r="DE18" s="52"/>
      <c r="DF18" s="52"/>
      <c r="DG18" s="52"/>
      <c r="DH18" s="52"/>
      <c r="DI18" s="52"/>
      <c r="DJ18" s="52"/>
      <c r="DK18" s="52"/>
      <c r="DL18" s="52"/>
      <c r="DM18" s="52"/>
      <c r="DN18" s="50"/>
      <c r="DO18" s="50"/>
      <c r="DP18" s="50"/>
      <c r="DQ18" s="50"/>
      <c r="DR18" s="50"/>
      <c r="DS18" s="50"/>
      <c r="DT18" s="50"/>
      <c r="DU18" s="22"/>
      <c r="DV18" s="22"/>
      <c r="DW18" s="22"/>
      <c r="DX18" s="22"/>
      <c r="DY18" s="22"/>
      <c r="DZ18" s="22"/>
      <c r="EA18" s="22"/>
      <c r="EB18" s="22"/>
      <c r="EC18" s="22"/>
      <c r="ED18" s="49" t="s">
        <v>159</v>
      </c>
      <c r="EE18" s="52" t="s">
        <v>118</v>
      </c>
      <c r="EF18" s="52" t="s">
        <v>75</v>
      </c>
      <c r="EG18" s="52" t="s">
        <v>119</v>
      </c>
      <c r="EH18" s="52" t="s">
        <v>120</v>
      </c>
      <c r="EI18" s="52" t="s">
        <v>160</v>
      </c>
      <c r="EJ18" s="52" t="s">
        <v>81</v>
      </c>
      <c r="EK18" s="52" t="s">
        <v>84</v>
      </c>
      <c r="EL18" s="52" t="s">
        <v>121</v>
      </c>
      <c r="EM18" s="50" t="s">
        <v>87</v>
      </c>
      <c r="EN18" s="50" t="s">
        <v>122</v>
      </c>
      <c r="EO18" s="50" t="s">
        <v>83</v>
      </c>
      <c r="EP18" s="50" t="s">
        <v>123</v>
      </c>
      <c r="EQ18" s="50" t="s">
        <v>161</v>
      </c>
      <c r="ER18" s="50" t="s">
        <v>80</v>
      </c>
      <c r="ES18" s="50" t="s">
        <v>124</v>
      </c>
      <c r="ET18" s="50" t="s">
        <v>125</v>
      </c>
      <c r="EU18" s="22"/>
      <c r="EV18" s="23" t="s">
        <v>139</v>
      </c>
      <c r="EW18" s="58" t="s">
        <v>118</v>
      </c>
      <c r="EX18" s="59">
        <v>657.852</v>
      </c>
      <c r="EY18" s="56">
        <v>1125.128</v>
      </c>
      <c r="EZ18" s="56">
        <v>291.535</v>
      </c>
      <c r="FA18" s="22"/>
      <c r="FB18" s="22"/>
      <c r="FC18" s="22" t="s">
        <v>125</v>
      </c>
      <c r="FD18" s="56">
        <v>725.042</v>
      </c>
      <c r="FE18" s="56">
        <v>1234.64</v>
      </c>
      <c r="FF18" s="56">
        <v>324.56</v>
      </c>
      <c r="FG18" s="22"/>
      <c r="FH18" s="23"/>
      <c r="FI18" s="58" t="s">
        <v>154</v>
      </c>
      <c r="FJ18" s="22"/>
      <c r="FK18" s="22"/>
      <c r="FL18" s="22"/>
      <c r="FM18" s="22"/>
      <c r="FN18" s="23" t="s">
        <v>39</v>
      </c>
      <c r="FO18" s="47">
        <v>100.0</v>
      </c>
      <c r="FP18" s="47">
        <v>100.0</v>
      </c>
      <c r="FQ18" s="47">
        <v>100.0</v>
      </c>
      <c r="FR18" s="47">
        <v>100.0</v>
      </c>
      <c r="FS18" s="47">
        <v>100.0</v>
      </c>
      <c r="FT18" s="47">
        <v>100.0</v>
      </c>
      <c r="FU18" s="47">
        <v>100.0</v>
      </c>
      <c r="FV18" s="47">
        <v>100.0</v>
      </c>
      <c r="FW18" s="47">
        <v>100.0</v>
      </c>
      <c r="FX18" s="47">
        <v>100.0</v>
      </c>
      <c r="FY18" s="47">
        <v>100.0</v>
      </c>
      <c r="FZ18" s="47">
        <v>100.0</v>
      </c>
      <c r="GA18" s="47">
        <v>100.0</v>
      </c>
      <c r="GB18" s="47">
        <v>100.0</v>
      </c>
      <c r="GC18" s="47">
        <v>100.0</v>
      </c>
      <c r="GD18" s="47">
        <v>100.0</v>
      </c>
      <c r="GE18" s="22"/>
      <c r="GF18" s="22" t="s">
        <v>136</v>
      </c>
      <c r="GG18" s="22" t="s">
        <v>162</v>
      </c>
      <c r="GH18" s="22"/>
      <c r="GI18" s="23"/>
      <c r="GJ18" s="36"/>
      <c r="GK18" s="36" t="s">
        <v>36</v>
      </c>
      <c r="GL18" s="41">
        <v>32.0</v>
      </c>
      <c r="GM18" s="46">
        <f t="shared" ref="GM18:GU18" si="39">GL18</f>
        <v>32</v>
      </c>
      <c r="GN18" s="46">
        <f t="shared" si="39"/>
        <v>32</v>
      </c>
      <c r="GO18" s="46">
        <f t="shared" si="39"/>
        <v>32</v>
      </c>
      <c r="GP18" s="46">
        <f t="shared" si="39"/>
        <v>32</v>
      </c>
      <c r="GQ18" s="46">
        <f t="shared" si="39"/>
        <v>32</v>
      </c>
      <c r="GR18" s="46">
        <f t="shared" si="39"/>
        <v>32</v>
      </c>
      <c r="GS18" s="46">
        <f t="shared" si="39"/>
        <v>32</v>
      </c>
      <c r="GT18" s="46">
        <f t="shared" si="39"/>
        <v>32</v>
      </c>
      <c r="GU18" s="46">
        <f t="shared" si="39"/>
        <v>32</v>
      </c>
      <c r="GV18" s="41">
        <v>32.0</v>
      </c>
      <c r="GW18" s="46">
        <f t="shared" ref="GW18:HA18" si="40">GV18</f>
        <v>32</v>
      </c>
      <c r="GX18" s="46">
        <f t="shared" si="40"/>
        <v>32</v>
      </c>
      <c r="GY18" s="46">
        <f t="shared" si="40"/>
        <v>32</v>
      </c>
      <c r="GZ18" s="46">
        <f t="shared" si="40"/>
        <v>32</v>
      </c>
      <c r="HA18" s="46">
        <f t="shared" si="40"/>
        <v>32</v>
      </c>
    </row>
    <row r="19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61" t="s">
        <v>11</v>
      </c>
      <c r="BX19" s="56"/>
      <c r="BY19" s="56"/>
      <c r="BZ19" s="56"/>
      <c r="CA19" s="56"/>
      <c r="CB19" s="56"/>
      <c r="CC19" s="56"/>
      <c r="CD19" s="56"/>
      <c r="CE19" s="22"/>
      <c r="CF19" s="22"/>
      <c r="CG19" s="22"/>
      <c r="CH19" s="56"/>
      <c r="CI19" s="56"/>
      <c r="CJ19" s="56"/>
      <c r="CK19" s="56"/>
      <c r="CL19" s="56"/>
      <c r="CM19" s="56"/>
      <c r="CN19" s="56"/>
      <c r="CO19" s="22"/>
      <c r="CP19" s="22" t="s">
        <v>81</v>
      </c>
      <c r="CQ19" s="22" t="s">
        <v>122</v>
      </c>
      <c r="CR19" s="22" t="s">
        <v>122</v>
      </c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49" t="s">
        <v>7</v>
      </c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22"/>
      <c r="DV19" s="22"/>
      <c r="DW19" s="22"/>
      <c r="DX19" s="22"/>
      <c r="DY19" s="22"/>
      <c r="DZ19" s="22"/>
      <c r="EA19" s="22"/>
      <c r="EB19" s="22"/>
      <c r="EC19" s="22"/>
      <c r="ED19" s="49" t="s">
        <v>7</v>
      </c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22"/>
      <c r="EV19" s="23" t="s">
        <v>154</v>
      </c>
      <c r="EW19" s="58" t="s">
        <v>83</v>
      </c>
      <c r="EX19" s="59">
        <v>568.607</v>
      </c>
      <c r="EY19" s="56">
        <v>956.38</v>
      </c>
      <c r="EZ19" s="56">
        <v>261.751</v>
      </c>
      <c r="FA19" s="22"/>
      <c r="FB19" s="22"/>
      <c r="FC19" s="22" t="s">
        <v>80</v>
      </c>
      <c r="FD19" s="56">
        <v>696.723</v>
      </c>
      <c r="FE19" s="56">
        <v>1128.679</v>
      </c>
      <c r="FF19" s="56">
        <v>347.811</v>
      </c>
      <c r="FG19" s="22"/>
      <c r="FH19" s="23"/>
      <c r="FI19" s="58" t="s">
        <v>156</v>
      </c>
      <c r="FJ19" s="22"/>
      <c r="FK19" s="22"/>
      <c r="FL19" s="22"/>
      <c r="FM19" s="22"/>
      <c r="FN19" s="49" t="s">
        <v>2</v>
      </c>
      <c r="FO19" s="52" t="s">
        <v>139</v>
      </c>
      <c r="FP19" s="52" t="s">
        <v>132</v>
      </c>
      <c r="FQ19" s="52" t="s">
        <v>154</v>
      </c>
      <c r="FR19" s="52" t="s">
        <v>156</v>
      </c>
      <c r="FS19" s="52" t="s">
        <v>136</v>
      </c>
      <c r="FT19" s="52" t="s">
        <v>163</v>
      </c>
      <c r="FU19" s="52" t="s">
        <v>158</v>
      </c>
      <c r="FV19" s="52" t="s">
        <v>162</v>
      </c>
      <c r="FW19" s="50" t="s">
        <v>164</v>
      </c>
      <c r="FX19" s="50" t="s">
        <v>140</v>
      </c>
      <c r="FY19" s="50" t="s">
        <v>133</v>
      </c>
      <c r="FZ19" s="50" t="s">
        <v>75</v>
      </c>
      <c r="GA19" s="50" t="s">
        <v>81</v>
      </c>
      <c r="GB19" s="50" t="s">
        <v>88</v>
      </c>
      <c r="GC19" s="50" t="s">
        <v>79</v>
      </c>
      <c r="GD19" s="50" t="s">
        <v>80</v>
      </c>
      <c r="GE19" s="22"/>
      <c r="GF19" s="22"/>
      <c r="GG19" s="22" t="s">
        <v>164</v>
      </c>
      <c r="GH19" s="22"/>
      <c r="GI19" s="22"/>
      <c r="GJ19" s="23"/>
      <c r="GK19" s="36" t="s">
        <v>37</v>
      </c>
      <c r="GL19" s="41" t="s">
        <v>82</v>
      </c>
      <c r="GM19" s="46" t="str">
        <f t="shared" ref="GM19:GU19" si="41">GL19</f>
        <v>DEX</v>
      </c>
      <c r="GN19" s="46" t="str">
        <f t="shared" si="41"/>
        <v>DEX</v>
      </c>
      <c r="GO19" s="46" t="str">
        <f t="shared" si="41"/>
        <v>DEX</v>
      </c>
      <c r="GP19" s="46" t="str">
        <f t="shared" si="41"/>
        <v>DEX</v>
      </c>
      <c r="GQ19" s="46" t="str">
        <f t="shared" si="41"/>
        <v>DEX</v>
      </c>
      <c r="GR19" s="46" t="str">
        <f t="shared" si="41"/>
        <v>DEX</v>
      </c>
      <c r="GS19" s="46" t="str">
        <f t="shared" si="41"/>
        <v>DEX</v>
      </c>
      <c r="GT19" s="46" t="str">
        <f t="shared" si="41"/>
        <v>DEX</v>
      </c>
      <c r="GU19" s="46" t="str">
        <f t="shared" si="41"/>
        <v>DEX</v>
      </c>
      <c r="GV19" s="41" t="s">
        <v>82</v>
      </c>
      <c r="GW19" s="46" t="str">
        <f t="shared" ref="GW19:HA19" si="42">GV19</f>
        <v>DEX</v>
      </c>
      <c r="GX19" s="46" t="str">
        <f t="shared" si="42"/>
        <v>DEX</v>
      </c>
      <c r="GY19" s="46" t="str">
        <f t="shared" si="42"/>
        <v>DEX</v>
      </c>
      <c r="GZ19" s="46" t="str">
        <f t="shared" si="42"/>
        <v>DEX</v>
      </c>
      <c r="HA19" s="46" t="str">
        <f t="shared" si="42"/>
        <v>DEX</v>
      </c>
    </row>
    <row r="20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2"/>
      <c r="L20" s="22"/>
      <c r="M20" s="23"/>
      <c r="N20" s="23"/>
      <c r="O20" s="23"/>
      <c r="P20" s="23"/>
      <c r="Q20" s="23"/>
      <c r="R20" s="23"/>
      <c r="S20" s="23"/>
      <c r="T20" s="22"/>
      <c r="U20" s="22"/>
      <c r="V20" s="22"/>
      <c r="W20" s="22" t="s">
        <v>165</v>
      </c>
      <c r="X20" s="56">
        <v>37.0</v>
      </c>
      <c r="Y20" s="56">
        <v>22.0</v>
      </c>
      <c r="Z20" s="56">
        <v>14.0</v>
      </c>
      <c r="AA20" s="56">
        <v>17.0</v>
      </c>
      <c r="AB20" s="56">
        <v>0.0</v>
      </c>
      <c r="AC20" s="56">
        <v>27.0</v>
      </c>
      <c r="AD20" s="56">
        <v>2.0</v>
      </c>
      <c r="AE20" s="56">
        <v>10.0</v>
      </c>
      <c r="AF20" s="56">
        <v>21.0</v>
      </c>
      <c r="AG20" s="56">
        <v>15.0</v>
      </c>
      <c r="AH20" s="56">
        <v>5.0</v>
      </c>
      <c r="AI20" s="56">
        <v>11.0</v>
      </c>
      <c r="AJ20" s="56">
        <v>1.0</v>
      </c>
      <c r="AK20" s="56">
        <v>1.0</v>
      </c>
      <c r="AL20" s="56">
        <v>36.0</v>
      </c>
      <c r="AM20" s="56">
        <v>42.0</v>
      </c>
      <c r="AN20" s="56">
        <v>43.0</v>
      </c>
      <c r="AO20" s="56">
        <v>59.0</v>
      </c>
      <c r="AP20" s="22"/>
      <c r="AQ20" s="22"/>
      <c r="AR20" s="22"/>
      <c r="AS20" s="23"/>
      <c r="AT20" s="23"/>
      <c r="AU20" s="23"/>
      <c r="AV20" s="23"/>
      <c r="AW20" s="23"/>
      <c r="AX20" s="23"/>
      <c r="AY20" s="23"/>
      <c r="AZ20" s="23"/>
      <c r="BA20" s="23"/>
      <c r="BB20" s="22"/>
      <c r="BC20" s="22"/>
      <c r="BD20" s="22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 t="s">
        <v>84</v>
      </c>
      <c r="CQ20" s="22" t="s">
        <v>83</v>
      </c>
      <c r="CR20" s="22" t="s">
        <v>83</v>
      </c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31" t="s">
        <v>9</v>
      </c>
      <c r="DE20" s="56">
        <v>8.0</v>
      </c>
      <c r="DF20" s="56">
        <v>8.0</v>
      </c>
      <c r="DG20" s="56">
        <v>8.0</v>
      </c>
      <c r="DH20" s="56">
        <v>8.0</v>
      </c>
      <c r="DI20" s="56">
        <v>8.0</v>
      </c>
      <c r="DJ20" s="56">
        <v>8.0</v>
      </c>
      <c r="DK20" s="56">
        <v>8.0</v>
      </c>
      <c r="DL20" s="56">
        <v>8.0</v>
      </c>
      <c r="DM20" s="56">
        <v>8.0</v>
      </c>
      <c r="DN20" s="56">
        <v>8.0</v>
      </c>
      <c r="DO20" s="56">
        <v>8.0</v>
      </c>
      <c r="DP20" s="56">
        <v>8.0</v>
      </c>
      <c r="DQ20" s="56">
        <v>8.0</v>
      </c>
      <c r="DR20" s="56">
        <v>8.0</v>
      </c>
      <c r="DS20" s="56">
        <v>8.0</v>
      </c>
      <c r="DT20" s="56">
        <v>8.0</v>
      </c>
      <c r="DU20" s="22"/>
      <c r="DV20" s="22"/>
      <c r="DW20" s="22"/>
      <c r="DX20" s="22"/>
      <c r="DY20" s="22"/>
      <c r="DZ20" s="22"/>
      <c r="EA20" s="22"/>
      <c r="EB20" s="22"/>
      <c r="EC20" s="22"/>
      <c r="ED20" s="31" t="s">
        <v>9</v>
      </c>
      <c r="EE20" s="56">
        <v>8.0</v>
      </c>
      <c r="EF20" s="56">
        <v>8.0</v>
      </c>
      <c r="EG20" s="56">
        <v>8.0</v>
      </c>
      <c r="EH20" s="56">
        <v>8.0</v>
      </c>
      <c r="EI20" s="56">
        <v>8.0</v>
      </c>
      <c r="EJ20" s="56">
        <v>8.0</v>
      </c>
      <c r="EK20" s="56">
        <v>8.0</v>
      </c>
      <c r="EL20" s="56">
        <v>8.0</v>
      </c>
      <c r="EM20" s="56">
        <v>8.0</v>
      </c>
      <c r="EN20" s="56">
        <v>8.0</v>
      </c>
      <c r="EO20" s="56">
        <v>8.0</v>
      </c>
      <c r="EP20" s="56">
        <v>8.0</v>
      </c>
      <c r="EQ20" s="56">
        <v>8.0</v>
      </c>
      <c r="ER20" s="56">
        <v>8.0</v>
      </c>
      <c r="ES20" s="56">
        <v>8.0</v>
      </c>
      <c r="ET20" s="56">
        <v>8.0</v>
      </c>
      <c r="EU20" s="22"/>
      <c r="EV20" s="23" t="s">
        <v>132</v>
      </c>
      <c r="EW20" s="58" t="s">
        <v>120</v>
      </c>
      <c r="EX20" s="59">
        <v>465.502</v>
      </c>
      <c r="EY20" s="56">
        <v>785.608</v>
      </c>
      <c r="EZ20" s="56">
        <v>212.668</v>
      </c>
      <c r="FA20" s="22"/>
      <c r="FB20" s="22"/>
      <c r="FC20" s="22" t="s">
        <v>166</v>
      </c>
      <c r="FD20" s="56">
        <v>682.932</v>
      </c>
      <c r="FE20" s="56">
        <v>1195.325</v>
      </c>
      <c r="FF20" s="56">
        <v>286.531</v>
      </c>
      <c r="FG20" s="22"/>
      <c r="FH20" s="23"/>
      <c r="FI20" s="58" t="s">
        <v>136</v>
      </c>
      <c r="FJ20" s="22"/>
      <c r="FK20" s="22"/>
      <c r="FL20" s="22"/>
      <c r="FM20" s="22"/>
      <c r="FN20" s="61" t="s">
        <v>159</v>
      </c>
      <c r="FO20" s="52"/>
      <c r="FP20" s="52"/>
      <c r="FQ20" s="52"/>
      <c r="FR20" s="52"/>
      <c r="FS20" s="52"/>
      <c r="FT20" s="52"/>
      <c r="FU20" s="52"/>
      <c r="FV20" s="52"/>
      <c r="FW20" s="50"/>
      <c r="FX20" s="50"/>
      <c r="FY20" s="50"/>
      <c r="FZ20" s="50"/>
      <c r="GA20" s="50"/>
      <c r="GB20" s="50"/>
      <c r="GC20" s="50"/>
      <c r="GD20" s="50"/>
      <c r="GE20" s="22"/>
      <c r="GF20" s="22"/>
      <c r="GG20" s="22"/>
      <c r="GH20" s="22"/>
      <c r="GI20" s="22"/>
      <c r="GJ20" s="22"/>
      <c r="GK20" s="23" t="s">
        <v>39</v>
      </c>
      <c r="GL20" s="47">
        <v>100.0</v>
      </c>
      <c r="GM20" s="47">
        <v>100.0</v>
      </c>
      <c r="GN20" s="47">
        <v>100.0</v>
      </c>
      <c r="GO20" s="47">
        <v>100.0</v>
      </c>
      <c r="GP20" s="47">
        <v>100.0</v>
      </c>
      <c r="GQ20" s="47">
        <v>100.0</v>
      </c>
      <c r="GR20" s="47">
        <v>100.0</v>
      </c>
      <c r="GS20" s="47">
        <v>100.0</v>
      </c>
      <c r="GT20" s="47">
        <v>100.0</v>
      </c>
      <c r="GU20" s="47">
        <v>100.0</v>
      </c>
      <c r="GV20" s="47">
        <v>100.0</v>
      </c>
      <c r="GW20" s="47">
        <v>100.0</v>
      </c>
      <c r="GX20" s="47">
        <v>100.0</v>
      </c>
      <c r="GY20" s="47">
        <v>100.0</v>
      </c>
      <c r="GZ20" s="47">
        <v>100.0</v>
      </c>
      <c r="HA20" s="47">
        <v>100.0</v>
      </c>
    </row>
    <row r="21">
      <c r="A21" s="49" t="s">
        <v>12</v>
      </c>
      <c r="B21" s="62" t="s">
        <v>13</v>
      </c>
      <c r="C21" s="63">
        <v>10000.0</v>
      </c>
      <c r="D21" s="64">
        <f t="shared" ref="D21:F21" si="43">C21</f>
        <v>10000</v>
      </c>
      <c r="E21" s="64">
        <f t="shared" si="43"/>
        <v>10000</v>
      </c>
      <c r="F21" s="64">
        <f t="shared" si="43"/>
        <v>10000</v>
      </c>
      <c r="G21" s="63">
        <v>1000.0</v>
      </c>
      <c r="H21" s="63">
        <v>10000.0</v>
      </c>
      <c r="I21" s="64">
        <f t="shared" ref="I21:J21" si="44">H21</f>
        <v>10000</v>
      </c>
      <c r="J21" s="64">
        <f t="shared" si="44"/>
        <v>10000</v>
      </c>
      <c r="K21" s="22"/>
      <c r="L21" s="49" t="s">
        <v>12</v>
      </c>
      <c r="M21" s="62" t="s">
        <v>13</v>
      </c>
      <c r="N21" s="63">
        <v>10000.0</v>
      </c>
      <c r="O21" s="64">
        <f t="shared" ref="O21:Q21" si="45">N21</f>
        <v>10000</v>
      </c>
      <c r="P21" s="64">
        <f t="shared" si="45"/>
        <v>10000</v>
      </c>
      <c r="Q21" s="64">
        <f t="shared" si="45"/>
        <v>10000</v>
      </c>
      <c r="R21" s="63">
        <v>1000.0</v>
      </c>
      <c r="S21" s="64">
        <f>R21</f>
        <v>1000</v>
      </c>
      <c r="T21" s="39"/>
      <c r="U21" s="39"/>
      <c r="V21" s="22"/>
      <c r="W21" s="22" t="s">
        <v>167</v>
      </c>
      <c r="X21" s="22"/>
      <c r="Y21" s="39"/>
      <c r="Z21" s="39"/>
      <c r="AA21" s="39"/>
      <c r="AB21" s="39"/>
      <c r="AC21" s="39"/>
      <c r="AD21" s="22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65" t="s">
        <v>12</v>
      </c>
      <c r="AS21" s="66" t="s">
        <v>13</v>
      </c>
      <c r="AT21" s="63">
        <v>1000.0</v>
      </c>
      <c r="AU21" s="64">
        <f t="shared" ref="AU21:AU22" si="50">AT21</f>
        <v>1000</v>
      </c>
      <c r="AV21" s="63">
        <v>100.0</v>
      </c>
      <c r="AW21" s="63">
        <v>1000.0</v>
      </c>
      <c r="AX21" s="64">
        <f t="shared" ref="AX21:BA21" si="46">AW21</f>
        <v>1000</v>
      </c>
      <c r="AY21" s="64">
        <f t="shared" si="46"/>
        <v>1000</v>
      </c>
      <c r="AZ21" s="64">
        <f t="shared" si="46"/>
        <v>1000</v>
      </c>
      <c r="BA21" s="64">
        <f t="shared" si="46"/>
        <v>1000</v>
      </c>
      <c r="BB21" s="39"/>
      <c r="BC21" s="39"/>
      <c r="BD21" s="65" t="s">
        <v>12</v>
      </c>
      <c r="BE21" s="66" t="s">
        <v>13</v>
      </c>
      <c r="BF21" s="63">
        <v>1000.0</v>
      </c>
      <c r="BG21" s="64">
        <f t="shared" ref="BG21:BG22" si="52">BF21</f>
        <v>1000</v>
      </c>
      <c r="BH21" s="63">
        <v>1000.0</v>
      </c>
      <c r="BI21" s="63">
        <v>10000.0</v>
      </c>
      <c r="BJ21" s="63">
        <v>1000.0</v>
      </c>
      <c r="BK21" s="64">
        <f t="shared" ref="BK21:BO21" si="47">BJ21</f>
        <v>1000</v>
      </c>
      <c r="BL21" s="64">
        <f t="shared" si="47"/>
        <v>1000</v>
      </c>
      <c r="BM21" s="64">
        <f t="shared" si="47"/>
        <v>1000</v>
      </c>
      <c r="BN21" s="64">
        <f t="shared" si="47"/>
        <v>1000</v>
      </c>
      <c r="BO21" s="64">
        <f t="shared" si="47"/>
        <v>1000</v>
      </c>
      <c r="BP21" s="39"/>
      <c r="BQ21" s="39"/>
      <c r="BR21" s="39"/>
      <c r="BS21" s="39"/>
      <c r="BT21" s="39"/>
      <c r="BU21" s="39"/>
      <c r="BV21" s="39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39"/>
      <c r="CP21" s="39" t="s">
        <v>79</v>
      </c>
      <c r="CQ21" s="39" t="s">
        <v>80</v>
      </c>
      <c r="CR21" s="39" t="s">
        <v>80</v>
      </c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67" t="s">
        <v>11</v>
      </c>
      <c r="DE21" s="68"/>
      <c r="DF21" s="68"/>
      <c r="DG21" s="68"/>
      <c r="DH21" s="68"/>
      <c r="DI21" s="68"/>
      <c r="DJ21" s="68"/>
      <c r="DK21" s="68"/>
      <c r="DL21" s="39"/>
      <c r="DM21" s="39"/>
      <c r="DN21" s="39"/>
      <c r="DO21" s="68"/>
      <c r="DP21" s="68"/>
      <c r="DQ21" s="68"/>
      <c r="DR21" s="68"/>
      <c r="DS21" s="68"/>
      <c r="DT21" s="68"/>
      <c r="DU21" s="39"/>
      <c r="DV21" s="39"/>
      <c r="DW21" s="39"/>
      <c r="DX21" s="39"/>
      <c r="DY21" s="39"/>
      <c r="DZ21" s="39"/>
      <c r="EA21" s="39"/>
      <c r="EB21" s="39"/>
      <c r="EC21" s="39"/>
      <c r="ED21" s="69" t="s">
        <v>11</v>
      </c>
      <c r="EE21" s="68"/>
      <c r="EF21" s="68"/>
      <c r="EG21" s="68"/>
      <c r="EH21" s="68"/>
      <c r="EI21" s="68"/>
      <c r="EJ21" s="68"/>
      <c r="EK21" s="68"/>
      <c r="EL21" s="39"/>
      <c r="EM21" s="39"/>
      <c r="EN21" s="39"/>
      <c r="EO21" s="68"/>
      <c r="EP21" s="68"/>
      <c r="EQ21" s="68"/>
      <c r="ER21" s="68"/>
      <c r="ES21" s="68"/>
      <c r="ET21" s="68"/>
      <c r="EU21" s="39"/>
      <c r="EV21" s="39"/>
      <c r="EW21" s="39" t="s">
        <v>119</v>
      </c>
      <c r="EX21" s="68">
        <v>448.215</v>
      </c>
      <c r="EY21" s="68">
        <v>752.563</v>
      </c>
      <c r="EZ21" s="68">
        <v>207.14</v>
      </c>
      <c r="FA21" s="39"/>
      <c r="FB21" s="39"/>
      <c r="FC21" s="39" t="s">
        <v>118</v>
      </c>
      <c r="FD21" s="68">
        <v>657.852</v>
      </c>
      <c r="FE21" s="68">
        <v>1125.128</v>
      </c>
      <c r="FF21" s="68">
        <v>291.535</v>
      </c>
      <c r="FG21" s="39"/>
      <c r="FH21" s="43"/>
      <c r="FI21" s="70" t="s">
        <v>163</v>
      </c>
      <c r="FJ21" s="39"/>
      <c r="FK21" s="39"/>
      <c r="FL21" s="39"/>
      <c r="FM21" s="39"/>
      <c r="FN21" s="65" t="s">
        <v>7</v>
      </c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39"/>
      <c r="GF21" s="39"/>
      <c r="GG21" s="39"/>
      <c r="GH21" s="39"/>
      <c r="GI21" s="39"/>
      <c r="GJ21" s="39"/>
      <c r="GK21" s="65" t="s">
        <v>2</v>
      </c>
      <c r="GL21" s="72" t="s">
        <v>139</v>
      </c>
      <c r="GM21" s="72" t="s">
        <v>132</v>
      </c>
      <c r="GN21" s="72" t="s">
        <v>156</v>
      </c>
      <c r="GO21" s="72" t="s">
        <v>136</v>
      </c>
      <c r="GP21" s="72" t="s">
        <v>163</v>
      </c>
      <c r="GQ21" s="72" t="s">
        <v>158</v>
      </c>
      <c r="GR21" s="72" t="s">
        <v>162</v>
      </c>
      <c r="GS21" s="72" t="s">
        <v>140</v>
      </c>
      <c r="GT21" s="73" t="s">
        <v>133</v>
      </c>
      <c r="GU21" s="73" t="s">
        <v>75</v>
      </c>
      <c r="GV21" s="73" t="s">
        <v>81</v>
      </c>
      <c r="GW21" s="73" t="s">
        <v>88</v>
      </c>
      <c r="GX21" s="73" t="s">
        <v>80</v>
      </c>
      <c r="GY21" s="73" t="s">
        <v>168</v>
      </c>
      <c r="GZ21" s="73" t="s">
        <v>169</v>
      </c>
      <c r="HA21" s="73" t="s">
        <v>170</v>
      </c>
    </row>
    <row r="22">
      <c r="A22" s="22"/>
      <c r="B22" s="22" t="s">
        <v>15</v>
      </c>
      <c r="C22" s="56">
        <v>10.0</v>
      </c>
      <c r="D22" s="57">
        <f t="shared" ref="D22:J22" si="48">C22</f>
        <v>10</v>
      </c>
      <c r="E22" s="57">
        <f t="shared" si="48"/>
        <v>10</v>
      </c>
      <c r="F22" s="57">
        <f t="shared" si="48"/>
        <v>10</v>
      </c>
      <c r="G22" s="57">
        <f t="shared" si="48"/>
        <v>10</v>
      </c>
      <c r="H22" s="57">
        <f t="shared" si="48"/>
        <v>10</v>
      </c>
      <c r="I22" s="57">
        <f t="shared" si="48"/>
        <v>10</v>
      </c>
      <c r="J22" s="57">
        <f t="shared" si="48"/>
        <v>10</v>
      </c>
      <c r="K22" s="22"/>
      <c r="L22" s="22"/>
      <c r="M22" s="22" t="s">
        <v>15</v>
      </c>
      <c r="N22" s="56">
        <v>10.0</v>
      </c>
      <c r="O22" s="57">
        <f t="shared" ref="O22:S22" si="49">N22</f>
        <v>10</v>
      </c>
      <c r="P22" s="57">
        <f t="shared" si="49"/>
        <v>10</v>
      </c>
      <c r="Q22" s="57">
        <f t="shared" si="49"/>
        <v>10</v>
      </c>
      <c r="R22" s="57">
        <f t="shared" si="49"/>
        <v>10</v>
      </c>
      <c r="S22" s="57">
        <f t="shared" si="49"/>
        <v>10</v>
      </c>
      <c r="T22" s="22"/>
      <c r="U22" s="22"/>
      <c r="V22" s="22"/>
      <c r="W22" s="22" t="s">
        <v>171</v>
      </c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 t="s">
        <v>15</v>
      </c>
      <c r="AT22" s="56">
        <v>10.0</v>
      </c>
      <c r="AU22" s="57">
        <f t="shared" si="50"/>
        <v>10</v>
      </c>
      <c r="AV22" s="57">
        <f t="shared" ref="AV22:BA22" si="51">AU22</f>
        <v>10</v>
      </c>
      <c r="AW22" s="57">
        <f t="shared" si="51"/>
        <v>10</v>
      </c>
      <c r="AX22" s="57">
        <f t="shared" si="51"/>
        <v>10</v>
      </c>
      <c r="AY22" s="57">
        <f t="shared" si="51"/>
        <v>10</v>
      </c>
      <c r="AZ22" s="57">
        <f t="shared" si="51"/>
        <v>10</v>
      </c>
      <c r="BA22" s="57">
        <f t="shared" si="51"/>
        <v>10</v>
      </c>
      <c r="BB22" s="22"/>
      <c r="BC22" s="22"/>
      <c r="BD22" s="22"/>
      <c r="BE22" s="22" t="s">
        <v>15</v>
      </c>
      <c r="BF22" s="56">
        <v>10.0</v>
      </c>
      <c r="BG22" s="57">
        <f t="shared" si="52"/>
        <v>10</v>
      </c>
      <c r="BH22" s="57">
        <f t="shared" ref="BH22:BO22" si="53">BG22</f>
        <v>10</v>
      </c>
      <c r="BI22" s="57">
        <f t="shared" si="53"/>
        <v>10</v>
      </c>
      <c r="BJ22" s="57">
        <f t="shared" si="53"/>
        <v>10</v>
      </c>
      <c r="BK22" s="57">
        <f t="shared" si="53"/>
        <v>10</v>
      </c>
      <c r="BL22" s="57">
        <f t="shared" si="53"/>
        <v>10</v>
      </c>
      <c r="BM22" s="57">
        <f t="shared" si="53"/>
        <v>10</v>
      </c>
      <c r="BN22" s="57">
        <f t="shared" si="53"/>
        <v>10</v>
      </c>
      <c r="BO22" s="57">
        <f t="shared" si="53"/>
        <v>10</v>
      </c>
      <c r="BP22" s="22"/>
      <c r="BQ22" s="22"/>
      <c r="BR22" s="22"/>
      <c r="BS22" s="22"/>
      <c r="BT22" s="22"/>
      <c r="BU22" s="22"/>
      <c r="BV22" s="49" t="s">
        <v>12</v>
      </c>
      <c r="BW22" s="62" t="s">
        <v>13</v>
      </c>
      <c r="BX22" s="63">
        <v>100.0</v>
      </c>
      <c r="BY22" s="64">
        <f t="shared" ref="BY22:BY23" si="55">BX22</f>
        <v>100</v>
      </c>
      <c r="BZ22" s="63">
        <v>1000.0</v>
      </c>
      <c r="CA22" s="63">
        <v>100.0</v>
      </c>
      <c r="CB22" s="64">
        <f t="shared" ref="CB22:CN22" si="54">CA22</f>
        <v>100</v>
      </c>
      <c r="CC22" s="64">
        <f t="shared" si="54"/>
        <v>100</v>
      </c>
      <c r="CD22" s="64">
        <f t="shared" si="54"/>
        <v>100</v>
      </c>
      <c r="CE22" s="64">
        <f t="shared" si="54"/>
        <v>100</v>
      </c>
      <c r="CF22" s="64">
        <f t="shared" si="54"/>
        <v>100</v>
      </c>
      <c r="CG22" s="64">
        <f t="shared" si="54"/>
        <v>100</v>
      </c>
      <c r="CH22" s="64">
        <f t="shared" si="54"/>
        <v>100</v>
      </c>
      <c r="CI22" s="64">
        <f t="shared" si="54"/>
        <v>100</v>
      </c>
      <c r="CJ22" s="64">
        <f t="shared" si="54"/>
        <v>100</v>
      </c>
      <c r="CK22" s="64">
        <f t="shared" si="54"/>
        <v>100</v>
      </c>
      <c r="CL22" s="64">
        <f t="shared" si="54"/>
        <v>100</v>
      </c>
      <c r="CM22" s="64">
        <f t="shared" si="54"/>
        <v>100</v>
      </c>
      <c r="CN22" s="64">
        <f t="shared" si="54"/>
        <v>100</v>
      </c>
      <c r="CO22" s="22"/>
      <c r="CP22" s="22" t="s">
        <v>88</v>
      </c>
      <c r="CQ22" s="22" t="s">
        <v>124</v>
      </c>
      <c r="CR22" s="22" t="s">
        <v>124</v>
      </c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 t="s">
        <v>172</v>
      </c>
      <c r="DE22" s="27" t="s">
        <v>173</v>
      </c>
      <c r="DF22" s="23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 t="s">
        <v>87</v>
      </c>
      <c r="EX22" s="56">
        <v>388.351</v>
      </c>
      <c r="EY22" s="56">
        <v>708.659</v>
      </c>
      <c r="EZ22" s="56">
        <v>146.6</v>
      </c>
      <c r="FA22" s="22"/>
      <c r="FB22" s="22"/>
      <c r="FC22" s="22" t="s">
        <v>94</v>
      </c>
      <c r="FD22" s="56">
        <v>624.152</v>
      </c>
      <c r="FE22" s="56">
        <v>884.059</v>
      </c>
      <c r="FF22" s="56">
        <v>399.471</v>
      </c>
      <c r="FG22" s="22"/>
      <c r="FH22" s="23"/>
      <c r="FI22" s="58" t="s">
        <v>158</v>
      </c>
      <c r="FJ22" s="22"/>
      <c r="FK22" s="22"/>
      <c r="FL22" s="22"/>
      <c r="FM22" s="22"/>
      <c r="FN22" s="31" t="s">
        <v>9</v>
      </c>
      <c r="FO22" s="56">
        <v>8.0</v>
      </c>
      <c r="FP22" s="56">
        <v>8.0</v>
      </c>
      <c r="FQ22" s="56">
        <v>8.0</v>
      </c>
      <c r="FR22" s="56">
        <v>8.0</v>
      </c>
      <c r="FS22" s="56">
        <v>8.0</v>
      </c>
      <c r="FT22" s="56">
        <v>8.0</v>
      </c>
      <c r="FU22" s="56">
        <v>8.0</v>
      </c>
      <c r="FV22" s="56">
        <v>8.0</v>
      </c>
      <c r="FW22" s="56">
        <v>8.0</v>
      </c>
      <c r="FX22" s="56">
        <v>8.0</v>
      </c>
      <c r="FY22" s="56">
        <v>8.0</v>
      </c>
      <c r="FZ22" s="56">
        <v>8.0</v>
      </c>
      <c r="GA22" s="56">
        <v>8.0</v>
      </c>
      <c r="GB22" s="56">
        <v>8.0</v>
      </c>
      <c r="GC22" s="56">
        <v>8.0</v>
      </c>
      <c r="GD22" s="56">
        <v>8.0</v>
      </c>
      <c r="GE22" s="22"/>
      <c r="GF22" s="22"/>
      <c r="GG22" s="22"/>
      <c r="GH22" s="22"/>
      <c r="GI22" s="22"/>
      <c r="GJ22" s="22"/>
      <c r="GK22" s="61" t="s">
        <v>159</v>
      </c>
      <c r="GL22" s="52"/>
      <c r="GM22" s="52"/>
      <c r="GN22" s="52"/>
      <c r="GO22" s="52"/>
      <c r="GP22" s="52"/>
      <c r="GQ22" s="52"/>
      <c r="GR22" s="52"/>
      <c r="GS22" s="52"/>
      <c r="GT22" s="50"/>
      <c r="GU22" s="50"/>
      <c r="GV22" s="50"/>
      <c r="GW22" s="50"/>
      <c r="GX22" s="50"/>
      <c r="GY22" s="50"/>
      <c r="GZ22" s="50"/>
      <c r="HA22" s="50"/>
    </row>
    <row r="23">
      <c r="A23" s="22"/>
      <c r="B23" s="22" t="s">
        <v>16</v>
      </c>
      <c r="C23" s="56">
        <v>13.0</v>
      </c>
      <c r="D23" s="56">
        <v>14.0</v>
      </c>
      <c r="E23" s="56">
        <v>13.0</v>
      </c>
      <c r="F23" s="56">
        <v>32.0</v>
      </c>
      <c r="G23" s="56">
        <v>29.0</v>
      </c>
      <c r="H23" s="56">
        <v>35.0</v>
      </c>
      <c r="I23" s="56">
        <v>46.0</v>
      </c>
      <c r="J23" s="56">
        <v>14.0</v>
      </c>
      <c r="K23" s="22"/>
      <c r="L23" s="22"/>
      <c r="M23" s="22" t="s">
        <v>16</v>
      </c>
      <c r="N23" s="56">
        <v>81.0</v>
      </c>
      <c r="O23" s="56">
        <v>72.0</v>
      </c>
      <c r="P23" s="56">
        <v>23.0</v>
      </c>
      <c r="Q23" s="56">
        <v>48.0</v>
      </c>
      <c r="R23" s="56">
        <v>24.0</v>
      </c>
      <c r="S23" s="56">
        <v>72.0</v>
      </c>
      <c r="T23" s="22"/>
      <c r="U23" s="22"/>
      <c r="V23" s="22"/>
      <c r="W23" s="22" t="s">
        <v>174</v>
      </c>
      <c r="X23" s="56">
        <v>12.0</v>
      </c>
      <c r="Y23" s="56">
        <v>16.0</v>
      </c>
      <c r="Z23" s="56">
        <v>82.0</v>
      </c>
      <c r="AA23" s="56">
        <v>13.0</v>
      </c>
      <c r="AB23" s="56">
        <v>7.0</v>
      </c>
      <c r="AC23" s="56">
        <v>10.0</v>
      </c>
      <c r="AD23" s="56">
        <v>14.0</v>
      </c>
      <c r="AE23" s="56">
        <v>9.0</v>
      </c>
      <c r="AF23" s="56">
        <v>75.0</v>
      </c>
      <c r="AG23" s="56">
        <v>16.0</v>
      </c>
      <c r="AH23" s="56">
        <v>20.0</v>
      </c>
      <c r="AI23" s="56">
        <v>17.0</v>
      </c>
      <c r="AJ23" s="56">
        <v>9.0</v>
      </c>
      <c r="AK23" s="56">
        <v>8.0</v>
      </c>
      <c r="AL23" s="22"/>
      <c r="AM23" s="22"/>
      <c r="AN23" s="22"/>
      <c r="AO23" s="22"/>
      <c r="AP23" s="22"/>
      <c r="AQ23" s="22"/>
      <c r="AR23" s="22"/>
      <c r="AS23" s="22" t="s">
        <v>16</v>
      </c>
      <c r="AT23" s="56">
        <v>13.0</v>
      </c>
      <c r="AU23" s="56">
        <v>16.0</v>
      </c>
      <c r="AV23" s="56">
        <v>45.0</v>
      </c>
      <c r="AW23" s="56">
        <v>12.0</v>
      </c>
      <c r="AX23" s="56">
        <v>22.0</v>
      </c>
      <c r="AY23" s="56">
        <v>23.0</v>
      </c>
      <c r="AZ23" s="56">
        <v>22.0</v>
      </c>
      <c r="BA23" s="56">
        <v>24.0</v>
      </c>
      <c r="BB23" s="22"/>
      <c r="BC23" s="22"/>
      <c r="BD23" s="22"/>
      <c r="BE23" s="22" t="s">
        <v>16</v>
      </c>
      <c r="BF23" s="56">
        <v>147.0</v>
      </c>
      <c r="BG23" s="56">
        <v>19.0</v>
      </c>
      <c r="BH23" s="56">
        <v>17.0</v>
      </c>
      <c r="BI23" s="56">
        <v>19.0</v>
      </c>
      <c r="BJ23" s="56">
        <v>33.0</v>
      </c>
      <c r="BK23" s="56">
        <v>20.0</v>
      </c>
      <c r="BL23" s="56">
        <v>10.0</v>
      </c>
      <c r="BM23" s="56">
        <v>52.0</v>
      </c>
      <c r="BN23" s="56">
        <v>17.0</v>
      </c>
      <c r="BO23" s="56">
        <v>32.0</v>
      </c>
      <c r="BP23" s="22"/>
      <c r="BQ23" s="22"/>
      <c r="BR23" s="22"/>
      <c r="BS23" s="22"/>
      <c r="BT23" s="22"/>
      <c r="BU23" s="22"/>
      <c r="BV23" s="22"/>
      <c r="BW23" s="22" t="s">
        <v>15</v>
      </c>
      <c r="BX23" s="56">
        <v>10.0</v>
      </c>
      <c r="BY23" s="57">
        <f t="shared" si="55"/>
        <v>10</v>
      </c>
      <c r="BZ23" s="57">
        <f t="shared" ref="BZ23:CG23" si="56">BY23</f>
        <v>10</v>
      </c>
      <c r="CA23" s="57">
        <f t="shared" si="56"/>
        <v>10</v>
      </c>
      <c r="CB23" s="57">
        <f t="shared" si="56"/>
        <v>10</v>
      </c>
      <c r="CC23" s="57">
        <f t="shared" si="56"/>
        <v>10</v>
      </c>
      <c r="CD23" s="57">
        <f t="shared" si="56"/>
        <v>10</v>
      </c>
      <c r="CE23" s="57">
        <f t="shared" si="56"/>
        <v>10</v>
      </c>
      <c r="CF23" s="57">
        <f t="shared" si="56"/>
        <v>10</v>
      </c>
      <c r="CG23" s="57">
        <f t="shared" si="56"/>
        <v>10</v>
      </c>
      <c r="CH23" s="56">
        <v>10.0</v>
      </c>
      <c r="CI23" s="57">
        <f t="shared" ref="CI23:CN23" si="57">CH23</f>
        <v>10</v>
      </c>
      <c r="CJ23" s="57">
        <f t="shared" si="57"/>
        <v>10</v>
      </c>
      <c r="CK23" s="57">
        <f t="shared" si="57"/>
        <v>10</v>
      </c>
      <c r="CL23" s="57">
        <f t="shared" si="57"/>
        <v>10</v>
      </c>
      <c r="CM23" s="57">
        <f t="shared" si="57"/>
        <v>10</v>
      </c>
      <c r="CN23" s="57">
        <f t="shared" si="57"/>
        <v>10</v>
      </c>
      <c r="CO23" s="22"/>
      <c r="CP23" s="22"/>
      <c r="CQ23" s="22"/>
      <c r="CR23" s="53" t="s">
        <v>175</v>
      </c>
      <c r="CS23" s="23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2"/>
      <c r="DV23" s="22"/>
      <c r="DW23" s="22"/>
      <c r="DX23" s="22"/>
      <c r="DY23" s="22"/>
      <c r="DZ23" s="22"/>
      <c r="EA23" s="22"/>
      <c r="EB23" s="22"/>
      <c r="EC23" s="22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2"/>
      <c r="EV23" s="22"/>
      <c r="EW23" s="22" t="s">
        <v>81</v>
      </c>
      <c r="EX23" s="56">
        <v>388.231</v>
      </c>
      <c r="EY23" s="56">
        <v>647.034</v>
      </c>
      <c r="EZ23" s="56">
        <v>182.388</v>
      </c>
      <c r="FA23" s="22"/>
      <c r="FB23" s="22"/>
      <c r="FC23" s="22" t="s">
        <v>176</v>
      </c>
      <c r="FD23" s="56">
        <v>577.245</v>
      </c>
      <c r="FE23" s="56">
        <v>1074.074</v>
      </c>
      <c r="FF23" s="56">
        <v>206.714</v>
      </c>
      <c r="FG23" s="22"/>
      <c r="FH23" s="23"/>
      <c r="FI23" s="58" t="s">
        <v>162</v>
      </c>
      <c r="FJ23" s="22"/>
      <c r="FK23" s="22"/>
      <c r="FL23" s="22"/>
      <c r="FM23" s="22"/>
      <c r="FN23" s="61" t="s">
        <v>11</v>
      </c>
      <c r="FO23" s="56"/>
      <c r="FP23" s="56"/>
      <c r="FQ23" s="56"/>
      <c r="FR23" s="56"/>
      <c r="FS23" s="56"/>
      <c r="FT23" s="56"/>
      <c r="FU23" s="56"/>
      <c r="FV23" s="22"/>
      <c r="FW23" s="22"/>
      <c r="FX23" s="22"/>
      <c r="FY23" s="56"/>
      <c r="FZ23" s="56"/>
      <c r="GA23" s="56"/>
      <c r="GB23" s="56"/>
      <c r="GC23" s="56"/>
      <c r="GD23" s="56"/>
      <c r="GE23" s="22"/>
      <c r="GF23" s="22"/>
      <c r="GG23" s="22"/>
      <c r="GH23" s="22"/>
      <c r="GI23" s="22"/>
      <c r="GJ23" s="22"/>
      <c r="GK23" s="49" t="s">
        <v>7</v>
      </c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</row>
    <row r="2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 t="s">
        <v>28</v>
      </c>
      <c r="X24" s="56">
        <v>16000.0</v>
      </c>
      <c r="Y24" s="57">
        <f t="shared" ref="Y24:Y25" si="63">X24</f>
        <v>16000</v>
      </c>
      <c r="Z24" s="56">
        <v>800.0</v>
      </c>
      <c r="AA24" s="56">
        <v>16000.0</v>
      </c>
      <c r="AB24" s="57">
        <f t="shared" ref="AB24:AE24" si="58">AA24</f>
        <v>16000</v>
      </c>
      <c r="AC24" s="57">
        <f t="shared" si="58"/>
        <v>16000</v>
      </c>
      <c r="AD24" s="57">
        <f t="shared" si="58"/>
        <v>16000</v>
      </c>
      <c r="AE24" s="57">
        <f t="shared" si="58"/>
        <v>16000</v>
      </c>
      <c r="AF24" s="56">
        <v>800.0</v>
      </c>
      <c r="AG24" s="56">
        <v>16000.0</v>
      </c>
      <c r="AH24" s="57">
        <f t="shared" ref="AH24:AK24" si="59">AG24</f>
        <v>16000</v>
      </c>
      <c r="AI24" s="57">
        <f t="shared" si="59"/>
        <v>16000</v>
      </c>
      <c r="AJ24" s="57">
        <f t="shared" si="59"/>
        <v>16000</v>
      </c>
      <c r="AK24" s="57">
        <f t="shared" si="59"/>
        <v>16000</v>
      </c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56">
        <v>163.0</v>
      </c>
      <c r="BG24" s="56">
        <v>22.0</v>
      </c>
      <c r="BH24" s="56">
        <v>20.0</v>
      </c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 t="s">
        <v>16</v>
      </c>
      <c r="BX24" s="56">
        <v>20.0</v>
      </c>
      <c r="BY24" s="56">
        <v>15.0</v>
      </c>
      <c r="BZ24" s="56">
        <v>15.0</v>
      </c>
      <c r="CA24" s="56">
        <v>19.0</v>
      </c>
      <c r="CB24" s="56">
        <v>10.0</v>
      </c>
      <c r="CC24" s="56">
        <v>15.0</v>
      </c>
      <c r="CD24" s="56">
        <v>18.0</v>
      </c>
      <c r="CE24" s="56">
        <v>22.0</v>
      </c>
      <c r="CF24" s="56">
        <v>15.0</v>
      </c>
      <c r="CG24" s="56">
        <v>67.0</v>
      </c>
      <c r="CH24" s="56">
        <v>88.0</v>
      </c>
      <c r="CI24" s="56">
        <v>93.0</v>
      </c>
      <c r="CJ24" s="56">
        <v>148.0</v>
      </c>
      <c r="CK24" s="56">
        <v>69.0</v>
      </c>
      <c r="CL24" s="56">
        <v>94.0</v>
      </c>
      <c r="CM24" s="56">
        <v>105.0</v>
      </c>
      <c r="CN24" s="56">
        <v>110.0</v>
      </c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3"/>
      <c r="DD24" s="62" t="s">
        <v>13</v>
      </c>
      <c r="DE24" s="63">
        <v>200.0</v>
      </c>
      <c r="DF24" s="64">
        <f t="shared" ref="DF24:DT24" si="60">DE24</f>
        <v>200</v>
      </c>
      <c r="DG24" s="64">
        <f t="shared" si="60"/>
        <v>200</v>
      </c>
      <c r="DH24" s="64">
        <f t="shared" si="60"/>
        <v>200</v>
      </c>
      <c r="DI24" s="64">
        <f t="shared" si="60"/>
        <v>200</v>
      </c>
      <c r="DJ24" s="64">
        <f t="shared" si="60"/>
        <v>200</v>
      </c>
      <c r="DK24" s="64">
        <f t="shared" si="60"/>
        <v>200</v>
      </c>
      <c r="DL24" s="64">
        <f t="shared" si="60"/>
        <v>200</v>
      </c>
      <c r="DM24" s="64">
        <f t="shared" si="60"/>
        <v>200</v>
      </c>
      <c r="DN24" s="64">
        <f t="shared" si="60"/>
        <v>200</v>
      </c>
      <c r="DO24" s="64">
        <f t="shared" si="60"/>
        <v>200</v>
      </c>
      <c r="DP24" s="64">
        <f t="shared" si="60"/>
        <v>200</v>
      </c>
      <c r="DQ24" s="64">
        <f t="shared" si="60"/>
        <v>200</v>
      </c>
      <c r="DR24" s="64">
        <f t="shared" si="60"/>
        <v>200</v>
      </c>
      <c r="DS24" s="64">
        <f t="shared" si="60"/>
        <v>200</v>
      </c>
      <c r="DT24" s="64">
        <f t="shared" si="60"/>
        <v>200</v>
      </c>
      <c r="DU24" s="22"/>
      <c r="DV24" s="22"/>
      <c r="DW24" s="22"/>
      <c r="DX24" s="22"/>
      <c r="DY24" s="22"/>
      <c r="DZ24" s="22"/>
      <c r="EA24" s="22"/>
      <c r="EB24" s="22"/>
      <c r="EC24" s="49" t="s">
        <v>12</v>
      </c>
      <c r="ED24" s="62" t="s">
        <v>13</v>
      </c>
      <c r="EE24" s="63">
        <v>100.0</v>
      </c>
      <c r="EF24" s="64">
        <f t="shared" ref="EF24:EG24" si="61">EE24</f>
        <v>100</v>
      </c>
      <c r="EG24" s="64">
        <f t="shared" si="61"/>
        <v>100</v>
      </c>
      <c r="EH24" s="63">
        <v>100.0</v>
      </c>
      <c r="EI24" s="64">
        <f t="shared" ref="EI24:ET24" si="62">EH24</f>
        <v>100</v>
      </c>
      <c r="EJ24" s="64">
        <f t="shared" si="62"/>
        <v>100</v>
      </c>
      <c r="EK24" s="64">
        <f t="shared" si="62"/>
        <v>100</v>
      </c>
      <c r="EL24" s="64">
        <f t="shared" si="62"/>
        <v>100</v>
      </c>
      <c r="EM24" s="64">
        <f t="shared" si="62"/>
        <v>100</v>
      </c>
      <c r="EN24" s="64">
        <f t="shared" si="62"/>
        <v>100</v>
      </c>
      <c r="EO24" s="64">
        <f t="shared" si="62"/>
        <v>100</v>
      </c>
      <c r="EP24" s="64">
        <f t="shared" si="62"/>
        <v>100</v>
      </c>
      <c r="EQ24" s="64">
        <f t="shared" si="62"/>
        <v>100</v>
      </c>
      <c r="ER24" s="64">
        <f t="shared" si="62"/>
        <v>100</v>
      </c>
      <c r="ES24" s="64">
        <f t="shared" si="62"/>
        <v>100</v>
      </c>
      <c r="ET24" s="64">
        <f t="shared" si="62"/>
        <v>100</v>
      </c>
      <c r="EU24" s="22"/>
      <c r="EV24" s="22"/>
      <c r="EW24" s="22" t="s">
        <v>123</v>
      </c>
      <c r="EX24" s="56">
        <v>375.915</v>
      </c>
      <c r="EY24" s="56">
        <v>642.93</v>
      </c>
      <c r="EZ24" s="56">
        <v>166.592</v>
      </c>
      <c r="FA24" s="22"/>
      <c r="FB24" s="22"/>
      <c r="FC24" s="22" t="s">
        <v>83</v>
      </c>
      <c r="FD24" s="56">
        <v>568.607</v>
      </c>
      <c r="FE24" s="56">
        <v>956.38</v>
      </c>
      <c r="FF24" s="56">
        <v>261.751</v>
      </c>
      <c r="FG24" s="22"/>
      <c r="FH24" s="23"/>
      <c r="FI24" s="58" t="s">
        <v>164</v>
      </c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31" t="s">
        <v>9</v>
      </c>
      <c r="GL24" s="56">
        <v>8.0</v>
      </c>
      <c r="GM24" s="56">
        <v>8.0</v>
      </c>
      <c r="GN24" s="56">
        <v>8.0</v>
      </c>
      <c r="GO24" s="56">
        <v>8.0</v>
      </c>
      <c r="GP24" s="56">
        <v>8.0</v>
      </c>
      <c r="GQ24" s="56">
        <v>8.0</v>
      </c>
      <c r="GR24" s="56">
        <v>8.0</v>
      </c>
      <c r="GS24" s="56">
        <v>8.0</v>
      </c>
      <c r="GT24" s="56">
        <v>8.0</v>
      </c>
      <c r="GU24" s="56">
        <v>8.0</v>
      </c>
      <c r="GV24" s="56">
        <v>8.0</v>
      </c>
      <c r="GW24" s="56">
        <v>8.0</v>
      </c>
      <c r="GX24" s="56">
        <v>8.0</v>
      </c>
      <c r="GY24" s="56">
        <v>8.0</v>
      </c>
      <c r="GZ24" s="56">
        <v>8.0</v>
      </c>
      <c r="HA24" s="56">
        <v>8.0</v>
      </c>
    </row>
    <row r="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2"/>
      <c r="L25" s="22"/>
      <c r="M25" s="23"/>
      <c r="N25" s="23"/>
      <c r="O25" s="23"/>
      <c r="P25" s="23"/>
      <c r="Q25" s="23"/>
      <c r="R25" s="23"/>
      <c r="S25" s="23"/>
      <c r="T25" s="22"/>
      <c r="U25" s="22"/>
      <c r="V25" s="22"/>
      <c r="W25" s="22" t="s">
        <v>177</v>
      </c>
      <c r="X25" s="56">
        <v>10.0</v>
      </c>
      <c r="Y25" s="57">
        <f t="shared" si="63"/>
        <v>10</v>
      </c>
      <c r="Z25" s="57">
        <f t="shared" ref="Z25:AK25" si="64">Y25</f>
        <v>10</v>
      </c>
      <c r="AA25" s="57">
        <f t="shared" si="64"/>
        <v>10</v>
      </c>
      <c r="AB25" s="57">
        <f t="shared" si="64"/>
        <v>10</v>
      </c>
      <c r="AC25" s="57">
        <f t="shared" si="64"/>
        <v>10</v>
      </c>
      <c r="AD25" s="57">
        <f t="shared" si="64"/>
        <v>10</v>
      </c>
      <c r="AE25" s="57">
        <f t="shared" si="64"/>
        <v>10</v>
      </c>
      <c r="AF25" s="57">
        <f t="shared" si="64"/>
        <v>10</v>
      </c>
      <c r="AG25" s="57">
        <f t="shared" si="64"/>
        <v>10</v>
      </c>
      <c r="AH25" s="57">
        <f t="shared" si="64"/>
        <v>10</v>
      </c>
      <c r="AI25" s="57">
        <f t="shared" si="64"/>
        <v>10</v>
      </c>
      <c r="AJ25" s="57">
        <f t="shared" si="64"/>
        <v>10</v>
      </c>
      <c r="AK25" s="57">
        <f t="shared" si="64"/>
        <v>10</v>
      </c>
      <c r="AL25" s="23"/>
      <c r="AM25" s="23"/>
      <c r="AN25" s="23"/>
      <c r="AO25" s="23"/>
      <c r="AP25" s="22"/>
      <c r="AQ25" s="22"/>
      <c r="AR25" s="22"/>
      <c r="AS25" s="23"/>
      <c r="AT25" s="23"/>
      <c r="AU25" s="23"/>
      <c r="AV25" s="23"/>
      <c r="AW25" s="23"/>
      <c r="AX25" s="23"/>
      <c r="AY25" s="23"/>
      <c r="AZ25" s="23"/>
      <c r="BA25" s="23"/>
      <c r="BB25" s="22"/>
      <c r="BC25" s="22"/>
      <c r="BD25" s="22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56">
        <v>80.0</v>
      </c>
      <c r="CH25" s="56">
        <v>90.0</v>
      </c>
      <c r="CI25" s="56">
        <v>90.0</v>
      </c>
      <c r="CJ25" s="56">
        <v>142.0</v>
      </c>
      <c r="CK25" s="56">
        <v>63.0</v>
      </c>
      <c r="CL25" s="56">
        <v>85.0</v>
      </c>
      <c r="CM25" s="56">
        <v>97.0</v>
      </c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 t="s">
        <v>15</v>
      </c>
      <c r="DE25" s="56">
        <v>10.0</v>
      </c>
      <c r="DF25" s="57">
        <f t="shared" ref="DF25:DN25" si="65">DE25</f>
        <v>10</v>
      </c>
      <c r="DG25" s="57">
        <f t="shared" si="65"/>
        <v>10</v>
      </c>
      <c r="DH25" s="57">
        <f t="shared" si="65"/>
        <v>10</v>
      </c>
      <c r="DI25" s="57">
        <f t="shared" si="65"/>
        <v>10</v>
      </c>
      <c r="DJ25" s="57">
        <f t="shared" si="65"/>
        <v>10</v>
      </c>
      <c r="DK25" s="57">
        <f t="shared" si="65"/>
        <v>10</v>
      </c>
      <c r="DL25" s="57">
        <f t="shared" si="65"/>
        <v>10</v>
      </c>
      <c r="DM25" s="57">
        <f t="shared" si="65"/>
        <v>10</v>
      </c>
      <c r="DN25" s="57">
        <f t="shared" si="65"/>
        <v>10</v>
      </c>
      <c r="DO25" s="56">
        <v>10.0</v>
      </c>
      <c r="DP25" s="57">
        <f t="shared" ref="DP25:DT25" si="66">DO25</f>
        <v>10</v>
      </c>
      <c r="DQ25" s="57">
        <f t="shared" si="66"/>
        <v>10</v>
      </c>
      <c r="DR25" s="57">
        <f t="shared" si="66"/>
        <v>10</v>
      </c>
      <c r="DS25" s="57">
        <f t="shared" si="66"/>
        <v>10</v>
      </c>
      <c r="DT25" s="57">
        <f t="shared" si="66"/>
        <v>10</v>
      </c>
      <c r="DU25" s="22"/>
      <c r="DV25" s="22"/>
      <c r="DW25" s="22"/>
      <c r="DX25" s="22"/>
      <c r="DY25" s="22"/>
      <c r="DZ25" s="22"/>
      <c r="EA25" s="22"/>
      <c r="EB25" s="22"/>
      <c r="EC25" s="22"/>
      <c r="ED25" s="22" t="s">
        <v>15</v>
      </c>
      <c r="EE25" s="56">
        <v>10.0</v>
      </c>
      <c r="EF25" s="57">
        <f t="shared" ref="EF25:EN25" si="67">EE25</f>
        <v>10</v>
      </c>
      <c r="EG25" s="57">
        <f t="shared" si="67"/>
        <v>10</v>
      </c>
      <c r="EH25" s="57">
        <f t="shared" si="67"/>
        <v>10</v>
      </c>
      <c r="EI25" s="57">
        <f t="shared" si="67"/>
        <v>10</v>
      </c>
      <c r="EJ25" s="57">
        <f t="shared" si="67"/>
        <v>10</v>
      </c>
      <c r="EK25" s="57">
        <f t="shared" si="67"/>
        <v>10</v>
      </c>
      <c r="EL25" s="57">
        <f t="shared" si="67"/>
        <v>10</v>
      </c>
      <c r="EM25" s="57">
        <f t="shared" si="67"/>
        <v>10</v>
      </c>
      <c r="EN25" s="57">
        <f t="shared" si="67"/>
        <v>10</v>
      </c>
      <c r="EO25" s="56">
        <v>10.0</v>
      </c>
      <c r="EP25" s="57">
        <f t="shared" ref="EP25:ET25" si="68">EO25</f>
        <v>10</v>
      </c>
      <c r="EQ25" s="57">
        <f t="shared" si="68"/>
        <v>10</v>
      </c>
      <c r="ER25" s="57">
        <f t="shared" si="68"/>
        <v>10</v>
      </c>
      <c r="ES25" s="57">
        <f t="shared" si="68"/>
        <v>10</v>
      </c>
      <c r="ET25" s="57">
        <f t="shared" si="68"/>
        <v>10</v>
      </c>
      <c r="EU25" s="22"/>
      <c r="EV25" s="22"/>
      <c r="EW25" s="22" t="s">
        <v>122</v>
      </c>
      <c r="EX25" s="56">
        <v>373.427</v>
      </c>
      <c r="EY25" s="56">
        <v>691.343</v>
      </c>
      <c r="EZ25" s="56">
        <v>135.59</v>
      </c>
      <c r="FA25" s="22"/>
      <c r="FB25" s="22"/>
      <c r="FC25" s="22" t="s">
        <v>178</v>
      </c>
      <c r="FD25" s="56">
        <v>469.411</v>
      </c>
      <c r="FE25" s="56">
        <v>795.607</v>
      </c>
      <c r="FF25" s="56">
        <v>212.385</v>
      </c>
      <c r="FG25" s="22"/>
      <c r="FH25" s="23"/>
      <c r="FI25" s="58" t="s">
        <v>140</v>
      </c>
      <c r="FJ25" s="22"/>
      <c r="FK25" s="22"/>
      <c r="FL25" s="22"/>
      <c r="FM25" s="22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2"/>
      <c r="GF25" s="22"/>
      <c r="GG25" s="22"/>
      <c r="GH25" s="22"/>
      <c r="GI25" s="22"/>
      <c r="GJ25" s="22"/>
      <c r="GK25" s="61" t="s">
        <v>11</v>
      </c>
      <c r="GL25" s="56"/>
      <c r="GM25" s="56"/>
      <c r="GN25" s="56"/>
      <c r="GO25" s="56"/>
      <c r="GP25" s="56"/>
      <c r="GQ25" s="56"/>
      <c r="GR25" s="56"/>
      <c r="GS25" s="22"/>
      <c r="GT25" s="22"/>
      <c r="GU25" s="22"/>
      <c r="GV25" s="56"/>
      <c r="GW25" s="56"/>
      <c r="GX25" s="56"/>
      <c r="GY25" s="56"/>
      <c r="GZ25" s="56"/>
      <c r="HA25" s="56"/>
    </row>
    <row r="26">
      <c r="A26" s="23"/>
      <c r="B26" s="62" t="s">
        <v>17</v>
      </c>
      <c r="C26" s="74">
        <f t="shared" ref="C26:J26" si="69">AVERAGE(C23:C25)</f>
        <v>13</v>
      </c>
      <c r="D26" s="74">
        <f t="shared" si="69"/>
        <v>14</v>
      </c>
      <c r="E26" s="74">
        <f t="shared" si="69"/>
        <v>13</v>
      </c>
      <c r="F26" s="74">
        <f t="shared" si="69"/>
        <v>32</v>
      </c>
      <c r="G26" s="74">
        <f t="shared" si="69"/>
        <v>29</v>
      </c>
      <c r="H26" s="74">
        <f t="shared" si="69"/>
        <v>35</v>
      </c>
      <c r="I26" s="74">
        <f t="shared" si="69"/>
        <v>46</v>
      </c>
      <c r="J26" s="74">
        <f t="shared" si="69"/>
        <v>14</v>
      </c>
      <c r="K26" s="22"/>
      <c r="L26" s="23"/>
      <c r="M26" s="62" t="s">
        <v>17</v>
      </c>
      <c r="N26" s="74">
        <f t="shared" ref="N26:S26" si="70">AVERAGE(N23:N25)</f>
        <v>81</v>
      </c>
      <c r="O26" s="74">
        <f t="shared" si="70"/>
        <v>72</v>
      </c>
      <c r="P26" s="74">
        <f t="shared" si="70"/>
        <v>23</v>
      </c>
      <c r="Q26" s="74">
        <f t="shared" si="70"/>
        <v>48</v>
      </c>
      <c r="R26" s="74">
        <f t="shared" si="70"/>
        <v>24</v>
      </c>
      <c r="S26" s="74">
        <f t="shared" si="70"/>
        <v>72</v>
      </c>
      <c r="T26" s="22"/>
      <c r="U26" s="22"/>
      <c r="V26" s="22"/>
      <c r="W26" s="22" t="s">
        <v>179</v>
      </c>
      <c r="X26" s="57">
        <f t="shared" ref="X26:AK26" si="71">X25*X24*X23</f>
        <v>1920000</v>
      </c>
      <c r="Y26" s="57">
        <f t="shared" si="71"/>
        <v>2560000</v>
      </c>
      <c r="Z26" s="57">
        <f t="shared" si="71"/>
        <v>656000</v>
      </c>
      <c r="AA26" s="57">
        <f t="shared" si="71"/>
        <v>2080000</v>
      </c>
      <c r="AB26" s="57">
        <f t="shared" si="71"/>
        <v>1120000</v>
      </c>
      <c r="AC26" s="57">
        <f t="shared" si="71"/>
        <v>1600000</v>
      </c>
      <c r="AD26" s="57">
        <f t="shared" si="71"/>
        <v>2240000</v>
      </c>
      <c r="AE26" s="57">
        <f t="shared" si="71"/>
        <v>1440000</v>
      </c>
      <c r="AF26" s="57">
        <f t="shared" si="71"/>
        <v>600000</v>
      </c>
      <c r="AG26" s="57">
        <f t="shared" si="71"/>
        <v>2560000</v>
      </c>
      <c r="AH26" s="57">
        <f t="shared" si="71"/>
        <v>3200000</v>
      </c>
      <c r="AI26" s="57">
        <f t="shared" si="71"/>
        <v>2720000</v>
      </c>
      <c r="AJ26" s="57">
        <f t="shared" si="71"/>
        <v>1440000</v>
      </c>
      <c r="AK26" s="75">
        <f t="shared" si="71"/>
        <v>1280000</v>
      </c>
      <c r="AL26" s="76">
        <v>300000.0</v>
      </c>
      <c r="AM26" s="76">
        <v>300000.0</v>
      </c>
      <c r="AN26" s="76">
        <v>300000.0</v>
      </c>
      <c r="AO26" s="76">
        <v>300000.0</v>
      </c>
      <c r="AP26" s="22"/>
      <c r="AQ26" s="22"/>
      <c r="AR26" s="23"/>
      <c r="AS26" s="62" t="s">
        <v>17</v>
      </c>
      <c r="AT26" s="74">
        <f t="shared" ref="AT26:BA26" si="72">AVERAGE(AT23:AT25)</f>
        <v>13</v>
      </c>
      <c r="AU26" s="74">
        <f t="shared" si="72"/>
        <v>16</v>
      </c>
      <c r="AV26" s="74">
        <f t="shared" si="72"/>
        <v>45</v>
      </c>
      <c r="AW26" s="74">
        <f t="shared" si="72"/>
        <v>12</v>
      </c>
      <c r="AX26" s="74">
        <f t="shared" si="72"/>
        <v>22</v>
      </c>
      <c r="AY26" s="74">
        <f t="shared" si="72"/>
        <v>23</v>
      </c>
      <c r="AZ26" s="74">
        <f t="shared" si="72"/>
        <v>22</v>
      </c>
      <c r="BA26" s="74">
        <f t="shared" si="72"/>
        <v>24</v>
      </c>
      <c r="BB26" s="22"/>
      <c r="BC26" s="22"/>
      <c r="BD26" s="23"/>
      <c r="BE26" s="62" t="s">
        <v>17</v>
      </c>
      <c r="BF26" s="74">
        <f t="shared" ref="BF26:BO26" si="73">AVERAGE(BF23:BF25)</f>
        <v>155</v>
      </c>
      <c r="BG26" s="74">
        <f t="shared" si="73"/>
        <v>20.5</v>
      </c>
      <c r="BH26" s="74">
        <f t="shared" si="73"/>
        <v>18.5</v>
      </c>
      <c r="BI26" s="74">
        <f t="shared" si="73"/>
        <v>19</v>
      </c>
      <c r="BJ26" s="74">
        <f t="shared" si="73"/>
        <v>33</v>
      </c>
      <c r="BK26" s="74">
        <f t="shared" si="73"/>
        <v>20</v>
      </c>
      <c r="BL26" s="74">
        <f t="shared" si="73"/>
        <v>10</v>
      </c>
      <c r="BM26" s="74">
        <f t="shared" si="73"/>
        <v>52</v>
      </c>
      <c r="BN26" s="74">
        <f t="shared" si="73"/>
        <v>17</v>
      </c>
      <c r="BO26" s="74">
        <f t="shared" si="73"/>
        <v>32</v>
      </c>
      <c r="BP26" s="22"/>
      <c r="BQ26" s="22"/>
      <c r="BR26" s="22"/>
      <c r="BS26" s="22"/>
      <c r="BT26" s="22"/>
      <c r="BU26" s="22"/>
      <c r="BV26" s="22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 t="s">
        <v>16</v>
      </c>
      <c r="DE26" s="56">
        <v>68.0</v>
      </c>
      <c r="DF26" s="56">
        <v>64.0</v>
      </c>
      <c r="DG26" s="56">
        <v>67.0</v>
      </c>
      <c r="DH26" s="56">
        <v>63.0</v>
      </c>
      <c r="DI26" s="56">
        <v>51.0</v>
      </c>
      <c r="DJ26" s="56">
        <v>54.0</v>
      </c>
      <c r="DK26" s="56">
        <v>49.0</v>
      </c>
      <c r="DL26" s="56">
        <v>60.0</v>
      </c>
      <c r="DM26" s="56">
        <v>62.0</v>
      </c>
      <c r="DN26" s="56">
        <v>65.0</v>
      </c>
      <c r="DO26" s="56">
        <v>0.0</v>
      </c>
      <c r="DP26" s="56">
        <v>56.0</v>
      </c>
      <c r="DQ26" s="56">
        <v>59.0</v>
      </c>
      <c r="DR26" s="56">
        <v>51.0</v>
      </c>
      <c r="DS26" s="56">
        <v>46.0</v>
      </c>
      <c r="DT26" s="56">
        <v>55.0</v>
      </c>
      <c r="DU26" s="22"/>
      <c r="DV26" s="22"/>
      <c r="DW26" s="22"/>
      <c r="DX26" s="22"/>
      <c r="DY26" s="22"/>
      <c r="DZ26" s="22"/>
      <c r="EA26" s="22"/>
      <c r="EB26" s="22"/>
      <c r="EC26" s="22"/>
      <c r="ED26" s="22" t="s">
        <v>16</v>
      </c>
      <c r="EE26" s="56">
        <v>16.0</v>
      </c>
      <c r="EF26" s="56">
        <v>22.0</v>
      </c>
      <c r="EG26" s="56">
        <v>27.0</v>
      </c>
      <c r="EH26" s="56">
        <v>25.0</v>
      </c>
      <c r="EI26" s="56">
        <v>32.0</v>
      </c>
      <c r="EJ26" s="56">
        <v>33.0</v>
      </c>
      <c r="EK26" s="56">
        <v>32.0</v>
      </c>
      <c r="EL26" s="56">
        <v>21.0</v>
      </c>
      <c r="EM26" s="56">
        <v>17.0</v>
      </c>
      <c r="EN26" s="56">
        <v>16.0</v>
      </c>
      <c r="EO26" s="56">
        <v>21.0</v>
      </c>
      <c r="EP26" s="56">
        <v>28.0</v>
      </c>
      <c r="EQ26" s="56">
        <v>37.0</v>
      </c>
      <c r="ER26" s="56">
        <v>23.0</v>
      </c>
      <c r="ES26" s="56">
        <v>31.0</v>
      </c>
      <c r="ET26" s="56">
        <v>15.0</v>
      </c>
      <c r="EU26" s="22"/>
      <c r="EV26" s="22"/>
      <c r="EW26" s="22" t="s">
        <v>75</v>
      </c>
      <c r="EX26" s="56">
        <v>347.944</v>
      </c>
      <c r="EY26" s="56">
        <v>621.699</v>
      </c>
      <c r="EZ26" s="56">
        <v>138.706</v>
      </c>
      <c r="FA26" s="22"/>
      <c r="FB26" s="22"/>
      <c r="FC26" s="22" t="s">
        <v>120</v>
      </c>
      <c r="FD26" s="56">
        <v>465.502</v>
      </c>
      <c r="FE26" s="56">
        <v>785.608</v>
      </c>
      <c r="FF26" s="56">
        <v>212.668</v>
      </c>
      <c r="FG26" s="22"/>
      <c r="FH26" s="23"/>
      <c r="FI26" s="58" t="s">
        <v>133</v>
      </c>
      <c r="FJ26" s="22"/>
      <c r="FK26" s="22"/>
      <c r="FL26" s="22"/>
      <c r="FM26" s="49" t="s">
        <v>12</v>
      </c>
      <c r="FN26" s="62" t="s">
        <v>13</v>
      </c>
      <c r="FO26" s="63">
        <v>100.0</v>
      </c>
      <c r="FP26" s="64">
        <f t="shared" ref="FP26:FQ26" si="74">FO26</f>
        <v>100</v>
      </c>
      <c r="FQ26" s="64">
        <f t="shared" si="74"/>
        <v>100</v>
      </c>
      <c r="FR26" s="63">
        <v>100.0</v>
      </c>
      <c r="FS26" s="64">
        <f t="shared" ref="FS26:FT26" si="75">FR26</f>
        <v>100</v>
      </c>
      <c r="FT26" s="64">
        <f t="shared" si="75"/>
        <v>100</v>
      </c>
      <c r="FU26" s="63">
        <v>1000.0</v>
      </c>
      <c r="FV26" s="64">
        <f>FU26</f>
        <v>1000</v>
      </c>
      <c r="FW26" s="63">
        <v>1000.0</v>
      </c>
      <c r="FX26" s="63">
        <v>1000.0</v>
      </c>
      <c r="FY26" s="64">
        <f>FX26</f>
        <v>1000</v>
      </c>
      <c r="FZ26" s="63">
        <v>100.0</v>
      </c>
      <c r="GA26" s="64">
        <f t="shared" ref="GA26:GC26" si="76">FZ26</f>
        <v>100</v>
      </c>
      <c r="GB26" s="64">
        <f t="shared" si="76"/>
        <v>100</v>
      </c>
      <c r="GC26" s="64">
        <f t="shared" si="76"/>
        <v>100</v>
      </c>
      <c r="GD26" s="63">
        <v>1000.0</v>
      </c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</row>
    <row r="27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3"/>
      <c r="BW27" s="62" t="s">
        <v>17</v>
      </c>
      <c r="BX27" s="74">
        <f t="shared" ref="BX27:CN27" si="77">AVERAGE(BX24:BX26)</f>
        <v>20</v>
      </c>
      <c r="BY27" s="74">
        <f t="shared" si="77"/>
        <v>15</v>
      </c>
      <c r="BZ27" s="74">
        <f t="shared" si="77"/>
        <v>15</v>
      </c>
      <c r="CA27" s="74">
        <f t="shared" si="77"/>
        <v>19</v>
      </c>
      <c r="CB27" s="74">
        <f t="shared" si="77"/>
        <v>10</v>
      </c>
      <c r="CC27" s="74">
        <f t="shared" si="77"/>
        <v>15</v>
      </c>
      <c r="CD27" s="74">
        <f t="shared" si="77"/>
        <v>18</v>
      </c>
      <c r="CE27" s="74">
        <f t="shared" si="77"/>
        <v>22</v>
      </c>
      <c r="CF27" s="74">
        <f t="shared" si="77"/>
        <v>15</v>
      </c>
      <c r="CG27" s="74">
        <f t="shared" si="77"/>
        <v>73.5</v>
      </c>
      <c r="CH27" s="74">
        <f t="shared" si="77"/>
        <v>89</v>
      </c>
      <c r="CI27" s="74">
        <f t="shared" si="77"/>
        <v>91.5</v>
      </c>
      <c r="CJ27" s="74">
        <f t="shared" si="77"/>
        <v>145</v>
      </c>
      <c r="CK27" s="74">
        <f t="shared" si="77"/>
        <v>66</v>
      </c>
      <c r="CL27" s="74">
        <f t="shared" si="77"/>
        <v>89.5</v>
      </c>
      <c r="CM27" s="74">
        <f t="shared" si="77"/>
        <v>101</v>
      </c>
      <c r="CN27" s="74">
        <f t="shared" si="77"/>
        <v>110</v>
      </c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 t="s">
        <v>84</v>
      </c>
      <c r="EX27" s="56">
        <v>328.926</v>
      </c>
      <c r="EY27" s="56">
        <v>562.564</v>
      </c>
      <c r="EZ27" s="56">
        <v>145.768</v>
      </c>
      <c r="FA27" s="22"/>
      <c r="FB27" s="22"/>
      <c r="FC27" s="22" t="s">
        <v>119</v>
      </c>
      <c r="FD27" s="56">
        <v>448.215</v>
      </c>
      <c r="FE27" s="56">
        <v>752.563</v>
      </c>
      <c r="FF27" s="56">
        <v>207.14</v>
      </c>
      <c r="FG27" s="22"/>
      <c r="FH27" s="22"/>
      <c r="FI27" s="22"/>
      <c r="FJ27" s="22"/>
      <c r="FK27" s="22"/>
      <c r="FL27" s="22"/>
      <c r="FM27" s="22"/>
      <c r="FN27" s="22" t="s">
        <v>15</v>
      </c>
      <c r="FO27" s="56">
        <v>10.0</v>
      </c>
      <c r="FP27" s="57">
        <f t="shared" ref="FP27:FX27" si="78">FO27</f>
        <v>10</v>
      </c>
      <c r="FQ27" s="57">
        <f t="shared" si="78"/>
        <v>10</v>
      </c>
      <c r="FR27" s="57">
        <f t="shared" si="78"/>
        <v>10</v>
      </c>
      <c r="FS27" s="57">
        <f t="shared" si="78"/>
        <v>10</v>
      </c>
      <c r="FT27" s="57">
        <f t="shared" si="78"/>
        <v>10</v>
      </c>
      <c r="FU27" s="57">
        <f t="shared" si="78"/>
        <v>10</v>
      </c>
      <c r="FV27" s="57">
        <f t="shared" si="78"/>
        <v>10</v>
      </c>
      <c r="FW27" s="57">
        <f t="shared" si="78"/>
        <v>10</v>
      </c>
      <c r="FX27" s="57">
        <f t="shared" si="78"/>
        <v>10</v>
      </c>
      <c r="FY27" s="56">
        <v>10.0</v>
      </c>
      <c r="FZ27" s="57">
        <f t="shared" ref="FZ27:GD27" si="79">FY27</f>
        <v>10</v>
      </c>
      <c r="GA27" s="57">
        <f t="shared" si="79"/>
        <v>10</v>
      </c>
      <c r="GB27" s="57">
        <f t="shared" si="79"/>
        <v>10</v>
      </c>
      <c r="GC27" s="57">
        <f t="shared" si="79"/>
        <v>10</v>
      </c>
      <c r="GD27" s="57">
        <f t="shared" si="79"/>
        <v>10</v>
      </c>
      <c r="GE27" s="22"/>
      <c r="GF27" s="22"/>
      <c r="GG27" s="22"/>
      <c r="GH27" s="22"/>
      <c r="GI27" s="22"/>
      <c r="GJ27" s="22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</row>
    <row r="28">
      <c r="A28" s="61" t="s">
        <v>18</v>
      </c>
      <c r="B28" s="22"/>
      <c r="C28" s="56">
        <v>45.0</v>
      </c>
      <c r="D28" s="56">
        <v>45.0</v>
      </c>
      <c r="E28" s="56">
        <v>45.0</v>
      </c>
      <c r="F28" s="56">
        <v>45.0</v>
      </c>
      <c r="G28" s="56">
        <v>45.0</v>
      </c>
      <c r="H28" s="56">
        <v>45.0</v>
      </c>
      <c r="I28" s="56">
        <v>45.0</v>
      </c>
      <c r="J28" s="56">
        <v>45.0</v>
      </c>
      <c r="K28" s="22"/>
      <c r="L28" s="61" t="s">
        <v>18</v>
      </c>
      <c r="M28" s="22"/>
      <c r="N28" s="56">
        <v>45.0</v>
      </c>
      <c r="O28" s="56">
        <v>45.0</v>
      </c>
      <c r="P28" s="56">
        <v>45.0</v>
      </c>
      <c r="Q28" s="56">
        <v>45.0</v>
      </c>
      <c r="R28" s="56">
        <v>45.0</v>
      </c>
      <c r="S28" s="56">
        <v>45.0</v>
      </c>
      <c r="T28" s="22"/>
      <c r="U28" s="22"/>
      <c r="V28" s="22"/>
      <c r="W28" s="22" t="s">
        <v>180</v>
      </c>
      <c r="X28" s="77">
        <f t="shared" ref="X28:AO28" si="80">X20/X26</f>
        <v>0.00001927083333</v>
      </c>
      <c r="Y28" s="78">
        <f t="shared" si="80"/>
        <v>0.00000859375</v>
      </c>
      <c r="Z28" s="79">
        <f t="shared" si="80"/>
        <v>0.00002134146341</v>
      </c>
      <c r="AA28" s="80">
        <f t="shared" si="80"/>
        <v>0.000008173076923</v>
      </c>
      <c r="AB28" s="81">
        <f t="shared" si="80"/>
        <v>0</v>
      </c>
      <c r="AC28" s="82">
        <f t="shared" si="80"/>
        <v>0.000016875</v>
      </c>
      <c r="AD28" s="83">
        <f t="shared" si="80"/>
        <v>0.0000008928571429</v>
      </c>
      <c r="AE28" s="84">
        <f t="shared" si="80"/>
        <v>0.000006944444444</v>
      </c>
      <c r="AF28" s="85">
        <f t="shared" si="80"/>
        <v>0.000035</v>
      </c>
      <c r="AG28" s="86">
        <f t="shared" si="80"/>
        <v>0.000005859375</v>
      </c>
      <c r="AH28" s="87">
        <f t="shared" si="80"/>
        <v>0.0000015625</v>
      </c>
      <c r="AI28" s="88">
        <f t="shared" si="80"/>
        <v>0.000004044117647</v>
      </c>
      <c r="AJ28" s="89">
        <f t="shared" si="80"/>
        <v>0.0000006944444444</v>
      </c>
      <c r="AK28" s="85">
        <f t="shared" si="80"/>
        <v>0.00000078125</v>
      </c>
      <c r="AL28" s="85">
        <f t="shared" si="80"/>
        <v>0.00012</v>
      </c>
      <c r="AM28" s="85">
        <f t="shared" si="80"/>
        <v>0.00014</v>
      </c>
      <c r="AN28" s="85">
        <f t="shared" si="80"/>
        <v>0.0001433333333</v>
      </c>
      <c r="AO28" s="85">
        <f t="shared" si="80"/>
        <v>0.0001966666667</v>
      </c>
      <c r="AP28" s="22"/>
      <c r="AQ28" s="22"/>
      <c r="AR28" s="61" t="s">
        <v>18</v>
      </c>
      <c r="AS28" s="22"/>
      <c r="AT28" s="56">
        <v>45.0</v>
      </c>
      <c r="AU28" s="56">
        <v>45.0</v>
      </c>
      <c r="AV28" s="56">
        <v>45.0</v>
      </c>
      <c r="AW28" s="56">
        <v>45.0</v>
      </c>
      <c r="AX28" s="56">
        <v>45.0</v>
      </c>
      <c r="AY28" s="56">
        <v>45.0</v>
      </c>
      <c r="AZ28" s="56">
        <v>45.0</v>
      </c>
      <c r="BA28" s="56">
        <v>45.0</v>
      </c>
      <c r="BB28" s="22"/>
      <c r="BC28" s="22"/>
      <c r="BD28" s="61" t="s">
        <v>18</v>
      </c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2"/>
      <c r="DV28" s="22"/>
      <c r="DW28" s="22"/>
      <c r="DX28" s="22"/>
      <c r="DY28" s="22"/>
      <c r="DZ28" s="22"/>
      <c r="EA28" s="22"/>
      <c r="EB28" s="22"/>
      <c r="EC28" s="22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2"/>
      <c r="EV28" s="22"/>
      <c r="EW28" s="22" t="s">
        <v>160</v>
      </c>
      <c r="EX28" s="56">
        <v>311.64</v>
      </c>
      <c r="EY28" s="56">
        <v>536.882</v>
      </c>
      <c r="EZ28" s="56">
        <v>135.79</v>
      </c>
      <c r="FA28" s="22"/>
      <c r="FB28" s="22"/>
      <c r="FC28" s="22" t="s">
        <v>181</v>
      </c>
      <c r="FD28" s="56">
        <v>402.801</v>
      </c>
      <c r="FE28" s="56">
        <v>685.911</v>
      </c>
      <c r="FF28" s="56">
        <v>180.311</v>
      </c>
      <c r="FG28" s="22"/>
      <c r="FH28" s="22"/>
      <c r="FI28" s="22"/>
      <c r="FJ28" s="22"/>
      <c r="FK28" s="22"/>
      <c r="FL28" s="22"/>
      <c r="FM28" s="22"/>
      <c r="FN28" s="22" t="s">
        <v>16</v>
      </c>
      <c r="FO28" s="56">
        <v>13.0</v>
      </c>
      <c r="FP28" s="56">
        <v>6.0</v>
      </c>
      <c r="FQ28" s="56">
        <v>39.0</v>
      </c>
      <c r="FR28" s="56">
        <v>12.0</v>
      </c>
      <c r="FS28" s="56">
        <v>17.0</v>
      </c>
      <c r="FT28" s="56">
        <v>16.0</v>
      </c>
      <c r="FU28" s="56">
        <v>23.0</v>
      </c>
      <c r="FV28" s="56">
        <v>24.0</v>
      </c>
      <c r="FW28" s="56">
        <v>11.0</v>
      </c>
      <c r="FX28" s="56">
        <v>15.0</v>
      </c>
      <c r="FY28" s="56">
        <v>23.0</v>
      </c>
      <c r="FZ28" s="56">
        <v>16.0</v>
      </c>
      <c r="GA28" s="56">
        <v>10.0</v>
      </c>
      <c r="GB28" s="56">
        <v>15.0</v>
      </c>
      <c r="GC28" s="56">
        <v>21.0</v>
      </c>
      <c r="GD28" s="56">
        <v>27.0</v>
      </c>
      <c r="GE28" s="22"/>
      <c r="GF28" s="22"/>
      <c r="GG28" s="22"/>
      <c r="GH28" s="22"/>
      <c r="GI28" s="22"/>
      <c r="GJ28" s="49" t="s">
        <v>12</v>
      </c>
      <c r="GK28" s="62" t="s">
        <v>13</v>
      </c>
      <c r="GL28" s="63">
        <v>100.0</v>
      </c>
      <c r="GM28" s="64">
        <f t="shared" ref="GM28:GN28" si="81">GL28</f>
        <v>100</v>
      </c>
      <c r="GN28" s="64">
        <f t="shared" si="81"/>
        <v>100</v>
      </c>
      <c r="GO28" s="63">
        <v>100.0</v>
      </c>
      <c r="GP28" s="64">
        <f>GO28</f>
        <v>100</v>
      </c>
      <c r="GQ28" s="63">
        <v>1000.0</v>
      </c>
      <c r="GR28" s="63">
        <v>1000.0</v>
      </c>
      <c r="GS28" s="64">
        <f>GR28</f>
        <v>1000</v>
      </c>
      <c r="GT28" s="63">
        <v>1000.0</v>
      </c>
      <c r="GU28" s="63">
        <v>100.0</v>
      </c>
      <c r="GV28" s="63">
        <v>100.0</v>
      </c>
      <c r="GW28" s="63">
        <v>100.0</v>
      </c>
      <c r="GX28" s="63">
        <v>1000.0</v>
      </c>
      <c r="GY28" s="63">
        <v>100.0</v>
      </c>
      <c r="GZ28" s="63">
        <v>1000.0</v>
      </c>
      <c r="HA28" s="63">
        <v>1000.0</v>
      </c>
    </row>
    <row r="29">
      <c r="A29" s="61" t="s">
        <v>19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61" t="s">
        <v>19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 t="s">
        <v>182</v>
      </c>
      <c r="X29" s="22"/>
      <c r="Y29" s="22"/>
      <c r="Z29" s="22"/>
      <c r="AA29" s="22"/>
      <c r="AB29" s="27" t="s">
        <v>183</v>
      </c>
      <c r="AC29" s="22"/>
      <c r="AD29" s="22"/>
      <c r="AE29" s="22"/>
      <c r="AF29" s="22"/>
      <c r="AG29" s="22"/>
      <c r="AH29" s="22"/>
      <c r="AI29" s="22"/>
      <c r="AJ29" s="22"/>
      <c r="AK29" s="22"/>
      <c r="AL29" s="57">
        <f t="shared" ref="AL29:AO29" si="82">AL28*10000000</f>
        <v>1200</v>
      </c>
      <c r="AM29" s="57">
        <f t="shared" si="82"/>
        <v>1400</v>
      </c>
      <c r="AN29" s="57">
        <f t="shared" si="82"/>
        <v>1433.333333</v>
      </c>
      <c r="AO29" s="57">
        <f t="shared" si="82"/>
        <v>1966.666667</v>
      </c>
      <c r="AP29" s="22"/>
      <c r="AQ29" s="22"/>
      <c r="AR29" s="61" t="s">
        <v>19</v>
      </c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61" t="s">
        <v>19</v>
      </c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61" t="s">
        <v>18</v>
      </c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3"/>
      <c r="DD29" s="62" t="s">
        <v>17</v>
      </c>
      <c r="DE29" s="74">
        <f t="shared" ref="DE29:DT29" si="83">AVERAGE(DE26:DE28)</f>
        <v>68</v>
      </c>
      <c r="DF29" s="74">
        <f t="shared" si="83"/>
        <v>64</v>
      </c>
      <c r="DG29" s="74">
        <f t="shared" si="83"/>
        <v>67</v>
      </c>
      <c r="DH29" s="74">
        <f t="shared" si="83"/>
        <v>63</v>
      </c>
      <c r="DI29" s="74">
        <f t="shared" si="83"/>
        <v>51</v>
      </c>
      <c r="DJ29" s="74">
        <f t="shared" si="83"/>
        <v>54</v>
      </c>
      <c r="DK29" s="74">
        <f t="shared" si="83"/>
        <v>49</v>
      </c>
      <c r="DL29" s="74">
        <f t="shared" si="83"/>
        <v>60</v>
      </c>
      <c r="DM29" s="74">
        <f t="shared" si="83"/>
        <v>62</v>
      </c>
      <c r="DN29" s="74">
        <f t="shared" si="83"/>
        <v>65</v>
      </c>
      <c r="DO29" s="74">
        <f t="shared" si="83"/>
        <v>0</v>
      </c>
      <c r="DP29" s="74">
        <f t="shared" si="83"/>
        <v>56</v>
      </c>
      <c r="DQ29" s="74">
        <f t="shared" si="83"/>
        <v>59</v>
      </c>
      <c r="DR29" s="74">
        <f t="shared" si="83"/>
        <v>51</v>
      </c>
      <c r="DS29" s="74">
        <f t="shared" si="83"/>
        <v>46</v>
      </c>
      <c r="DT29" s="74">
        <f t="shared" si="83"/>
        <v>55</v>
      </c>
      <c r="DU29" s="22"/>
      <c r="DV29" s="22"/>
      <c r="DW29" s="22"/>
      <c r="DX29" s="22"/>
      <c r="DY29" s="22"/>
      <c r="DZ29" s="22"/>
      <c r="EA29" s="22"/>
      <c r="EB29" s="22"/>
      <c r="EC29" s="23"/>
      <c r="ED29" s="62" t="s">
        <v>17</v>
      </c>
      <c r="EE29" s="74">
        <f t="shared" ref="EE29:ET29" si="84">AVERAGE(EE26:EE28)</f>
        <v>16</v>
      </c>
      <c r="EF29" s="74">
        <f t="shared" si="84"/>
        <v>22</v>
      </c>
      <c r="EG29" s="74">
        <f t="shared" si="84"/>
        <v>27</v>
      </c>
      <c r="EH29" s="74">
        <f t="shared" si="84"/>
        <v>25</v>
      </c>
      <c r="EI29" s="74">
        <f t="shared" si="84"/>
        <v>32</v>
      </c>
      <c r="EJ29" s="74">
        <f t="shared" si="84"/>
        <v>33</v>
      </c>
      <c r="EK29" s="74">
        <f t="shared" si="84"/>
        <v>32</v>
      </c>
      <c r="EL29" s="74">
        <f t="shared" si="84"/>
        <v>21</v>
      </c>
      <c r="EM29" s="74">
        <f t="shared" si="84"/>
        <v>17</v>
      </c>
      <c r="EN29" s="74">
        <f t="shared" si="84"/>
        <v>16</v>
      </c>
      <c r="EO29" s="74">
        <f t="shared" si="84"/>
        <v>21</v>
      </c>
      <c r="EP29" s="74">
        <f t="shared" si="84"/>
        <v>28</v>
      </c>
      <c r="EQ29" s="74">
        <f t="shared" si="84"/>
        <v>37</v>
      </c>
      <c r="ER29" s="74">
        <f t="shared" si="84"/>
        <v>23</v>
      </c>
      <c r="ES29" s="74">
        <f t="shared" si="84"/>
        <v>31</v>
      </c>
      <c r="ET29" s="74">
        <f t="shared" si="84"/>
        <v>15</v>
      </c>
      <c r="EU29" s="22"/>
      <c r="EV29" s="22"/>
      <c r="EW29" s="22" t="s">
        <v>121</v>
      </c>
      <c r="EX29" s="56">
        <v>297.059</v>
      </c>
      <c r="EY29" s="56">
        <v>546.523</v>
      </c>
      <c r="EZ29" s="56">
        <v>109.713</v>
      </c>
      <c r="FA29" s="22"/>
      <c r="FB29" s="22"/>
      <c r="FC29" s="22" t="s">
        <v>184</v>
      </c>
      <c r="FD29" s="56">
        <v>397.877</v>
      </c>
      <c r="FE29" s="56">
        <v>575.129</v>
      </c>
      <c r="FF29" s="56">
        <v>246.136</v>
      </c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 t="s">
        <v>15</v>
      </c>
      <c r="GL29" s="56">
        <v>10.0</v>
      </c>
      <c r="GM29" s="57">
        <f t="shared" ref="GM29:GU29" si="85">GL29</f>
        <v>10</v>
      </c>
      <c r="GN29" s="57">
        <f t="shared" si="85"/>
        <v>10</v>
      </c>
      <c r="GO29" s="57">
        <f t="shared" si="85"/>
        <v>10</v>
      </c>
      <c r="GP29" s="57">
        <f t="shared" si="85"/>
        <v>10</v>
      </c>
      <c r="GQ29" s="57">
        <f t="shared" si="85"/>
        <v>10</v>
      </c>
      <c r="GR29" s="57">
        <f t="shared" si="85"/>
        <v>10</v>
      </c>
      <c r="GS29" s="57">
        <f t="shared" si="85"/>
        <v>10</v>
      </c>
      <c r="GT29" s="57">
        <f t="shared" si="85"/>
        <v>10</v>
      </c>
      <c r="GU29" s="57">
        <f t="shared" si="85"/>
        <v>10</v>
      </c>
      <c r="GV29" s="56">
        <v>10.0</v>
      </c>
      <c r="GW29" s="57">
        <f t="shared" ref="GW29:HA29" si="86">GV29</f>
        <v>10</v>
      </c>
      <c r="GX29" s="57">
        <f t="shared" si="86"/>
        <v>10</v>
      </c>
      <c r="GY29" s="57">
        <f t="shared" si="86"/>
        <v>10</v>
      </c>
      <c r="GZ29" s="57">
        <f t="shared" si="86"/>
        <v>10</v>
      </c>
      <c r="HA29" s="57">
        <f t="shared" si="86"/>
        <v>10</v>
      </c>
    </row>
    <row r="30">
      <c r="A30" s="22"/>
      <c r="B30" s="23" t="s">
        <v>20</v>
      </c>
      <c r="C30" s="90">
        <v>30.0</v>
      </c>
      <c r="D30" s="75">
        <f t="shared" ref="D30:J30" si="87">C30</f>
        <v>30</v>
      </c>
      <c r="E30" s="75">
        <f t="shared" si="87"/>
        <v>30</v>
      </c>
      <c r="F30" s="75">
        <f t="shared" si="87"/>
        <v>30</v>
      </c>
      <c r="G30" s="75">
        <f t="shared" si="87"/>
        <v>30</v>
      </c>
      <c r="H30" s="75">
        <f t="shared" si="87"/>
        <v>30</v>
      </c>
      <c r="I30" s="75">
        <f t="shared" si="87"/>
        <v>30</v>
      </c>
      <c r="J30" s="75">
        <f t="shared" si="87"/>
        <v>30</v>
      </c>
      <c r="K30" s="22"/>
      <c r="L30" s="22"/>
      <c r="M30" s="23" t="s">
        <v>20</v>
      </c>
      <c r="N30" s="90">
        <v>30.0</v>
      </c>
      <c r="O30" s="75">
        <f t="shared" ref="O30:S30" si="88">N30</f>
        <v>30</v>
      </c>
      <c r="P30" s="75">
        <f t="shared" si="88"/>
        <v>30</v>
      </c>
      <c r="Q30" s="75">
        <f t="shared" si="88"/>
        <v>30</v>
      </c>
      <c r="R30" s="75">
        <f t="shared" si="88"/>
        <v>30</v>
      </c>
      <c r="S30" s="75">
        <f t="shared" si="88"/>
        <v>30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3" t="s">
        <v>20</v>
      </c>
      <c r="AT30" s="90">
        <v>95.0</v>
      </c>
      <c r="AU30" s="75">
        <f t="shared" ref="AU30:BA30" si="89">AT30</f>
        <v>95</v>
      </c>
      <c r="AV30" s="75">
        <f t="shared" si="89"/>
        <v>95</v>
      </c>
      <c r="AW30" s="75">
        <f t="shared" si="89"/>
        <v>95</v>
      </c>
      <c r="AX30" s="75">
        <f t="shared" si="89"/>
        <v>95</v>
      </c>
      <c r="AY30" s="75">
        <f t="shared" si="89"/>
        <v>95</v>
      </c>
      <c r="AZ30" s="75">
        <f t="shared" si="89"/>
        <v>95</v>
      </c>
      <c r="BA30" s="75">
        <f t="shared" si="89"/>
        <v>95</v>
      </c>
      <c r="BB30" s="22"/>
      <c r="BC30" s="22"/>
      <c r="BD30" s="22"/>
      <c r="BE30" s="23" t="s">
        <v>20</v>
      </c>
      <c r="BF30" s="90">
        <v>95.0</v>
      </c>
      <c r="BG30" s="75">
        <f t="shared" ref="BG30:BO30" si="90">BF30</f>
        <v>95</v>
      </c>
      <c r="BH30" s="75">
        <f t="shared" si="90"/>
        <v>95</v>
      </c>
      <c r="BI30" s="75">
        <f t="shared" si="90"/>
        <v>95</v>
      </c>
      <c r="BJ30" s="75">
        <f t="shared" si="90"/>
        <v>95</v>
      </c>
      <c r="BK30" s="75">
        <f t="shared" si="90"/>
        <v>95</v>
      </c>
      <c r="BL30" s="75">
        <f t="shared" si="90"/>
        <v>95</v>
      </c>
      <c r="BM30" s="75">
        <f t="shared" si="90"/>
        <v>95</v>
      </c>
      <c r="BN30" s="75">
        <f t="shared" si="90"/>
        <v>95</v>
      </c>
      <c r="BO30" s="75">
        <f t="shared" si="90"/>
        <v>95</v>
      </c>
      <c r="BP30" s="22"/>
      <c r="BQ30" s="22"/>
      <c r="BR30" s="22"/>
      <c r="BS30" s="22"/>
      <c r="BT30" s="22"/>
      <c r="BU30" s="22"/>
      <c r="BV30" s="61" t="s">
        <v>19</v>
      </c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 t="s">
        <v>161</v>
      </c>
      <c r="EX30" s="56">
        <v>206.886</v>
      </c>
      <c r="EY30" s="56">
        <v>369.659</v>
      </c>
      <c r="EZ30" s="56">
        <v>82.474</v>
      </c>
      <c r="FA30" s="22"/>
      <c r="FB30" s="22"/>
      <c r="FC30" s="22" t="s">
        <v>93</v>
      </c>
      <c r="FD30" s="56">
        <v>395.775</v>
      </c>
      <c r="FE30" s="56">
        <v>581.609</v>
      </c>
      <c r="FF30" s="56">
        <v>237.963</v>
      </c>
      <c r="FG30" s="22"/>
      <c r="FH30" s="22"/>
      <c r="FI30" s="22"/>
      <c r="FJ30" s="22"/>
      <c r="FK30" s="22"/>
      <c r="FL30" s="22"/>
      <c r="FM30" s="22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2"/>
      <c r="GF30" s="22"/>
      <c r="GG30" s="22"/>
      <c r="GH30" s="22"/>
      <c r="GI30" s="22"/>
      <c r="GJ30" s="22"/>
      <c r="GK30" s="22" t="s">
        <v>16</v>
      </c>
      <c r="GL30" s="56">
        <v>40.0</v>
      </c>
      <c r="GM30" s="56">
        <v>24.0</v>
      </c>
      <c r="GN30" s="56">
        <v>36.0</v>
      </c>
      <c r="GO30" s="56">
        <v>26.0</v>
      </c>
      <c r="GP30" s="56">
        <v>38.0</v>
      </c>
      <c r="GQ30" s="56">
        <v>38.0</v>
      </c>
      <c r="GR30" s="56">
        <v>29.0</v>
      </c>
      <c r="GS30" s="56">
        <v>28.0</v>
      </c>
      <c r="GT30" s="56">
        <v>13.0</v>
      </c>
      <c r="GU30" s="56">
        <v>29.0</v>
      </c>
      <c r="GV30" s="56">
        <v>21.0</v>
      </c>
      <c r="GW30" s="56">
        <v>107.0</v>
      </c>
      <c r="GX30" s="56">
        <v>27.0</v>
      </c>
      <c r="GY30" s="56">
        <v>48.0</v>
      </c>
      <c r="GZ30" s="56">
        <v>29.0</v>
      </c>
      <c r="HA30" s="56">
        <v>38.0</v>
      </c>
    </row>
    <row r="31">
      <c r="A31" s="23"/>
      <c r="B31" s="62" t="s">
        <v>21</v>
      </c>
      <c r="C31" s="64">
        <f t="shared" ref="C31:D31" si="91">C30*C26/C22*C21</f>
        <v>390000</v>
      </c>
      <c r="D31" s="64">
        <f t="shared" si="91"/>
        <v>420000</v>
      </c>
      <c r="E31" s="64">
        <f t="shared" ref="E31:F31" si="92">C30*E26/E22*E21</f>
        <v>390000</v>
      </c>
      <c r="F31" s="64">
        <f t="shared" si="92"/>
        <v>960000</v>
      </c>
      <c r="G31" s="64">
        <f t="shared" ref="G31:J31" si="93">G30*G26/G22*G21</f>
        <v>87000</v>
      </c>
      <c r="H31" s="64">
        <f t="shared" si="93"/>
        <v>1050000</v>
      </c>
      <c r="I31" s="64">
        <f t="shared" si="93"/>
        <v>1380000</v>
      </c>
      <c r="J31" s="64">
        <f t="shared" si="93"/>
        <v>420000</v>
      </c>
      <c r="K31" s="22"/>
      <c r="L31" s="23"/>
      <c r="M31" s="62" t="s">
        <v>21</v>
      </c>
      <c r="N31" s="64">
        <f t="shared" ref="N31:O31" si="94">N30*N26/N22*N21</f>
        <v>2430000</v>
      </c>
      <c r="O31" s="64">
        <f t="shared" si="94"/>
        <v>2160000</v>
      </c>
      <c r="P31" s="64">
        <f t="shared" ref="P31:Q31" si="95">N30*P26/P22*P21</f>
        <v>690000</v>
      </c>
      <c r="Q31" s="64">
        <f t="shared" si="95"/>
        <v>1440000</v>
      </c>
      <c r="R31" s="64">
        <f t="shared" ref="R31:S31" si="96">R30*R26/R22*R21</f>
        <v>72000</v>
      </c>
      <c r="S31" s="64">
        <f t="shared" si="96"/>
        <v>216000</v>
      </c>
      <c r="T31" s="22"/>
      <c r="U31" s="22"/>
      <c r="V31" s="22"/>
      <c r="W31" s="22"/>
      <c r="X31" s="27" t="s">
        <v>185</v>
      </c>
      <c r="Y31" s="23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3"/>
      <c r="AS31" s="62" t="s">
        <v>21</v>
      </c>
      <c r="AT31" s="64">
        <f t="shared" ref="AT31:AU31" si="97">AT30*AT26/AT22*AT21</f>
        <v>123500</v>
      </c>
      <c r="AU31" s="64">
        <f t="shared" si="97"/>
        <v>152000</v>
      </c>
      <c r="AV31" s="64">
        <f t="shared" ref="AV31:AW31" si="98">AT30*AV26/AV22*AV21</f>
        <v>42750</v>
      </c>
      <c r="AW31" s="64">
        <f t="shared" si="98"/>
        <v>114000</v>
      </c>
      <c r="AX31" s="64">
        <f t="shared" ref="AX31:BA31" si="99">AX30*AX26/AX22*AX21</f>
        <v>209000</v>
      </c>
      <c r="AY31" s="64">
        <f t="shared" si="99"/>
        <v>218500</v>
      </c>
      <c r="AZ31" s="64">
        <f t="shared" si="99"/>
        <v>209000</v>
      </c>
      <c r="BA31" s="64">
        <f t="shared" si="99"/>
        <v>228000</v>
      </c>
      <c r="BB31" s="22"/>
      <c r="BC31" s="22"/>
      <c r="BD31" s="23"/>
      <c r="BE31" s="62" t="s">
        <v>21</v>
      </c>
      <c r="BF31" s="64">
        <f t="shared" ref="BF31:BG31" si="100">BF30*BF26/BF22*BF21</f>
        <v>1472500</v>
      </c>
      <c r="BG31" s="64">
        <f t="shared" si="100"/>
        <v>194750</v>
      </c>
      <c r="BH31" s="64">
        <f t="shared" ref="BH31:BI31" si="101">BF30*BH26/BH22*BH21</f>
        <v>175750</v>
      </c>
      <c r="BI31" s="64">
        <f t="shared" si="101"/>
        <v>1805000</v>
      </c>
      <c r="BJ31" s="64">
        <f t="shared" ref="BJ31:BO31" si="102">BJ30*BJ26/BJ22*BJ21</f>
        <v>313500</v>
      </c>
      <c r="BK31" s="64">
        <f t="shared" si="102"/>
        <v>190000</v>
      </c>
      <c r="BL31" s="64">
        <f t="shared" si="102"/>
        <v>95000</v>
      </c>
      <c r="BM31" s="64">
        <f t="shared" si="102"/>
        <v>494000</v>
      </c>
      <c r="BN31" s="64">
        <f t="shared" si="102"/>
        <v>161500</v>
      </c>
      <c r="BO31" s="64">
        <f t="shared" si="102"/>
        <v>304000</v>
      </c>
      <c r="BP31" s="22"/>
      <c r="BQ31" s="22"/>
      <c r="BR31" s="22"/>
      <c r="BS31" s="22"/>
      <c r="BT31" s="22"/>
      <c r="BU31" s="22"/>
      <c r="BV31" s="22"/>
      <c r="BW31" s="23" t="s">
        <v>20</v>
      </c>
      <c r="BX31" s="90">
        <v>90.0</v>
      </c>
      <c r="BY31" s="75">
        <f t="shared" ref="BY31:CG31" si="103">BX31</f>
        <v>90</v>
      </c>
      <c r="BZ31" s="75">
        <f t="shared" si="103"/>
        <v>90</v>
      </c>
      <c r="CA31" s="75">
        <f t="shared" si="103"/>
        <v>90</v>
      </c>
      <c r="CB31" s="75">
        <f t="shared" si="103"/>
        <v>90</v>
      </c>
      <c r="CC31" s="75">
        <f t="shared" si="103"/>
        <v>90</v>
      </c>
      <c r="CD31" s="75">
        <f t="shared" si="103"/>
        <v>90</v>
      </c>
      <c r="CE31" s="75">
        <f t="shared" si="103"/>
        <v>90</v>
      </c>
      <c r="CF31" s="75">
        <f t="shared" si="103"/>
        <v>90</v>
      </c>
      <c r="CG31" s="75">
        <f t="shared" si="103"/>
        <v>90</v>
      </c>
      <c r="CH31" s="90">
        <v>90.0</v>
      </c>
      <c r="CI31" s="75">
        <f t="shared" ref="CI31:CN31" si="104">CH31</f>
        <v>90</v>
      </c>
      <c r="CJ31" s="75">
        <f t="shared" si="104"/>
        <v>90</v>
      </c>
      <c r="CK31" s="75">
        <f t="shared" si="104"/>
        <v>90</v>
      </c>
      <c r="CL31" s="75">
        <f t="shared" si="104"/>
        <v>90</v>
      </c>
      <c r="CM31" s="75">
        <f t="shared" si="104"/>
        <v>90</v>
      </c>
      <c r="CN31" s="75">
        <f t="shared" si="104"/>
        <v>90</v>
      </c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61" t="s">
        <v>18</v>
      </c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3" t="s">
        <v>124</v>
      </c>
      <c r="EX31" s="90">
        <v>115.207</v>
      </c>
      <c r="EY31" s="90">
        <v>230.443</v>
      </c>
      <c r="EZ31" s="90">
        <v>33.183</v>
      </c>
      <c r="FA31" s="23"/>
      <c r="FB31" s="22"/>
      <c r="FC31" s="22" t="s">
        <v>87</v>
      </c>
      <c r="FD31" s="56">
        <v>388.351</v>
      </c>
      <c r="FE31" s="56">
        <v>708.659</v>
      </c>
      <c r="FF31" s="56">
        <v>146.6</v>
      </c>
      <c r="FG31" s="22"/>
      <c r="FH31" s="22"/>
      <c r="FI31" s="22"/>
      <c r="FJ31" s="22"/>
      <c r="FK31" s="22"/>
      <c r="FL31" s="22"/>
      <c r="FM31" s="23"/>
      <c r="FN31" s="62" t="s">
        <v>17</v>
      </c>
      <c r="FO31" s="74">
        <f t="shared" ref="FO31:GD31" si="105">AVERAGE(FO28:FO30)</f>
        <v>13</v>
      </c>
      <c r="FP31" s="74">
        <f t="shared" si="105"/>
        <v>6</v>
      </c>
      <c r="FQ31" s="74">
        <f t="shared" si="105"/>
        <v>39</v>
      </c>
      <c r="FR31" s="74">
        <f t="shared" si="105"/>
        <v>12</v>
      </c>
      <c r="FS31" s="74">
        <f t="shared" si="105"/>
        <v>17</v>
      </c>
      <c r="FT31" s="74">
        <f t="shared" si="105"/>
        <v>16</v>
      </c>
      <c r="FU31" s="74">
        <f t="shared" si="105"/>
        <v>23</v>
      </c>
      <c r="FV31" s="74">
        <f t="shared" si="105"/>
        <v>24</v>
      </c>
      <c r="FW31" s="74">
        <f t="shared" si="105"/>
        <v>11</v>
      </c>
      <c r="FX31" s="74">
        <f t="shared" si="105"/>
        <v>15</v>
      </c>
      <c r="FY31" s="74">
        <f t="shared" si="105"/>
        <v>23</v>
      </c>
      <c r="FZ31" s="74">
        <f t="shared" si="105"/>
        <v>16</v>
      </c>
      <c r="GA31" s="74">
        <f t="shared" si="105"/>
        <v>10</v>
      </c>
      <c r="GB31" s="74">
        <f t="shared" si="105"/>
        <v>15</v>
      </c>
      <c r="GC31" s="74">
        <f t="shared" si="105"/>
        <v>21</v>
      </c>
      <c r="GD31" s="74">
        <f t="shared" si="105"/>
        <v>27</v>
      </c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</row>
    <row r="3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3"/>
      <c r="BW32" s="62" t="s">
        <v>21</v>
      </c>
      <c r="BX32" s="64">
        <f t="shared" ref="BX32:BY32" si="106">BX31*BX27/BX23*BX22</f>
        <v>18000</v>
      </c>
      <c r="BY32" s="64">
        <f t="shared" si="106"/>
        <v>13500</v>
      </c>
      <c r="BZ32" s="64">
        <f t="shared" ref="BZ32:CA32" si="107">BX31*BZ27/BZ23*BZ22</f>
        <v>135000</v>
      </c>
      <c r="CA32" s="64">
        <f t="shared" si="107"/>
        <v>17100</v>
      </c>
      <c r="CB32" s="64">
        <f t="shared" ref="CB32:CI32" si="108">CB31*CB27/CB23*CB22</f>
        <v>9000</v>
      </c>
      <c r="CC32" s="64">
        <f t="shared" si="108"/>
        <v>13500</v>
      </c>
      <c r="CD32" s="64">
        <f t="shared" si="108"/>
        <v>16200</v>
      </c>
      <c r="CE32" s="64">
        <f t="shared" si="108"/>
        <v>19800</v>
      </c>
      <c r="CF32" s="64">
        <f t="shared" si="108"/>
        <v>13500</v>
      </c>
      <c r="CG32" s="64">
        <f t="shared" si="108"/>
        <v>66150</v>
      </c>
      <c r="CH32" s="64">
        <f t="shared" si="108"/>
        <v>80100</v>
      </c>
      <c r="CI32" s="64">
        <f t="shared" si="108"/>
        <v>82350</v>
      </c>
      <c r="CJ32" s="64">
        <f t="shared" ref="CJ32:CK32" si="109">CH31*CJ27/CJ23*CJ22</f>
        <v>130500</v>
      </c>
      <c r="CK32" s="64">
        <f t="shared" si="109"/>
        <v>59400</v>
      </c>
      <c r="CL32" s="64">
        <f t="shared" ref="CL32:CN32" si="110">CL31*CL27/CL23*CL22</f>
        <v>80550</v>
      </c>
      <c r="CM32" s="64">
        <f t="shared" si="110"/>
        <v>90900</v>
      </c>
      <c r="CN32" s="64">
        <f t="shared" si="110"/>
        <v>99000</v>
      </c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61" t="s">
        <v>19</v>
      </c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3"/>
      <c r="EW32" s="54"/>
      <c r="EX32" s="54"/>
      <c r="EY32" s="54"/>
      <c r="EZ32" s="54"/>
      <c r="FA32" s="54"/>
      <c r="FB32" s="22"/>
      <c r="FC32" s="22" t="s">
        <v>81</v>
      </c>
      <c r="FD32" s="56">
        <v>388.231</v>
      </c>
      <c r="FE32" s="56">
        <v>647.034</v>
      </c>
      <c r="FF32" s="56">
        <v>182.388</v>
      </c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</row>
    <row r="3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3" t="s">
        <v>20</v>
      </c>
      <c r="DE33" s="90">
        <v>25.0</v>
      </c>
      <c r="DF33" s="75">
        <f t="shared" ref="DF33:DT33" si="111">DE33</f>
        <v>25</v>
      </c>
      <c r="DG33" s="75">
        <f t="shared" si="111"/>
        <v>25</v>
      </c>
      <c r="DH33" s="75">
        <f t="shared" si="111"/>
        <v>25</v>
      </c>
      <c r="DI33" s="75">
        <f t="shared" si="111"/>
        <v>25</v>
      </c>
      <c r="DJ33" s="75">
        <f t="shared" si="111"/>
        <v>25</v>
      </c>
      <c r="DK33" s="75">
        <f t="shared" si="111"/>
        <v>25</v>
      </c>
      <c r="DL33" s="75">
        <f t="shared" si="111"/>
        <v>25</v>
      </c>
      <c r="DM33" s="75">
        <f t="shared" si="111"/>
        <v>25</v>
      </c>
      <c r="DN33" s="75">
        <f t="shared" si="111"/>
        <v>25</v>
      </c>
      <c r="DO33" s="75">
        <f t="shared" si="111"/>
        <v>25</v>
      </c>
      <c r="DP33" s="75">
        <f t="shared" si="111"/>
        <v>25</v>
      </c>
      <c r="DQ33" s="75">
        <f t="shared" si="111"/>
        <v>25</v>
      </c>
      <c r="DR33" s="75">
        <f t="shared" si="111"/>
        <v>25</v>
      </c>
      <c r="DS33" s="75">
        <f t="shared" si="111"/>
        <v>25</v>
      </c>
      <c r="DT33" s="75">
        <f t="shared" si="111"/>
        <v>25</v>
      </c>
      <c r="DU33" s="22"/>
      <c r="DV33" s="22"/>
      <c r="DW33" s="22"/>
      <c r="DX33" s="22"/>
      <c r="DY33" s="22"/>
      <c r="DZ33" s="22"/>
      <c r="EA33" s="22"/>
      <c r="EB33" s="22"/>
      <c r="EC33" s="22"/>
      <c r="ED33" s="23" t="s">
        <v>20</v>
      </c>
      <c r="EE33" s="90">
        <v>70.0</v>
      </c>
      <c r="EF33" s="75">
        <f t="shared" ref="EF33:ET33" si="112">EE33</f>
        <v>70</v>
      </c>
      <c r="EG33" s="75">
        <f t="shared" si="112"/>
        <v>70</v>
      </c>
      <c r="EH33" s="75">
        <f t="shared" si="112"/>
        <v>70</v>
      </c>
      <c r="EI33" s="75">
        <f t="shared" si="112"/>
        <v>70</v>
      </c>
      <c r="EJ33" s="75">
        <f t="shared" si="112"/>
        <v>70</v>
      </c>
      <c r="EK33" s="75">
        <f t="shared" si="112"/>
        <v>70</v>
      </c>
      <c r="EL33" s="75">
        <f t="shared" si="112"/>
        <v>70</v>
      </c>
      <c r="EM33" s="75">
        <f t="shared" si="112"/>
        <v>70</v>
      </c>
      <c r="EN33" s="75">
        <f t="shared" si="112"/>
        <v>70</v>
      </c>
      <c r="EO33" s="75">
        <f t="shared" si="112"/>
        <v>70</v>
      </c>
      <c r="EP33" s="75">
        <f t="shared" si="112"/>
        <v>70</v>
      </c>
      <c r="EQ33" s="75">
        <f t="shared" si="112"/>
        <v>70</v>
      </c>
      <c r="ER33" s="75">
        <f t="shared" si="112"/>
        <v>70</v>
      </c>
      <c r="ES33" s="75">
        <f t="shared" si="112"/>
        <v>70</v>
      </c>
      <c r="ET33" s="75">
        <f t="shared" si="112"/>
        <v>70</v>
      </c>
      <c r="EU33" s="22"/>
      <c r="EV33" s="23" t="s">
        <v>136</v>
      </c>
      <c r="EW33" s="58" t="s">
        <v>157</v>
      </c>
      <c r="EX33" s="59">
        <v>1355.233</v>
      </c>
      <c r="EY33" s="56">
        <v>2191.436</v>
      </c>
      <c r="EZ33" s="56">
        <v>679.124</v>
      </c>
      <c r="FA33" s="22"/>
      <c r="FB33" s="22"/>
      <c r="FC33" s="22" t="s">
        <v>123</v>
      </c>
      <c r="FD33" s="56">
        <v>375.915</v>
      </c>
      <c r="FE33" s="56">
        <v>642.93</v>
      </c>
      <c r="FF33" s="56">
        <v>166.592</v>
      </c>
      <c r="FG33" s="22"/>
      <c r="FH33" s="22"/>
      <c r="FI33" s="22"/>
      <c r="FJ33" s="22"/>
      <c r="FK33" s="22"/>
      <c r="FL33" s="22"/>
      <c r="FM33" s="61" t="s">
        <v>18</v>
      </c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3"/>
      <c r="GK33" s="62" t="s">
        <v>17</v>
      </c>
      <c r="GL33" s="74">
        <f t="shared" ref="GL33:HA33" si="113">AVERAGE(GL30:GL32)</f>
        <v>40</v>
      </c>
      <c r="GM33" s="74">
        <f t="shared" si="113"/>
        <v>24</v>
      </c>
      <c r="GN33" s="74">
        <f t="shared" si="113"/>
        <v>36</v>
      </c>
      <c r="GO33" s="74">
        <f t="shared" si="113"/>
        <v>26</v>
      </c>
      <c r="GP33" s="74">
        <f t="shared" si="113"/>
        <v>38</v>
      </c>
      <c r="GQ33" s="74">
        <f t="shared" si="113"/>
        <v>38</v>
      </c>
      <c r="GR33" s="74">
        <f t="shared" si="113"/>
        <v>29</v>
      </c>
      <c r="GS33" s="74">
        <f t="shared" si="113"/>
        <v>28</v>
      </c>
      <c r="GT33" s="74">
        <f t="shared" si="113"/>
        <v>13</v>
      </c>
      <c r="GU33" s="74">
        <f t="shared" si="113"/>
        <v>29</v>
      </c>
      <c r="GV33" s="74">
        <f t="shared" si="113"/>
        <v>21</v>
      </c>
      <c r="GW33" s="74">
        <f t="shared" si="113"/>
        <v>107</v>
      </c>
      <c r="GX33" s="74">
        <f t="shared" si="113"/>
        <v>27</v>
      </c>
      <c r="GY33" s="74">
        <f t="shared" si="113"/>
        <v>48</v>
      </c>
      <c r="GZ33" s="74">
        <f t="shared" si="113"/>
        <v>29</v>
      </c>
      <c r="HA33" s="74">
        <f t="shared" si="113"/>
        <v>38</v>
      </c>
    </row>
    <row r="34">
      <c r="A34" s="61" t="s">
        <v>22</v>
      </c>
      <c r="B34" s="22"/>
      <c r="C34" s="91">
        <v>12.0</v>
      </c>
      <c r="D34" s="91">
        <v>14.0</v>
      </c>
      <c r="E34" s="91">
        <v>13.0</v>
      </c>
      <c r="F34" s="91">
        <v>18.0</v>
      </c>
      <c r="G34" s="91">
        <v>1.0</v>
      </c>
      <c r="H34" s="91">
        <v>15.0</v>
      </c>
      <c r="I34" s="91">
        <v>5.0</v>
      </c>
      <c r="J34" s="91">
        <v>10.0</v>
      </c>
      <c r="K34" s="22"/>
      <c r="L34" s="61" t="s">
        <v>22</v>
      </c>
      <c r="M34" s="22"/>
      <c r="N34" s="91">
        <v>4.0</v>
      </c>
      <c r="O34" s="91">
        <v>6.0</v>
      </c>
      <c r="P34" s="91">
        <v>11.0</v>
      </c>
      <c r="Q34" s="91">
        <v>16.0</v>
      </c>
      <c r="R34" s="91">
        <v>5.0</v>
      </c>
      <c r="S34" s="91">
        <v>9.0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61" t="s">
        <v>22</v>
      </c>
      <c r="AS34" s="22"/>
      <c r="AT34" s="92">
        <v>1.0</v>
      </c>
      <c r="AU34" s="92">
        <v>9.0</v>
      </c>
      <c r="AV34" s="91">
        <v>5.0</v>
      </c>
      <c r="AW34" s="91">
        <v>1.0</v>
      </c>
      <c r="AX34" s="91">
        <v>1.0</v>
      </c>
      <c r="AY34" s="91">
        <v>6.0</v>
      </c>
      <c r="AZ34" s="91">
        <v>8.0</v>
      </c>
      <c r="BA34" s="91">
        <v>1.0</v>
      </c>
      <c r="BB34" s="22"/>
      <c r="BC34" s="22"/>
      <c r="BD34" s="61" t="s">
        <v>22</v>
      </c>
      <c r="BE34" s="22"/>
      <c r="BF34" s="91">
        <v>0.0</v>
      </c>
      <c r="BG34" s="91">
        <v>21.0</v>
      </c>
      <c r="BH34" s="91">
        <v>32.0</v>
      </c>
      <c r="BI34" s="91">
        <v>1.0</v>
      </c>
      <c r="BJ34" s="91">
        <v>16.0</v>
      </c>
      <c r="BK34" s="91">
        <v>6.0</v>
      </c>
      <c r="BL34" s="91">
        <v>6.0</v>
      </c>
      <c r="BM34" s="92">
        <v>0.0</v>
      </c>
      <c r="BN34" s="93">
        <v>13.0</v>
      </c>
      <c r="BO34" s="91">
        <v>17.0</v>
      </c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3"/>
      <c r="DD34" s="62" t="s">
        <v>21</v>
      </c>
      <c r="DE34" s="64">
        <f t="shared" ref="DE34:DF34" si="114">DE33*DE29/DE25*DE24</f>
        <v>34000</v>
      </c>
      <c r="DF34" s="64">
        <f t="shared" si="114"/>
        <v>32000</v>
      </c>
      <c r="DG34" s="64">
        <f t="shared" ref="DG34:DH34" si="115">DE33*DG29/DG25*DG24</f>
        <v>33500</v>
      </c>
      <c r="DH34" s="64">
        <f t="shared" si="115"/>
        <v>31500</v>
      </c>
      <c r="DI34" s="64">
        <f t="shared" ref="DI34:DP34" si="116">DI33*DI29/DI25*DI24</f>
        <v>25500</v>
      </c>
      <c r="DJ34" s="64">
        <f t="shared" si="116"/>
        <v>27000</v>
      </c>
      <c r="DK34" s="64">
        <f t="shared" si="116"/>
        <v>24500</v>
      </c>
      <c r="DL34" s="64">
        <f t="shared" si="116"/>
        <v>30000</v>
      </c>
      <c r="DM34" s="64">
        <f t="shared" si="116"/>
        <v>31000</v>
      </c>
      <c r="DN34" s="64">
        <f t="shared" si="116"/>
        <v>32500</v>
      </c>
      <c r="DO34" s="64">
        <f t="shared" si="116"/>
        <v>0</v>
      </c>
      <c r="DP34" s="64">
        <f t="shared" si="116"/>
        <v>28000</v>
      </c>
      <c r="DQ34" s="64">
        <f t="shared" ref="DQ34:DR34" si="117">DO33*DQ29/DQ25*DQ24</f>
        <v>29500</v>
      </c>
      <c r="DR34" s="64">
        <f t="shared" si="117"/>
        <v>25500</v>
      </c>
      <c r="DS34" s="64">
        <f t="shared" ref="DS34:DT34" si="118">DS33*DS29/DS25*DS24</f>
        <v>23000</v>
      </c>
      <c r="DT34" s="64">
        <f t="shared" si="118"/>
        <v>27500</v>
      </c>
      <c r="DU34" s="22"/>
      <c r="DV34" s="22"/>
      <c r="DW34" s="22"/>
      <c r="DX34" s="22"/>
      <c r="DY34" s="22"/>
      <c r="DZ34" s="22"/>
      <c r="EA34" s="22"/>
      <c r="EB34" s="22"/>
      <c r="EC34" s="23"/>
      <c r="ED34" s="62" t="s">
        <v>21</v>
      </c>
      <c r="EE34" s="64">
        <f t="shared" ref="EE34:EF34" si="119">EE33*EE29/EE25*EE24</f>
        <v>11200</v>
      </c>
      <c r="EF34" s="64">
        <f t="shared" si="119"/>
        <v>15400</v>
      </c>
      <c r="EG34" s="64">
        <f t="shared" ref="EG34:EH34" si="120">EE33*EG29/EG25*EG24</f>
        <v>18900</v>
      </c>
      <c r="EH34" s="64">
        <f t="shared" si="120"/>
        <v>17500</v>
      </c>
      <c r="EI34" s="64">
        <f t="shared" ref="EI34:EP34" si="121">EI33*EI29/EI25*EI24</f>
        <v>22400</v>
      </c>
      <c r="EJ34" s="64">
        <f t="shared" si="121"/>
        <v>23100</v>
      </c>
      <c r="EK34" s="64">
        <f t="shared" si="121"/>
        <v>22400</v>
      </c>
      <c r="EL34" s="64">
        <f t="shared" si="121"/>
        <v>14700</v>
      </c>
      <c r="EM34" s="64">
        <f t="shared" si="121"/>
        <v>11900</v>
      </c>
      <c r="EN34" s="64">
        <f t="shared" si="121"/>
        <v>11200</v>
      </c>
      <c r="EO34" s="64">
        <f t="shared" si="121"/>
        <v>14700</v>
      </c>
      <c r="EP34" s="64">
        <f t="shared" si="121"/>
        <v>19600</v>
      </c>
      <c r="EQ34" s="64">
        <f t="shared" ref="EQ34:ER34" si="122">EO33*EQ29/EQ25*EQ24</f>
        <v>25900</v>
      </c>
      <c r="ER34" s="64">
        <f t="shared" si="122"/>
        <v>16100</v>
      </c>
      <c r="ES34" s="64">
        <f t="shared" ref="ES34:ET34" si="123">ES33*ES29/ES25*ES24</f>
        <v>21700</v>
      </c>
      <c r="ET34" s="64">
        <f t="shared" si="123"/>
        <v>10500</v>
      </c>
      <c r="EU34" s="22"/>
      <c r="EV34" s="23" t="s">
        <v>136</v>
      </c>
      <c r="EW34" s="58" t="s">
        <v>166</v>
      </c>
      <c r="EX34" s="59">
        <v>682.932</v>
      </c>
      <c r="EY34" s="56">
        <v>1195.325</v>
      </c>
      <c r="EZ34" s="56">
        <v>286.531</v>
      </c>
      <c r="FA34" s="22"/>
      <c r="FB34" s="22"/>
      <c r="FC34" s="22" t="s">
        <v>122</v>
      </c>
      <c r="FD34" s="56">
        <v>373.427</v>
      </c>
      <c r="FE34" s="56">
        <v>691.343</v>
      </c>
      <c r="FF34" s="56">
        <v>135.59</v>
      </c>
      <c r="FG34" s="22"/>
      <c r="FH34" s="22"/>
      <c r="FI34" s="22"/>
      <c r="FJ34" s="22"/>
      <c r="FK34" s="22"/>
      <c r="FL34" s="22"/>
      <c r="FM34" s="61" t="s">
        <v>19</v>
      </c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</row>
    <row r="35">
      <c r="A35" s="22"/>
      <c r="B35" s="22"/>
      <c r="C35" s="91">
        <v>3.0</v>
      </c>
      <c r="D35" s="91">
        <v>9.0</v>
      </c>
      <c r="E35" s="91">
        <v>4.0</v>
      </c>
      <c r="F35" s="91">
        <v>3.0</v>
      </c>
      <c r="G35" s="91">
        <v>0.0</v>
      </c>
      <c r="H35" s="91">
        <v>12.0</v>
      </c>
      <c r="I35" s="91">
        <v>5.0</v>
      </c>
      <c r="J35" s="91">
        <v>4.0</v>
      </c>
      <c r="K35" s="22"/>
      <c r="L35" s="22"/>
      <c r="M35" s="22"/>
      <c r="N35" s="91">
        <v>6.0</v>
      </c>
      <c r="O35" s="91">
        <v>4.0</v>
      </c>
      <c r="P35" s="91">
        <v>8.0</v>
      </c>
      <c r="Q35" s="91">
        <v>8.0</v>
      </c>
      <c r="R35" s="91">
        <v>3.0</v>
      </c>
      <c r="S35" s="91">
        <v>5.0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91">
        <v>2.0</v>
      </c>
      <c r="AU35" s="91">
        <v>13.0</v>
      </c>
      <c r="AV35" s="91">
        <v>2.0</v>
      </c>
      <c r="AW35" s="91">
        <v>2.0</v>
      </c>
      <c r="AX35" s="91">
        <v>2.0</v>
      </c>
      <c r="AY35" s="91">
        <v>11.0</v>
      </c>
      <c r="AZ35" s="91">
        <v>12.0</v>
      </c>
      <c r="BA35" s="91">
        <v>1.0</v>
      </c>
      <c r="BB35" s="22"/>
      <c r="BC35" s="22"/>
      <c r="BD35" s="22"/>
      <c r="BE35" s="22"/>
      <c r="BF35" s="91">
        <v>0.0</v>
      </c>
      <c r="BG35" s="91">
        <v>18.0</v>
      </c>
      <c r="BH35" s="91">
        <v>23.0</v>
      </c>
      <c r="BI35" s="91">
        <v>0.0</v>
      </c>
      <c r="BJ35" s="91">
        <v>13.0</v>
      </c>
      <c r="BK35" s="91">
        <v>12.0</v>
      </c>
      <c r="BL35" s="91">
        <v>4.0</v>
      </c>
      <c r="BM35" s="92">
        <v>0.0</v>
      </c>
      <c r="BN35" s="91">
        <v>21.0</v>
      </c>
      <c r="BO35" s="93">
        <v>1.0</v>
      </c>
      <c r="BP35" s="22"/>
      <c r="BQ35" s="22"/>
      <c r="BR35" s="22"/>
      <c r="BS35" s="22"/>
      <c r="BT35" s="22"/>
      <c r="BU35" s="22"/>
      <c r="BV35" s="61" t="s">
        <v>22</v>
      </c>
      <c r="BW35" s="22"/>
      <c r="BX35" s="94">
        <v>1.0</v>
      </c>
      <c r="BY35" s="94">
        <v>1.0</v>
      </c>
      <c r="BZ35" s="95">
        <v>3.0</v>
      </c>
      <c r="CA35" s="94">
        <v>1.0</v>
      </c>
      <c r="CB35" s="95">
        <v>3.0</v>
      </c>
      <c r="CC35" s="95">
        <v>3.0</v>
      </c>
      <c r="CD35" s="94">
        <v>1.0</v>
      </c>
      <c r="CE35" s="96">
        <v>2.0</v>
      </c>
      <c r="CF35" s="94">
        <v>1.0</v>
      </c>
      <c r="CG35" s="95">
        <v>3.0</v>
      </c>
      <c r="CH35" s="97">
        <v>7.0</v>
      </c>
      <c r="CI35" s="98">
        <v>8.0</v>
      </c>
      <c r="CJ35" s="96">
        <v>2.0</v>
      </c>
      <c r="CK35" s="99">
        <v>5.0</v>
      </c>
      <c r="CL35" s="94">
        <v>1.0</v>
      </c>
      <c r="CM35" s="100">
        <v>4.0</v>
      </c>
      <c r="CN35" s="100">
        <v>4.0</v>
      </c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 t="s">
        <v>162</v>
      </c>
      <c r="EW35" s="58" t="s">
        <v>94</v>
      </c>
      <c r="EX35" s="59">
        <v>624.152</v>
      </c>
      <c r="EY35" s="56">
        <v>884.059</v>
      </c>
      <c r="EZ35" s="56">
        <v>399.471</v>
      </c>
      <c r="FA35" s="22"/>
      <c r="FB35" s="22"/>
      <c r="FC35" s="22" t="s">
        <v>154</v>
      </c>
      <c r="FD35" s="56">
        <v>366.604</v>
      </c>
      <c r="FE35" s="56">
        <v>541.903</v>
      </c>
      <c r="FF35" s="56">
        <v>218.168</v>
      </c>
      <c r="FG35" s="22"/>
      <c r="FH35" s="22"/>
      <c r="FI35" s="22"/>
      <c r="FJ35" s="22"/>
      <c r="FK35" s="22"/>
      <c r="FL35" s="22"/>
      <c r="FM35" s="22"/>
      <c r="FN35" s="23" t="s">
        <v>20</v>
      </c>
      <c r="FO35" s="90">
        <v>70.0</v>
      </c>
      <c r="FP35" s="75">
        <f t="shared" ref="FP35:GD35" si="124">FO35</f>
        <v>70</v>
      </c>
      <c r="FQ35" s="75">
        <f t="shared" si="124"/>
        <v>70</v>
      </c>
      <c r="FR35" s="75">
        <f t="shared" si="124"/>
        <v>70</v>
      </c>
      <c r="FS35" s="75">
        <f t="shared" si="124"/>
        <v>70</v>
      </c>
      <c r="FT35" s="75">
        <f t="shared" si="124"/>
        <v>70</v>
      </c>
      <c r="FU35" s="75">
        <f t="shared" si="124"/>
        <v>70</v>
      </c>
      <c r="FV35" s="75">
        <f t="shared" si="124"/>
        <v>70</v>
      </c>
      <c r="FW35" s="75">
        <f t="shared" si="124"/>
        <v>70</v>
      </c>
      <c r="FX35" s="75">
        <f t="shared" si="124"/>
        <v>70</v>
      </c>
      <c r="FY35" s="75">
        <f t="shared" si="124"/>
        <v>70</v>
      </c>
      <c r="FZ35" s="75">
        <f t="shared" si="124"/>
        <v>70</v>
      </c>
      <c r="GA35" s="75">
        <f t="shared" si="124"/>
        <v>70</v>
      </c>
      <c r="GB35" s="75">
        <f t="shared" si="124"/>
        <v>70</v>
      </c>
      <c r="GC35" s="75">
        <f t="shared" si="124"/>
        <v>70</v>
      </c>
      <c r="GD35" s="75">
        <f t="shared" si="124"/>
        <v>70</v>
      </c>
      <c r="GE35" s="22"/>
      <c r="GF35" s="22"/>
      <c r="GG35" s="22"/>
      <c r="GH35" s="22"/>
      <c r="GI35" s="22"/>
      <c r="GJ35" s="61" t="s">
        <v>18</v>
      </c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</row>
    <row r="36">
      <c r="A36" s="22"/>
      <c r="B36" s="22"/>
      <c r="C36" s="101">
        <v>3.0</v>
      </c>
      <c r="D36" s="93">
        <v>5.0</v>
      </c>
      <c r="E36" s="102">
        <v>8.0</v>
      </c>
      <c r="F36" s="92">
        <v>2.0</v>
      </c>
      <c r="G36" s="91">
        <v>0.0</v>
      </c>
      <c r="H36" s="103">
        <v>13.0</v>
      </c>
      <c r="I36" s="104">
        <v>4.0</v>
      </c>
      <c r="J36" s="105">
        <v>5.0</v>
      </c>
      <c r="K36" s="22"/>
      <c r="L36" s="22"/>
      <c r="M36" s="22"/>
      <c r="N36" s="106">
        <v>2.0</v>
      </c>
      <c r="O36" s="107">
        <v>3.0</v>
      </c>
      <c r="P36" s="91">
        <v>4.0</v>
      </c>
      <c r="Q36" s="92">
        <v>2.0</v>
      </c>
      <c r="R36" s="108">
        <v>5.0</v>
      </c>
      <c r="S36" s="91">
        <v>10.0</v>
      </c>
      <c r="T36" s="22"/>
      <c r="U36" s="22"/>
      <c r="V36" s="22"/>
      <c r="W36" s="22"/>
      <c r="X36" s="26" t="s">
        <v>51</v>
      </c>
      <c r="Y36" s="23"/>
      <c r="Z36" s="22"/>
      <c r="AA36" s="22"/>
      <c r="AB36" s="22"/>
      <c r="AC36" s="22"/>
      <c r="AD36" s="22"/>
      <c r="AE36" s="26" t="s">
        <v>51</v>
      </c>
      <c r="AF36" s="23"/>
      <c r="AG36" s="23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92">
        <v>1.0</v>
      </c>
      <c r="AU36" s="91">
        <v>8.0</v>
      </c>
      <c r="AV36" s="92">
        <v>2.0</v>
      </c>
      <c r="AW36" s="91">
        <v>0.0</v>
      </c>
      <c r="AX36" s="93">
        <v>2.0</v>
      </c>
      <c r="AY36" s="109">
        <v>6.0</v>
      </c>
      <c r="AZ36" s="110">
        <v>7.0</v>
      </c>
      <c r="BA36" s="91">
        <v>2.0</v>
      </c>
      <c r="BB36" s="22"/>
      <c r="BC36" s="22"/>
      <c r="BD36" s="22"/>
      <c r="BE36" s="22"/>
      <c r="BF36" s="92">
        <v>0.0</v>
      </c>
      <c r="BG36" s="92">
        <v>12.0</v>
      </c>
      <c r="BH36" s="92">
        <v>8.0</v>
      </c>
      <c r="BI36" s="92">
        <v>0.0</v>
      </c>
      <c r="BJ36" s="111">
        <v>17.0</v>
      </c>
      <c r="BK36" s="92">
        <v>2.0</v>
      </c>
      <c r="BL36" s="112">
        <v>3.0</v>
      </c>
      <c r="BM36" s="92">
        <v>0.0</v>
      </c>
      <c r="BN36" s="91">
        <v>23.0</v>
      </c>
      <c r="BO36" s="113">
        <v>5.0</v>
      </c>
      <c r="BP36" s="22"/>
      <c r="BQ36" s="22"/>
      <c r="BR36" s="22"/>
      <c r="BS36" s="22"/>
      <c r="BT36" s="22"/>
      <c r="BU36" s="22"/>
      <c r="BV36" s="22"/>
      <c r="BW36" s="22"/>
      <c r="BX36" s="96">
        <v>2.0</v>
      </c>
      <c r="BY36" s="96">
        <v>2.0</v>
      </c>
      <c r="BZ36" s="114">
        <v>21.0</v>
      </c>
      <c r="CA36" s="94">
        <v>1.0</v>
      </c>
      <c r="CB36" s="94">
        <v>1.0</v>
      </c>
      <c r="CC36" s="96">
        <v>2.0</v>
      </c>
      <c r="CD36" s="94">
        <v>1.0</v>
      </c>
      <c r="CE36" s="94">
        <v>1.0</v>
      </c>
      <c r="CF36" s="96">
        <v>2.0</v>
      </c>
      <c r="CG36" s="100">
        <v>4.0</v>
      </c>
      <c r="CH36" s="115">
        <v>6.0</v>
      </c>
      <c r="CI36" s="100">
        <v>4.0</v>
      </c>
      <c r="CJ36" s="94">
        <v>1.0</v>
      </c>
      <c r="CK36" s="96">
        <v>2.0</v>
      </c>
      <c r="CL36" s="96">
        <v>2.0</v>
      </c>
      <c r="CM36" s="95">
        <v>3.0</v>
      </c>
      <c r="CN36" s="115">
        <v>6.0</v>
      </c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3" t="s">
        <v>136</v>
      </c>
      <c r="EW36" s="58" t="s">
        <v>176</v>
      </c>
      <c r="EX36" s="59">
        <v>577.245</v>
      </c>
      <c r="EY36" s="56">
        <v>1074.074</v>
      </c>
      <c r="EZ36" s="56">
        <v>206.714</v>
      </c>
      <c r="FA36" s="22"/>
      <c r="FB36" s="22"/>
      <c r="FC36" s="22" t="s">
        <v>91</v>
      </c>
      <c r="FD36" s="56">
        <v>356.363</v>
      </c>
      <c r="FE36" s="56">
        <v>519.048</v>
      </c>
      <c r="FF36" s="56">
        <v>217.606</v>
      </c>
      <c r="FG36" s="22"/>
      <c r="FH36" s="22"/>
      <c r="FI36" s="22"/>
      <c r="FJ36" s="22"/>
      <c r="FK36" s="22"/>
      <c r="FL36" s="22"/>
      <c r="FM36" s="23"/>
      <c r="FN36" s="62" t="s">
        <v>21</v>
      </c>
      <c r="FO36" s="64">
        <f t="shared" ref="FO36:FP36" si="125">FO35*FO31/FO27*FO26</f>
        <v>9100</v>
      </c>
      <c r="FP36" s="64">
        <f t="shared" si="125"/>
        <v>4200</v>
      </c>
      <c r="FQ36" s="64">
        <f t="shared" ref="FQ36:FR36" si="126">FO35*FQ31/FQ27*FQ26</f>
        <v>27300</v>
      </c>
      <c r="FR36" s="64">
        <f t="shared" si="126"/>
        <v>8400</v>
      </c>
      <c r="FS36" s="64">
        <f t="shared" ref="FS36:FZ36" si="127">FS35*FS31/FS27*FS26</f>
        <v>11900</v>
      </c>
      <c r="FT36" s="64">
        <f t="shared" si="127"/>
        <v>11200</v>
      </c>
      <c r="FU36" s="64">
        <f t="shared" si="127"/>
        <v>161000</v>
      </c>
      <c r="FV36" s="64">
        <f t="shared" si="127"/>
        <v>168000</v>
      </c>
      <c r="FW36" s="64">
        <f t="shared" si="127"/>
        <v>77000</v>
      </c>
      <c r="FX36" s="64">
        <f t="shared" si="127"/>
        <v>105000</v>
      </c>
      <c r="FY36" s="64">
        <f t="shared" si="127"/>
        <v>161000</v>
      </c>
      <c r="FZ36" s="64">
        <f t="shared" si="127"/>
        <v>11200</v>
      </c>
      <c r="GA36" s="64">
        <f t="shared" ref="GA36:GB36" si="128">FY35*GA31/GA27*GA26</f>
        <v>7000</v>
      </c>
      <c r="GB36" s="64">
        <f t="shared" si="128"/>
        <v>10500</v>
      </c>
      <c r="GC36" s="64">
        <f t="shared" ref="GC36:GD36" si="129">GC35*GC31/GC27*GC26</f>
        <v>14700</v>
      </c>
      <c r="GD36" s="64">
        <f t="shared" si="129"/>
        <v>189000</v>
      </c>
      <c r="GE36" s="22"/>
      <c r="GF36" s="22"/>
      <c r="GG36" s="22"/>
      <c r="GH36" s="22"/>
      <c r="GI36" s="22"/>
      <c r="GJ36" s="61" t="s">
        <v>19</v>
      </c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</row>
    <row r="37">
      <c r="A37" s="22"/>
      <c r="B37" s="22"/>
      <c r="C37" s="109">
        <v>5.0</v>
      </c>
      <c r="D37" s="93">
        <v>5.0</v>
      </c>
      <c r="E37" s="92">
        <v>2.0</v>
      </c>
      <c r="F37" s="109">
        <v>5.0</v>
      </c>
      <c r="G37" s="91">
        <v>0.0</v>
      </c>
      <c r="H37" s="92">
        <v>1.0</v>
      </c>
      <c r="I37" s="108">
        <v>8.0</v>
      </c>
      <c r="J37" s="92">
        <v>3.0</v>
      </c>
      <c r="K37" s="22"/>
      <c r="L37" s="22"/>
      <c r="M37" s="22"/>
      <c r="N37" s="91">
        <v>4.0</v>
      </c>
      <c r="O37" s="92">
        <v>2.0</v>
      </c>
      <c r="P37" s="92">
        <v>2.0</v>
      </c>
      <c r="Q37" s="116">
        <v>12.0</v>
      </c>
      <c r="R37" s="92">
        <v>0.0</v>
      </c>
      <c r="S37" s="105">
        <v>4.0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91">
        <v>2.0</v>
      </c>
      <c r="AU37" s="93">
        <v>3.0</v>
      </c>
      <c r="AV37" s="92">
        <v>2.0</v>
      </c>
      <c r="AW37" s="91">
        <v>0.0</v>
      </c>
      <c r="AX37" s="93">
        <v>2.0</v>
      </c>
      <c r="AY37" s="117">
        <v>3.0</v>
      </c>
      <c r="AZ37" s="118">
        <v>5.0</v>
      </c>
      <c r="BA37" s="119">
        <v>1.0</v>
      </c>
      <c r="BB37" s="22"/>
      <c r="BC37" s="22"/>
      <c r="BD37" s="22"/>
      <c r="BE37" s="22"/>
      <c r="BF37" s="91">
        <v>1.0</v>
      </c>
      <c r="BG37" s="112">
        <v>13.0</v>
      </c>
      <c r="BH37" s="93">
        <v>10.0</v>
      </c>
      <c r="BI37" s="92">
        <v>0.0</v>
      </c>
      <c r="BJ37" s="92">
        <v>12.0</v>
      </c>
      <c r="BK37" s="120">
        <v>3.0</v>
      </c>
      <c r="BL37" s="91">
        <v>16.0</v>
      </c>
      <c r="BM37" s="92">
        <v>0.0</v>
      </c>
      <c r="BN37" s="121">
        <v>14.0</v>
      </c>
      <c r="BO37" s="122">
        <v>6.0</v>
      </c>
      <c r="BP37" s="22"/>
      <c r="BQ37" s="22"/>
      <c r="BR37" s="22"/>
      <c r="BS37" s="22"/>
      <c r="BT37" s="22"/>
      <c r="BU37" s="22"/>
      <c r="BV37" s="22"/>
      <c r="BW37" s="22"/>
      <c r="BX37" s="99">
        <v>5.0</v>
      </c>
      <c r="BY37" s="94">
        <v>1.0</v>
      </c>
      <c r="BZ37" s="94">
        <v>1.0</v>
      </c>
      <c r="CA37" s="92">
        <v>0.0</v>
      </c>
      <c r="CB37" s="96">
        <v>2.0</v>
      </c>
      <c r="CC37" s="94">
        <v>1.0</v>
      </c>
      <c r="CD37" s="92">
        <v>0.0</v>
      </c>
      <c r="CE37" s="100">
        <v>4.0</v>
      </c>
      <c r="CF37" s="92">
        <v>0.0</v>
      </c>
      <c r="CG37" s="115">
        <v>6.0</v>
      </c>
      <c r="CH37" s="99">
        <v>5.0</v>
      </c>
      <c r="CI37" s="97">
        <v>7.0</v>
      </c>
      <c r="CJ37" s="94">
        <v>1.0</v>
      </c>
      <c r="CK37" s="95">
        <v>3.0</v>
      </c>
      <c r="CL37" s="98">
        <v>8.0</v>
      </c>
      <c r="CM37" s="92">
        <v>0.0</v>
      </c>
      <c r="CN37" s="97">
        <v>7.0</v>
      </c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123">
        <v>2.0</v>
      </c>
      <c r="DF37" s="92">
        <v>0.0</v>
      </c>
      <c r="DG37" s="97">
        <v>1.0</v>
      </c>
      <c r="DH37" s="124">
        <v>1.0</v>
      </c>
      <c r="DI37" s="114">
        <v>2.0</v>
      </c>
      <c r="DJ37" s="114">
        <v>3.0</v>
      </c>
      <c r="DK37" s="123">
        <v>2.0</v>
      </c>
      <c r="DL37" s="114">
        <v>1.0</v>
      </c>
      <c r="DM37" s="114">
        <v>1.0</v>
      </c>
      <c r="DN37" s="125">
        <v>1.0</v>
      </c>
      <c r="DO37" s="114">
        <v>0.0</v>
      </c>
      <c r="DP37" s="125">
        <v>1.0</v>
      </c>
      <c r="DQ37" s="114">
        <v>1.0</v>
      </c>
      <c r="DR37" s="124">
        <v>1.0</v>
      </c>
      <c r="DS37" s="125">
        <v>1.0</v>
      </c>
      <c r="DT37" s="114">
        <v>3.0</v>
      </c>
      <c r="DU37" s="22"/>
      <c r="DV37" s="22"/>
      <c r="DW37" s="22"/>
      <c r="DX37" s="22"/>
      <c r="DY37" s="22"/>
      <c r="DZ37" s="22"/>
      <c r="EA37" s="22"/>
      <c r="EB37" s="22"/>
      <c r="EC37" s="61" t="s">
        <v>22</v>
      </c>
      <c r="ED37" s="22"/>
      <c r="EE37" s="126">
        <v>1.0</v>
      </c>
      <c r="EF37" s="126">
        <v>1.0</v>
      </c>
      <c r="EG37" s="126">
        <v>1.0</v>
      </c>
      <c r="EH37" s="97">
        <v>2.0</v>
      </c>
      <c r="EI37" s="125">
        <v>3.0</v>
      </c>
      <c r="EJ37" s="123">
        <v>4.0</v>
      </c>
      <c r="EK37" s="92">
        <v>0.0</v>
      </c>
      <c r="EL37" s="97">
        <v>2.0</v>
      </c>
      <c r="EM37" s="126">
        <v>1.0</v>
      </c>
      <c r="EN37" s="126">
        <v>1.0</v>
      </c>
      <c r="EO37" s="126">
        <v>1.0</v>
      </c>
      <c r="EP37" s="125">
        <v>3.0</v>
      </c>
      <c r="EQ37" s="126">
        <v>1.0</v>
      </c>
      <c r="ER37" s="97">
        <v>2.0</v>
      </c>
      <c r="ES37" s="126">
        <v>1.0</v>
      </c>
      <c r="ET37" s="114">
        <v>2.0</v>
      </c>
      <c r="EU37" s="22"/>
      <c r="EV37" s="23" t="s">
        <v>163</v>
      </c>
      <c r="EW37" s="58" t="s">
        <v>178</v>
      </c>
      <c r="EX37" s="59">
        <v>469.411</v>
      </c>
      <c r="EY37" s="56">
        <v>795.607</v>
      </c>
      <c r="EZ37" s="56">
        <v>212.385</v>
      </c>
      <c r="FA37" s="22"/>
      <c r="FB37" s="22"/>
      <c r="FC37" s="22" t="s">
        <v>75</v>
      </c>
      <c r="FD37" s="56">
        <v>347.944</v>
      </c>
      <c r="FE37" s="56">
        <v>621.699</v>
      </c>
      <c r="FF37" s="56">
        <v>138.706</v>
      </c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3" t="s">
        <v>20</v>
      </c>
      <c r="GL37" s="90">
        <v>50.0</v>
      </c>
      <c r="GM37" s="75">
        <f t="shared" ref="GM37:HA37" si="130">GL37</f>
        <v>50</v>
      </c>
      <c r="GN37" s="75">
        <f t="shared" si="130"/>
        <v>50</v>
      </c>
      <c r="GO37" s="75">
        <f t="shared" si="130"/>
        <v>50</v>
      </c>
      <c r="GP37" s="75">
        <f t="shared" si="130"/>
        <v>50</v>
      </c>
      <c r="GQ37" s="75">
        <f t="shared" si="130"/>
        <v>50</v>
      </c>
      <c r="GR37" s="75">
        <f t="shared" si="130"/>
        <v>50</v>
      </c>
      <c r="GS37" s="75">
        <f t="shared" si="130"/>
        <v>50</v>
      </c>
      <c r="GT37" s="75">
        <f t="shared" si="130"/>
        <v>50</v>
      </c>
      <c r="GU37" s="75">
        <f t="shared" si="130"/>
        <v>50</v>
      </c>
      <c r="GV37" s="75">
        <f t="shared" si="130"/>
        <v>50</v>
      </c>
      <c r="GW37" s="75">
        <f t="shared" si="130"/>
        <v>50</v>
      </c>
      <c r="GX37" s="75">
        <f t="shared" si="130"/>
        <v>50</v>
      </c>
      <c r="GY37" s="75">
        <f t="shared" si="130"/>
        <v>50</v>
      </c>
      <c r="GZ37" s="75">
        <f t="shared" si="130"/>
        <v>50</v>
      </c>
      <c r="HA37" s="75">
        <f t="shared" si="130"/>
        <v>50</v>
      </c>
    </row>
    <row r="38">
      <c r="A38" s="22"/>
      <c r="B38" s="22"/>
      <c r="C38" s="92">
        <v>2.0</v>
      </c>
      <c r="D38" s="119">
        <v>6.0</v>
      </c>
      <c r="E38" s="105">
        <v>5.0</v>
      </c>
      <c r="F38" s="101">
        <v>3.0</v>
      </c>
      <c r="G38" s="91">
        <v>0.0</v>
      </c>
      <c r="H38" s="101">
        <v>6.0</v>
      </c>
      <c r="I38" s="92">
        <v>3.0</v>
      </c>
      <c r="J38" s="127">
        <v>10.0</v>
      </c>
      <c r="K38" s="22"/>
      <c r="L38" s="22"/>
      <c r="M38" s="22"/>
      <c r="N38" s="92">
        <v>0.0</v>
      </c>
      <c r="O38" s="92">
        <v>2.0</v>
      </c>
      <c r="P38" s="92">
        <v>2.0</v>
      </c>
      <c r="Q38" s="122">
        <v>5.0</v>
      </c>
      <c r="R38" s="91">
        <v>9.0</v>
      </c>
      <c r="S38" s="92">
        <v>3.0</v>
      </c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3"/>
      <c r="AI38" s="27" t="s">
        <v>60</v>
      </c>
      <c r="AJ38" s="22"/>
      <c r="AK38" s="23"/>
      <c r="AL38" s="22"/>
      <c r="AM38" s="22"/>
      <c r="AN38" s="22"/>
      <c r="AO38" s="22"/>
      <c r="AP38" s="22"/>
      <c r="AQ38" s="22"/>
      <c r="AR38" s="22"/>
      <c r="AS38" s="22"/>
      <c r="AT38" s="92">
        <v>1.0</v>
      </c>
      <c r="AU38" s="101">
        <v>2.0</v>
      </c>
      <c r="AV38" s="91">
        <v>5.0</v>
      </c>
      <c r="AW38" s="91">
        <v>0.0</v>
      </c>
      <c r="AX38" s="93">
        <v>2.0</v>
      </c>
      <c r="AY38" s="105">
        <v>4.0</v>
      </c>
      <c r="AZ38" s="128">
        <v>12.0</v>
      </c>
      <c r="BA38" s="119">
        <v>1.0</v>
      </c>
      <c r="BB38" s="22"/>
      <c r="BC38" s="22"/>
      <c r="BD38" s="22"/>
      <c r="BE38" s="22"/>
      <c r="BF38" s="91">
        <v>1.0</v>
      </c>
      <c r="BG38" s="106">
        <v>18.0</v>
      </c>
      <c r="BH38" s="109">
        <v>13.0</v>
      </c>
      <c r="BI38" s="92">
        <v>0.0</v>
      </c>
      <c r="BJ38" s="105">
        <v>15.0</v>
      </c>
      <c r="BK38" s="91">
        <v>11.0</v>
      </c>
      <c r="BL38" s="129">
        <v>9.0</v>
      </c>
      <c r="BM38" s="130">
        <v>1.0</v>
      </c>
      <c r="BN38" s="111">
        <v>8.0</v>
      </c>
      <c r="BO38" s="131">
        <v>11.0</v>
      </c>
      <c r="BP38" s="22"/>
      <c r="BQ38" s="22"/>
      <c r="BR38" s="22"/>
      <c r="BS38" s="22"/>
      <c r="BT38" s="22"/>
      <c r="BU38" s="22"/>
      <c r="BV38" s="22"/>
      <c r="BW38" s="22"/>
      <c r="BX38" s="96">
        <v>2.0</v>
      </c>
      <c r="BY38" s="94">
        <v>1.0</v>
      </c>
      <c r="BZ38" s="132">
        <v>9.0</v>
      </c>
      <c r="CA38" s="92">
        <v>0.0</v>
      </c>
      <c r="CB38" s="94">
        <v>1.0</v>
      </c>
      <c r="CC38" s="92">
        <v>0.0</v>
      </c>
      <c r="CD38" s="92">
        <v>0.0</v>
      </c>
      <c r="CE38" s="92">
        <v>0.0</v>
      </c>
      <c r="CF38" s="99">
        <v>5.0</v>
      </c>
      <c r="CG38" s="96">
        <v>2.0</v>
      </c>
      <c r="CH38" s="132">
        <v>9.0</v>
      </c>
      <c r="CI38" s="132">
        <v>9.0</v>
      </c>
      <c r="CJ38" s="96">
        <v>2.0</v>
      </c>
      <c r="CK38" s="100">
        <v>4.0</v>
      </c>
      <c r="CL38" s="95">
        <v>3.0</v>
      </c>
      <c r="CM38" s="92">
        <v>0.0</v>
      </c>
      <c r="CN38" s="94">
        <v>1.0</v>
      </c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97">
        <v>1.0</v>
      </c>
      <c r="DF38" s="97">
        <v>1.0</v>
      </c>
      <c r="DG38" s="97">
        <v>1.0</v>
      </c>
      <c r="DH38" s="114">
        <v>4.0</v>
      </c>
      <c r="DI38" s="125">
        <v>1.0</v>
      </c>
      <c r="DJ38" s="97">
        <v>1.0</v>
      </c>
      <c r="DK38" s="97">
        <v>1.0</v>
      </c>
      <c r="DL38" s="92">
        <v>0.0</v>
      </c>
      <c r="DM38" s="92">
        <v>0.0</v>
      </c>
      <c r="DN38" s="125">
        <v>1.0</v>
      </c>
      <c r="DO38" s="114">
        <v>0.0</v>
      </c>
      <c r="DP38" s="114">
        <v>2.0</v>
      </c>
      <c r="DQ38" s="92">
        <v>0.0</v>
      </c>
      <c r="DR38" s="114">
        <v>4.0</v>
      </c>
      <c r="DS38" s="125">
        <v>1.0</v>
      </c>
      <c r="DT38" s="97">
        <v>1.0</v>
      </c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126">
        <v>1.0</v>
      </c>
      <c r="EF38" s="126">
        <v>1.0</v>
      </c>
      <c r="EG38" s="126">
        <v>1.0</v>
      </c>
      <c r="EH38" s="126">
        <v>1.0</v>
      </c>
      <c r="EI38" s="126">
        <v>1.0</v>
      </c>
      <c r="EJ38" s="126">
        <v>1.0</v>
      </c>
      <c r="EK38" s="126">
        <v>1.0</v>
      </c>
      <c r="EL38" s="92">
        <v>0.0</v>
      </c>
      <c r="EM38" s="123">
        <v>4.0</v>
      </c>
      <c r="EN38" s="126">
        <v>1.0</v>
      </c>
      <c r="EO38" s="126">
        <v>1.0</v>
      </c>
      <c r="EP38" s="126">
        <v>1.0</v>
      </c>
      <c r="EQ38" s="126">
        <v>1.0</v>
      </c>
      <c r="ER38" s="123">
        <v>4.0</v>
      </c>
      <c r="ES38" s="126">
        <v>1.0</v>
      </c>
      <c r="ET38" s="125">
        <v>1.0</v>
      </c>
      <c r="EU38" s="22"/>
      <c r="EV38" s="22"/>
      <c r="EW38" s="23" t="s">
        <v>181</v>
      </c>
      <c r="EX38" s="90">
        <v>402.801</v>
      </c>
      <c r="EY38" s="56">
        <v>685.911</v>
      </c>
      <c r="EZ38" s="56">
        <v>180.311</v>
      </c>
      <c r="FA38" s="22"/>
      <c r="FB38" s="22"/>
      <c r="FC38" s="22" t="s">
        <v>186</v>
      </c>
      <c r="FD38" s="56">
        <v>344.131</v>
      </c>
      <c r="FE38" s="56">
        <v>514.444</v>
      </c>
      <c r="FF38" s="56">
        <v>200.72</v>
      </c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3"/>
      <c r="GK38" s="62" t="s">
        <v>21</v>
      </c>
      <c r="GL38" s="64">
        <f t="shared" ref="GL38:GM38" si="131">GL37*GL33/GL29*GL28</f>
        <v>20000</v>
      </c>
      <c r="GM38" s="64">
        <f t="shared" si="131"/>
        <v>12000</v>
      </c>
      <c r="GN38" s="64">
        <f t="shared" ref="GN38:GO38" si="132">GL37*GN33/GN29*GN28</f>
        <v>18000</v>
      </c>
      <c r="GO38" s="64">
        <f t="shared" si="132"/>
        <v>13000</v>
      </c>
      <c r="GP38" s="64">
        <f t="shared" ref="GP38:GW38" si="133">GP37*GP33/GP29*GP28</f>
        <v>19000</v>
      </c>
      <c r="GQ38" s="64">
        <f t="shared" si="133"/>
        <v>190000</v>
      </c>
      <c r="GR38" s="64">
        <f t="shared" si="133"/>
        <v>145000</v>
      </c>
      <c r="GS38" s="64">
        <f t="shared" si="133"/>
        <v>140000</v>
      </c>
      <c r="GT38" s="64">
        <f t="shared" si="133"/>
        <v>65000</v>
      </c>
      <c r="GU38" s="64">
        <f t="shared" si="133"/>
        <v>14500</v>
      </c>
      <c r="GV38" s="64">
        <f t="shared" si="133"/>
        <v>10500</v>
      </c>
      <c r="GW38" s="64">
        <f t="shared" si="133"/>
        <v>53500</v>
      </c>
      <c r="GX38" s="64">
        <f t="shared" ref="GX38:GY38" si="134">GV37*GX33/GX29*GX28</f>
        <v>135000</v>
      </c>
      <c r="GY38" s="64">
        <f t="shared" si="134"/>
        <v>24000</v>
      </c>
      <c r="GZ38" s="64">
        <f t="shared" ref="GZ38:HA38" si="135">GZ37*GZ33/GZ29*GZ28</f>
        <v>145000</v>
      </c>
      <c r="HA38" s="64">
        <f t="shared" si="135"/>
        <v>190000</v>
      </c>
    </row>
    <row r="39">
      <c r="A39" s="22"/>
      <c r="B39" s="22"/>
      <c r="C39" s="101">
        <v>3.0</v>
      </c>
      <c r="D39" s="92">
        <v>3.0</v>
      </c>
      <c r="E39" s="133">
        <v>3.0</v>
      </c>
      <c r="F39" s="93">
        <v>4.0</v>
      </c>
      <c r="G39" s="91">
        <v>0.0</v>
      </c>
      <c r="H39" s="91">
        <v>16.0</v>
      </c>
      <c r="I39" s="134">
        <v>7.0</v>
      </c>
      <c r="J39" s="92">
        <v>3.0</v>
      </c>
      <c r="K39" s="22"/>
      <c r="L39" s="22"/>
      <c r="M39" s="22"/>
      <c r="N39" s="106">
        <v>2.0</v>
      </c>
      <c r="O39" s="91">
        <v>5.0</v>
      </c>
      <c r="P39" s="119">
        <v>3.0</v>
      </c>
      <c r="Q39" s="92">
        <v>2.0</v>
      </c>
      <c r="R39" s="93">
        <v>2.0</v>
      </c>
      <c r="S39" s="135">
        <v>5.0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3"/>
      <c r="AH39" s="29" t="s">
        <v>53</v>
      </c>
      <c r="AI39" s="29" t="s">
        <v>53</v>
      </c>
      <c r="AJ39" s="23"/>
      <c r="AK39" s="29" t="s">
        <v>53</v>
      </c>
      <c r="AL39" s="22"/>
      <c r="AM39" s="22"/>
      <c r="AN39" s="22"/>
      <c r="AO39" s="22"/>
      <c r="AP39" s="22"/>
      <c r="AQ39" s="22"/>
      <c r="AR39" s="22"/>
      <c r="AS39" s="22"/>
      <c r="AT39" s="92">
        <v>1.0</v>
      </c>
      <c r="AU39" s="92">
        <v>1.0</v>
      </c>
      <c r="AV39" s="93">
        <v>4.0</v>
      </c>
      <c r="AW39" s="91">
        <v>0.0</v>
      </c>
      <c r="AX39" s="91">
        <v>4.0</v>
      </c>
      <c r="AY39" s="91">
        <v>7.0</v>
      </c>
      <c r="AZ39" s="122">
        <v>6.0</v>
      </c>
      <c r="BA39" s="92">
        <v>0.0</v>
      </c>
      <c r="BB39" s="22"/>
      <c r="BC39" s="22"/>
      <c r="BD39" s="22"/>
      <c r="BE39" s="22"/>
      <c r="BF39" s="92">
        <v>0.0</v>
      </c>
      <c r="BG39" s="136">
        <v>28.0</v>
      </c>
      <c r="BH39" s="93">
        <v>10.0</v>
      </c>
      <c r="BI39" s="92">
        <v>0.0</v>
      </c>
      <c r="BJ39" s="137">
        <v>16.0</v>
      </c>
      <c r="BK39" s="120">
        <v>3.0</v>
      </c>
      <c r="BL39" s="138">
        <v>10.0</v>
      </c>
      <c r="BM39" s="92">
        <v>0.0</v>
      </c>
      <c r="BN39" s="121">
        <v>14.0</v>
      </c>
      <c r="BO39" s="139">
        <v>19.0</v>
      </c>
      <c r="BP39" s="22"/>
      <c r="BQ39" s="22"/>
      <c r="BR39" s="22"/>
      <c r="BS39" s="22"/>
      <c r="BT39" s="22"/>
      <c r="BU39" s="22"/>
      <c r="BV39" s="22"/>
      <c r="BW39" s="22"/>
      <c r="BX39" s="92">
        <v>0.0</v>
      </c>
      <c r="BY39" s="96">
        <v>2.0</v>
      </c>
      <c r="BZ39" s="99">
        <v>5.0</v>
      </c>
      <c r="CA39" s="92">
        <v>0.0</v>
      </c>
      <c r="CB39" s="92">
        <v>0.0</v>
      </c>
      <c r="CC39" s="92">
        <v>0.0</v>
      </c>
      <c r="CD39" s="92">
        <v>0.0</v>
      </c>
      <c r="CE39" s="92">
        <v>0.0</v>
      </c>
      <c r="CF39" s="92">
        <v>0.0</v>
      </c>
      <c r="CG39" s="100">
        <v>4.0</v>
      </c>
      <c r="CH39" s="95">
        <v>3.0</v>
      </c>
      <c r="CI39" s="97">
        <v>7.0</v>
      </c>
      <c r="CJ39" s="92">
        <v>0.0</v>
      </c>
      <c r="CK39" s="98">
        <v>8.0</v>
      </c>
      <c r="CL39" s="140">
        <v>13.0</v>
      </c>
      <c r="CM39" s="92">
        <v>0.0</v>
      </c>
      <c r="CN39" s="94">
        <v>1.0</v>
      </c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97">
        <v>1.0</v>
      </c>
      <c r="DF39" s="92">
        <v>0.0</v>
      </c>
      <c r="DG39" s="97">
        <v>1.0</v>
      </c>
      <c r="DH39" s="92">
        <v>0.0</v>
      </c>
      <c r="DI39" s="125">
        <v>1.0</v>
      </c>
      <c r="DJ39" s="123">
        <v>2.0</v>
      </c>
      <c r="DK39" s="97">
        <v>1.0</v>
      </c>
      <c r="DL39" s="92">
        <v>0.0</v>
      </c>
      <c r="DM39" s="92">
        <v>0.0</v>
      </c>
      <c r="DN39" s="125">
        <v>1.0</v>
      </c>
      <c r="DO39" s="114">
        <v>0.0</v>
      </c>
      <c r="DP39" s="125">
        <v>1.0</v>
      </c>
      <c r="DQ39" s="92">
        <v>0.0</v>
      </c>
      <c r="DR39" s="124">
        <v>1.0</v>
      </c>
      <c r="DS39" s="125">
        <v>1.0</v>
      </c>
      <c r="DT39" s="123">
        <v>2.0</v>
      </c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125">
        <v>3.0</v>
      </c>
      <c r="EF39" s="126">
        <v>1.0</v>
      </c>
      <c r="EG39" s="126">
        <v>1.0</v>
      </c>
      <c r="EH39" s="97">
        <v>2.0</v>
      </c>
      <c r="EI39" s="97">
        <v>2.0</v>
      </c>
      <c r="EJ39" s="97">
        <v>2.0</v>
      </c>
      <c r="EK39" s="126">
        <v>1.0</v>
      </c>
      <c r="EL39" s="92">
        <v>0.0</v>
      </c>
      <c r="EM39" s="97">
        <v>2.0</v>
      </c>
      <c r="EN39" s="125">
        <v>3.0</v>
      </c>
      <c r="EO39" s="125">
        <v>3.0</v>
      </c>
      <c r="EP39" s="126">
        <v>1.0</v>
      </c>
      <c r="EQ39" s="97">
        <v>2.0</v>
      </c>
      <c r="ER39" s="126">
        <v>1.0</v>
      </c>
      <c r="ES39" s="92">
        <v>0.0</v>
      </c>
      <c r="ET39" s="114">
        <v>2.0</v>
      </c>
      <c r="EU39" s="22"/>
      <c r="EV39" s="23" t="s">
        <v>158</v>
      </c>
      <c r="EW39" s="58" t="s">
        <v>184</v>
      </c>
      <c r="EX39" s="59">
        <v>397.877</v>
      </c>
      <c r="EY39" s="56">
        <v>575.129</v>
      </c>
      <c r="EZ39" s="56">
        <v>246.136</v>
      </c>
      <c r="FA39" s="22"/>
      <c r="FB39" s="22"/>
      <c r="FC39" s="22" t="s">
        <v>92</v>
      </c>
      <c r="FD39" s="56">
        <v>342.985</v>
      </c>
      <c r="FE39" s="56">
        <v>504.817</v>
      </c>
      <c r="FF39" s="56">
        <v>205.66</v>
      </c>
      <c r="FG39" s="22"/>
      <c r="FH39" s="22"/>
      <c r="FI39" s="22"/>
      <c r="FJ39" s="22"/>
      <c r="FK39" s="22"/>
      <c r="FL39" s="22"/>
      <c r="FM39" s="61" t="s">
        <v>22</v>
      </c>
      <c r="FN39" s="22"/>
      <c r="FO39" s="92">
        <v>0.0</v>
      </c>
      <c r="FP39" s="141">
        <v>3.0</v>
      </c>
      <c r="FQ39" s="142">
        <v>1.0</v>
      </c>
      <c r="FR39" s="142">
        <v>1.0</v>
      </c>
      <c r="FS39" s="142">
        <v>1.0</v>
      </c>
      <c r="FT39" s="126">
        <v>6.0</v>
      </c>
      <c r="FU39" s="143">
        <v>22.0</v>
      </c>
      <c r="FV39" s="144">
        <v>15.0</v>
      </c>
      <c r="FW39" s="145">
        <v>2.0</v>
      </c>
      <c r="FX39" s="126">
        <v>6.0</v>
      </c>
      <c r="FY39" s="144">
        <v>15.0</v>
      </c>
      <c r="FZ39" s="142">
        <v>1.0</v>
      </c>
      <c r="GA39" s="145">
        <v>2.0</v>
      </c>
      <c r="GB39" s="142">
        <v>1.0</v>
      </c>
      <c r="GC39" s="141">
        <v>3.0</v>
      </c>
      <c r="GD39" s="146">
        <v>23.0</v>
      </c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</row>
    <row r="40">
      <c r="A40" s="22"/>
      <c r="B40" s="22"/>
      <c r="C40" s="147">
        <v>6.0</v>
      </c>
      <c r="D40" s="147">
        <v>8.0</v>
      </c>
      <c r="E40" s="148">
        <v>8.0</v>
      </c>
      <c r="F40" s="149">
        <v>4.0</v>
      </c>
      <c r="G40" s="147">
        <v>0.0</v>
      </c>
      <c r="H40" s="150">
        <v>12.0</v>
      </c>
      <c r="I40" s="151">
        <v>6.0</v>
      </c>
      <c r="J40" s="147">
        <v>12.0</v>
      </c>
      <c r="K40" s="22"/>
      <c r="L40" s="22"/>
      <c r="M40" s="22"/>
      <c r="N40" s="147">
        <v>4.0</v>
      </c>
      <c r="O40" s="152">
        <v>2.0</v>
      </c>
      <c r="P40" s="152">
        <v>2.0</v>
      </c>
      <c r="Q40" s="153">
        <v>6.0</v>
      </c>
      <c r="R40" s="149">
        <v>2.0</v>
      </c>
      <c r="S40" s="154">
        <v>4.0</v>
      </c>
      <c r="T40" s="39"/>
      <c r="U40" s="39"/>
      <c r="V40" s="22"/>
      <c r="W40" s="22"/>
      <c r="X40" s="23"/>
      <c r="Y40" s="43" t="s">
        <v>187</v>
      </c>
      <c r="Z40" s="43"/>
      <c r="AA40" s="43"/>
      <c r="AB40" s="39"/>
      <c r="AC40" s="39"/>
      <c r="AD40" s="39"/>
      <c r="AE40" s="43"/>
      <c r="AF40" s="43"/>
      <c r="AG40" s="40" t="s">
        <v>187</v>
      </c>
      <c r="AH40" s="43"/>
      <c r="AI40" s="43"/>
      <c r="AJ40" s="43"/>
      <c r="AK40" s="43"/>
      <c r="AL40" s="43"/>
      <c r="AM40" s="43"/>
      <c r="AN40" s="43"/>
      <c r="AO40" s="39"/>
      <c r="AP40" s="39"/>
      <c r="AQ40" s="39"/>
      <c r="AR40" s="39"/>
      <c r="AS40" s="39"/>
      <c r="AT40" s="147">
        <v>2.0</v>
      </c>
      <c r="AU40" s="149">
        <v>3.0</v>
      </c>
      <c r="AV40" s="147">
        <v>5.0</v>
      </c>
      <c r="AW40" s="147">
        <v>0.0</v>
      </c>
      <c r="AX40" s="149">
        <v>2.0</v>
      </c>
      <c r="AY40" s="152">
        <v>2.0</v>
      </c>
      <c r="AZ40" s="152">
        <v>3.0</v>
      </c>
      <c r="BA40" s="152">
        <v>0.0</v>
      </c>
      <c r="BB40" s="39"/>
      <c r="BC40" s="39"/>
      <c r="BD40" s="39"/>
      <c r="BE40" s="39"/>
      <c r="BF40" s="147">
        <v>1.0</v>
      </c>
      <c r="BG40" s="147">
        <v>30.0</v>
      </c>
      <c r="BH40" s="155">
        <v>9.0</v>
      </c>
      <c r="BI40" s="147">
        <v>1.0</v>
      </c>
      <c r="BJ40" s="153">
        <v>17.0</v>
      </c>
      <c r="BK40" s="156">
        <v>6.0</v>
      </c>
      <c r="BL40" s="152">
        <v>2.0</v>
      </c>
      <c r="BM40" s="157">
        <v>1.0</v>
      </c>
      <c r="BN40" s="158">
        <v>3.0</v>
      </c>
      <c r="BO40" s="159">
        <v>15.0</v>
      </c>
      <c r="BP40" s="39"/>
      <c r="BQ40" s="39"/>
      <c r="BR40" s="39"/>
      <c r="BS40" s="39"/>
      <c r="BT40" s="39"/>
      <c r="BU40" s="39"/>
      <c r="BV40" s="39"/>
      <c r="BW40" s="39"/>
      <c r="BX40" s="152">
        <v>0.0</v>
      </c>
      <c r="BY40" s="152">
        <v>0.0</v>
      </c>
      <c r="BZ40" s="160">
        <v>7.0</v>
      </c>
      <c r="CA40" s="152">
        <v>0.0</v>
      </c>
      <c r="CB40" s="152">
        <v>0.0</v>
      </c>
      <c r="CC40" s="152">
        <v>0.0</v>
      </c>
      <c r="CD40" s="152">
        <v>0.0</v>
      </c>
      <c r="CE40" s="152">
        <v>0.0</v>
      </c>
      <c r="CF40" s="161">
        <v>2.0</v>
      </c>
      <c r="CG40" s="161">
        <v>2.0</v>
      </c>
      <c r="CH40" s="161">
        <v>2.0</v>
      </c>
      <c r="CI40" s="162">
        <v>9.0</v>
      </c>
      <c r="CJ40" s="152">
        <v>0.0</v>
      </c>
      <c r="CK40" s="160">
        <v>7.0</v>
      </c>
      <c r="CL40" s="163">
        <v>8.0</v>
      </c>
      <c r="CM40" s="152">
        <v>0.0</v>
      </c>
      <c r="CN40" s="164">
        <v>3.0</v>
      </c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165">
        <v>2.0</v>
      </c>
      <c r="DF40" s="152">
        <v>0.0</v>
      </c>
      <c r="DG40" s="165">
        <v>2.0</v>
      </c>
      <c r="DH40" s="166">
        <v>1.0</v>
      </c>
      <c r="DI40" s="167">
        <v>1.0</v>
      </c>
      <c r="DJ40" s="160">
        <v>1.0</v>
      </c>
      <c r="DK40" s="152">
        <v>0.0</v>
      </c>
      <c r="DL40" s="152">
        <v>0.0</v>
      </c>
      <c r="DM40" s="152">
        <v>0.0</v>
      </c>
      <c r="DN40" s="168">
        <v>2.0</v>
      </c>
      <c r="DO40" s="168">
        <v>0.0</v>
      </c>
      <c r="DP40" s="167">
        <v>1.0</v>
      </c>
      <c r="DQ40" s="152">
        <v>0.0</v>
      </c>
      <c r="DR40" s="167">
        <v>2.0</v>
      </c>
      <c r="DS40" s="168">
        <v>2.0</v>
      </c>
      <c r="DT40" s="160">
        <v>1.0</v>
      </c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160">
        <v>2.0</v>
      </c>
      <c r="EF40" s="160">
        <v>2.0</v>
      </c>
      <c r="EG40" s="169">
        <v>1.0</v>
      </c>
      <c r="EH40" s="160">
        <v>2.0</v>
      </c>
      <c r="EI40" s="168">
        <v>6.0</v>
      </c>
      <c r="EJ40" s="160">
        <v>2.0</v>
      </c>
      <c r="EK40" s="160">
        <v>2.0</v>
      </c>
      <c r="EL40" s="152">
        <v>0.0</v>
      </c>
      <c r="EM40" s="152">
        <v>0.0</v>
      </c>
      <c r="EN40" s="152">
        <v>0.0</v>
      </c>
      <c r="EO40" s="160">
        <v>2.0</v>
      </c>
      <c r="EP40" s="152">
        <v>0.0</v>
      </c>
      <c r="EQ40" s="169">
        <v>1.0</v>
      </c>
      <c r="ER40" s="160">
        <v>2.0</v>
      </c>
      <c r="ES40" s="152">
        <v>0.0</v>
      </c>
      <c r="ET40" s="167">
        <v>1.0</v>
      </c>
      <c r="EU40" s="39"/>
      <c r="EV40" s="43" t="s">
        <v>162</v>
      </c>
      <c r="EW40" s="70" t="s">
        <v>93</v>
      </c>
      <c r="EX40" s="170">
        <v>395.775</v>
      </c>
      <c r="EY40" s="68">
        <v>581.609</v>
      </c>
      <c r="EZ40" s="68">
        <v>237.963</v>
      </c>
      <c r="FA40" s="39"/>
      <c r="FB40" s="39"/>
      <c r="FC40" s="39" t="s">
        <v>132</v>
      </c>
      <c r="FD40" s="68">
        <v>332.554</v>
      </c>
      <c r="FE40" s="68">
        <v>498.986</v>
      </c>
      <c r="FF40" s="68">
        <v>192.671</v>
      </c>
      <c r="FG40" s="39"/>
      <c r="FH40" s="39"/>
      <c r="FI40" s="39"/>
      <c r="FJ40" s="39"/>
      <c r="FK40" s="39"/>
      <c r="FL40" s="39"/>
      <c r="FM40" s="39"/>
      <c r="FN40" s="39"/>
      <c r="FO40" s="171">
        <v>5.0</v>
      </c>
      <c r="FP40" s="152">
        <v>0.0</v>
      </c>
      <c r="FQ40" s="172">
        <v>1.0</v>
      </c>
      <c r="FR40" s="173">
        <v>4.0</v>
      </c>
      <c r="FS40" s="174">
        <v>2.0</v>
      </c>
      <c r="FT40" s="172">
        <v>1.0</v>
      </c>
      <c r="FU40" s="168">
        <v>36.0</v>
      </c>
      <c r="FV40" s="175">
        <v>13.0</v>
      </c>
      <c r="FW40" s="171">
        <v>5.0</v>
      </c>
      <c r="FX40" s="160">
        <v>12.0</v>
      </c>
      <c r="FY40" s="176">
        <v>22.0</v>
      </c>
      <c r="FZ40" s="172">
        <v>1.0</v>
      </c>
      <c r="GA40" s="172">
        <v>1.0</v>
      </c>
      <c r="GB40" s="174">
        <v>2.0</v>
      </c>
      <c r="GC40" s="173">
        <v>4.0</v>
      </c>
      <c r="GD40" s="177">
        <v>22.0</v>
      </c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</row>
    <row r="41">
      <c r="A41" s="22"/>
      <c r="B41" s="22"/>
      <c r="C41" s="147">
        <v>6.0</v>
      </c>
      <c r="D41" s="149">
        <v>5.0</v>
      </c>
      <c r="E41" s="147">
        <v>18.0</v>
      </c>
      <c r="F41" s="147">
        <v>6.0</v>
      </c>
      <c r="G41" s="147">
        <v>0.0</v>
      </c>
      <c r="H41" s="178">
        <v>10.0</v>
      </c>
      <c r="I41" s="147">
        <v>10.0</v>
      </c>
      <c r="J41" s="179">
        <v>7.0</v>
      </c>
      <c r="K41" s="22"/>
      <c r="L41" s="22"/>
      <c r="M41" s="22"/>
      <c r="N41" s="180">
        <v>3.0</v>
      </c>
      <c r="O41" s="181">
        <v>4.0</v>
      </c>
      <c r="P41" s="147">
        <v>4.0</v>
      </c>
      <c r="Q41" s="147">
        <v>14.0</v>
      </c>
      <c r="R41" s="155">
        <v>1.0</v>
      </c>
      <c r="S41" s="182">
        <v>7.0</v>
      </c>
      <c r="T41" s="22"/>
      <c r="U41" s="22"/>
      <c r="V41" s="22"/>
      <c r="W41" s="23"/>
      <c r="X41" s="32"/>
      <c r="Y41" s="32" t="s">
        <v>66</v>
      </c>
      <c r="Z41" s="33" t="str">
        <f t="shared" ref="Z41:AA41" si="136">Y41</f>
        <v>18C</v>
      </c>
      <c r="AA41" s="33" t="str">
        <f t="shared" si="136"/>
        <v>18C</v>
      </c>
      <c r="AB41" s="22"/>
      <c r="AC41" s="22"/>
      <c r="AD41" s="23"/>
      <c r="AE41" s="32"/>
      <c r="AF41" s="32"/>
      <c r="AG41" s="32" t="s">
        <v>66</v>
      </c>
      <c r="AH41" s="33" t="str">
        <f t="shared" ref="AH41:AN41" si="137">AG41</f>
        <v>18C</v>
      </c>
      <c r="AI41" s="33" t="str">
        <f t="shared" si="137"/>
        <v>18C</v>
      </c>
      <c r="AJ41" s="33" t="str">
        <f t="shared" si="137"/>
        <v>18C</v>
      </c>
      <c r="AK41" s="33" t="str">
        <f t="shared" si="137"/>
        <v>18C</v>
      </c>
      <c r="AL41" s="33" t="str">
        <f t="shared" si="137"/>
        <v>18C</v>
      </c>
      <c r="AM41" s="33" t="str">
        <f t="shared" si="137"/>
        <v>18C</v>
      </c>
      <c r="AN41" s="33" t="str">
        <f t="shared" si="137"/>
        <v>18C</v>
      </c>
      <c r="AO41" s="22"/>
      <c r="AP41" s="22"/>
      <c r="AQ41" s="22"/>
      <c r="AR41" s="22"/>
      <c r="AS41" s="22"/>
      <c r="AT41" s="147">
        <v>2.0</v>
      </c>
      <c r="AU41" s="181">
        <v>6.0</v>
      </c>
      <c r="AV41" s="149">
        <v>4.0</v>
      </c>
      <c r="AW41" s="147">
        <v>0.0</v>
      </c>
      <c r="AX41" s="152">
        <v>0.0</v>
      </c>
      <c r="AY41" s="159">
        <v>6.0</v>
      </c>
      <c r="AZ41" s="147">
        <v>16.0</v>
      </c>
      <c r="BA41" s="152">
        <v>0.0</v>
      </c>
      <c r="BB41" s="22"/>
      <c r="BC41" s="22"/>
      <c r="BD41" s="22"/>
      <c r="BE41" s="22"/>
      <c r="BF41" s="152">
        <v>0.0</v>
      </c>
      <c r="BG41" s="183">
        <v>21.0</v>
      </c>
      <c r="BH41" s="147">
        <v>16.0</v>
      </c>
      <c r="BI41" s="152">
        <v>0.0</v>
      </c>
      <c r="BJ41" s="147">
        <v>25.0</v>
      </c>
      <c r="BK41" s="156">
        <v>6.0</v>
      </c>
      <c r="BL41" s="156">
        <v>11.0</v>
      </c>
      <c r="BM41" s="152">
        <v>0.0</v>
      </c>
      <c r="BN41" s="184">
        <v>11.0</v>
      </c>
      <c r="BO41" s="153">
        <v>8.0</v>
      </c>
      <c r="BP41" s="22"/>
      <c r="BQ41" s="22"/>
      <c r="BR41" s="22"/>
      <c r="BS41" s="22"/>
      <c r="BT41" s="22"/>
      <c r="BU41" s="22"/>
      <c r="BV41" s="22"/>
      <c r="BW41" s="22"/>
      <c r="BX41" s="92">
        <v>0.0</v>
      </c>
      <c r="BY41" s="92">
        <v>0.0</v>
      </c>
      <c r="BZ41" s="100">
        <v>4.0</v>
      </c>
      <c r="CA41" s="92">
        <v>0.0</v>
      </c>
      <c r="CB41" s="92">
        <v>0.0</v>
      </c>
      <c r="CC41" s="92">
        <v>0.0</v>
      </c>
      <c r="CD41" s="92">
        <v>0.0</v>
      </c>
      <c r="CE41" s="92">
        <v>0.0</v>
      </c>
      <c r="CF41" s="95">
        <v>3.0</v>
      </c>
      <c r="CG41" s="97">
        <v>7.0</v>
      </c>
      <c r="CH41" s="96">
        <v>2.0</v>
      </c>
      <c r="CI41" s="185">
        <v>11.0</v>
      </c>
      <c r="CJ41" s="92">
        <v>0.0</v>
      </c>
      <c r="CK41" s="99">
        <v>5.0</v>
      </c>
      <c r="CL41" s="92">
        <v>0.0</v>
      </c>
      <c r="CM41" s="92">
        <v>0.0</v>
      </c>
      <c r="CN41" s="94">
        <v>1.0</v>
      </c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92">
        <v>0.0</v>
      </c>
      <c r="DF41" s="92">
        <v>0.0</v>
      </c>
      <c r="DG41" s="97">
        <v>1.0</v>
      </c>
      <c r="DH41" s="124">
        <v>1.0</v>
      </c>
      <c r="DI41" s="92">
        <v>0.0</v>
      </c>
      <c r="DJ41" s="97">
        <v>1.0</v>
      </c>
      <c r="DK41" s="92">
        <v>0.0</v>
      </c>
      <c r="DL41" s="92">
        <v>0.0</v>
      </c>
      <c r="DM41" s="92">
        <v>0.0</v>
      </c>
      <c r="DN41" s="92">
        <v>0.0</v>
      </c>
      <c r="DO41" s="114">
        <v>0.0</v>
      </c>
      <c r="DP41" s="92">
        <v>0.0</v>
      </c>
      <c r="DQ41" s="92">
        <v>0.0</v>
      </c>
      <c r="DR41" s="92">
        <v>0.0</v>
      </c>
      <c r="DS41" s="92">
        <v>0.0</v>
      </c>
      <c r="DT41" s="123">
        <v>2.0</v>
      </c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126">
        <v>1.0</v>
      </c>
      <c r="EF41" s="92">
        <v>0.0</v>
      </c>
      <c r="EG41" s="97">
        <v>2.0</v>
      </c>
      <c r="EH41" s="97">
        <v>2.0</v>
      </c>
      <c r="EI41" s="92">
        <v>0.0</v>
      </c>
      <c r="EJ41" s="125">
        <v>3.0</v>
      </c>
      <c r="EK41" s="125">
        <v>3.0</v>
      </c>
      <c r="EL41" s="97">
        <v>2.0</v>
      </c>
      <c r="EM41" s="92">
        <v>0.0</v>
      </c>
      <c r="EN41" s="92">
        <v>0.0</v>
      </c>
      <c r="EO41" s="123">
        <v>4.0</v>
      </c>
      <c r="EP41" s="126">
        <v>1.0</v>
      </c>
      <c r="EQ41" s="92">
        <v>0.0</v>
      </c>
      <c r="ER41" s="125">
        <v>3.0</v>
      </c>
      <c r="ES41" s="92">
        <v>0.0</v>
      </c>
      <c r="ET41" s="114">
        <v>2.0</v>
      </c>
      <c r="EU41" s="22"/>
      <c r="EV41" s="23" t="s">
        <v>158</v>
      </c>
      <c r="EW41" s="58" t="s">
        <v>91</v>
      </c>
      <c r="EX41" s="59">
        <v>356.363</v>
      </c>
      <c r="EY41" s="56">
        <v>519.048</v>
      </c>
      <c r="EZ41" s="56">
        <v>217.606</v>
      </c>
      <c r="FA41" s="22"/>
      <c r="FB41" s="22"/>
      <c r="FC41" s="22" t="s">
        <v>84</v>
      </c>
      <c r="FD41" s="56">
        <v>328.926</v>
      </c>
      <c r="FE41" s="56">
        <v>562.564</v>
      </c>
      <c r="FF41" s="56">
        <v>145.768</v>
      </c>
      <c r="FG41" s="22"/>
      <c r="FH41" s="22"/>
      <c r="FI41" s="22"/>
      <c r="FJ41" s="22"/>
      <c r="FK41" s="22"/>
      <c r="FL41" s="22"/>
      <c r="FM41" s="22"/>
      <c r="FN41" s="22"/>
      <c r="FO41" s="141">
        <v>3.0</v>
      </c>
      <c r="FP41" s="145">
        <v>2.0</v>
      </c>
      <c r="FQ41" s="142">
        <v>1.0</v>
      </c>
      <c r="FR41" s="142">
        <v>1.0</v>
      </c>
      <c r="FS41" s="145">
        <v>2.0</v>
      </c>
      <c r="FT41" s="145">
        <v>2.0</v>
      </c>
      <c r="FU41" s="144">
        <v>15.0</v>
      </c>
      <c r="FV41" s="97">
        <v>12.0</v>
      </c>
      <c r="FW41" s="126">
        <v>6.0</v>
      </c>
      <c r="FX41" s="186">
        <v>14.0</v>
      </c>
      <c r="FY41" s="187">
        <v>25.0</v>
      </c>
      <c r="FZ41" s="92">
        <v>0.0</v>
      </c>
      <c r="GA41" s="92">
        <v>0.0</v>
      </c>
      <c r="GB41" s="141">
        <v>3.0</v>
      </c>
      <c r="GC41" s="142">
        <v>1.0</v>
      </c>
      <c r="GD41" s="188">
        <v>25.0</v>
      </c>
      <c r="GE41" s="22"/>
      <c r="GF41" s="22"/>
      <c r="GG41" s="22"/>
      <c r="GH41" s="22"/>
      <c r="GI41" s="22"/>
      <c r="GJ41" s="61" t="s">
        <v>22</v>
      </c>
      <c r="GK41" s="22"/>
      <c r="GL41" s="189">
        <v>1.0</v>
      </c>
      <c r="GM41" s="189">
        <v>1.0</v>
      </c>
      <c r="GN41" s="189">
        <v>1.0</v>
      </c>
      <c r="GO41" s="189">
        <v>1.0</v>
      </c>
      <c r="GP41" s="189">
        <v>1.0</v>
      </c>
      <c r="GQ41" s="190">
        <v>8.0</v>
      </c>
      <c r="GR41" s="191">
        <v>2.0</v>
      </c>
      <c r="GS41" s="189">
        <v>1.0</v>
      </c>
      <c r="GT41" s="192">
        <v>3.0</v>
      </c>
      <c r="GU41" s="193">
        <v>4.0</v>
      </c>
      <c r="GV41" s="191">
        <v>2.0</v>
      </c>
      <c r="GW41" s="189">
        <v>1.0</v>
      </c>
      <c r="GX41" s="114">
        <v>11.0</v>
      </c>
      <c r="GY41" s="191">
        <v>2.0</v>
      </c>
      <c r="GZ41" s="194">
        <v>7.0</v>
      </c>
      <c r="HA41" s="123">
        <v>2.0</v>
      </c>
    </row>
    <row r="42">
      <c r="A42" s="22"/>
      <c r="B42" s="22"/>
      <c r="C42" s="195" t="str">
        <f t="shared" ref="C42:J42" si="138">C34&amp;","&amp;C35&amp;","&amp;C36&amp;","&amp;C37&amp;","&amp;C38&amp;","&amp;C39&amp;","&amp;C40&amp;","&amp;C41</f>
        <v>12,3,3,5,2,3,6,6</v>
      </c>
      <c r="D42" s="195" t="str">
        <f t="shared" si="138"/>
        <v>14,9,5,5,6,3,8,5</v>
      </c>
      <c r="E42" s="195" t="str">
        <f t="shared" si="138"/>
        <v>13,4,8,2,5,3,8,18</v>
      </c>
      <c r="F42" s="195" t="str">
        <f t="shared" si="138"/>
        <v>18,3,2,5,3,4,4,6</v>
      </c>
      <c r="G42" s="195" t="str">
        <f t="shared" si="138"/>
        <v>1,0,0,0,0,0,0,0</v>
      </c>
      <c r="H42" s="195" t="str">
        <f t="shared" si="138"/>
        <v>15,12,13,1,6,16,12,10</v>
      </c>
      <c r="I42" s="195" t="str">
        <f t="shared" si="138"/>
        <v>5,5,4,8,3,7,6,10</v>
      </c>
      <c r="J42" s="53" t="str">
        <f t="shared" si="138"/>
        <v>10,4,5,3,10,3,12,7</v>
      </c>
      <c r="K42" s="22"/>
      <c r="L42" s="22"/>
      <c r="M42" s="22"/>
      <c r="N42" s="195" t="str">
        <f t="shared" ref="N42:S42" si="139">N34&amp;","&amp;N35&amp;","&amp;N36&amp;","&amp;N37&amp;","&amp;N38&amp;","&amp;N39&amp;","&amp;N40&amp;","&amp;N41</f>
        <v>4,6,2,4,0,2,4,3</v>
      </c>
      <c r="O42" s="195" t="str">
        <f t="shared" si="139"/>
        <v>6,4,3,2,2,5,2,4</v>
      </c>
      <c r="P42" s="195" t="str">
        <f t="shared" si="139"/>
        <v>11,8,4,2,2,3,2,4</v>
      </c>
      <c r="Q42" s="195" t="str">
        <f t="shared" si="139"/>
        <v>16,8,2,12,5,2,6,14</v>
      </c>
      <c r="R42" s="195" t="str">
        <f t="shared" si="139"/>
        <v>5,3,5,0,9,2,2,1</v>
      </c>
      <c r="S42" s="53" t="str">
        <f t="shared" si="139"/>
        <v>9,5,10,4,3,5,4,7</v>
      </c>
      <c r="T42" s="22"/>
      <c r="U42" s="22"/>
      <c r="V42" s="22"/>
      <c r="W42" s="23"/>
      <c r="X42" s="36" t="s">
        <v>36</v>
      </c>
      <c r="Y42" s="41">
        <v>24.0</v>
      </c>
      <c r="Z42" s="46">
        <f t="shared" ref="Z42:AA42" si="140">Y42</f>
        <v>24</v>
      </c>
      <c r="AA42" s="46">
        <f t="shared" si="140"/>
        <v>24</v>
      </c>
      <c r="AB42" s="22"/>
      <c r="AC42" s="22"/>
      <c r="AD42" s="23"/>
      <c r="AE42" s="36"/>
      <c r="AF42" s="36" t="s">
        <v>36</v>
      </c>
      <c r="AG42" s="41">
        <v>36.0</v>
      </c>
      <c r="AH42" s="46">
        <f t="shared" ref="AH42:AN42" si="141">AG42</f>
        <v>36</v>
      </c>
      <c r="AI42" s="46">
        <f t="shared" si="141"/>
        <v>36</v>
      </c>
      <c r="AJ42" s="46">
        <f t="shared" si="141"/>
        <v>36</v>
      </c>
      <c r="AK42" s="46">
        <f t="shared" si="141"/>
        <v>36</v>
      </c>
      <c r="AL42" s="46">
        <f t="shared" si="141"/>
        <v>36</v>
      </c>
      <c r="AM42" s="46">
        <f t="shared" si="141"/>
        <v>36</v>
      </c>
      <c r="AN42" s="46">
        <f t="shared" si="141"/>
        <v>36</v>
      </c>
      <c r="AO42" s="22"/>
      <c r="AP42" s="22"/>
      <c r="AQ42" s="22"/>
      <c r="AR42" s="22"/>
      <c r="AS42" s="22"/>
      <c r="AT42" s="195" t="str">
        <f t="shared" ref="AT42:BA42" si="142">AT34&amp;","&amp;AT35&amp;","&amp;AT36&amp;","&amp;AT37&amp;","&amp;AT38&amp;","&amp;AT39&amp;","&amp;AT40&amp;","&amp;AT41</f>
        <v>1,2,1,2,1,1,2,2</v>
      </c>
      <c r="AU42" s="195" t="str">
        <f t="shared" si="142"/>
        <v>9,13,8,3,2,1,3,6</v>
      </c>
      <c r="AV42" s="195" t="str">
        <f t="shared" si="142"/>
        <v>5,2,2,2,5,4,5,4</v>
      </c>
      <c r="AW42" s="195" t="str">
        <f t="shared" si="142"/>
        <v>1,2,0,0,0,0,0,0</v>
      </c>
      <c r="AX42" s="195" t="str">
        <f t="shared" si="142"/>
        <v>1,2,2,2,2,4,2,0</v>
      </c>
      <c r="AY42" s="195" t="str">
        <f t="shared" si="142"/>
        <v>6,11,6,3,4,7,2,6</v>
      </c>
      <c r="AZ42" s="195" t="str">
        <f t="shared" si="142"/>
        <v>8,12,7,5,12,6,3,16</v>
      </c>
      <c r="BA42" s="53" t="str">
        <f t="shared" si="142"/>
        <v>1,1,2,1,1,0,0,0</v>
      </c>
      <c r="BB42" s="22"/>
      <c r="BC42" s="22"/>
      <c r="BD42" s="22"/>
      <c r="BE42" s="22"/>
      <c r="BF42" s="195" t="str">
        <f t="shared" ref="BF42:BO42" si="143">BF34&amp;","&amp;BF35&amp;","&amp;BF36&amp;","&amp;BF37&amp;","&amp;BF38&amp;","&amp;BF39&amp;","&amp;BF40&amp;","&amp;BF41</f>
        <v>0,0,0,1,1,0,1,0</v>
      </c>
      <c r="BG42" s="195" t="str">
        <f t="shared" si="143"/>
        <v>21,18,12,13,18,28,30,21</v>
      </c>
      <c r="BH42" s="195" t="str">
        <f t="shared" si="143"/>
        <v>32,23,8,10,13,10,9,16</v>
      </c>
      <c r="BI42" s="195" t="str">
        <f t="shared" si="143"/>
        <v>1,0,0,0,0,0,1,0</v>
      </c>
      <c r="BJ42" s="195" t="str">
        <f t="shared" si="143"/>
        <v>16,13,17,12,15,16,17,25</v>
      </c>
      <c r="BK42" s="195" t="str">
        <f t="shared" si="143"/>
        <v>6,12,2,3,11,3,6,6</v>
      </c>
      <c r="BL42" s="195" t="str">
        <f t="shared" si="143"/>
        <v>6,4,3,16,9,10,2,11</v>
      </c>
      <c r="BM42" s="195" t="str">
        <f t="shared" si="143"/>
        <v>0,0,0,0,1,0,1,0</v>
      </c>
      <c r="BN42" s="195" t="str">
        <f t="shared" si="143"/>
        <v>13,21,23,14,8,14,3,11</v>
      </c>
      <c r="BO42" s="53" t="str">
        <f t="shared" si="143"/>
        <v>17,1,5,6,11,19,15,8</v>
      </c>
      <c r="BP42" s="22"/>
      <c r="BQ42" s="22"/>
      <c r="BR42" s="22"/>
      <c r="BS42" s="22"/>
      <c r="BT42" s="22"/>
      <c r="BU42" s="22"/>
      <c r="BV42" s="22"/>
      <c r="BW42" s="22"/>
      <c r="BX42" s="152">
        <v>0.0</v>
      </c>
      <c r="BY42" s="152">
        <v>0.0</v>
      </c>
      <c r="BZ42" s="163">
        <v>8.0</v>
      </c>
      <c r="CA42" s="152">
        <v>0.0</v>
      </c>
      <c r="CB42" s="152">
        <v>0.0</v>
      </c>
      <c r="CC42" s="152">
        <v>0.0</v>
      </c>
      <c r="CD42" s="152">
        <v>0.0</v>
      </c>
      <c r="CE42" s="152">
        <v>0.0</v>
      </c>
      <c r="CF42" s="152">
        <v>0.0</v>
      </c>
      <c r="CG42" s="164">
        <v>3.0</v>
      </c>
      <c r="CH42" s="163">
        <v>8.0</v>
      </c>
      <c r="CI42" s="196">
        <v>5.0</v>
      </c>
      <c r="CJ42" s="152">
        <v>0.0</v>
      </c>
      <c r="CK42" s="163">
        <v>8.0</v>
      </c>
      <c r="CL42" s="152">
        <v>0.0</v>
      </c>
      <c r="CM42" s="152">
        <v>0.0</v>
      </c>
      <c r="CN42" s="161">
        <v>2.0</v>
      </c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92">
        <v>0.0</v>
      </c>
      <c r="DF42" s="114">
        <v>3.0</v>
      </c>
      <c r="DG42" s="123">
        <v>2.0</v>
      </c>
      <c r="DH42" s="92">
        <v>0.0</v>
      </c>
      <c r="DI42" s="92">
        <v>0.0</v>
      </c>
      <c r="DJ42" s="114">
        <v>3.0</v>
      </c>
      <c r="DK42" s="92">
        <v>0.0</v>
      </c>
      <c r="DL42" s="92">
        <v>0.0</v>
      </c>
      <c r="DM42" s="92">
        <v>0.0</v>
      </c>
      <c r="DN42" s="92">
        <v>0.0</v>
      </c>
      <c r="DO42" s="114">
        <v>0.0</v>
      </c>
      <c r="DP42" s="92">
        <v>0.0</v>
      </c>
      <c r="DQ42" s="92">
        <v>0.0</v>
      </c>
      <c r="DR42" s="92">
        <v>0.0</v>
      </c>
      <c r="DS42" s="92">
        <v>0.0</v>
      </c>
      <c r="DT42" s="92">
        <v>0.0</v>
      </c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92">
        <v>0.0</v>
      </c>
      <c r="EF42" s="114">
        <v>0.0</v>
      </c>
      <c r="EG42" s="114">
        <v>2.0</v>
      </c>
      <c r="EH42" s="114">
        <v>0.0</v>
      </c>
      <c r="EI42" s="114">
        <v>0.0</v>
      </c>
      <c r="EJ42" s="114">
        <v>0.0</v>
      </c>
      <c r="EK42" s="92">
        <v>0.0</v>
      </c>
      <c r="EL42" s="126">
        <v>1.0</v>
      </c>
      <c r="EM42" s="92">
        <v>0.0</v>
      </c>
      <c r="EN42" s="92">
        <v>0.0</v>
      </c>
      <c r="EO42" s="92">
        <v>0.0</v>
      </c>
      <c r="EP42" s="97">
        <v>2.0</v>
      </c>
      <c r="EQ42" s="92">
        <v>0.0</v>
      </c>
      <c r="ER42" s="92">
        <v>0.0</v>
      </c>
      <c r="ES42" s="92">
        <v>0.0</v>
      </c>
      <c r="ET42" s="92">
        <v>0.0</v>
      </c>
      <c r="EU42" s="22"/>
      <c r="EV42" s="22"/>
      <c r="EW42" s="22" t="s">
        <v>186</v>
      </c>
      <c r="EX42" s="56">
        <v>344.131</v>
      </c>
      <c r="EY42" s="56">
        <v>514.444</v>
      </c>
      <c r="EZ42" s="56">
        <v>200.72</v>
      </c>
      <c r="FA42" s="22"/>
      <c r="FB42" s="22"/>
      <c r="FC42" s="22" t="s">
        <v>160</v>
      </c>
      <c r="FD42" s="56">
        <v>311.64</v>
      </c>
      <c r="FE42" s="56">
        <v>536.882</v>
      </c>
      <c r="FF42" s="56">
        <v>135.79</v>
      </c>
      <c r="FG42" s="22"/>
      <c r="FH42" s="22"/>
      <c r="FI42" s="22"/>
      <c r="FJ42" s="22"/>
      <c r="FK42" s="22"/>
      <c r="FL42" s="22"/>
      <c r="FM42" s="22"/>
      <c r="FN42" s="22"/>
      <c r="FO42" s="142">
        <v>1.0</v>
      </c>
      <c r="FP42" s="92">
        <v>0.0</v>
      </c>
      <c r="FQ42" s="197">
        <v>4.0</v>
      </c>
      <c r="FR42" s="145">
        <v>2.0</v>
      </c>
      <c r="FS42" s="142">
        <v>1.0</v>
      </c>
      <c r="FT42" s="92">
        <v>0.0</v>
      </c>
      <c r="FU42" s="198">
        <v>16.0</v>
      </c>
      <c r="FV42" s="186">
        <v>14.0</v>
      </c>
      <c r="FW42" s="197">
        <v>4.0</v>
      </c>
      <c r="FX42" s="199">
        <v>5.0</v>
      </c>
      <c r="FY42" s="200">
        <v>17.0</v>
      </c>
      <c r="FZ42" s="197">
        <v>4.0</v>
      </c>
      <c r="GA42" s="92">
        <v>0.0</v>
      </c>
      <c r="GB42" s="92">
        <v>0.0</v>
      </c>
      <c r="GC42" s="92">
        <v>0.0</v>
      </c>
      <c r="GD42" s="114">
        <v>27.0</v>
      </c>
      <c r="GE42" s="22"/>
      <c r="GF42" s="22"/>
      <c r="GG42" s="22"/>
      <c r="GH42" s="22"/>
      <c r="GI42" s="22"/>
      <c r="GJ42" s="22"/>
      <c r="GK42" s="22"/>
      <c r="GL42" s="189">
        <v>1.0</v>
      </c>
      <c r="GM42" s="189">
        <v>1.0</v>
      </c>
      <c r="GN42" s="191">
        <v>2.0</v>
      </c>
      <c r="GO42" s="189">
        <v>1.0</v>
      </c>
      <c r="GP42" s="189">
        <v>1.0</v>
      </c>
      <c r="GQ42" s="201">
        <v>6.0</v>
      </c>
      <c r="GR42" s="193">
        <v>4.0</v>
      </c>
      <c r="GS42" s="192">
        <v>3.0</v>
      </c>
      <c r="GT42" s="202">
        <v>9.0</v>
      </c>
      <c r="GU42" s="190">
        <v>8.0</v>
      </c>
      <c r="GV42" s="189">
        <v>1.0</v>
      </c>
      <c r="GW42" s="191">
        <v>2.0</v>
      </c>
      <c r="GX42" s="201">
        <v>6.0</v>
      </c>
      <c r="GY42" s="191">
        <v>2.0</v>
      </c>
      <c r="GZ42" s="189">
        <v>1.0</v>
      </c>
      <c r="HA42" s="114">
        <v>3.0</v>
      </c>
    </row>
    <row r="43">
      <c r="A43" s="22"/>
      <c r="B43" s="22"/>
      <c r="C43" s="53" t="str">
        <f>C31&amp;":"&amp;D31&amp;":"&amp;E31&amp;":"&amp;F31&amp;":"&amp;G31&amp;":"&amp;H31&amp;":"&amp;I31&amp;":"&amp;J31</f>
        <v>390000:420000:390000:960000:87000:1050000:1380000:420000</v>
      </c>
      <c r="D43" s="23"/>
      <c r="E43" s="23"/>
      <c r="F43" s="23"/>
      <c r="G43" s="22"/>
      <c r="H43" s="22"/>
      <c r="I43" s="22"/>
      <c r="J43" s="22"/>
      <c r="K43" s="22"/>
      <c r="L43" s="22"/>
      <c r="M43" s="22"/>
      <c r="N43" s="53" t="str">
        <f>N31&amp;":"&amp;O31&amp;":"&amp;P31&amp;":"&amp;Q31&amp;":"&amp;R31&amp;":"&amp;S31&amp;":"&amp;T31&amp;":"&amp;U31</f>
        <v>2430000:2160000:690000:1440000:72000:216000::</v>
      </c>
      <c r="O43" s="23"/>
      <c r="P43" s="23"/>
      <c r="Q43" s="22"/>
      <c r="R43" s="22"/>
      <c r="S43" s="22"/>
      <c r="T43" s="22"/>
      <c r="U43" s="22"/>
      <c r="V43" s="22"/>
      <c r="W43" s="23"/>
      <c r="X43" s="36" t="s">
        <v>37</v>
      </c>
      <c r="Y43" s="41" t="s">
        <v>82</v>
      </c>
      <c r="Z43" s="46" t="str">
        <f t="shared" ref="Z43:AA43" si="144">Y43</f>
        <v>DEX</v>
      </c>
      <c r="AA43" s="46" t="str">
        <f t="shared" si="144"/>
        <v>DEX</v>
      </c>
      <c r="AB43" s="22"/>
      <c r="AC43" s="22"/>
      <c r="AD43" s="22"/>
      <c r="AE43" s="23"/>
      <c r="AF43" s="36" t="s">
        <v>37</v>
      </c>
      <c r="AG43" s="41" t="s">
        <v>82</v>
      </c>
      <c r="AH43" s="46" t="str">
        <f t="shared" ref="AH43:AN43" si="145">AG43</f>
        <v>DEX</v>
      </c>
      <c r="AI43" s="46" t="str">
        <f t="shared" si="145"/>
        <v>DEX</v>
      </c>
      <c r="AJ43" s="46" t="str">
        <f t="shared" si="145"/>
        <v>DEX</v>
      </c>
      <c r="AK43" s="46" t="str">
        <f t="shared" si="145"/>
        <v>DEX</v>
      </c>
      <c r="AL43" s="46" t="str">
        <f t="shared" si="145"/>
        <v>DEX</v>
      </c>
      <c r="AM43" s="46" t="str">
        <f t="shared" si="145"/>
        <v>DEX</v>
      </c>
      <c r="AN43" s="46" t="str">
        <f t="shared" si="145"/>
        <v>DEX</v>
      </c>
      <c r="AO43" s="22"/>
      <c r="AP43" s="22"/>
      <c r="AQ43" s="22"/>
      <c r="AR43" s="22"/>
      <c r="AS43" s="22"/>
      <c r="AT43" s="53" t="str">
        <f>AT31&amp;":"&amp;AU31&amp;":"&amp;AV31&amp;":"&amp;AW31&amp;":"&amp;AX31&amp;":"&amp;AY31&amp;":"&amp;AZ31&amp;":"&amp;BA31</f>
        <v>123500:152000:42750:114000:209000:218500:209000:228000</v>
      </c>
      <c r="AU43" s="23"/>
      <c r="AV43" s="23"/>
      <c r="AW43" s="23"/>
      <c r="AX43" s="22"/>
      <c r="AY43" s="22"/>
      <c r="AZ43" s="22"/>
      <c r="BA43" s="22"/>
      <c r="BB43" s="22"/>
      <c r="BC43" s="22"/>
      <c r="BD43" s="22"/>
      <c r="BE43" s="22"/>
      <c r="BF43" s="53" t="str">
        <f>BF31&amp;":"&amp;BG31&amp;":"&amp;BH31&amp;":"&amp;BI31&amp;":"&amp;BJ31&amp;":"&amp;BK31&amp;":"&amp;BL31&amp;":"&amp;BM31&amp;":"&amp;BN31&amp;":"&amp;BO31</f>
        <v>1472500:194750:175750:1805000:313500:190000:95000:494000:161500:304000</v>
      </c>
      <c r="BG43" s="23"/>
      <c r="BH43" s="23"/>
      <c r="BI43" s="23"/>
      <c r="BJ43" s="23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195" t="str">
        <f t="shared" ref="BX43:CN43" si="146">BX35&amp;","&amp;BX36&amp;","&amp;BX37&amp;","&amp;BX38&amp;","&amp;BX39&amp;","&amp;BX40&amp;","&amp;BX41&amp;","&amp;BX42</f>
        <v>1,2,5,2,0,0,0,0</v>
      </c>
      <c r="BY43" s="195" t="str">
        <f t="shared" si="146"/>
        <v>1,2,1,1,2,0,0,0</v>
      </c>
      <c r="BZ43" s="195" t="str">
        <f t="shared" si="146"/>
        <v>3,21,1,9,5,7,4,8</v>
      </c>
      <c r="CA43" s="195" t="str">
        <f t="shared" si="146"/>
        <v>1,1,0,0,0,0,0,0</v>
      </c>
      <c r="CB43" s="195" t="str">
        <f t="shared" si="146"/>
        <v>3,1,2,1,0,0,0,0</v>
      </c>
      <c r="CC43" s="195" t="str">
        <f t="shared" si="146"/>
        <v>3,2,1,0,0,0,0,0</v>
      </c>
      <c r="CD43" s="195" t="str">
        <f t="shared" si="146"/>
        <v>1,1,0,0,0,0,0,0</v>
      </c>
      <c r="CE43" s="195" t="str">
        <f t="shared" si="146"/>
        <v>2,1,4,0,0,0,0,0</v>
      </c>
      <c r="CF43" s="195" t="str">
        <f t="shared" si="146"/>
        <v>1,2,0,5,0,2,3,0</v>
      </c>
      <c r="CG43" s="195" t="str">
        <f t="shared" si="146"/>
        <v>3,4,6,2,4,2,7,3</v>
      </c>
      <c r="CH43" s="195" t="str">
        <f t="shared" si="146"/>
        <v>7,6,5,9,3,2,2,8</v>
      </c>
      <c r="CI43" s="195" t="str">
        <f t="shared" si="146"/>
        <v>8,4,7,9,7,9,11,5</v>
      </c>
      <c r="CJ43" s="195" t="str">
        <f t="shared" si="146"/>
        <v>2,1,1,2,0,0,0,0</v>
      </c>
      <c r="CK43" s="195" t="str">
        <f t="shared" si="146"/>
        <v>5,2,3,4,8,7,5,8</v>
      </c>
      <c r="CL43" s="195" t="str">
        <f t="shared" si="146"/>
        <v>1,2,8,3,13,8,0,0</v>
      </c>
      <c r="CM43" s="195" t="str">
        <f t="shared" si="146"/>
        <v>4,3,0,0,0,0,0,0</v>
      </c>
      <c r="CN43" s="53" t="str">
        <f t="shared" si="146"/>
        <v>4,6,7,1,1,3,1,2</v>
      </c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92">
        <v>0.0</v>
      </c>
      <c r="DF43" s="123">
        <v>2.0</v>
      </c>
      <c r="DG43" s="97">
        <v>1.0</v>
      </c>
      <c r="DH43" s="92">
        <v>0.0</v>
      </c>
      <c r="DI43" s="92">
        <v>0.0</v>
      </c>
      <c r="DJ43" s="97">
        <v>1.0</v>
      </c>
      <c r="DK43" s="92">
        <v>0.0</v>
      </c>
      <c r="DL43" s="92">
        <v>0.0</v>
      </c>
      <c r="DM43" s="92">
        <v>0.0</v>
      </c>
      <c r="DN43" s="92">
        <v>0.0</v>
      </c>
      <c r="DO43" s="114">
        <v>0.0</v>
      </c>
      <c r="DP43" s="92">
        <v>0.0</v>
      </c>
      <c r="DQ43" s="92">
        <v>0.0</v>
      </c>
      <c r="DR43" s="92">
        <v>0.0</v>
      </c>
      <c r="DS43" s="92">
        <v>0.0</v>
      </c>
      <c r="DT43" s="92">
        <v>0.0</v>
      </c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92">
        <v>0.0</v>
      </c>
      <c r="EF43" s="114">
        <v>0.0</v>
      </c>
      <c r="EG43" s="92">
        <v>0.0</v>
      </c>
      <c r="EH43" s="114">
        <v>0.0</v>
      </c>
      <c r="EI43" s="114">
        <v>0.0</v>
      </c>
      <c r="EJ43" s="114">
        <v>0.0</v>
      </c>
      <c r="EK43" s="126">
        <v>1.0</v>
      </c>
      <c r="EL43" s="92">
        <v>0.0</v>
      </c>
      <c r="EM43" s="92">
        <v>0.0</v>
      </c>
      <c r="EN43" s="92">
        <v>0.0</v>
      </c>
      <c r="EO43" s="92">
        <v>0.0</v>
      </c>
      <c r="EP43" s="92">
        <v>0.0</v>
      </c>
      <c r="EQ43" s="92">
        <v>0.0</v>
      </c>
      <c r="ER43" s="97">
        <v>2.0</v>
      </c>
      <c r="ES43" s="92">
        <v>0.0</v>
      </c>
      <c r="ET43" s="92">
        <v>0.0</v>
      </c>
      <c r="EU43" s="22"/>
      <c r="EV43" s="22"/>
      <c r="EW43" s="22" t="s">
        <v>92</v>
      </c>
      <c r="EX43" s="56">
        <v>342.985</v>
      </c>
      <c r="EY43" s="56">
        <v>504.817</v>
      </c>
      <c r="EZ43" s="56">
        <v>205.66</v>
      </c>
      <c r="FA43" s="22"/>
      <c r="FB43" s="22"/>
      <c r="FC43" s="22" t="s">
        <v>188</v>
      </c>
      <c r="FD43" s="56">
        <v>311.024</v>
      </c>
      <c r="FE43" s="56">
        <v>468.478</v>
      </c>
      <c r="FF43" s="56">
        <v>178.941</v>
      </c>
      <c r="FG43" s="22"/>
      <c r="FH43" s="22"/>
      <c r="FI43" s="22"/>
      <c r="FJ43" s="22"/>
      <c r="FK43" s="22"/>
      <c r="FL43" s="22"/>
      <c r="FM43" s="22"/>
      <c r="FN43" s="22"/>
      <c r="FO43" s="141">
        <v>3.0</v>
      </c>
      <c r="FP43" s="92">
        <v>0.0</v>
      </c>
      <c r="FQ43" s="92">
        <v>0.0</v>
      </c>
      <c r="FR43" s="92">
        <v>0.0</v>
      </c>
      <c r="FS43" s="92">
        <v>0.0</v>
      </c>
      <c r="FT43" s="92">
        <v>0.0</v>
      </c>
      <c r="FU43" s="203">
        <v>13.0</v>
      </c>
      <c r="FV43" s="97">
        <v>12.0</v>
      </c>
      <c r="FW43" s="142">
        <v>1.0</v>
      </c>
      <c r="FX43" s="144">
        <v>15.0</v>
      </c>
      <c r="FY43" s="144">
        <v>15.0</v>
      </c>
      <c r="FZ43" s="92">
        <v>0.0</v>
      </c>
      <c r="GA43" s="92">
        <v>0.0</v>
      </c>
      <c r="GB43" s="92">
        <v>0.0</v>
      </c>
      <c r="GC43" s="92">
        <v>0.0</v>
      </c>
      <c r="GD43" s="125">
        <v>20.0</v>
      </c>
      <c r="GE43" s="22"/>
      <c r="GF43" s="22"/>
      <c r="GG43" s="22"/>
      <c r="GH43" s="22"/>
      <c r="GI43" s="22"/>
      <c r="GJ43" s="22"/>
      <c r="GK43" s="22"/>
      <c r="GL43" s="189">
        <v>1.0</v>
      </c>
      <c r="GM43" s="189">
        <v>1.0</v>
      </c>
      <c r="GN43" s="92">
        <v>0.0</v>
      </c>
      <c r="GO43" s="92">
        <v>0.0</v>
      </c>
      <c r="GP43" s="189">
        <v>1.0</v>
      </c>
      <c r="GQ43" s="201">
        <v>6.0</v>
      </c>
      <c r="GR43" s="192">
        <v>3.0</v>
      </c>
      <c r="GS43" s="191">
        <v>2.0</v>
      </c>
      <c r="GT43" s="189">
        <v>1.0</v>
      </c>
      <c r="GU43" s="192">
        <v>3.0</v>
      </c>
      <c r="GV43" s="192">
        <v>3.0</v>
      </c>
      <c r="GW43" s="189">
        <v>1.0</v>
      </c>
      <c r="GX43" s="189">
        <v>1.0</v>
      </c>
      <c r="GY43" s="192">
        <v>3.0</v>
      </c>
      <c r="GZ43" s="191">
        <v>2.0</v>
      </c>
      <c r="HA43" s="97">
        <v>1.0</v>
      </c>
    </row>
    <row r="44">
      <c r="A44" s="22"/>
      <c r="B44" s="22"/>
      <c r="C44" s="53" t="str">
        <f>C42&amp;":"&amp;D42&amp;":"&amp;E42&amp;":"&amp;F42&amp;":"&amp;G42&amp;":"&amp;H42&amp;":"&amp;I42&amp;":"&amp;J42</f>
        <v>12,3,3,5,2,3,6,6:14,9,5,5,6,3,8,5:13,4,8,2,5,3,8,18:18,3,2,5,3,4,4,6:1,0,0,0,0,0,0,0:15,12,13,1,6,16,12,10:5,5,4,8,3,7,6,10:10,4,5,3,10,3,12,7</v>
      </c>
      <c r="D44" s="23"/>
      <c r="E44" s="23"/>
      <c r="F44" s="23"/>
      <c r="G44" s="23"/>
      <c r="H44" s="23"/>
      <c r="I44" s="23"/>
      <c r="J44" s="23"/>
      <c r="K44" s="23"/>
      <c r="L44" s="23"/>
      <c r="M44" s="22"/>
      <c r="N44" s="53" t="str">
        <f>N42&amp;":"&amp;O42&amp;":"&amp;P42&amp;":"&amp;Q42&amp;":"&amp;R42&amp;":"&amp;S42&amp;":"&amp;T42&amp;":"&amp;U42</f>
        <v>4,6,2,4,0,2,4,3:6,4,3,2,2,5,2,4:11,8,4,2,2,3,2,4:16,8,2,12,5,2,6,14:5,3,5,0,9,2,2,1:9,5,10,4,3,5,4,7::</v>
      </c>
      <c r="O44" s="23"/>
      <c r="P44" s="23"/>
      <c r="Q44" s="23"/>
      <c r="R44" s="23"/>
      <c r="S44" s="23"/>
      <c r="T44" s="23"/>
      <c r="U44" s="22"/>
      <c r="V44" s="22"/>
      <c r="W44" s="22"/>
      <c r="X44" s="23" t="s">
        <v>39</v>
      </c>
      <c r="Y44" s="47">
        <v>100.0</v>
      </c>
      <c r="Z44" s="47">
        <v>100.0</v>
      </c>
      <c r="AA44" s="47">
        <v>100.0</v>
      </c>
      <c r="AB44" s="22"/>
      <c r="AC44" s="22"/>
      <c r="AD44" s="22"/>
      <c r="AE44" s="22"/>
      <c r="AF44" s="23" t="s">
        <v>39</v>
      </c>
      <c r="AG44" s="47">
        <v>100.0</v>
      </c>
      <c r="AH44" s="47">
        <v>100.0</v>
      </c>
      <c r="AI44" s="47">
        <v>100.0</v>
      </c>
      <c r="AJ44" s="47">
        <v>100.0</v>
      </c>
      <c r="AK44" s="47">
        <v>100.0</v>
      </c>
      <c r="AL44" s="47">
        <v>100.0</v>
      </c>
      <c r="AM44" s="47">
        <v>100.0</v>
      </c>
      <c r="AN44" s="47">
        <v>100.0</v>
      </c>
      <c r="AO44" s="22"/>
      <c r="AP44" s="22"/>
      <c r="AQ44" s="22"/>
      <c r="AR44" s="22"/>
      <c r="AS44" s="22"/>
      <c r="AT44" s="53" t="str">
        <f>AT42&amp;":"&amp;AU42&amp;":"&amp;AV42&amp;":"&amp;AW42&amp;":"&amp;AX42&amp;":"&amp;AY42&amp;":"&amp;AZ42&amp;":"&amp;BA42</f>
        <v>1,2,1,2,1,1,2,2:9,13,8,3,2,1,3,6:5,2,2,2,5,4,5,4:1,2,0,0,0,0,0,0:1,2,2,2,2,4,2,0:6,11,6,3,4,7,2,6:8,12,7,5,12,6,3,16:1,1,2,1,1,0,0,0</v>
      </c>
      <c r="AU44" s="23"/>
      <c r="AV44" s="23"/>
      <c r="AW44" s="23"/>
      <c r="AX44" s="23"/>
      <c r="AY44" s="23"/>
      <c r="AZ44" s="23"/>
      <c r="BA44" s="23"/>
      <c r="BB44" s="23"/>
      <c r="BC44" s="22"/>
      <c r="BD44" s="22"/>
      <c r="BE44" s="22"/>
      <c r="BF44" s="53" t="str">
        <f>BF42&amp;":"&amp;BG42&amp;":"&amp;BH42&amp;":"&amp;BI42&amp;":"&amp;BJ42&amp;":"&amp;BK42&amp;":"&amp;BL42&amp;":"&amp;BM42&amp;":"&amp;BN42&amp;":"&amp;BO42</f>
        <v>0,0,0,1,1,0,1,0:21,18,12,13,18,28,30,21:32,23,8,10,13,10,9,16:1,0,0,0,0,0,1,0:16,13,17,12,15,16,17,25:6,12,2,3,11,3,6,6:6,4,3,16,9,10,2,11:0,0,0,0,1,0,1,0:13,21,23,14,8,14,3,11:17,1,5,6,11,19,15,8</v>
      </c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2"/>
      <c r="BU44" s="22"/>
      <c r="BV44" s="22"/>
      <c r="BW44" s="22"/>
      <c r="BX44" s="53" t="str">
        <f>BX32&amp;":"&amp;BY32&amp;":"&amp;BZ32&amp;":"&amp;CA32&amp;":"&amp;CB32&amp;":"&amp;CC32&amp;":"&amp;CD32&amp;":"&amp;CE32&amp;":"&amp;CF32&amp;":"&amp;CG32&amp;":"&amp;CH32&amp;":"&amp;CI32&amp;":"&amp;CJ32&amp;":"&amp;CK32&amp;":"&amp;CL32&amp;":"&amp;CM32&amp;":"&amp;CN32</f>
        <v>18000:13500:135000:17100:9000:13500:16200:19800:13500:66150:80100:82350:130500:59400:80550:90900:99000</v>
      </c>
      <c r="BY44" s="23"/>
      <c r="BZ44" s="23"/>
      <c r="CA44" s="23"/>
      <c r="CB44" s="23"/>
      <c r="CC44" s="23"/>
      <c r="CD44" s="23"/>
      <c r="CE44" s="23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152">
        <v>0.0</v>
      </c>
      <c r="DF44" s="152">
        <v>0.0</v>
      </c>
      <c r="DG44" s="160">
        <v>1.0</v>
      </c>
      <c r="DH44" s="152">
        <v>0.0</v>
      </c>
      <c r="DI44" s="152">
        <v>0.0</v>
      </c>
      <c r="DJ44" s="152">
        <v>0.0</v>
      </c>
      <c r="DK44" s="152">
        <v>0.0</v>
      </c>
      <c r="DL44" s="152">
        <v>0.0</v>
      </c>
      <c r="DM44" s="152">
        <v>0.0</v>
      </c>
      <c r="DN44" s="152">
        <v>0.0</v>
      </c>
      <c r="DO44" s="168">
        <v>0.0</v>
      </c>
      <c r="DP44" s="152">
        <v>0.0</v>
      </c>
      <c r="DQ44" s="152">
        <v>0.0</v>
      </c>
      <c r="DR44" s="152">
        <v>0.0</v>
      </c>
      <c r="DS44" s="152">
        <v>0.0</v>
      </c>
      <c r="DT44" s="152">
        <v>0.0</v>
      </c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152">
        <v>0.0</v>
      </c>
      <c r="EF44" s="168">
        <v>0.0</v>
      </c>
      <c r="EG44" s="152">
        <v>0.0</v>
      </c>
      <c r="EH44" s="168">
        <v>0.0</v>
      </c>
      <c r="EI44" s="168">
        <v>0.0</v>
      </c>
      <c r="EJ44" s="168">
        <v>0.0</v>
      </c>
      <c r="EK44" s="152">
        <v>0.0</v>
      </c>
      <c r="EL44" s="152">
        <v>0.0</v>
      </c>
      <c r="EM44" s="152">
        <v>0.0</v>
      </c>
      <c r="EN44" s="152">
        <v>0.0</v>
      </c>
      <c r="EO44" s="152">
        <v>0.0</v>
      </c>
      <c r="EP44" s="152">
        <v>0.0</v>
      </c>
      <c r="EQ44" s="152">
        <v>0.0</v>
      </c>
      <c r="ER44" s="152">
        <v>0.0</v>
      </c>
      <c r="ES44" s="152">
        <v>0.0</v>
      </c>
      <c r="ET44" s="152">
        <v>0.0</v>
      </c>
      <c r="EU44" s="22"/>
      <c r="EV44" s="22"/>
      <c r="EW44" s="22" t="s">
        <v>189</v>
      </c>
      <c r="EX44" s="56">
        <v>282.779</v>
      </c>
      <c r="EY44" s="56">
        <v>502.873</v>
      </c>
      <c r="EZ44" s="56">
        <v>114.084</v>
      </c>
      <c r="FA44" s="22"/>
      <c r="FB44" s="22"/>
      <c r="FC44" s="22" t="s">
        <v>155</v>
      </c>
      <c r="FD44" s="56">
        <v>300.424</v>
      </c>
      <c r="FE44" s="56">
        <v>456.394</v>
      </c>
      <c r="FF44" s="56">
        <v>170.148</v>
      </c>
      <c r="FG44" s="22"/>
      <c r="FH44" s="22"/>
      <c r="FI44" s="22"/>
      <c r="FJ44" s="22"/>
      <c r="FK44" s="22"/>
      <c r="FL44" s="22"/>
      <c r="FM44" s="22"/>
      <c r="FN44" s="22"/>
      <c r="FO44" s="92">
        <v>0.0</v>
      </c>
      <c r="FP44" s="92">
        <v>2.0</v>
      </c>
      <c r="FQ44" s="114">
        <v>0.0</v>
      </c>
      <c r="FR44" s="114">
        <v>0.0</v>
      </c>
      <c r="FS44" s="114">
        <v>0.0</v>
      </c>
      <c r="FT44" s="114">
        <v>0.0</v>
      </c>
      <c r="FU44" s="200">
        <v>17.0</v>
      </c>
      <c r="FV44" s="204">
        <v>8.0</v>
      </c>
      <c r="FW44" s="186">
        <v>14.0</v>
      </c>
      <c r="FX44" s="186">
        <v>14.0</v>
      </c>
      <c r="FY44" s="125">
        <v>18.0</v>
      </c>
      <c r="FZ44" s="92">
        <v>0.0</v>
      </c>
      <c r="GA44" s="92">
        <v>0.0</v>
      </c>
      <c r="GB44" s="92">
        <v>0.0</v>
      </c>
      <c r="GC44" s="92">
        <v>0.0</v>
      </c>
      <c r="GD44" s="132">
        <v>19.0</v>
      </c>
      <c r="GE44" s="22"/>
      <c r="GF44" s="22"/>
      <c r="GG44" s="22"/>
      <c r="GH44" s="22"/>
      <c r="GI44" s="22"/>
      <c r="GJ44" s="22"/>
      <c r="GK44" s="22"/>
      <c r="GL44" s="189">
        <v>1.0</v>
      </c>
      <c r="GM44" s="205">
        <v>5.0</v>
      </c>
      <c r="GN44" s="92">
        <v>0.0</v>
      </c>
      <c r="GO44" s="192">
        <v>3.0</v>
      </c>
      <c r="GP44" s="22" t="s">
        <v>190</v>
      </c>
      <c r="GQ44" s="205">
        <v>5.0</v>
      </c>
      <c r="GR44" s="190">
        <v>8.0</v>
      </c>
      <c r="GS44" s="189">
        <v>1.0</v>
      </c>
      <c r="GT44" s="201">
        <v>6.0</v>
      </c>
      <c r="GU44" s="189">
        <v>1.0</v>
      </c>
      <c r="GV44" s="192">
        <v>3.0</v>
      </c>
      <c r="GW44" s="92">
        <v>0.0</v>
      </c>
      <c r="GX44" s="194">
        <v>7.0</v>
      </c>
      <c r="GY44" s="189">
        <v>1.0</v>
      </c>
      <c r="GZ44" s="205">
        <v>5.0</v>
      </c>
      <c r="HA44" s="97">
        <v>1.0</v>
      </c>
    </row>
    <row r="45">
      <c r="A45" s="22"/>
      <c r="B45" s="27" t="s">
        <v>23</v>
      </c>
      <c r="C45" s="23"/>
      <c r="D45" s="23"/>
      <c r="E45" s="23"/>
      <c r="F45" s="23"/>
      <c r="G45" s="23"/>
      <c r="H45" s="23"/>
      <c r="I45" s="23"/>
      <c r="J45" s="23"/>
      <c r="K45" s="22"/>
      <c r="L45" s="22"/>
      <c r="M45" s="27" t="s">
        <v>23</v>
      </c>
      <c r="N45" s="23"/>
      <c r="O45" s="23"/>
      <c r="P45" s="23"/>
      <c r="Q45" s="23"/>
      <c r="R45" s="23"/>
      <c r="S45" s="23"/>
      <c r="T45" s="22"/>
      <c r="U45" s="22"/>
      <c r="V45" s="22"/>
      <c r="W45" s="22"/>
      <c r="X45" s="49" t="s">
        <v>2</v>
      </c>
      <c r="Y45" s="50" t="s">
        <v>191</v>
      </c>
      <c r="Z45" s="50" t="s">
        <v>95</v>
      </c>
      <c r="AA45" s="50" t="s">
        <v>97</v>
      </c>
      <c r="AB45" s="22"/>
      <c r="AC45" s="22"/>
      <c r="AD45" s="22"/>
      <c r="AE45" s="22"/>
      <c r="AF45" s="49" t="s">
        <v>2</v>
      </c>
      <c r="AG45" s="50" t="s">
        <v>90</v>
      </c>
      <c r="AH45" s="50" t="s">
        <v>91</v>
      </c>
      <c r="AI45" s="50" t="s">
        <v>92</v>
      </c>
      <c r="AJ45" s="50" t="s">
        <v>93</v>
      </c>
      <c r="AK45" s="50" t="s">
        <v>95</v>
      </c>
      <c r="AL45" s="50" t="s">
        <v>97</v>
      </c>
      <c r="AM45" s="50" t="s">
        <v>98</v>
      </c>
      <c r="AN45" s="50" t="s">
        <v>99</v>
      </c>
      <c r="AO45" s="22"/>
      <c r="AP45" s="22"/>
      <c r="AQ45" s="22"/>
      <c r="AR45" s="22"/>
      <c r="AS45" s="27" t="s">
        <v>23</v>
      </c>
      <c r="AT45" s="23"/>
      <c r="AU45" s="23"/>
      <c r="AV45" s="23"/>
      <c r="AW45" s="23"/>
      <c r="AX45" s="23"/>
      <c r="AY45" s="23"/>
      <c r="AZ45" s="23"/>
      <c r="BA45" s="23"/>
      <c r="BB45" s="22"/>
      <c r="BC45" s="22"/>
      <c r="BD45" s="22"/>
      <c r="BE45" s="27" t="s">
        <v>23</v>
      </c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2"/>
      <c r="BQ45" s="22"/>
      <c r="BR45" s="22"/>
      <c r="BS45" s="22"/>
      <c r="BT45" s="22"/>
      <c r="BU45" s="22"/>
      <c r="BV45" s="22"/>
      <c r="BW45" s="22"/>
      <c r="BX45" s="53" t="str">
        <f>BX43&amp;":"&amp;BY43&amp;":"&amp;BZ43&amp;":"&amp;CA43&amp;":"&amp;CB43&amp;":"&amp;CC43&amp;":"&amp;CD43&amp;":"&amp;CE43&amp;":"&amp;CF43&amp;":"&amp;CG43&amp;":"&amp;CH43&amp;":"&amp;CI43&amp;":"&amp;CJ43&amp;":"&amp;CK43&amp;":"&amp;CL43&amp;":"&amp;CM43&amp;":"&amp;CN43</f>
        <v>1,2,5,2,0,0,0,0:1,2,1,1,2,0,0,0:3,21,1,9,5,7,4,8:1,1,0,0,0,0,0,0:3,1,2,1,0,0,0,0:3,2,1,0,0,0,0,0:1,1,0,0,0,0,0,0:2,1,4,0,0,0,0,0:1,2,0,5,0,2,3,0:3,4,6,2,4,2,7,3:7,6,5,9,3,2,2,8:8,4,7,9,7,9,11,5:2,1,1,2,0,0,0,0:5,2,3,4,8,7,5,8:1,2,8,3,13,8,0,0:4,3,0,0,0,0,0,0:4,6,7,1,1,3,1,2</v>
      </c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195" t="str">
        <f t="shared" ref="DE45:DT45" si="147">DE37&amp;","&amp;DE38&amp;","&amp;DE39&amp;","&amp;DE40&amp;","&amp;DE41&amp;","&amp;DE42&amp;","&amp;DE43&amp;","&amp;DE44</f>
        <v>2,1,1,2,0,0,0,0</v>
      </c>
      <c r="DF45" s="195" t="str">
        <f t="shared" si="147"/>
        <v>0,1,0,0,0,3,2,0</v>
      </c>
      <c r="DG45" s="195" t="str">
        <f t="shared" si="147"/>
        <v>1,1,1,2,1,2,1,1</v>
      </c>
      <c r="DH45" s="195" t="str">
        <f t="shared" si="147"/>
        <v>1,4,0,1,1,0,0,0</v>
      </c>
      <c r="DI45" s="195" t="str">
        <f t="shared" si="147"/>
        <v>2,1,1,1,0,0,0,0</v>
      </c>
      <c r="DJ45" s="195" t="str">
        <f t="shared" si="147"/>
        <v>3,1,2,1,1,3,1,0</v>
      </c>
      <c r="DK45" s="195" t="str">
        <f t="shared" si="147"/>
        <v>2,1,1,0,0,0,0,0</v>
      </c>
      <c r="DL45" s="195" t="str">
        <f t="shared" si="147"/>
        <v>1,0,0,0,0,0,0,0</v>
      </c>
      <c r="DM45" s="195" t="str">
        <f t="shared" si="147"/>
        <v>1,0,0,0,0,0,0,0</v>
      </c>
      <c r="DN45" s="195" t="str">
        <f t="shared" si="147"/>
        <v>1,1,1,2,0,0,0,0</v>
      </c>
      <c r="DO45" s="195" t="str">
        <f t="shared" si="147"/>
        <v>0,0,0,0,0,0,0,0</v>
      </c>
      <c r="DP45" s="195" t="str">
        <f t="shared" si="147"/>
        <v>1,2,1,1,0,0,0,0</v>
      </c>
      <c r="DQ45" s="195" t="str">
        <f t="shared" si="147"/>
        <v>1,0,0,0,0,0,0,0</v>
      </c>
      <c r="DR45" s="195" t="str">
        <f t="shared" si="147"/>
        <v>1,4,1,2,0,0,0,0</v>
      </c>
      <c r="DS45" s="195" t="str">
        <f t="shared" si="147"/>
        <v>1,1,1,2,0,0,0,0</v>
      </c>
      <c r="DT45" s="53" t="str">
        <f t="shared" si="147"/>
        <v>3,1,2,1,2,0,0,0</v>
      </c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195" t="str">
        <f t="shared" ref="EE45:ET45" si="148">EE37&amp;","&amp;EE38&amp;","&amp;EE39&amp;","&amp;EE40&amp;","&amp;EE41&amp;","&amp;EE42&amp;","&amp;EE43&amp;","&amp;EE44</f>
        <v>1,1,3,2,1,0,0,0</v>
      </c>
      <c r="EF45" s="195" t="str">
        <f t="shared" si="148"/>
        <v>1,1,1,2,0,0,0,0</v>
      </c>
      <c r="EG45" s="195" t="str">
        <f t="shared" si="148"/>
        <v>1,1,1,1,2,2,0,0</v>
      </c>
      <c r="EH45" s="195" t="str">
        <f t="shared" si="148"/>
        <v>2,1,2,2,2,0,0,0</v>
      </c>
      <c r="EI45" s="195" t="str">
        <f t="shared" si="148"/>
        <v>3,1,2,6,0,0,0,0</v>
      </c>
      <c r="EJ45" s="195" t="str">
        <f t="shared" si="148"/>
        <v>4,1,2,2,3,0,0,0</v>
      </c>
      <c r="EK45" s="195" t="str">
        <f t="shared" si="148"/>
        <v>0,1,1,2,3,0,1,0</v>
      </c>
      <c r="EL45" s="195" t="str">
        <f t="shared" si="148"/>
        <v>2,0,0,0,2,1,0,0</v>
      </c>
      <c r="EM45" s="195" t="str">
        <f t="shared" si="148"/>
        <v>1,4,2,0,0,0,0,0</v>
      </c>
      <c r="EN45" s="195" t="str">
        <f t="shared" si="148"/>
        <v>1,1,3,0,0,0,0,0</v>
      </c>
      <c r="EO45" s="195" t="str">
        <f t="shared" si="148"/>
        <v>1,1,3,2,4,0,0,0</v>
      </c>
      <c r="EP45" s="195" t="str">
        <f t="shared" si="148"/>
        <v>3,1,1,0,1,2,0,0</v>
      </c>
      <c r="EQ45" s="195" t="str">
        <f t="shared" si="148"/>
        <v>1,1,2,1,0,0,0,0</v>
      </c>
      <c r="ER45" s="195" t="str">
        <f t="shared" si="148"/>
        <v>2,4,1,2,3,0,2,0</v>
      </c>
      <c r="ES45" s="195" t="str">
        <f t="shared" si="148"/>
        <v>1,1,0,0,0,0,0,0</v>
      </c>
      <c r="ET45" s="53" t="str">
        <f t="shared" si="148"/>
        <v>2,1,2,1,2,0,0,0</v>
      </c>
      <c r="EU45" s="22"/>
      <c r="EV45" s="22"/>
      <c r="EW45" s="22" t="s">
        <v>192</v>
      </c>
      <c r="EX45" s="56">
        <v>263.333</v>
      </c>
      <c r="EY45" s="56">
        <v>417.909</v>
      </c>
      <c r="EZ45" s="56">
        <v>137.1</v>
      </c>
      <c r="FA45" s="22"/>
      <c r="FB45" s="22"/>
      <c r="FC45" s="22" t="s">
        <v>193</v>
      </c>
      <c r="FD45" s="56">
        <v>300.026</v>
      </c>
      <c r="FE45" s="56">
        <v>476.318</v>
      </c>
      <c r="FF45" s="56">
        <v>156.088</v>
      </c>
      <c r="FG45" s="22"/>
      <c r="FH45" s="22"/>
      <c r="FI45" s="22"/>
      <c r="FJ45" s="22"/>
      <c r="FK45" s="22"/>
      <c r="FL45" s="22"/>
      <c r="FM45" s="22"/>
      <c r="FN45" s="22"/>
      <c r="FO45" s="92">
        <v>0.0</v>
      </c>
      <c r="FP45" s="114">
        <v>4.0</v>
      </c>
      <c r="FQ45" s="114">
        <v>0.0</v>
      </c>
      <c r="FR45" s="114">
        <v>0.0</v>
      </c>
      <c r="FS45" s="114">
        <v>0.0</v>
      </c>
      <c r="FT45" s="114">
        <v>0.0</v>
      </c>
      <c r="FU45" s="204">
        <v>8.0</v>
      </c>
      <c r="FV45" s="186">
        <v>14.0</v>
      </c>
      <c r="FW45" s="145">
        <v>2.0</v>
      </c>
      <c r="FX45" s="97">
        <v>12.0</v>
      </c>
      <c r="FY45" s="206">
        <v>23.0</v>
      </c>
      <c r="FZ45" s="92">
        <v>0.0</v>
      </c>
      <c r="GA45" s="92">
        <v>0.0</v>
      </c>
      <c r="GB45" s="92">
        <v>0.0</v>
      </c>
      <c r="GC45" s="92">
        <v>0.0</v>
      </c>
      <c r="GD45" s="92">
        <v>13.0</v>
      </c>
      <c r="GE45" s="22"/>
      <c r="GF45" s="22"/>
      <c r="GG45" s="22"/>
      <c r="GH45" s="22"/>
      <c r="GI45" s="22"/>
      <c r="GJ45" s="22"/>
      <c r="GK45" s="22"/>
      <c r="GL45" s="92">
        <v>0.0</v>
      </c>
      <c r="GM45" s="191">
        <v>2.0</v>
      </c>
      <c r="GN45" s="92">
        <v>0.0</v>
      </c>
      <c r="GO45" s="191">
        <v>2.0</v>
      </c>
      <c r="GP45" s="191">
        <v>2.0</v>
      </c>
      <c r="GQ45" s="194">
        <v>7.0</v>
      </c>
      <c r="GR45" s="205">
        <v>5.0</v>
      </c>
      <c r="GS45" s="189">
        <v>1.0</v>
      </c>
      <c r="GT45" s="193">
        <v>4.0</v>
      </c>
      <c r="GU45" s="191">
        <v>2.0</v>
      </c>
      <c r="GV45" s="190">
        <v>8.0</v>
      </c>
      <c r="GW45" s="92">
        <v>0.0</v>
      </c>
      <c r="GX45" s="205">
        <v>5.0</v>
      </c>
      <c r="GY45" s="193">
        <v>4.0</v>
      </c>
      <c r="GZ45" s="191">
        <v>2.0</v>
      </c>
      <c r="HA45" s="114">
        <v>3.0</v>
      </c>
    </row>
    <row r="46">
      <c r="A46" s="22"/>
      <c r="B46" s="23" t="s">
        <v>24</v>
      </c>
      <c r="C46" s="76" t="s">
        <v>42</v>
      </c>
      <c r="D46" s="76" t="s">
        <v>42</v>
      </c>
      <c r="E46" s="76" t="s">
        <v>42</v>
      </c>
      <c r="F46" s="76" t="s">
        <v>42</v>
      </c>
      <c r="G46" s="76" t="s">
        <v>42</v>
      </c>
      <c r="H46" s="76" t="s">
        <v>42</v>
      </c>
      <c r="I46" s="76" t="s">
        <v>42</v>
      </c>
      <c r="J46" s="76" t="s">
        <v>42</v>
      </c>
      <c r="K46" s="22"/>
      <c r="L46" s="22"/>
      <c r="M46" s="23" t="s">
        <v>24</v>
      </c>
      <c r="N46" s="76" t="s">
        <v>42</v>
      </c>
      <c r="O46" s="76" t="s">
        <v>42</v>
      </c>
      <c r="P46" s="76" t="s">
        <v>42</v>
      </c>
      <c r="Q46" s="76" t="s">
        <v>42</v>
      </c>
      <c r="R46" s="76" t="s">
        <v>42</v>
      </c>
      <c r="S46" s="76" t="s">
        <v>42</v>
      </c>
      <c r="T46" s="22"/>
      <c r="U46" s="22"/>
      <c r="V46" s="22"/>
      <c r="W46" s="22"/>
      <c r="X46" s="49" t="s">
        <v>7</v>
      </c>
      <c r="Y46" s="51"/>
      <c r="Z46" s="51"/>
      <c r="AA46" s="51"/>
      <c r="AB46" s="22"/>
      <c r="AC46" s="22"/>
      <c r="AD46" s="22"/>
      <c r="AE46" s="22"/>
      <c r="AF46" s="49" t="s">
        <v>7</v>
      </c>
      <c r="AG46" s="51"/>
      <c r="AH46" s="51"/>
      <c r="AI46" s="51"/>
      <c r="AJ46" s="51"/>
      <c r="AK46" s="51"/>
      <c r="AL46" s="51"/>
      <c r="AM46" s="51"/>
      <c r="AN46" s="51"/>
      <c r="AO46" s="22"/>
      <c r="AP46" s="22"/>
      <c r="AQ46" s="22"/>
      <c r="AR46" s="22"/>
      <c r="AS46" s="23" t="s">
        <v>24</v>
      </c>
      <c r="AT46" s="76" t="s">
        <v>42</v>
      </c>
      <c r="AU46" s="76" t="s">
        <v>42</v>
      </c>
      <c r="AV46" s="76" t="s">
        <v>42</v>
      </c>
      <c r="AW46" s="76" t="s">
        <v>42</v>
      </c>
      <c r="AX46" s="76" t="s">
        <v>42</v>
      </c>
      <c r="AY46" s="76" t="s">
        <v>42</v>
      </c>
      <c r="AZ46" s="76" t="s">
        <v>42</v>
      </c>
      <c r="BA46" s="76" t="s">
        <v>42</v>
      </c>
      <c r="BB46" s="22"/>
      <c r="BC46" s="22"/>
      <c r="BD46" s="22"/>
      <c r="BE46" s="23" t="s">
        <v>24</v>
      </c>
      <c r="BF46" s="76" t="s">
        <v>42</v>
      </c>
      <c r="BG46" s="76" t="s">
        <v>42</v>
      </c>
      <c r="BH46" s="76" t="s">
        <v>42</v>
      </c>
      <c r="BI46" s="76" t="s">
        <v>42</v>
      </c>
      <c r="BJ46" s="76" t="s">
        <v>42</v>
      </c>
      <c r="BK46" s="76" t="s">
        <v>42</v>
      </c>
      <c r="BL46" s="76" t="s">
        <v>42</v>
      </c>
      <c r="BM46" s="76" t="s">
        <v>42</v>
      </c>
      <c r="BN46" s="76" t="s">
        <v>42</v>
      </c>
      <c r="BO46" s="76" t="s">
        <v>42</v>
      </c>
      <c r="BP46" s="22"/>
      <c r="BQ46" s="22"/>
      <c r="BR46" s="22"/>
      <c r="BS46" s="22"/>
      <c r="BT46" s="22"/>
      <c r="BU46" s="22"/>
      <c r="BV46" s="22"/>
      <c r="BW46" s="27" t="s">
        <v>23</v>
      </c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53" t="str">
        <f>DE34&amp;":"&amp;DF34&amp;":"&amp;DG34&amp;":"&amp;DH34&amp;":"&amp;DI34&amp;":"&amp;DJ34&amp;":"&amp;DK34&amp;":"&amp;DL34&amp;":"&amp;DM34&amp;":"&amp;DN34&amp;":"&amp;DO34&amp;":"&amp;DP34&amp;":"&amp;DQ34&amp;":"&amp;DR34&amp;":"&amp;DS34&amp;":"&amp;DT34&amp;":"&amp;DS78</f>
        <v>34000:32000:33500:31500:25500:27000:24500:30000:31000:32500:0:28000:29500:25500:23000:27500:162-UDGy156a</v>
      </c>
      <c r="DF46" s="23"/>
      <c r="DG46" s="23"/>
      <c r="DH46" s="23"/>
      <c r="DI46" s="23"/>
      <c r="DJ46" s="23"/>
      <c r="DK46" s="23"/>
      <c r="DL46" s="23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53" t="str">
        <f>EE34&amp;":"&amp;EF34&amp;":"&amp;EG34&amp;":"&amp;EH34&amp;":"&amp;EI34&amp;":"&amp;EJ34&amp;":"&amp;EK34&amp;":"&amp;EL34&amp;":"&amp;EM34&amp;":"&amp;EN34&amp;":"&amp;EO34&amp;":"&amp;EP34&amp;":"&amp;EQ34&amp;":"&amp;ER34&amp;":"&amp;ES34&amp;":"&amp;ET34&amp;":"&amp;EU34</f>
        <v>11200:15400:18900:17500:22400:23100:22400:14700:11900:11200:14700:19600:25900:16100:21700:10500:</v>
      </c>
      <c r="EF46" s="23"/>
      <c r="EG46" s="23"/>
      <c r="EH46" s="23"/>
      <c r="EI46" s="23"/>
      <c r="EJ46" s="23"/>
      <c r="EK46" s="23"/>
      <c r="EL46" s="23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 t="s">
        <v>109</v>
      </c>
      <c r="EX46" s="56">
        <v>241.076</v>
      </c>
      <c r="EY46" s="56">
        <v>375.545</v>
      </c>
      <c r="EZ46" s="56">
        <v>130.194</v>
      </c>
      <c r="FA46" s="22"/>
      <c r="FB46" s="22"/>
      <c r="FC46" s="22" t="s">
        <v>194</v>
      </c>
      <c r="FD46" s="56">
        <v>297.224</v>
      </c>
      <c r="FE46" s="56">
        <v>454.921</v>
      </c>
      <c r="FF46" s="56">
        <v>166.005</v>
      </c>
      <c r="FG46" s="22"/>
      <c r="FH46" s="22"/>
      <c r="FI46" s="22"/>
      <c r="FJ46" s="22"/>
      <c r="FK46" s="22"/>
      <c r="FL46" s="22"/>
      <c r="FM46" s="22"/>
      <c r="FN46" s="22"/>
      <c r="FO46" s="172">
        <v>1.0</v>
      </c>
      <c r="FP46" s="152">
        <v>2.0</v>
      </c>
      <c r="FQ46" s="168">
        <v>0.0</v>
      </c>
      <c r="FR46" s="168">
        <v>0.0</v>
      </c>
      <c r="FS46" s="168">
        <v>0.0</v>
      </c>
      <c r="FT46" s="168">
        <v>0.0</v>
      </c>
      <c r="FU46" s="169">
        <v>6.0</v>
      </c>
      <c r="FV46" s="207">
        <v>10.0</v>
      </c>
      <c r="FW46" s="172">
        <v>1.0</v>
      </c>
      <c r="FX46" s="208">
        <v>11.0</v>
      </c>
      <c r="FY46" s="209">
        <v>26.0</v>
      </c>
      <c r="FZ46" s="152">
        <v>0.0</v>
      </c>
      <c r="GA46" s="152">
        <v>0.0</v>
      </c>
      <c r="GB46" s="152">
        <v>0.0</v>
      </c>
      <c r="GC46" s="152">
        <v>0.0</v>
      </c>
      <c r="GD46" s="210">
        <v>21.0</v>
      </c>
      <c r="GE46" s="22"/>
      <c r="GF46" s="22"/>
      <c r="GG46" s="22"/>
      <c r="GH46" s="22"/>
      <c r="GI46" s="22"/>
      <c r="GJ46" s="22"/>
      <c r="GK46" s="22"/>
      <c r="GL46" s="92">
        <v>0.0</v>
      </c>
      <c r="GM46" s="114">
        <v>4.0</v>
      </c>
      <c r="GN46" s="92">
        <v>0.0</v>
      </c>
      <c r="GO46" s="114">
        <v>1.0</v>
      </c>
      <c r="GP46" s="123">
        <v>3.0</v>
      </c>
      <c r="GQ46" s="92">
        <v>2.0</v>
      </c>
      <c r="GR46" s="191">
        <v>2.0</v>
      </c>
      <c r="GS46" s="92">
        <v>0.0</v>
      </c>
      <c r="GT46" s="201">
        <v>6.0</v>
      </c>
      <c r="GU46" s="189">
        <v>1.0</v>
      </c>
      <c r="GV46" s="192">
        <v>3.0</v>
      </c>
      <c r="GW46" s="92">
        <v>0.0</v>
      </c>
      <c r="GX46" s="201">
        <v>6.0</v>
      </c>
      <c r="GY46" s="92">
        <v>0.0</v>
      </c>
      <c r="GZ46" s="193">
        <v>4.0</v>
      </c>
      <c r="HA46" s="123">
        <v>2.0</v>
      </c>
    </row>
    <row r="47">
      <c r="A47" s="23"/>
      <c r="B47" s="211" t="s">
        <v>25</v>
      </c>
      <c r="C47" s="212">
        <v>64.09</v>
      </c>
      <c r="D47" s="212">
        <v>77.004</v>
      </c>
      <c r="E47" s="212">
        <v>79.268</v>
      </c>
      <c r="F47" s="212">
        <v>26.177</v>
      </c>
      <c r="G47" s="212">
        <v>14.368</v>
      </c>
      <c r="H47" s="212">
        <v>38.785</v>
      </c>
      <c r="I47" s="212">
        <v>22.039</v>
      </c>
      <c r="J47" s="212">
        <v>74.021</v>
      </c>
      <c r="K47" s="22"/>
      <c r="L47" s="23"/>
      <c r="M47" s="211" t="s">
        <v>25</v>
      </c>
      <c r="N47" s="212">
        <v>7.294</v>
      </c>
      <c r="O47" s="212">
        <v>9.67</v>
      </c>
      <c r="P47" s="212">
        <v>32.492</v>
      </c>
      <c r="Q47" s="212">
        <v>22.2</v>
      </c>
      <c r="R47" s="212">
        <v>231.619</v>
      </c>
      <c r="S47" s="212">
        <v>136.904</v>
      </c>
      <c r="T47" s="22"/>
      <c r="U47" s="22"/>
      <c r="V47" s="22"/>
      <c r="W47" s="22"/>
      <c r="X47" s="31" t="s">
        <v>9</v>
      </c>
      <c r="Y47" s="56">
        <v>6.0</v>
      </c>
      <c r="Z47" s="56">
        <v>6.0</v>
      </c>
      <c r="AA47" s="56">
        <v>6.0</v>
      </c>
      <c r="AB47" s="22"/>
      <c r="AC47" s="22"/>
      <c r="AD47" s="22"/>
      <c r="AE47" s="22"/>
      <c r="AF47" s="31" t="s">
        <v>9</v>
      </c>
      <c r="AG47" s="56">
        <v>8.0</v>
      </c>
      <c r="AH47" s="56">
        <v>8.0</v>
      </c>
      <c r="AI47" s="56">
        <v>8.0</v>
      </c>
      <c r="AJ47" s="56">
        <v>8.0</v>
      </c>
      <c r="AK47" s="56">
        <v>8.0</v>
      </c>
      <c r="AL47" s="56">
        <v>8.0</v>
      </c>
      <c r="AM47" s="56">
        <v>8.0</v>
      </c>
      <c r="AN47" s="56">
        <v>8.0</v>
      </c>
      <c r="AO47" s="22"/>
      <c r="AP47" s="22"/>
      <c r="AQ47" s="22"/>
      <c r="AR47" s="23"/>
      <c r="AS47" s="211" t="s">
        <v>25</v>
      </c>
      <c r="AT47" s="212">
        <v>100.489</v>
      </c>
      <c r="AU47" s="212">
        <v>161.783</v>
      </c>
      <c r="AV47" s="212">
        <v>502.971</v>
      </c>
      <c r="AW47" s="212">
        <v>23.783</v>
      </c>
      <c r="AX47" s="212">
        <v>62.551</v>
      </c>
      <c r="AY47" s="212">
        <v>128.039</v>
      </c>
      <c r="AZ47" s="212">
        <v>177.393</v>
      </c>
      <c r="BA47" s="212">
        <v>29.24</v>
      </c>
      <c r="BB47" s="22"/>
      <c r="BC47" s="22"/>
      <c r="BD47" s="23"/>
      <c r="BE47" s="211" t="s">
        <v>25</v>
      </c>
      <c r="BF47" s="212">
        <v>2.547</v>
      </c>
      <c r="BG47" s="212">
        <v>376.144</v>
      </c>
      <c r="BH47" s="212">
        <v>312.566</v>
      </c>
      <c r="BI47" s="212">
        <v>1.385</v>
      </c>
      <c r="BJ47" s="212">
        <v>206.499</v>
      </c>
      <c r="BK47" s="212">
        <v>148.796</v>
      </c>
      <c r="BL47" s="212">
        <v>335.364</v>
      </c>
      <c r="BM47" s="212">
        <v>2.53</v>
      </c>
      <c r="BN47" s="212">
        <v>306.082</v>
      </c>
      <c r="BO47" s="212">
        <v>122.294</v>
      </c>
      <c r="BP47" s="22"/>
      <c r="BQ47" s="22"/>
      <c r="BR47" s="22"/>
      <c r="BS47" s="22"/>
      <c r="BT47" s="22"/>
      <c r="BU47" s="22"/>
      <c r="BV47" s="22"/>
      <c r="BW47" s="23" t="s">
        <v>24</v>
      </c>
      <c r="BX47" s="76" t="s">
        <v>42</v>
      </c>
      <c r="BY47" s="76" t="s">
        <v>42</v>
      </c>
      <c r="BZ47" s="76" t="s">
        <v>42</v>
      </c>
      <c r="CA47" s="76" t="s">
        <v>42</v>
      </c>
      <c r="CB47" s="76" t="s">
        <v>42</v>
      </c>
      <c r="CC47" s="76" t="s">
        <v>42</v>
      </c>
      <c r="CD47" s="76" t="s">
        <v>42</v>
      </c>
      <c r="CE47" s="76" t="s">
        <v>42</v>
      </c>
      <c r="CF47" s="76" t="s">
        <v>42</v>
      </c>
      <c r="CG47" s="76" t="s">
        <v>42</v>
      </c>
      <c r="CH47" s="76" t="s">
        <v>42</v>
      </c>
      <c r="CI47" s="76" t="s">
        <v>42</v>
      </c>
      <c r="CJ47" s="76" t="s">
        <v>42</v>
      </c>
      <c r="CK47" s="76" t="s">
        <v>42</v>
      </c>
      <c r="CL47" s="76" t="s">
        <v>42</v>
      </c>
      <c r="CM47" s="76" t="s">
        <v>42</v>
      </c>
      <c r="CN47" s="76" t="s">
        <v>42</v>
      </c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53" t="str">
        <f>DE45&amp;":"&amp;DF45&amp;":"&amp;DG45&amp;":"&amp;DH45&amp;":"&amp;DI45&amp;":"&amp;DJ45&amp;":"&amp;DK45&amp;":"&amp;DL45&amp;":"&amp;DM45&amp;":"&amp;DN45&amp;":"&amp;DO45&amp;":"&amp;DP45&amp;":"&amp;DQ45&amp;":"&amp;DR45&amp;":"&amp;DS45&amp;":"&amp;DT45&amp;":"&amp;DU45</f>
        <v>2,1,1,2,0,0,0,0:0,1,0,0,0,3,2,0:1,1,1,2,1,2,1,1:1,4,0,1,1,0,0,0:2,1,1,1,0,0,0,0:3,1,2,1,1,3,1,0:2,1,1,0,0,0,0,0:1,0,0,0,0,0,0,0:1,0,0,0,0,0,0,0:1,1,1,2,0,0,0,0:0,0,0,0,0,0,0,0:1,2,1,1,0,0,0,0:1,0,0,0,0,0,0,0:1,4,1,2,0,0,0,0:1,1,1,2,0,0,0,0:3,1,2,1,2,0,0,0:</v>
      </c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53" t="str">
        <f>EE45&amp;":"&amp;EF45&amp;":"&amp;EG45&amp;":"&amp;EH45&amp;":"&amp;EI45&amp;":"&amp;EJ45&amp;":"&amp;EK45&amp;":"&amp;EL45&amp;":"&amp;EM45&amp;":"&amp;EN45&amp;":"&amp;EO45&amp;":"&amp;EP45&amp;":"&amp;EQ45&amp;":"&amp;ER45&amp;":"&amp;ES45&amp;":"&amp;ET45&amp;":"&amp;EU45</f>
        <v>1,1,3,2,1,0,0,0:1,1,1,2,0,0,0,0:1,1,1,1,2,2,0,0:2,1,2,2,2,0,0,0:3,1,2,6,0,0,0,0:4,1,2,2,3,0,0,0:0,1,1,2,3,0,1,0:2,0,0,0,2,1,0,0:1,4,2,0,0,0,0,0:1,1,3,0,0,0,0,0:1,1,3,2,4,0,0,0:3,1,1,0,1,2,0,0:1,1,2,1,0,0,0,0:2,4,1,2,3,0,2,0:1,1,0,0,0,0,0,0:2,1,2,1,2,0,0,0:</v>
      </c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2"/>
      <c r="EW47" s="22" t="s">
        <v>195</v>
      </c>
      <c r="EX47" s="56">
        <v>154.927</v>
      </c>
      <c r="EY47" s="56">
        <v>306.048</v>
      </c>
      <c r="EZ47" s="56">
        <v>46.46</v>
      </c>
      <c r="FA47" s="22"/>
      <c r="FB47" s="22"/>
      <c r="FC47" s="22" t="s">
        <v>121</v>
      </c>
      <c r="FD47" s="56">
        <v>297.059</v>
      </c>
      <c r="FE47" s="56">
        <v>546.523</v>
      </c>
      <c r="FF47" s="56">
        <v>109.713</v>
      </c>
      <c r="FG47" s="22"/>
      <c r="FH47" s="22"/>
      <c r="FI47" s="22"/>
      <c r="FJ47" s="22"/>
      <c r="FK47" s="22"/>
      <c r="FL47" s="22"/>
      <c r="FM47" s="22"/>
      <c r="FN47" s="22"/>
      <c r="FO47" s="195" t="str">
        <f t="shared" ref="FO47:GD47" si="149">FO39&amp;","&amp;FO40&amp;","&amp;FO41&amp;","&amp;FO42&amp;","&amp;FO43&amp;","&amp;FO44&amp;","&amp;FO45&amp;","&amp;FO46</f>
        <v>0,5,3,1,3,0,0,1</v>
      </c>
      <c r="FP47" s="195" t="str">
        <f t="shared" si="149"/>
        <v>3,0,2,0,0,2,4,2</v>
      </c>
      <c r="FQ47" s="195" t="str">
        <f t="shared" si="149"/>
        <v>1,1,1,4,0,0,0,0</v>
      </c>
      <c r="FR47" s="195" t="str">
        <f t="shared" si="149"/>
        <v>1,4,1,2,0,0,0,0</v>
      </c>
      <c r="FS47" s="195" t="str">
        <f t="shared" si="149"/>
        <v>1,2,2,1,0,0,0,0</v>
      </c>
      <c r="FT47" s="195" t="str">
        <f t="shared" si="149"/>
        <v>6,1,2,0,0,0,0,0</v>
      </c>
      <c r="FU47" s="195" t="str">
        <f t="shared" si="149"/>
        <v>22,36,15,16,13,17,8,6</v>
      </c>
      <c r="FV47" s="195" t="str">
        <f t="shared" si="149"/>
        <v>15,13,12,14,12,8,14,10</v>
      </c>
      <c r="FW47" s="195" t="str">
        <f t="shared" si="149"/>
        <v>2,5,6,4,1,14,2,1</v>
      </c>
      <c r="FX47" s="195" t="str">
        <f t="shared" si="149"/>
        <v>6,12,14,5,15,14,12,11</v>
      </c>
      <c r="FY47" s="195" t="str">
        <f t="shared" si="149"/>
        <v>15,22,25,17,15,18,23,26</v>
      </c>
      <c r="FZ47" s="195" t="str">
        <f t="shared" si="149"/>
        <v>1,1,0,4,0,0,0,0</v>
      </c>
      <c r="GA47" s="195" t="str">
        <f t="shared" si="149"/>
        <v>2,1,0,0,0,0,0,0</v>
      </c>
      <c r="GB47" s="195" t="str">
        <f t="shared" si="149"/>
        <v>1,2,3,0,0,0,0,0</v>
      </c>
      <c r="GC47" s="195" t="str">
        <f t="shared" si="149"/>
        <v>3,4,1,0,0,0,0,0</v>
      </c>
      <c r="GD47" s="53" t="str">
        <f t="shared" si="149"/>
        <v>23,22,25,27,20,19,13,21</v>
      </c>
      <c r="GE47" s="22"/>
      <c r="GF47" s="22"/>
      <c r="GG47" s="22"/>
      <c r="GH47" s="22"/>
      <c r="GI47" s="22"/>
      <c r="GJ47" s="22"/>
      <c r="GK47" s="22"/>
      <c r="GL47" s="92">
        <v>0.0</v>
      </c>
      <c r="GM47" s="124">
        <v>1.0</v>
      </c>
      <c r="GN47" s="114">
        <v>6.0</v>
      </c>
      <c r="GO47" s="92">
        <v>0.0</v>
      </c>
      <c r="GP47" s="92">
        <v>1.0</v>
      </c>
      <c r="GQ47" s="124">
        <v>3.0</v>
      </c>
      <c r="GR47" s="201">
        <v>6.0</v>
      </c>
      <c r="GS47" s="92">
        <v>0.0</v>
      </c>
      <c r="GT47" s="190">
        <v>8.0</v>
      </c>
      <c r="GU47" s="92">
        <v>0.0</v>
      </c>
      <c r="GV47" s="191">
        <v>2.0</v>
      </c>
      <c r="GW47" s="92">
        <v>0.0</v>
      </c>
      <c r="GX47" s="191">
        <v>2.0</v>
      </c>
      <c r="GY47" s="191">
        <v>2.0</v>
      </c>
      <c r="GZ47" s="191">
        <v>2.0</v>
      </c>
      <c r="HA47" s="92">
        <v>0.0</v>
      </c>
    </row>
    <row r="48">
      <c r="A48" s="22"/>
      <c r="B48" s="22" t="s">
        <v>26</v>
      </c>
      <c r="C48" s="212">
        <v>94.695</v>
      </c>
      <c r="D48" s="212">
        <v>110.808</v>
      </c>
      <c r="E48" s="212">
        <v>114.582</v>
      </c>
      <c r="F48" s="212">
        <v>38.655</v>
      </c>
      <c r="G48" s="212">
        <v>32.072</v>
      </c>
      <c r="H48" s="212">
        <v>54.575</v>
      </c>
      <c r="I48" s="212">
        <v>31.909</v>
      </c>
      <c r="J48" s="212">
        <v>106.937</v>
      </c>
      <c r="K48" s="22"/>
      <c r="L48" s="22"/>
      <c r="M48" s="22" t="s">
        <v>26</v>
      </c>
      <c r="N48" s="212">
        <v>11.19</v>
      </c>
      <c r="O48" s="212">
        <v>14.566</v>
      </c>
      <c r="P48" s="212">
        <v>48.569</v>
      </c>
      <c r="Q48" s="212">
        <v>31.982</v>
      </c>
      <c r="R48" s="212">
        <v>357.836</v>
      </c>
      <c r="S48" s="212">
        <v>198.786</v>
      </c>
      <c r="T48" s="22"/>
      <c r="U48" s="22"/>
      <c r="V48" s="22"/>
      <c r="W48" s="22"/>
      <c r="X48" s="61" t="s">
        <v>11</v>
      </c>
      <c r="Y48" s="56"/>
      <c r="Z48" s="56"/>
      <c r="AA48" s="56"/>
      <c r="AB48" s="22"/>
      <c r="AC48" s="22"/>
      <c r="AD48" s="22"/>
      <c r="AE48" s="22"/>
      <c r="AF48" s="61" t="s">
        <v>11</v>
      </c>
      <c r="AG48" s="56"/>
      <c r="AH48" s="56"/>
      <c r="AI48" s="56"/>
      <c r="AJ48" s="56"/>
      <c r="AK48" s="56"/>
      <c r="AL48" s="56"/>
      <c r="AM48" s="56"/>
      <c r="AN48" s="22"/>
      <c r="AO48" s="22"/>
      <c r="AP48" s="22"/>
      <c r="AQ48" s="22"/>
      <c r="AR48" s="22"/>
      <c r="AS48" s="22" t="s">
        <v>26</v>
      </c>
      <c r="AT48" s="212">
        <v>160.777</v>
      </c>
      <c r="AU48" s="212">
        <v>239.451</v>
      </c>
      <c r="AV48" s="212">
        <v>755.253</v>
      </c>
      <c r="AW48" s="212">
        <v>46.981</v>
      </c>
      <c r="AX48" s="212">
        <v>99.449</v>
      </c>
      <c r="AY48" s="212">
        <v>186.971</v>
      </c>
      <c r="AZ48" s="212">
        <v>251.866</v>
      </c>
      <c r="BA48" s="212">
        <v>50.689</v>
      </c>
      <c r="BB48" s="22"/>
      <c r="BC48" s="22"/>
      <c r="BD48" s="22"/>
      <c r="BE48" s="22" t="s">
        <v>26</v>
      </c>
      <c r="BF48" s="212">
        <v>4.791</v>
      </c>
      <c r="BG48" s="212">
        <v>502.575</v>
      </c>
      <c r="BH48" s="212">
        <v>427.973</v>
      </c>
      <c r="BI48" s="212">
        <v>2.77</v>
      </c>
      <c r="BJ48" s="212">
        <v>278.765</v>
      </c>
      <c r="BK48" s="212">
        <v>217.049</v>
      </c>
      <c r="BL48" s="212">
        <v>483.306</v>
      </c>
      <c r="BM48" s="212">
        <v>5.648</v>
      </c>
      <c r="BN48" s="212">
        <v>423.057</v>
      </c>
      <c r="BO48" s="212">
        <v>173.589</v>
      </c>
      <c r="BP48" s="22"/>
      <c r="BQ48" s="22"/>
      <c r="BR48" s="22"/>
      <c r="BS48" s="22"/>
      <c r="BT48" s="22"/>
      <c r="BU48" s="22"/>
      <c r="BV48" s="23"/>
      <c r="BW48" s="211" t="s">
        <v>25</v>
      </c>
      <c r="BX48" s="212">
        <v>369.467</v>
      </c>
      <c r="BY48" s="212">
        <v>527.429</v>
      </c>
      <c r="BZ48" s="212">
        <v>210.767</v>
      </c>
      <c r="CA48" s="212">
        <v>146.199</v>
      </c>
      <c r="CB48" s="212">
        <v>662.235</v>
      </c>
      <c r="CC48" s="212">
        <v>335.442</v>
      </c>
      <c r="CD48" s="212">
        <v>154.321</v>
      </c>
      <c r="CE48" s="212">
        <v>233.403</v>
      </c>
      <c r="CF48" s="212">
        <v>674.451</v>
      </c>
      <c r="CG48" s="212">
        <v>335.088</v>
      </c>
      <c r="CH48" s="212">
        <v>326.346</v>
      </c>
      <c r="CI48" s="212">
        <v>438.363</v>
      </c>
      <c r="CJ48" s="212">
        <v>44.089</v>
      </c>
      <c r="CK48" s="212">
        <v>457.052</v>
      </c>
      <c r="CL48" s="212">
        <v>186.246</v>
      </c>
      <c r="CM48" s="212">
        <v>35.799</v>
      </c>
      <c r="CN48" s="212">
        <v>173.129</v>
      </c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7" t="s">
        <v>23</v>
      </c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2"/>
      <c r="DV48" s="22"/>
      <c r="DW48" s="22"/>
      <c r="DX48" s="22"/>
      <c r="DY48" s="22"/>
      <c r="DZ48" s="22"/>
      <c r="EA48" s="22"/>
      <c r="EB48" s="22"/>
      <c r="EC48" s="22"/>
      <c r="ED48" s="22" t="s">
        <v>23</v>
      </c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2"/>
      <c r="EV48" s="22"/>
      <c r="EW48" s="23" t="s">
        <v>196</v>
      </c>
      <c r="EX48" s="90">
        <v>146.492</v>
      </c>
      <c r="EY48" s="90">
        <v>240.925</v>
      </c>
      <c r="EZ48" s="90">
        <v>70.834</v>
      </c>
      <c r="FA48" s="23"/>
      <c r="FB48" s="22"/>
      <c r="FC48" s="22" t="s">
        <v>139</v>
      </c>
      <c r="FD48" s="56">
        <v>294.26</v>
      </c>
      <c r="FE48" s="56">
        <v>453.948</v>
      </c>
      <c r="FF48" s="56">
        <v>161.919</v>
      </c>
      <c r="FG48" s="22"/>
      <c r="FH48" s="22"/>
      <c r="FI48" s="22"/>
      <c r="FJ48" s="22"/>
      <c r="FK48" s="22"/>
      <c r="FL48" s="22"/>
      <c r="FM48" s="22"/>
      <c r="FN48" s="22"/>
      <c r="FO48" s="53" t="str">
        <f>FO36&amp;":"&amp;FP36&amp;":"&amp;FQ36&amp;":"&amp;FR36&amp;":"&amp;FS36&amp;":"&amp;FT36&amp;":"&amp;FU36&amp;":"&amp;FV36&amp;":"&amp;FW36&amp;":"&amp;FX36&amp;":"&amp;FY36&amp;":"&amp;FZ36&amp;":"&amp;GA36&amp;":"&amp;GB36&amp;":"&amp;GC36&amp;":"&amp;GD36&amp;":"&amp;GE36</f>
        <v>9100:4200:27300:8400:11900:11200:161000:168000:77000:105000:161000:11200:7000:10500:14700:189000:</v>
      </c>
      <c r="FP48" s="23"/>
      <c r="FQ48" s="23"/>
      <c r="FR48" s="23"/>
      <c r="FS48" s="23"/>
      <c r="FT48" s="23"/>
      <c r="FU48" s="23"/>
      <c r="FV48" s="23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152">
        <v>0.0</v>
      </c>
      <c r="GM48" s="152">
        <v>0.0</v>
      </c>
      <c r="GN48" s="152">
        <v>0.0</v>
      </c>
      <c r="GO48" s="168">
        <v>1.0</v>
      </c>
      <c r="GP48" s="168">
        <v>4.0</v>
      </c>
      <c r="GQ48" s="168">
        <v>6.0</v>
      </c>
      <c r="GR48" s="213">
        <v>3.0</v>
      </c>
      <c r="GS48" s="152">
        <v>0.0</v>
      </c>
      <c r="GT48" s="214">
        <v>2.0</v>
      </c>
      <c r="GU48" s="213">
        <v>3.0</v>
      </c>
      <c r="GV48" s="152">
        <v>0.0</v>
      </c>
      <c r="GW48" s="152">
        <v>0.0</v>
      </c>
      <c r="GX48" s="213">
        <v>3.0</v>
      </c>
      <c r="GY48" s="152">
        <v>0.0</v>
      </c>
      <c r="GZ48" s="214">
        <v>2.0</v>
      </c>
      <c r="HA48" s="152">
        <v>0.0</v>
      </c>
    </row>
    <row r="49">
      <c r="A49" s="22"/>
      <c r="B49" s="22" t="s">
        <v>27</v>
      </c>
      <c r="C49" s="212">
        <v>38.17</v>
      </c>
      <c r="D49" s="212">
        <v>48.003</v>
      </c>
      <c r="E49" s="212">
        <v>49.037</v>
      </c>
      <c r="F49" s="212">
        <v>15.605</v>
      </c>
      <c r="G49" s="212">
        <v>2.724</v>
      </c>
      <c r="H49" s="212">
        <v>25.091</v>
      </c>
      <c r="I49" s="212">
        <v>13.595</v>
      </c>
      <c r="J49" s="212">
        <v>45.835</v>
      </c>
      <c r="K49" s="22"/>
      <c r="L49" s="22"/>
      <c r="M49" s="22" t="s">
        <v>27</v>
      </c>
      <c r="N49" s="212">
        <v>4.055</v>
      </c>
      <c r="O49" s="212">
        <v>5.562</v>
      </c>
      <c r="P49" s="212">
        <v>18.954</v>
      </c>
      <c r="Q49" s="212">
        <v>13.812</v>
      </c>
      <c r="R49" s="212">
        <v>127.095</v>
      </c>
      <c r="S49" s="212">
        <v>84.044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 t="s">
        <v>27</v>
      </c>
      <c r="AT49" s="212">
        <v>51.466</v>
      </c>
      <c r="AU49" s="212">
        <v>96.059</v>
      </c>
      <c r="AV49" s="212">
        <v>291.012</v>
      </c>
      <c r="AW49" s="212">
        <v>7.132</v>
      </c>
      <c r="AX49" s="212">
        <v>32.448</v>
      </c>
      <c r="AY49" s="212">
        <v>77.837</v>
      </c>
      <c r="AZ49" s="212">
        <v>113.087</v>
      </c>
      <c r="BA49" s="212">
        <v>12.554</v>
      </c>
      <c r="BB49" s="22"/>
      <c r="BC49" s="22"/>
      <c r="BD49" s="22"/>
      <c r="BE49" s="22" t="s">
        <v>27</v>
      </c>
      <c r="BF49" s="212">
        <v>0.884</v>
      </c>
      <c r="BG49" s="212">
        <v>263.843</v>
      </c>
      <c r="BH49" s="212">
        <v>211.2</v>
      </c>
      <c r="BI49" s="212">
        <v>0.399</v>
      </c>
      <c r="BJ49" s="212">
        <v>142.611</v>
      </c>
      <c r="BK49" s="212">
        <v>90.625</v>
      </c>
      <c r="BL49" s="212">
        <v>208.53</v>
      </c>
      <c r="BM49" s="212">
        <v>0.48</v>
      </c>
      <c r="BN49" s="212">
        <v>203.787</v>
      </c>
      <c r="BO49" s="212">
        <v>77.996</v>
      </c>
      <c r="BP49" s="22"/>
      <c r="BQ49" s="22"/>
      <c r="BR49" s="22"/>
      <c r="BS49" s="22"/>
      <c r="BT49" s="22"/>
      <c r="BU49" s="22"/>
      <c r="BV49" s="22"/>
      <c r="BW49" s="22" t="s">
        <v>26</v>
      </c>
      <c r="BX49" s="212">
        <v>640.702</v>
      </c>
      <c r="BY49" s="212">
        <v>906.215</v>
      </c>
      <c r="BZ49" s="212">
        <v>307.242</v>
      </c>
      <c r="CA49" s="212">
        <v>292.433</v>
      </c>
      <c r="CB49" s="212">
        <v>1165.812</v>
      </c>
      <c r="CC49" s="212">
        <v>613.903</v>
      </c>
      <c r="CD49" s="212">
        <v>308.679</v>
      </c>
      <c r="CE49" s="212">
        <v>425.911</v>
      </c>
      <c r="CF49" s="212">
        <v>1121.855</v>
      </c>
      <c r="CG49" s="212">
        <v>501.502</v>
      </c>
      <c r="CH49" s="212">
        <v>479.922</v>
      </c>
      <c r="CI49" s="212">
        <v>624.007</v>
      </c>
      <c r="CJ49" s="212">
        <v>77.996</v>
      </c>
      <c r="CK49" s="212">
        <v>669.493</v>
      </c>
      <c r="CL49" s="212">
        <v>291.297</v>
      </c>
      <c r="CM49" s="212">
        <v>68.785</v>
      </c>
      <c r="CN49" s="212">
        <v>266.635</v>
      </c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3" t="s">
        <v>24</v>
      </c>
      <c r="DE49" s="76" t="s">
        <v>42</v>
      </c>
      <c r="DF49" s="76" t="s">
        <v>42</v>
      </c>
      <c r="DG49" s="76" t="s">
        <v>42</v>
      </c>
      <c r="DH49" s="76" t="s">
        <v>42</v>
      </c>
      <c r="DI49" s="76" t="s">
        <v>42</v>
      </c>
      <c r="DJ49" s="76" t="s">
        <v>42</v>
      </c>
      <c r="DK49" s="76" t="s">
        <v>42</v>
      </c>
      <c r="DL49" s="76" t="s">
        <v>42</v>
      </c>
      <c r="DM49" s="76" t="s">
        <v>42</v>
      </c>
      <c r="DN49" s="76" t="s">
        <v>42</v>
      </c>
      <c r="DO49" s="76" t="s">
        <v>42</v>
      </c>
      <c r="DP49" s="76" t="s">
        <v>42</v>
      </c>
      <c r="DQ49" s="76" t="s">
        <v>42</v>
      </c>
      <c r="DR49" s="76" t="s">
        <v>42</v>
      </c>
      <c r="DS49" s="76" t="s">
        <v>42</v>
      </c>
      <c r="DT49" s="76" t="s">
        <v>42</v>
      </c>
      <c r="DU49" s="22"/>
      <c r="DV49" s="22"/>
      <c r="DW49" s="22"/>
      <c r="DX49" s="22"/>
      <c r="DY49" s="22"/>
      <c r="DZ49" s="22"/>
      <c r="EA49" s="22"/>
      <c r="EB49" s="22"/>
      <c r="EC49" s="22"/>
      <c r="ED49" s="23" t="s">
        <v>24</v>
      </c>
      <c r="EE49" s="76" t="s">
        <v>42</v>
      </c>
      <c r="EF49" s="76" t="s">
        <v>42</v>
      </c>
      <c r="EG49" s="76" t="s">
        <v>42</v>
      </c>
      <c r="EH49" s="76" t="s">
        <v>42</v>
      </c>
      <c r="EI49" s="76" t="s">
        <v>42</v>
      </c>
      <c r="EJ49" s="76" t="s">
        <v>42</v>
      </c>
      <c r="EK49" s="76" t="s">
        <v>42</v>
      </c>
      <c r="EL49" s="76" t="s">
        <v>42</v>
      </c>
      <c r="EM49" s="76" t="s">
        <v>42</v>
      </c>
      <c r="EN49" s="76" t="s">
        <v>42</v>
      </c>
      <c r="EO49" s="76" t="s">
        <v>42</v>
      </c>
      <c r="EP49" s="76" t="s">
        <v>42</v>
      </c>
      <c r="EQ49" s="76" t="s">
        <v>42</v>
      </c>
      <c r="ER49" s="76" t="s">
        <v>42</v>
      </c>
      <c r="ES49" s="76" t="s">
        <v>42</v>
      </c>
      <c r="ET49" s="76" t="s">
        <v>42</v>
      </c>
      <c r="EU49" s="22"/>
      <c r="EV49" s="23"/>
      <c r="EW49" s="54"/>
      <c r="EX49" s="54"/>
      <c r="EY49" s="54"/>
      <c r="EZ49" s="54"/>
      <c r="FA49" s="54"/>
      <c r="FB49" s="22"/>
      <c r="FC49" s="22" t="s">
        <v>189</v>
      </c>
      <c r="FD49" s="56">
        <v>282.779</v>
      </c>
      <c r="FE49" s="56">
        <v>502.873</v>
      </c>
      <c r="FF49" s="56">
        <v>114.084</v>
      </c>
      <c r="FG49" s="22"/>
      <c r="FH49" s="22"/>
      <c r="FI49" s="22"/>
      <c r="FJ49" s="22"/>
      <c r="FK49" s="22"/>
      <c r="FL49" s="22"/>
      <c r="FM49" s="22"/>
      <c r="FN49" s="22"/>
      <c r="FO49" s="53" t="str">
        <f>FO47&amp;":"&amp;FP47&amp;":"&amp;FQ47&amp;":"&amp;FR47&amp;":"&amp;FS47&amp;":"&amp;FT47&amp;":"&amp;FU47&amp;":"&amp;FV47&amp;":"&amp;FW47&amp;":"&amp;FX47&amp;":"&amp;FY47&amp;":"&amp;FZ47&amp;":"&amp;GA47&amp;":"&amp;GB47&amp;":"&amp;GC47&amp;":"&amp;GD47&amp;":"&amp;GE47</f>
        <v>0,5,3,1,3,0,0,1:3,0,2,0,0,2,4,2:1,1,1,4,0,0,0,0:1,4,1,2,0,0,0,0:1,2,2,1,0,0,0,0:6,1,2,0,0,0,0,0:22,36,15,16,13,17,8,6:15,13,12,14,12,8,14,10:2,5,6,4,1,14,2,1:6,12,14,5,15,14,12,11:15,22,25,17,15,18,23,26:1,1,0,4,0,0,0,0:2,1,0,0,0,0,0,0:1,2,3,0,0,0,0,0:3,4,1,0,0,0,0,0:23,22,25,27,20,19,13,21:</v>
      </c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2"/>
      <c r="GJ49" s="22"/>
      <c r="GK49" s="22"/>
      <c r="GL49" s="195" t="str">
        <f t="shared" ref="GL49:HA49" si="150">GL41&amp;","&amp;GL42&amp;","&amp;GL43&amp;","&amp;GL44&amp;","&amp;GL45&amp;","&amp;GL46&amp;","&amp;GL47&amp;","&amp;GL48</f>
        <v>1,1,1,1,0,0,0,0</v>
      </c>
      <c r="GM49" s="195" t="str">
        <f t="shared" si="150"/>
        <v>1,1,1,5,2,4,1,0</v>
      </c>
      <c r="GN49" s="195" t="str">
        <f t="shared" si="150"/>
        <v>1,2,0,0,0,0,6,0</v>
      </c>
      <c r="GO49" s="195" t="str">
        <f t="shared" si="150"/>
        <v>1,1,0,3,2,1,0,1</v>
      </c>
      <c r="GP49" s="195" t="str">
        <f t="shared" si="150"/>
        <v>1,1,1,-,2,3,1,4</v>
      </c>
      <c r="GQ49" s="195" t="str">
        <f t="shared" si="150"/>
        <v>8,6,6,5,7,2,3,6</v>
      </c>
      <c r="GR49" s="195" t="str">
        <f t="shared" si="150"/>
        <v>2,4,3,8,5,2,6,3</v>
      </c>
      <c r="GS49" s="195" t="str">
        <f t="shared" si="150"/>
        <v>1,3,2,1,1,0,0,0</v>
      </c>
      <c r="GT49" s="195" t="str">
        <f t="shared" si="150"/>
        <v>3,9,1,6,4,6,8,2</v>
      </c>
      <c r="GU49" s="195" t="str">
        <f t="shared" si="150"/>
        <v>4,8,3,1,2,1,0,3</v>
      </c>
      <c r="GV49" s="195" t="str">
        <f t="shared" si="150"/>
        <v>2,1,3,3,8,3,2,0</v>
      </c>
      <c r="GW49" s="195" t="str">
        <f t="shared" si="150"/>
        <v>1,2,1,0,0,0,0,0</v>
      </c>
      <c r="GX49" s="195" t="str">
        <f t="shared" si="150"/>
        <v>11,6,1,7,5,6,2,3</v>
      </c>
      <c r="GY49" s="195" t="str">
        <f t="shared" si="150"/>
        <v>2,2,3,1,4,0,2,0</v>
      </c>
      <c r="GZ49" s="195" t="str">
        <f t="shared" si="150"/>
        <v>7,1,2,5,2,4,2,2</v>
      </c>
      <c r="HA49" s="195" t="str">
        <f t="shared" si="150"/>
        <v>2,3,1,1,3,2,0,0</v>
      </c>
    </row>
    <row r="50">
      <c r="A50" s="22"/>
      <c r="B50" s="22" t="s">
        <v>28</v>
      </c>
      <c r="C50" s="68">
        <v>1.0E-7</v>
      </c>
      <c r="D50" s="68">
        <v>1.0E-7</v>
      </c>
      <c r="E50" s="68">
        <v>1.0E-7</v>
      </c>
      <c r="F50" s="68">
        <v>1.0E-7</v>
      </c>
      <c r="G50" s="68">
        <v>1.0E-7</v>
      </c>
      <c r="H50" s="68">
        <v>1.0E-7</v>
      </c>
      <c r="I50" s="68">
        <v>1.0E-7</v>
      </c>
      <c r="J50" s="68">
        <v>1.0E-7</v>
      </c>
      <c r="K50" s="22"/>
      <c r="L50" s="22"/>
      <c r="M50" s="22" t="s">
        <v>28</v>
      </c>
      <c r="N50" s="68">
        <v>1.0E-7</v>
      </c>
      <c r="O50" s="68">
        <v>1.0E-7</v>
      </c>
      <c r="P50" s="68">
        <v>1.0E-7</v>
      </c>
      <c r="Q50" s="68">
        <v>1.0E-7</v>
      </c>
      <c r="R50" s="68">
        <v>1.0E-7</v>
      </c>
      <c r="S50" s="68">
        <v>1.0E-7</v>
      </c>
      <c r="T50" s="22"/>
      <c r="U50" s="22"/>
      <c r="V50" s="22"/>
      <c r="W50" s="22"/>
      <c r="X50" s="23"/>
      <c r="Y50" s="23"/>
      <c r="Z50" s="23"/>
      <c r="AA50" s="23"/>
      <c r="AB50" s="22"/>
      <c r="AC50" s="22"/>
      <c r="AD50" s="22"/>
      <c r="AE50" s="22"/>
      <c r="AF50" s="23"/>
      <c r="AG50" s="23"/>
      <c r="AH50" s="23"/>
      <c r="AI50" s="23"/>
      <c r="AJ50" s="23"/>
      <c r="AK50" s="23"/>
      <c r="AL50" s="23"/>
      <c r="AM50" s="23"/>
      <c r="AN50" s="23"/>
      <c r="AO50" s="22"/>
      <c r="AP50" s="22"/>
      <c r="AQ50" s="22"/>
      <c r="AR50" s="22"/>
      <c r="AS50" s="22" t="s">
        <v>28</v>
      </c>
      <c r="AT50" s="68">
        <v>1.0E-7</v>
      </c>
      <c r="AU50" s="68">
        <v>1.0E-7</v>
      </c>
      <c r="AV50" s="68">
        <v>1.0E-7</v>
      </c>
      <c r="AW50" s="68">
        <v>1.0E-7</v>
      </c>
      <c r="AX50" s="68">
        <v>1.0E-7</v>
      </c>
      <c r="AY50" s="68">
        <v>1.0E-7</v>
      </c>
      <c r="AZ50" s="68">
        <v>1.0E-7</v>
      </c>
      <c r="BA50" s="68">
        <v>1.0E-7</v>
      </c>
      <c r="BB50" s="22"/>
      <c r="BC50" s="22"/>
      <c r="BD50" s="22"/>
      <c r="BE50" s="22" t="s">
        <v>28</v>
      </c>
      <c r="BF50" s="68">
        <v>1.0E-7</v>
      </c>
      <c r="BG50" s="68">
        <v>1.0E-7</v>
      </c>
      <c r="BH50" s="68">
        <v>1.0E-7</v>
      </c>
      <c r="BI50" s="68">
        <v>1.0E-7</v>
      </c>
      <c r="BJ50" s="68">
        <v>1.0E-7</v>
      </c>
      <c r="BK50" s="68">
        <v>1.0E-7</v>
      </c>
      <c r="BL50" s="68">
        <v>1.0E-7</v>
      </c>
      <c r="BM50" s="68">
        <v>1.0E-7</v>
      </c>
      <c r="BN50" s="68">
        <v>1.0000001</v>
      </c>
      <c r="BO50" s="68">
        <v>2.0000001</v>
      </c>
      <c r="BP50" s="22"/>
      <c r="BQ50" s="22"/>
      <c r="BR50" s="22"/>
      <c r="BS50" s="22"/>
      <c r="BT50" s="22"/>
      <c r="BU50" s="22"/>
      <c r="BV50" s="22"/>
      <c r="BW50" s="22" t="s">
        <v>27</v>
      </c>
      <c r="BX50" s="212">
        <v>158.505</v>
      </c>
      <c r="BY50" s="212">
        <v>231.257</v>
      </c>
      <c r="BZ50" s="212">
        <v>128.514</v>
      </c>
      <c r="CA50" s="212">
        <v>42.11</v>
      </c>
      <c r="CB50" s="212">
        <v>273.961</v>
      </c>
      <c r="CC50" s="212">
        <v>125.647</v>
      </c>
      <c r="CD50" s="212">
        <v>44.449</v>
      </c>
      <c r="CE50" s="212">
        <v>88.108</v>
      </c>
      <c r="CF50" s="212">
        <v>318.218</v>
      </c>
      <c r="CG50" s="212">
        <v>195.041</v>
      </c>
      <c r="CH50" s="212">
        <v>195.974</v>
      </c>
      <c r="CI50" s="212">
        <v>278.26</v>
      </c>
      <c r="CJ50" s="212">
        <v>18.02</v>
      </c>
      <c r="CK50" s="212">
        <v>276.359</v>
      </c>
      <c r="CL50" s="212">
        <v>99.8</v>
      </c>
      <c r="CM50" s="212">
        <v>11.691</v>
      </c>
      <c r="CN50" s="212">
        <v>95.57</v>
      </c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3"/>
      <c r="DD50" s="211" t="s">
        <v>25</v>
      </c>
      <c r="DE50" s="212">
        <v>169.224</v>
      </c>
      <c r="DF50" s="212">
        <v>141.514</v>
      </c>
      <c r="DG50" s="212">
        <v>332.473</v>
      </c>
      <c r="DH50" s="212">
        <v>179.402</v>
      </c>
      <c r="DI50" s="212">
        <v>210.131</v>
      </c>
      <c r="DJ50" s="212">
        <v>411.215</v>
      </c>
      <c r="DK50" s="212">
        <v>164.927</v>
      </c>
      <c r="DL50" s="212">
        <v>41.667</v>
      </c>
      <c r="DM50" s="212">
        <v>40.323</v>
      </c>
      <c r="DN50" s="212">
        <v>164.872</v>
      </c>
      <c r="DO50" s="212">
        <v>0.0</v>
      </c>
      <c r="DP50" s="212">
        <v>191.369</v>
      </c>
      <c r="DQ50" s="212">
        <v>42.373</v>
      </c>
      <c r="DR50" s="212">
        <v>238.571</v>
      </c>
      <c r="DS50" s="212">
        <v>232.971</v>
      </c>
      <c r="DT50" s="212">
        <v>286.767</v>
      </c>
      <c r="DU50" s="22"/>
      <c r="DV50" s="22"/>
      <c r="DW50" s="22"/>
      <c r="DX50" s="22"/>
      <c r="DY50" s="22"/>
      <c r="DZ50" s="22"/>
      <c r="EA50" s="22"/>
      <c r="EB50" s="22"/>
      <c r="EC50" s="23"/>
      <c r="ED50" s="211" t="s">
        <v>25</v>
      </c>
      <c r="EE50" s="212">
        <v>657.852</v>
      </c>
      <c r="EF50" s="212">
        <v>347.944</v>
      </c>
      <c r="EG50" s="212">
        <v>448.215</v>
      </c>
      <c r="EH50" s="212">
        <v>465.502</v>
      </c>
      <c r="EI50" s="212">
        <v>311.64</v>
      </c>
      <c r="EJ50" s="212">
        <v>388.231</v>
      </c>
      <c r="EK50" s="212">
        <v>328.926</v>
      </c>
      <c r="EL50" s="212">
        <v>297.059</v>
      </c>
      <c r="EM50" s="212">
        <v>388.351</v>
      </c>
      <c r="EN50" s="212">
        <v>373.427</v>
      </c>
      <c r="EO50" s="212">
        <v>568.607</v>
      </c>
      <c r="EP50" s="212">
        <v>375.915</v>
      </c>
      <c r="EQ50" s="212">
        <v>206.886</v>
      </c>
      <c r="ER50" s="212">
        <v>696.723</v>
      </c>
      <c r="ES50" s="212">
        <v>115.207</v>
      </c>
      <c r="ET50" s="212">
        <v>725.042</v>
      </c>
      <c r="EU50" s="22"/>
      <c r="EV50" s="23" t="s">
        <v>133</v>
      </c>
      <c r="EW50" s="58" t="s">
        <v>154</v>
      </c>
      <c r="EX50" s="59">
        <v>366.604</v>
      </c>
      <c r="EY50" s="56">
        <v>541.903</v>
      </c>
      <c r="EZ50" s="56">
        <v>218.168</v>
      </c>
      <c r="FA50" s="22"/>
      <c r="FB50" s="22"/>
      <c r="FC50" s="22" t="s">
        <v>192</v>
      </c>
      <c r="FD50" s="56">
        <v>263.333</v>
      </c>
      <c r="FE50" s="56">
        <v>417.909</v>
      </c>
      <c r="FF50" s="56">
        <v>137.1</v>
      </c>
      <c r="FG50" s="22"/>
      <c r="FH50" s="22"/>
      <c r="FI50" s="22"/>
      <c r="FJ50" s="22"/>
      <c r="FK50" s="22"/>
      <c r="FL50" s="22"/>
      <c r="FM50" s="22"/>
      <c r="FN50" s="27" t="s">
        <v>23</v>
      </c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2"/>
      <c r="GF50" s="22"/>
      <c r="GG50" s="22"/>
      <c r="GH50" s="22"/>
      <c r="GI50" s="22"/>
      <c r="GJ50" s="22"/>
      <c r="GK50" s="22"/>
      <c r="GL50" s="53" t="str">
        <f>GL38&amp;":"&amp;GM38&amp;":"&amp;GN38&amp;":"&amp;GO38&amp;":"&amp;GP38&amp;":"&amp;GQ38&amp;":"&amp;GR38&amp;":"&amp;GS38&amp;":"&amp;GT38&amp;":"&amp;GU38&amp;":"&amp;GV38&amp;":"&amp;GW38&amp;":"&amp;GX38&amp;":"&amp;GY38&amp;":"&amp;GZ38&amp;":"&amp;HA38&amp;":"&amp;HB38</f>
        <v>20000:12000:18000:13000:19000:190000:145000:140000:65000:14500:10500:53500:135000:24000:145000:190000:</v>
      </c>
      <c r="GM50" s="23"/>
      <c r="GN50" s="23"/>
      <c r="GO50" s="23"/>
      <c r="GP50" s="23"/>
      <c r="GQ50" s="23"/>
      <c r="GR50" s="23"/>
      <c r="GS50" s="23"/>
      <c r="GT50" s="22"/>
      <c r="GU50" s="22"/>
      <c r="GV50" s="22"/>
      <c r="GW50" s="22"/>
      <c r="GX50" s="22"/>
      <c r="GY50" s="22"/>
      <c r="GZ50" s="22"/>
      <c r="HA50" s="22"/>
    </row>
    <row r="51">
      <c r="A51" s="22"/>
      <c r="B51" s="22"/>
      <c r="C51" s="53" t="str">
        <f t="shared" ref="C51:C53" si="154">C47&amp;","&amp;D47&amp;","&amp;E47&amp;","&amp;F47&amp;","&amp;G47&amp;","&amp;H47&amp;","&amp;I47&amp;","&amp;J47</f>
        <v>64.09,77.004,79.268,26.177,14.368,38.785,22.039,74.021</v>
      </c>
      <c r="D51" s="23"/>
      <c r="E51" s="23"/>
      <c r="F51" s="23"/>
      <c r="G51" s="22"/>
      <c r="H51" s="22"/>
      <c r="I51" s="22"/>
      <c r="J51" s="22"/>
      <c r="K51" s="22"/>
      <c r="L51" s="22"/>
      <c r="M51" s="22"/>
      <c r="N51" s="53" t="str">
        <f t="shared" ref="N51:N53" si="155">N47&amp;","&amp;O47&amp;","&amp;P47&amp;","&amp;Q47&amp;","&amp;R47&amp;","&amp;S47&amp;","&amp;T47&amp;","&amp;U47</f>
        <v>7.294,9.67,32.492,22.2,231.619,136.904,,</v>
      </c>
      <c r="O51" s="23"/>
      <c r="P51" s="23"/>
      <c r="Q51" s="22"/>
      <c r="R51" s="22"/>
      <c r="S51" s="22"/>
      <c r="T51" s="22"/>
      <c r="U51" s="22"/>
      <c r="V51" s="22"/>
      <c r="W51" s="23"/>
      <c r="X51" s="62" t="s">
        <v>13</v>
      </c>
      <c r="Y51" s="63">
        <v>400.0</v>
      </c>
      <c r="Z51" s="64">
        <f t="shared" ref="Z51:AA51" si="151">Y51</f>
        <v>400</v>
      </c>
      <c r="AA51" s="64">
        <f t="shared" si="151"/>
        <v>400</v>
      </c>
      <c r="AB51" s="22"/>
      <c r="AC51" s="22"/>
      <c r="AD51" s="22"/>
      <c r="AE51" s="49" t="s">
        <v>12</v>
      </c>
      <c r="AF51" s="62" t="s">
        <v>13</v>
      </c>
      <c r="AG51" s="63">
        <v>400.0</v>
      </c>
      <c r="AH51" s="64">
        <f t="shared" ref="AH51:AJ51" si="152">AG51</f>
        <v>400</v>
      </c>
      <c r="AI51" s="64">
        <f t="shared" si="152"/>
        <v>400</v>
      </c>
      <c r="AJ51" s="64">
        <f t="shared" si="152"/>
        <v>400</v>
      </c>
      <c r="AK51" s="63">
        <v>400.0</v>
      </c>
      <c r="AL51" s="64">
        <f t="shared" ref="AL51:AN51" si="153">AK51</f>
        <v>400</v>
      </c>
      <c r="AM51" s="64">
        <f t="shared" si="153"/>
        <v>400</v>
      </c>
      <c r="AN51" s="64">
        <f t="shared" si="153"/>
        <v>400</v>
      </c>
      <c r="AO51" s="22"/>
      <c r="AP51" s="22"/>
      <c r="AQ51" s="22"/>
      <c r="AR51" s="22"/>
      <c r="AS51" s="22"/>
      <c r="AT51" s="53" t="str">
        <f t="shared" ref="AT51:AT52" si="158">AT47&amp;","&amp;AU47&amp;","&amp;AV47&amp;","&amp;AW47&amp;","&amp;AX47&amp;","&amp;AY47&amp;","&amp;AZ47&amp;","&amp;BA47</f>
        <v>100.489,161.783,502.971,23.783,62.551,128.039,177.393,29.24</v>
      </c>
      <c r="AU51" s="23"/>
      <c r="AV51" s="23"/>
      <c r="AW51" s="23"/>
      <c r="AX51" s="22"/>
      <c r="AY51" s="22"/>
      <c r="AZ51" s="22"/>
      <c r="BA51" s="22"/>
      <c r="BB51" s="22"/>
      <c r="BC51" s="22"/>
      <c r="BD51" s="22"/>
      <c r="BE51" s="22"/>
      <c r="BF51" s="53" t="str">
        <f t="shared" ref="BF51:BF52" si="159">BF47&amp;","&amp;BG47&amp;","&amp;BH47&amp;","&amp;BI47&amp;","&amp;BJ47&amp;","&amp;BK47&amp;","&amp;BL47&amp;","&amp;BM47</f>
        <v>2.547,376.144,312.566,1.385,206.499,148.796,335.364,2.53</v>
      </c>
      <c r="BG51" s="23"/>
      <c r="BH51" s="23"/>
      <c r="BI51" s="23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 t="s">
        <v>28</v>
      </c>
      <c r="BX51" s="68">
        <v>1.0E-7</v>
      </c>
      <c r="BY51" s="68">
        <v>1.0E-7</v>
      </c>
      <c r="BZ51" s="68">
        <v>1.0E-7</v>
      </c>
      <c r="CA51" s="68">
        <v>1.0E-7</v>
      </c>
      <c r="CB51" s="68">
        <v>1.0E-7</v>
      </c>
      <c r="CC51" s="68">
        <v>1.0E-7</v>
      </c>
      <c r="CD51" s="68">
        <v>1.0E-7</v>
      </c>
      <c r="CE51" s="68">
        <v>1.0E-7</v>
      </c>
      <c r="CF51" s="68">
        <v>1.0000001</v>
      </c>
      <c r="CG51" s="68">
        <v>2.0000001</v>
      </c>
      <c r="CH51" s="68">
        <v>1.0E-7</v>
      </c>
      <c r="CI51" s="68">
        <v>1.0E-7</v>
      </c>
      <c r="CJ51" s="68">
        <v>1.0E-7</v>
      </c>
      <c r="CK51" s="68">
        <v>1.0E-7</v>
      </c>
      <c r="CL51" s="68">
        <v>1.0E-7</v>
      </c>
      <c r="CM51" s="68">
        <v>1.0E-7</v>
      </c>
      <c r="CN51" s="68">
        <v>1.0E-7</v>
      </c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 t="s">
        <v>26</v>
      </c>
      <c r="DE51" s="212">
        <v>299.367</v>
      </c>
      <c r="DF51" s="212">
        <v>258.99</v>
      </c>
      <c r="DG51" s="212">
        <v>539.076</v>
      </c>
      <c r="DH51" s="212">
        <v>318.169</v>
      </c>
      <c r="DI51" s="212">
        <v>375.457</v>
      </c>
      <c r="DJ51" s="212">
        <v>667.011</v>
      </c>
      <c r="DK51" s="212">
        <v>306.878</v>
      </c>
      <c r="DL51" s="212">
        <v>93.01</v>
      </c>
      <c r="DM51" s="212">
        <v>90.009</v>
      </c>
      <c r="DN51" s="212">
        <v>294.589</v>
      </c>
      <c r="DO51" s="212">
        <v>0.0</v>
      </c>
      <c r="DP51" s="212">
        <v>341.934</v>
      </c>
      <c r="DQ51" s="212">
        <v>94.586</v>
      </c>
      <c r="DR51" s="212">
        <v>418.796</v>
      </c>
      <c r="DS51" s="212">
        <v>416.268</v>
      </c>
      <c r="DT51" s="212">
        <v>486.043</v>
      </c>
      <c r="DU51" s="22"/>
      <c r="DV51" s="22"/>
      <c r="DW51" s="22"/>
      <c r="DX51" s="22"/>
      <c r="DY51" s="22"/>
      <c r="DZ51" s="22"/>
      <c r="EA51" s="22"/>
      <c r="EB51" s="22"/>
      <c r="EC51" s="22"/>
      <c r="ED51" s="22" t="s">
        <v>26</v>
      </c>
      <c r="EE51" s="212">
        <v>1125.128</v>
      </c>
      <c r="EF51" s="212">
        <v>621.699</v>
      </c>
      <c r="EG51" s="212">
        <v>752.563</v>
      </c>
      <c r="EH51" s="212">
        <v>785.608</v>
      </c>
      <c r="EI51" s="212">
        <v>536.882</v>
      </c>
      <c r="EJ51" s="212">
        <v>647.034</v>
      </c>
      <c r="EK51" s="212">
        <v>562.564</v>
      </c>
      <c r="EL51" s="212">
        <v>546.523</v>
      </c>
      <c r="EM51" s="212">
        <v>708.659</v>
      </c>
      <c r="EN51" s="212">
        <v>691.343</v>
      </c>
      <c r="EO51" s="212">
        <v>956.38</v>
      </c>
      <c r="EP51" s="212">
        <v>642.93</v>
      </c>
      <c r="EQ51" s="212">
        <v>369.659</v>
      </c>
      <c r="ER51" s="212">
        <v>1128.679</v>
      </c>
      <c r="ES51" s="212">
        <v>230.443</v>
      </c>
      <c r="ET51" s="212">
        <v>1234.64</v>
      </c>
      <c r="EU51" s="22"/>
      <c r="EV51" s="23" t="s">
        <v>140</v>
      </c>
      <c r="EW51" s="58" t="s">
        <v>132</v>
      </c>
      <c r="EX51" s="59">
        <v>332.554</v>
      </c>
      <c r="EY51" s="56">
        <v>498.986</v>
      </c>
      <c r="EZ51" s="56">
        <v>192.671</v>
      </c>
      <c r="FA51" s="22"/>
      <c r="FB51" s="22"/>
      <c r="FC51" s="22" t="s">
        <v>197</v>
      </c>
      <c r="FD51" s="56">
        <v>256.042</v>
      </c>
      <c r="FE51" s="56">
        <v>433.967</v>
      </c>
      <c r="FF51" s="56">
        <v>115.847</v>
      </c>
      <c r="FG51" s="22"/>
      <c r="FH51" s="22"/>
      <c r="FI51" s="22"/>
      <c r="FJ51" s="22"/>
      <c r="FK51" s="22"/>
      <c r="FL51" s="22"/>
      <c r="FM51" s="22"/>
      <c r="FN51" s="23" t="s">
        <v>24</v>
      </c>
      <c r="FO51" s="76" t="s">
        <v>42</v>
      </c>
      <c r="FP51" s="76" t="s">
        <v>42</v>
      </c>
      <c r="FQ51" s="76" t="s">
        <v>42</v>
      </c>
      <c r="FR51" s="76" t="s">
        <v>42</v>
      </c>
      <c r="FS51" s="76" t="s">
        <v>42</v>
      </c>
      <c r="FT51" s="76" t="s">
        <v>42</v>
      </c>
      <c r="FU51" s="76" t="s">
        <v>42</v>
      </c>
      <c r="FV51" s="76" t="s">
        <v>42</v>
      </c>
      <c r="FW51" s="76" t="s">
        <v>42</v>
      </c>
      <c r="FX51" s="76" t="s">
        <v>42</v>
      </c>
      <c r="FY51" s="76" t="s">
        <v>42</v>
      </c>
      <c r="FZ51" s="76" t="s">
        <v>42</v>
      </c>
      <c r="GA51" s="76" t="s">
        <v>42</v>
      </c>
      <c r="GB51" s="76" t="s">
        <v>42</v>
      </c>
      <c r="GC51" s="76" t="s">
        <v>42</v>
      </c>
      <c r="GD51" s="76" t="s">
        <v>42</v>
      </c>
      <c r="GE51" s="22"/>
      <c r="GF51" s="22"/>
      <c r="GG51" s="22"/>
      <c r="GH51" s="22"/>
      <c r="GI51" s="22"/>
      <c r="GJ51" s="22"/>
      <c r="GK51" s="22"/>
      <c r="GL51" s="53" t="str">
        <f>GL49&amp;":"&amp;GM49&amp;":"&amp;GN49&amp;":"&amp;GO49&amp;":"&amp;GP49&amp;":"&amp;GQ49&amp;":"&amp;GR49&amp;":"&amp;GS49&amp;":"&amp;GT49&amp;":"&amp;GU49&amp;":"&amp;GV49&amp;":"&amp;GW49&amp;":"&amp;GX49&amp;":"&amp;GY49&amp;":"&amp;GZ49&amp;":"&amp;HA49&amp;":"&amp;HB49</f>
        <v>1,1,1,1,0,0,0,0:1,1,1,5,2,4,1,0:1,2,0,0,0,0,6,0:1,1,0,3,2,1,0,1:1,1,1,-,2,3,1,4:8,6,6,5,7,2,3,6:2,4,3,8,5,2,6,3:1,3,2,1,1,0,0,0:3,9,1,6,4,6,8,2:4,8,3,1,2,1,0,3:2,1,3,3,8,3,2,0:1,2,1,0,0,0,0,0:11,6,1,7,5,6,2,3:2,2,3,1,4,0,2,0:7,1,2,5,2,4,2,2:2,3,1,1,3,2,0,0:</v>
      </c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2"/>
    </row>
    <row r="52">
      <c r="A52" s="22"/>
      <c r="B52" s="22"/>
      <c r="C52" s="53" t="str">
        <f t="shared" si="154"/>
        <v>94.695,110.808,114.582,38.655,32.072,54.575,31.909,106.937</v>
      </c>
      <c r="D52" s="23"/>
      <c r="E52" s="23"/>
      <c r="F52" s="23"/>
      <c r="G52" s="22"/>
      <c r="H52" s="22"/>
      <c r="I52" s="22"/>
      <c r="J52" s="22"/>
      <c r="K52" s="22"/>
      <c r="L52" s="22"/>
      <c r="M52" s="22"/>
      <c r="N52" s="53" t="str">
        <f t="shared" si="155"/>
        <v>11.19,14.566,48.569,31.982,357.836,198.786,,</v>
      </c>
      <c r="O52" s="23"/>
      <c r="P52" s="23"/>
      <c r="Q52" s="22"/>
      <c r="R52" s="22"/>
      <c r="S52" s="22"/>
      <c r="T52" s="22"/>
      <c r="U52" s="22"/>
      <c r="V52" s="22"/>
      <c r="W52" s="22"/>
      <c r="X52" s="22" t="s">
        <v>15</v>
      </c>
      <c r="Y52" s="56">
        <v>5.0</v>
      </c>
      <c r="Z52" s="57">
        <f t="shared" ref="Z52:AA52" si="156">Y52</f>
        <v>5</v>
      </c>
      <c r="AA52" s="57">
        <f t="shared" si="156"/>
        <v>5</v>
      </c>
      <c r="AB52" s="22"/>
      <c r="AC52" s="22"/>
      <c r="AD52" s="22"/>
      <c r="AE52" s="22"/>
      <c r="AF52" s="22" t="s">
        <v>15</v>
      </c>
      <c r="AG52" s="56">
        <v>10.0</v>
      </c>
      <c r="AH52" s="57">
        <f t="shared" ref="AH52:AN52" si="157">AG52</f>
        <v>10</v>
      </c>
      <c r="AI52" s="57">
        <f t="shared" si="157"/>
        <v>10</v>
      </c>
      <c r="AJ52" s="57">
        <f t="shared" si="157"/>
        <v>10</v>
      </c>
      <c r="AK52" s="57">
        <f t="shared" si="157"/>
        <v>10</v>
      </c>
      <c r="AL52" s="57">
        <f t="shared" si="157"/>
        <v>10</v>
      </c>
      <c r="AM52" s="57">
        <f t="shared" si="157"/>
        <v>10</v>
      </c>
      <c r="AN52" s="57">
        <f t="shared" si="157"/>
        <v>10</v>
      </c>
      <c r="AO52" s="22"/>
      <c r="AP52" s="22"/>
      <c r="AQ52" s="22"/>
      <c r="AR52" s="22"/>
      <c r="AS52" s="22"/>
      <c r="AT52" s="53" t="str">
        <f t="shared" si="158"/>
        <v>160.777,239.451,755.253,46.981,99.449,186.971,251.866,50.689</v>
      </c>
      <c r="AU52" s="23"/>
      <c r="AV52" s="23"/>
      <c r="AW52" s="23"/>
      <c r="AX52" s="22"/>
      <c r="AY52" s="22"/>
      <c r="AZ52" s="22"/>
      <c r="BA52" s="22"/>
      <c r="BB52" s="22"/>
      <c r="BC52" s="22"/>
      <c r="BD52" s="22"/>
      <c r="BE52" s="22"/>
      <c r="BF52" s="53" t="str">
        <f t="shared" si="159"/>
        <v>4.791,502.575,427.973,2.77,278.765,217.049,483.306,5.648</v>
      </c>
      <c r="BG52" s="23"/>
      <c r="BH52" s="23"/>
      <c r="BI52" s="23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53" t="str">
        <f t="shared" ref="BX52:BX53" si="160">BX48&amp;","&amp;BY48&amp;","&amp;BZ48&amp;","&amp;CA48&amp;","&amp;CB48&amp;","&amp;CC48&amp;","&amp;CD48&amp;","&amp;CE48</f>
        <v>369.467,527.429,210.767,146.199,662.235,335.442,154.321,233.403</v>
      </c>
      <c r="BY52" s="23"/>
      <c r="BZ52" s="23"/>
      <c r="CA52" s="23"/>
      <c r="CB52" s="23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 t="s">
        <v>27</v>
      </c>
      <c r="DE52" s="212">
        <v>69.166</v>
      </c>
      <c r="DF52" s="212">
        <v>53.007</v>
      </c>
      <c r="DG52" s="212">
        <v>165.669</v>
      </c>
      <c r="DH52" s="212">
        <v>72.871</v>
      </c>
      <c r="DI52" s="212">
        <v>83.768</v>
      </c>
      <c r="DJ52" s="212">
        <v>204.737</v>
      </c>
      <c r="DK52" s="212">
        <v>59.061</v>
      </c>
      <c r="DL52" s="212">
        <v>7.899</v>
      </c>
      <c r="DM52" s="212">
        <v>7.644</v>
      </c>
      <c r="DN52" s="212">
        <v>65.725</v>
      </c>
      <c r="DO52" s="212">
        <v>0.0</v>
      </c>
      <c r="DP52" s="212">
        <v>76.289</v>
      </c>
      <c r="DQ52" s="212">
        <v>8.033</v>
      </c>
      <c r="DR52" s="212">
        <v>99.382</v>
      </c>
      <c r="DS52" s="212">
        <v>92.873</v>
      </c>
      <c r="DT52" s="212">
        <v>129.748</v>
      </c>
      <c r="DU52" s="22"/>
      <c r="DV52" s="22"/>
      <c r="DW52" s="22"/>
      <c r="DX52" s="22"/>
      <c r="DY52" s="22"/>
      <c r="DZ52" s="22"/>
      <c r="EA52" s="22"/>
      <c r="EB52" s="22"/>
      <c r="EC52" s="22"/>
      <c r="ED52" s="22" t="s">
        <v>27</v>
      </c>
      <c r="EE52" s="212">
        <v>291.535</v>
      </c>
      <c r="EF52" s="212">
        <v>138.706</v>
      </c>
      <c r="EG52" s="212">
        <v>207.14</v>
      </c>
      <c r="EH52" s="212">
        <v>212.668</v>
      </c>
      <c r="EI52" s="212">
        <v>135.79</v>
      </c>
      <c r="EJ52" s="212">
        <v>182.388</v>
      </c>
      <c r="EK52" s="212">
        <v>145.768</v>
      </c>
      <c r="EL52" s="212">
        <v>109.713</v>
      </c>
      <c r="EM52" s="212">
        <v>146.6</v>
      </c>
      <c r="EN52" s="212">
        <v>135.59</v>
      </c>
      <c r="EO52" s="212">
        <v>261.751</v>
      </c>
      <c r="EP52" s="212">
        <v>166.592</v>
      </c>
      <c r="EQ52" s="212">
        <v>82.474</v>
      </c>
      <c r="ER52" s="212">
        <v>347.811</v>
      </c>
      <c r="ES52" s="212">
        <v>33.183</v>
      </c>
      <c r="ET52" s="212">
        <v>324.56</v>
      </c>
      <c r="EU52" s="22"/>
      <c r="EV52" s="23" t="s">
        <v>133</v>
      </c>
      <c r="EW52" s="58" t="s">
        <v>155</v>
      </c>
      <c r="EX52" s="59">
        <v>300.424</v>
      </c>
      <c r="EY52" s="56">
        <v>456.394</v>
      </c>
      <c r="EZ52" s="56">
        <v>170.148</v>
      </c>
      <c r="FA52" s="22"/>
      <c r="FB52" s="22"/>
      <c r="FC52" s="22" t="s">
        <v>198</v>
      </c>
      <c r="FD52" s="56">
        <v>241.151</v>
      </c>
      <c r="FE52" s="56">
        <v>384.895</v>
      </c>
      <c r="FF52" s="56">
        <v>124.117</v>
      </c>
      <c r="FG52" s="22"/>
      <c r="FH52" s="22"/>
      <c r="FI52" s="22"/>
      <c r="FJ52" s="22"/>
      <c r="FK52" s="22"/>
      <c r="FL52" s="22"/>
      <c r="FM52" s="23"/>
      <c r="FN52" s="211" t="s">
        <v>25</v>
      </c>
      <c r="FO52" s="215">
        <v>968.146</v>
      </c>
      <c r="FP52" s="216">
        <v>2291.363</v>
      </c>
      <c r="FQ52" s="217">
        <v>207.002</v>
      </c>
      <c r="FR52" s="218">
        <v>724.233</v>
      </c>
      <c r="FS52" s="219">
        <v>483.496</v>
      </c>
      <c r="FT52" s="220">
        <v>421.029</v>
      </c>
      <c r="FU52" s="221">
        <v>357.942</v>
      </c>
      <c r="FV52" s="222">
        <v>313.198</v>
      </c>
      <c r="FW52" s="223">
        <v>253.839</v>
      </c>
      <c r="FX52" s="224">
        <v>445.662</v>
      </c>
      <c r="FY52" s="225">
        <v>468.918</v>
      </c>
      <c r="FZ52" s="226">
        <v>380.6</v>
      </c>
      <c r="GA52" s="227">
        <v>387.318</v>
      </c>
      <c r="GB52" s="228">
        <v>431.282</v>
      </c>
      <c r="GC52" s="229">
        <v>326.662</v>
      </c>
      <c r="GD52" s="230">
        <v>416.965</v>
      </c>
      <c r="GE52" s="22"/>
      <c r="GF52" s="22"/>
      <c r="GG52" s="22"/>
      <c r="GH52" s="22"/>
      <c r="GI52" s="22"/>
      <c r="GJ52" s="22"/>
      <c r="GK52" s="27" t="s">
        <v>23</v>
      </c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</row>
    <row r="53">
      <c r="A53" s="22"/>
      <c r="B53" s="22"/>
      <c r="C53" s="53" t="str">
        <f t="shared" si="154"/>
        <v>38.17,48.003,49.037,15.605,2.724,25.091,13.595,45.835</v>
      </c>
      <c r="D53" s="23"/>
      <c r="E53" s="23"/>
      <c r="F53" s="23"/>
      <c r="G53" s="22"/>
      <c r="H53" s="22"/>
      <c r="I53" s="22"/>
      <c r="J53" s="22"/>
      <c r="K53" s="22"/>
      <c r="L53" s="22"/>
      <c r="M53" s="22"/>
      <c r="N53" s="53" t="str">
        <f t="shared" si="155"/>
        <v>4.055,5.562,18.954,13.812,127.095,84.044,,</v>
      </c>
      <c r="O53" s="23"/>
      <c r="P53" s="23"/>
      <c r="Q53" s="22"/>
      <c r="R53" s="22"/>
      <c r="S53" s="22"/>
      <c r="T53" s="22"/>
      <c r="U53" s="22"/>
      <c r="V53" s="22"/>
      <c r="W53" s="22"/>
      <c r="X53" s="22" t="s">
        <v>16</v>
      </c>
      <c r="Y53" s="56">
        <v>36.0</v>
      </c>
      <c r="Z53" s="56">
        <v>73.0</v>
      </c>
      <c r="AA53" s="56">
        <v>37.0</v>
      </c>
      <c r="AB53" s="22"/>
      <c r="AC53" s="22"/>
      <c r="AD53" s="22"/>
      <c r="AE53" s="22"/>
      <c r="AF53" s="22" t="s">
        <v>16</v>
      </c>
      <c r="AG53" s="56">
        <v>29.0</v>
      </c>
      <c r="AH53" s="56">
        <v>30.0</v>
      </c>
      <c r="AI53" s="56">
        <v>3.0</v>
      </c>
      <c r="AJ53" s="56">
        <v>24.0</v>
      </c>
      <c r="AK53" s="56">
        <v>39.0</v>
      </c>
      <c r="AL53" s="56">
        <v>22.0</v>
      </c>
      <c r="AM53" s="56">
        <v>21.0</v>
      </c>
      <c r="AN53" s="56">
        <v>34.0</v>
      </c>
      <c r="AO53" s="22"/>
      <c r="AP53" s="22"/>
      <c r="AQ53" s="22"/>
      <c r="AR53" s="22"/>
      <c r="AS53" s="22"/>
      <c r="AT53" s="53" t="str">
        <f>AT49&amp;","&amp;AU48&amp;","&amp;AV49&amp;","&amp;AW49&amp;","&amp;AX49&amp;","&amp;AY49&amp;","&amp;AZ49&amp;","&amp;BA49</f>
        <v>51.466,239.451,291.012,7.132,32.448,77.837,113.087,12.554</v>
      </c>
      <c r="AU53" s="23"/>
      <c r="AV53" s="23"/>
      <c r="AW53" s="23"/>
      <c r="AX53" s="22"/>
      <c r="AY53" s="22"/>
      <c r="AZ53" s="22"/>
      <c r="BA53" s="22"/>
      <c r="BB53" s="22"/>
      <c r="BC53" s="22"/>
      <c r="BD53" s="22"/>
      <c r="BE53" s="22"/>
      <c r="BF53" s="53" t="str">
        <f>BF49&amp;","&amp;BG48&amp;","&amp;BH49&amp;","&amp;BI49&amp;","&amp;BJ49&amp;","&amp;BK49&amp;","&amp;BL49&amp;","&amp;BM49</f>
        <v>0.884,502.575,211.2,0.399,142.611,90.625,208.53,0.48</v>
      </c>
      <c r="BG53" s="23"/>
      <c r="BH53" s="23"/>
      <c r="BI53" s="23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53" t="str">
        <f t="shared" si="160"/>
        <v>640.702,906.215,307.242,292.433,1165.812,613.903,308.679,425.911</v>
      </c>
      <c r="BY53" s="23"/>
      <c r="BZ53" s="23"/>
      <c r="CA53" s="23"/>
      <c r="CB53" s="23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 t="s">
        <v>28</v>
      </c>
      <c r="DE53" s="68">
        <v>1.0E-7</v>
      </c>
      <c r="DF53" s="68">
        <v>1.0E-7</v>
      </c>
      <c r="DG53" s="68">
        <v>1.0E-7</v>
      </c>
      <c r="DH53" s="68">
        <v>1.0E-7</v>
      </c>
      <c r="DI53" s="68">
        <v>1.0E-7</v>
      </c>
      <c r="DJ53" s="68">
        <v>1.0E-7</v>
      </c>
      <c r="DK53" s="68">
        <v>1.0E-7</v>
      </c>
      <c r="DL53" s="68">
        <v>1.0E-7</v>
      </c>
      <c r="DM53" s="68">
        <v>1.0E-7</v>
      </c>
      <c r="DN53" s="68">
        <v>1.0E-7</v>
      </c>
      <c r="DO53" s="68">
        <v>1.0E-7</v>
      </c>
      <c r="DP53" s="68">
        <v>1.0E-7</v>
      </c>
      <c r="DQ53" s="68">
        <v>1.0E-7</v>
      </c>
      <c r="DR53" s="68">
        <v>1.0E-7</v>
      </c>
      <c r="DS53" s="68">
        <v>1.0E-7</v>
      </c>
      <c r="DT53" s="68">
        <v>1.0E-7</v>
      </c>
      <c r="DU53" s="22"/>
      <c r="DV53" s="22"/>
      <c r="DW53" s="22"/>
      <c r="DX53" s="22"/>
      <c r="DY53" s="22"/>
      <c r="DZ53" s="22"/>
      <c r="EA53" s="22"/>
      <c r="EB53" s="22"/>
      <c r="EC53" s="22"/>
      <c r="ED53" s="22" t="s">
        <v>28</v>
      </c>
      <c r="EE53" s="68">
        <v>1.0E-7</v>
      </c>
      <c r="EF53" s="68">
        <v>1.0E-7</v>
      </c>
      <c r="EG53" s="68">
        <v>1.0E-7</v>
      </c>
      <c r="EH53" s="68">
        <v>1.0E-7</v>
      </c>
      <c r="EI53" s="68">
        <v>1.0E-7</v>
      </c>
      <c r="EJ53" s="68">
        <v>1.0E-7</v>
      </c>
      <c r="EK53" s="68">
        <v>1.0E-7</v>
      </c>
      <c r="EL53" s="68">
        <v>1.0E-7</v>
      </c>
      <c r="EM53" s="68">
        <v>1.0E-7</v>
      </c>
      <c r="EN53" s="68">
        <v>2.0000001</v>
      </c>
      <c r="EO53" s="68">
        <v>1.0E-7</v>
      </c>
      <c r="EP53" s="68">
        <v>1.0E-7</v>
      </c>
      <c r="EQ53" s="68">
        <v>1.0E-7</v>
      </c>
      <c r="ER53" s="68">
        <v>1.0E-7</v>
      </c>
      <c r="ES53" s="68">
        <v>1.0E-7</v>
      </c>
      <c r="ET53" s="68">
        <v>1.0E-7</v>
      </c>
      <c r="EU53" s="22"/>
      <c r="EV53" s="23" t="s">
        <v>164</v>
      </c>
      <c r="EW53" s="58" t="s">
        <v>193</v>
      </c>
      <c r="EX53" s="59">
        <v>300.026</v>
      </c>
      <c r="EY53" s="56">
        <v>476.318</v>
      </c>
      <c r="EZ53" s="56">
        <v>156.088</v>
      </c>
      <c r="FA53" s="22"/>
      <c r="FB53" s="22"/>
      <c r="FC53" s="22" t="s">
        <v>109</v>
      </c>
      <c r="FD53" s="56">
        <v>241.076</v>
      </c>
      <c r="FE53" s="56">
        <v>375.545</v>
      </c>
      <c r="FF53" s="56">
        <v>130.194</v>
      </c>
      <c r="FG53" s="22"/>
      <c r="FH53" s="22"/>
      <c r="FI53" s="22"/>
      <c r="FJ53" s="22"/>
      <c r="FK53" s="22"/>
      <c r="FL53" s="22"/>
      <c r="FM53" s="22"/>
      <c r="FN53" s="22" t="s">
        <v>26</v>
      </c>
      <c r="FO53" s="212">
        <v>1617.254</v>
      </c>
      <c r="FP53" s="212">
        <v>3784.339</v>
      </c>
      <c r="FQ53" s="212">
        <v>367.118</v>
      </c>
      <c r="FR53" s="212">
        <v>1271.345</v>
      </c>
      <c r="FS53" s="212">
        <v>855.335</v>
      </c>
      <c r="FT53" s="212">
        <v>766.068</v>
      </c>
      <c r="FU53" s="212">
        <v>488.052</v>
      </c>
      <c r="FV53" s="212">
        <v>430.476</v>
      </c>
      <c r="FW53" s="212">
        <v>385.185</v>
      </c>
      <c r="FX53" s="212">
        <v>619.059</v>
      </c>
      <c r="FY53" s="212">
        <v>624.99</v>
      </c>
      <c r="FZ53" s="212">
        <v>702.675</v>
      </c>
      <c r="GA53" s="212">
        <v>765.12</v>
      </c>
      <c r="GB53" s="212">
        <v>789.304</v>
      </c>
      <c r="GC53" s="212">
        <v>592.824</v>
      </c>
      <c r="GD53" s="212">
        <v>553.817</v>
      </c>
      <c r="GE53" s="22"/>
      <c r="GF53" s="22"/>
      <c r="GG53" s="22"/>
      <c r="GH53" s="22"/>
      <c r="GI53" s="22"/>
      <c r="GJ53" s="22"/>
      <c r="GK53" s="23" t="s">
        <v>24</v>
      </c>
      <c r="GL53" s="76" t="s">
        <v>42</v>
      </c>
      <c r="GM53" s="76" t="s">
        <v>42</v>
      </c>
      <c r="GN53" s="76" t="s">
        <v>42</v>
      </c>
      <c r="GO53" s="76" t="s">
        <v>42</v>
      </c>
      <c r="GP53" s="76" t="s">
        <v>42</v>
      </c>
      <c r="GQ53" s="76" t="s">
        <v>42</v>
      </c>
      <c r="GR53" s="76" t="s">
        <v>42</v>
      </c>
      <c r="GS53" s="76" t="s">
        <v>42</v>
      </c>
      <c r="GT53" s="76" t="s">
        <v>42</v>
      </c>
      <c r="GU53" s="76" t="s">
        <v>42</v>
      </c>
      <c r="GV53" s="76" t="s">
        <v>42</v>
      </c>
      <c r="GW53" s="76" t="s">
        <v>42</v>
      </c>
      <c r="GX53" s="76" t="s">
        <v>42</v>
      </c>
      <c r="GY53" s="76" t="s">
        <v>42</v>
      </c>
      <c r="GZ53" s="76" t="s">
        <v>42</v>
      </c>
      <c r="HA53" s="76" t="s">
        <v>42</v>
      </c>
    </row>
    <row r="5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53" t="str">
        <f>BX50&amp;","&amp;BY49&amp;","&amp;BZ50&amp;","&amp;CA50&amp;","&amp;CB50&amp;","&amp;CC50&amp;","&amp;CD50&amp;","&amp;CE50</f>
        <v>158.505,906.215,128.514,42.11,273.961,125.647,44.449,88.108</v>
      </c>
      <c r="BY54" s="23"/>
      <c r="BZ54" s="23"/>
      <c r="CA54" s="23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53" t="str">
        <f t="shared" ref="DE54:DE55" si="161">DE50&amp;","&amp;DF50&amp;","&amp;DG50&amp;","&amp;DH50&amp;","&amp;DI50&amp;","&amp;DJ50&amp;","&amp;DK50&amp;","&amp;DL50</f>
        <v>169.224,141.514,332.473,179.402,210.131,411.215,164.927,41.667</v>
      </c>
      <c r="DF54" s="23"/>
      <c r="DG54" s="23"/>
      <c r="DH54" s="23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53" t="str">
        <f t="shared" ref="EE54:EE55" si="162">EE50&amp;","&amp;EF50&amp;","&amp;EG50&amp;","&amp;EH50&amp;","&amp;EI50&amp;","&amp;EJ50&amp;","&amp;EK50&amp;","&amp;EL50</f>
        <v>657.852,347.944,448.215,465.502,311.64,388.231,328.926,297.059</v>
      </c>
      <c r="EF54" s="23"/>
      <c r="EG54" s="23"/>
      <c r="EH54" s="23"/>
      <c r="EI54" s="23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 t="s">
        <v>194</v>
      </c>
      <c r="EX54" s="56">
        <v>297.224</v>
      </c>
      <c r="EY54" s="56">
        <v>454.921</v>
      </c>
      <c r="EZ54" s="56">
        <v>166.005</v>
      </c>
      <c r="FA54" s="22"/>
      <c r="FB54" s="22"/>
      <c r="FC54" s="22" t="s">
        <v>199</v>
      </c>
      <c r="FD54" s="56">
        <v>228.38</v>
      </c>
      <c r="FE54" s="56">
        <v>369.429</v>
      </c>
      <c r="FF54" s="56">
        <v>114.357</v>
      </c>
      <c r="FG54" s="22"/>
      <c r="FH54" s="22"/>
      <c r="FI54" s="22"/>
      <c r="FJ54" s="22"/>
      <c r="FK54" s="22"/>
      <c r="FL54" s="22"/>
      <c r="FM54" s="22"/>
      <c r="FN54" s="22" t="s">
        <v>27</v>
      </c>
      <c r="FO54" s="212">
        <v>452.525</v>
      </c>
      <c r="FP54" s="212">
        <v>1097.96</v>
      </c>
      <c r="FQ54" s="212">
        <v>84.081</v>
      </c>
      <c r="FR54" s="212">
        <v>301.694</v>
      </c>
      <c r="FS54" s="212">
        <v>197.616</v>
      </c>
      <c r="FT54" s="212">
        <v>160.156</v>
      </c>
      <c r="FU54" s="212">
        <v>243.439</v>
      </c>
      <c r="FV54" s="212">
        <v>210.37</v>
      </c>
      <c r="FW54" s="212">
        <v>144.067</v>
      </c>
      <c r="FX54" s="212">
        <v>294.38</v>
      </c>
      <c r="FY54" s="212">
        <v>330.132</v>
      </c>
      <c r="FZ54" s="212">
        <v>139.24</v>
      </c>
      <c r="GA54" s="212">
        <v>116.15</v>
      </c>
      <c r="GB54" s="212">
        <v>161.54</v>
      </c>
      <c r="GC54" s="212">
        <v>125.11</v>
      </c>
      <c r="GD54" s="212">
        <v>295.08</v>
      </c>
      <c r="GE54" s="22"/>
      <c r="GF54" s="22"/>
      <c r="GG54" s="22"/>
      <c r="GH54" s="22"/>
      <c r="GI54" s="22"/>
      <c r="GJ54" s="23"/>
      <c r="GK54" s="211" t="s">
        <v>25</v>
      </c>
      <c r="GL54" s="212">
        <v>250.0</v>
      </c>
      <c r="GM54" s="212">
        <v>980.843</v>
      </c>
      <c r="GN54" s="212">
        <v>261.973</v>
      </c>
      <c r="GO54" s="212">
        <v>673.6</v>
      </c>
      <c r="GP54" s="212">
        <v>597.038</v>
      </c>
      <c r="GQ54" s="212">
        <v>147.11</v>
      </c>
      <c r="GR54" s="212">
        <v>157.161</v>
      </c>
      <c r="GS54" s="212">
        <v>52.628</v>
      </c>
      <c r="GT54" s="212">
        <v>369.61</v>
      </c>
      <c r="GU54" s="212">
        <v>1011.973</v>
      </c>
      <c r="GV54" s="212">
        <v>1447.504</v>
      </c>
      <c r="GW54" s="212">
        <v>75.527</v>
      </c>
      <c r="GX54" s="212">
        <v>181.967</v>
      </c>
      <c r="GY54" s="212">
        <v>467.385</v>
      </c>
      <c r="GZ54" s="212">
        <v>125.683</v>
      </c>
      <c r="HA54" s="212">
        <v>54.142</v>
      </c>
    </row>
    <row r="5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3"/>
      <c r="Y55" s="23"/>
      <c r="Z55" s="23"/>
      <c r="AA55" s="23"/>
      <c r="AB55" s="22"/>
      <c r="AC55" s="22"/>
      <c r="AD55" s="22"/>
      <c r="AE55" s="22"/>
      <c r="AF55" s="23"/>
      <c r="AG55" s="23"/>
      <c r="AH55" s="23"/>
      <c r="AI55" s="23"/>
      <c r="AJ55" s="23"/>
      <c r="AK55" s="23"/>
      <c r="AL55" s="23"/>
      <c r="AM55" s="23"/>
      <c r="AN55" s="23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53" t="str">
        <f t="shared" si="161"/>
        <v>299.367,258.99,539.076,318.169,375.457,667.011,306.878,93.01</v>
      </c>
      <c r="DF55" s="23"/>
      <c r="DG55" s="23"/>
      <c r="DH55" s="23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53" t="str">
        <f t="shared" si="162"/>
        <v>1125.128,621.699,752.563,785.608,536.882,647.034,562.564,546.523</v>
      </c>
      <c r="EF55" s="23"/>
      <c r="EG55" s="23"/>
      <c r="EH55" s="23"/>
      <c r="EI55" s="23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 t="s">
        <v>139</v>
      </c>
      <c r="EX55" s="56">
        <v>294.26</v>
      </c>
      <c r="EY55" s="56">
        <v>453.948</v>
      </c>
      <c r="EZ55" s="56">
        <v>161.919</v>
      </c>
      <c r="FA55" s="22"/>
      <c r="FB55" s="22"/>
      <c r="FC55" s="22" t="s">
        <v>200</v>
      </c>
      <c r="FD55" s="56">
        <v>214.831</v>
      </c>
      <c r="FE55" s="56">
        <v>356.251</v>
      </c>
      <c r="FF55" s="56">
        <v>102.04</v>
      </c>
      <c r="FG55" s="22"/>
      <c r="FH55" s="22"/>
      <c r="FI55" s="22"/>
      <c r="FJ55" s="22"/>
      <c r="FK55" s="22"/>
      <c r="FL55" s="22"/>
      <c r="FM55" s="22"/>
      <c r="FN55" s="22" t="s">
        <v>28</v>
      </c>
      <c r="FO55" s="68">
        <v>1.0E-7</v>
      </c>
      <c r="FP55" s="68">
        <v>1.0E-7</v>
      </c>
      <c r="FQ55" s="22"/>
      <c r="FR55" s="68">
        <v>1.0E-7</v>
      </c>
      <c r="FS55" s="68">
        <v>1.0E-7</v>
      </c>
      <c r="FT55" s="68">
        <v>1.0E-7</v>
      </c>
      <c r="FU55" s="68">
        <v>1.0E-7</v>
      </c>
      <c r="FV55" s="22"/>
      <c r="FW55" s="68">
        <v>1.0E-7</v>
      </c>
      <c r="FX55" s="68">
        <v>2.0000001</v>
      </c>
      <c r="FY55" s="68">
        <v>1.0E-7</v>
      </c>
      <c r="FZ55" s="68">
        <v>1.0E-7</v>
      </c>
      <c r="GA55" s="68">
        <v>1.0E-7</v>
      </c>
      <c r="GB55" s="68">
        <v>1.0E-7</v>
      </c>
      <c r="GC55" s="68">
        <v>1.0E-7</v>
      </c>
      <c r="GD55" s="68">
        <v>1.0E-7</v>
      </c>
      <c r="GE55" s="22"/>
      <c r="GF55" s="22"/>
      <c r="GG55" s="22"/>
      <c r="GH55" s="22"/>
      <c r="GI55" s="22"/>
      <c r="GJ55" s="22"/>
      <c r="GK55" s="22" t="s">
        <v>26</v>
      </c>
      <c r="GL55" s="212">
        <v>451.09</v>
      </c>
      <c r="GM55" s="212">
        <v>1579.52</v>
      </c>
      <c r="GN55" s="212">
        <v>476.664</v>
      </c>
      <c r="GO55" s="212">
        <v>1126.113</v>
      </c>
      <c r="GP55" s="212">
        <v>965.845</v>
      </c>
      <c r="GQ55" s="212">
        <v>214.84</v>
      </c>
      <c r="GR55" s="212">
        <v>234.509</v>
      </c>
      <c r="GS55" s="212">
        <v>90.01</v>
      </c>
      <c r="GT55" s="212">
        <v>548.406</v>
      </c>
      <c r="GU55" s="212">
        <v>1586.906</v>
      </c>
      <c r="GV55" s="212">
        <v>2260.511</v>
      </c>
      <c r="GW55" s="212">
        <v>140.533</v>
      </c>
      <c r="GX55" s="212">
        <v>269.355</v>
      </c>
      <c r="GY55" s="212">
        <v>757.155</v>
      </c>
      <c r="GZ55" s="212">
        <v>192.219</v>
      </c>
      <c r="HA55" s="212">
        <v>88.666</v>
      </c>
    </row>
    <row r="56">
      <c r="A56" s="22"/>
      <c r="B56" s="27" t="s">
        <v>201</v>
      </c>
      <c r="C56" s="23"/>
      <c r="D56" s="23"/>
      <c r="E56" s="23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3"/>
      <c r="X56" s="62" t="s">
        <v>17</v>
      </c>
      <c r="Y56" s="74">
        <f t="shared" ref="Y56:AA56" si="163">AVERAGE(Y53:Y55)</f>
        <v>36</v>
      </c>
      <c r="Z56" s="74">
        <f t="shared" si="163"/>
        <v>73</v>
      </c>
      <c r="AA56" s="74">
        <f t="shared" si="163"/>
        <v>37</v>
      </c>
      <c r="AB56" s="22"/>
      <c r="AC56" s="22"/>
      <c r="AD56" s="22"/>
      <c r="AE56" s="23"/>
      <c r="AF56" s="62" t="s">
        <v>17</v>
      </c>
      <c r="AG56" s="74">
        <f t="shared" ref="AG56:AN56" si="164">AVERAGE(AG53:AG55)</f>
        <v>29</v>
      </c>
      <c r="AH56" s="74">
        <f t="shared" si="164"/>
        <v>30</v>
      </c>
      <c r="AI56" s="74">
        <f t="shared" si="164"/>
        <v>3</v>
      </c>
      <c r="AJ56" s="74">
        <f t="shared" si="164"/>
        <v>24</v>
      </c>
      <c r="AK56" s="74">
        <f t="shared" si="164"/>
        <v>39</v>
      </c>
      <c r="AL56" s="74">
        <f t="shared" si="164"/>
        <v>22</v>
      </c>
      <c r="AM56" s="74">
        <f t="shared" si="164"/>
        <v>21</v>
      </c>
      <c r="AN56" s="74">
        <f t="shared" si="164"/>
        <v>34</v>
      </c>
      <c r="AO56" s="22"/>
      <c r="AP56" s="22"/>
      <c r="AQ56" s="22"/>
      <c r="AR56" s="26" t="s">
        <v>202</v>
      </c>
      <c r="AS56" s="23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6" t="s">
        <v>203</v>
      </c>
      <c r="BE56" s="23"/>
      <c r="BF56" s="23"/>
      <c r="BG56" s="23"/>
      <c r="BH56" s="23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53" t="str">
        <f>DE52&amp;","&amp;DF51&amp;","&amp;DG52&amp;","&amp;DH52&amp;","&amp;DI52&amp;","&amp;DJ52&amp;","&amp;DK52&amp;","&amp;DL52</f>
        <v>69.166,258.99,165.669,72.871,83.768,204.737,59.061,7.899</v>
      </c>
      <c r="DF56" s="23"/>
      <c r="DG56" s="23"/>
      <c r="DH56" s="23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53" t="str">
        <f>EE52&amp;","&amp;EF51&amp;","&amp;EG52&amp;","&amp;EH52&amp;","&amp;EI52&amp;","&amp;EJ52&amp;","&amp;EK52&amp;","&amp;EL52</f>
        <v>291.535,621.699,207.14,212.668,135.79,182.388,145.768,109.713</v>
      </c>
      <c r="EF56" s="23"/>
      <c r="EG56" s="23"/>
      <c r="EH56" s="23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 t="s">
        <v>198</v>
      </c>
      <c r="EX56" s="56">
        <v>241.151</v>
      </c>
      <c r="EY56" s="56">
        <v>384.895</v>
      </c>
      <c r="EZ56" s="56">
        <v>124.117</v>
      </c>
      <c r="FA56" s="22"/>
      <c r="FB56" s="22"/>
      <c r="FC56" s="22" t="s">
        <v>204</v>
      </c>
      <c r="FD56" s="56">
        <v>213.939</v>
      </c>
      <c r="FE56" s="56">
        <v>330.989</v>
      </c>
      <c r="FF56" s="56">
        <v>117.077</v>
      </c>
      <c r="FG56" s="22"/>
      <c r="FH56" s="22"/>
      <c r="FI56" s="22"/>
      <c r="FJ56" s="22"/>
      <c r="FK56" s="22"/>
      <c r="FL56" s="22"/>
      <c r="FM56" s="22"/>
      <c r="FN56" s="22"/>
      <c r="FO56" s="53" t="str">
        <f t="shared" ref="FO56:FO57" si="165">FO52&amp;","&amp;FP52&amp;","&amp;FQ52&amp;","&amp;FR52&amp;","&amp;FS52&amp;","&amp;FT52&amp;","&amp;FU52&amp;","&amp;FV52</f>
        <v>968.146,2291.363,207.002,724.233,483.496,421.029,357.942,313.198</v>
      </c>
      <c r="FP56" s="23"/>
      <c r="FQ56" s="23"/>
      <c r="FR56" s="23"/>
      <c r="FS56" s="23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 t="s">
        <v>27</v>
      </c>
      <c r="GL56" s="212">
        <v>97.196</v>
      </c>
      <c r="GM56" s="212">
        <v>495.718</v>
      </c>
      <c r="GN56" s="212">
        <v>99.652</v>
      </c>
      <c r="GO56" s="212">
        <v>314.302</v>
      </c>
      <c r="GP56" s="212">
        <v>298.911</v>
      </c>
      <c r="GQ56" s="212">
        <v>89.416</v>
      </c>
      <c r="GR56" s="212">
        <v>91.971</v>
      </c>
      <c r="GS56" s="212">
        <v>23.323</v>
      </c>
      <c r="GT56" s="212">
        <v>218.494</v>
      </c>
      <c r="GU56" s="212">
        <v>539.512</v>
      </c>
      <c r="GV56" s="212">
        <v>777.964</v>
      </c>
      <c r="GW56" s="212">
        <v>27.04</v>
      </c>
      <c r="GX56" s="212">
        <v>108.022</v>
      </c>
      <c r="GY56" s="212">
        <v>233.32</v>
      </c>
      <c r="GZ56" s="212">
        <v>70.29</v>
      </c>
      <c r="HA56" s="212">
        <v>26.41</v>
      </c>
    </row>
    <row r="57">
      <c r="A57" s="22"/>
      <c r="B57" s="27" t="s">
        <v>205</v>
      </c>
      <c r="C57" s="23"/>
      <c r="D57" s="23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6" t="s">
        <v>206</v>
      </c>
      <c r="BW57" s="23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 t="s">
        <v>207</v>
      </c>
      <c r="DT57" s="22" t="s">
        <v>208</v>
      </c>
      <c r="DU57" s="22" t="s">
        <v>209</v>
      </c>
      <c r="DV57" s="22" t="s">
        <v>210</v>
      </c>
      <c r="DW57" s="22"/>
      <c r="DX57" s="22"/>
      <c r="DY57" s="22"/>
      <c r="DZ57" s="22"/>
      <c r="EA57" s="22"/>
      <c r="EB57" s="22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2"/>
      <c r="EV57" s="22"/>
      <c r="EW57" s="22" t="s">
        <v>199</v>
      </c>
      <c r="EX57" s="56">
        <v>228.38</v>
      </c>
      <c r="EY57" s="56">
        <v>369.429</v>
      </c>
      <c r="EZ57" s="56">
        <v>114.357</v>
      </c>
      <c r="FA57" s="22"/>
      <c r="FB57" s="22"/>
      <c r="FC57" s="22" t="s">
        <v>161</v>
      </c>
      <c r="FD57" s="56">
        <v>206.886</v>
      </c>
      <c r="FE57" s="56">
        <v>369.659</v>
      </c>
      <c r="FF57" s="56">
        <v>82.474</v>
      </c>
      <c r="FG57" s="22"/>
      <c r="FH57" s="22"/>
      <c r="FI57" s="22"/>
      <c r="FJ57" s="22"/>
      <c r="FK57" s="22"/>
      <c r="FL57" s="22"/>
      <c r="FM57" s="22"/>
      <c r="FN57" s="22"/>
      <c r="FO57" s="53" t="str">
        <f t="shared" si="165"/>
        <v>1617.254,3784.339,367.118,1271.345,855.335,766.068,488.052,430.476</v>
      </c>
      <c r="FP57" s="23"/>
      <c r="FQ57" s="23"/>
      <c r="FR57" s="23"/>
      <c r="FS57" s="23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 t="s">
        <v>28</v>
      </c>
      <c r="GL57" s="68">
        <v>1.0E-7</v>
      </c>
      <c r="GM57" s="68">
        <v>1.0E-7</v>
      </c>
      <c r="GN57" s="68">
        <v>1.0E-7</v>
      </c>
      <c r="GO57" s="68">
        <v>1.0E-7</v>
      </c>
      <c r="GP57" s="68">
        <v>1.0E-7</v>
      </c>
      <c r="GQ57" s="68">
        <v>1.0E-7</v>
      </c>
      <c r="GR57" s="68">
        <v>1.0E-7</v>
      </c>
      <c r="GS57" s="68">
        <v>1.0E-7</v>
      </c>
      <c r="GT57" s="68">
        <v>1.0E-7</v>
      </c>
      <c r="GU57" s="68">
        <v>1.0E-7</v>
      </c>
      <c r="GV57" s="68">
        <v>1.0E-7</v>
      </c>
      <c r="GW57" s="68">
        <v>1.0E-7</v>
      </c>
      <c r="GX57" s="68">
        <v>1.0E-7</v>
      </c>
      <c r="GY57" s="68">
        <v>1.0E-7</v>
      </c>
      <c r="GZ57" s="68">
        <v>1.0E-7</v>
      </c>
      <c r="HA57" s="68">
        <v>1.0E-7</v>
      </c>
    </row>
    <row r="58">
      <c r="A58" s="22"/>
      <c r="B58" s="27" t="s">
        <v>211</v>
      </c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56">
        <v>45.0</v>
      </c>
      <c r="Z58" s="56">
        <v>45.0</v>
      </c>
      <c r="AA58" s="56">
        <v>45.0</v>
      </c>
      <c r="AB58" s="22"/>
      <c r="AC58" s="22"/>
      <c r="AD58" s="22"/>
      <c r="AE58" s="61" t="s">
        <v>18</v>
      </c>
      <c r="AF58" s="22"/>
      <c r="AG58" s="56">
        <v>45.0</v>
      </c>
      <c r="AH58" s="56">
        <v>45.0</v>
      </c>
      <c r="AI58" s="56">
        <v>45.0</v>
      </c>
      <c r="AJ58" s="56">
        <v>45.0</v>
      </c>
      <c r="AK58" s="56">
        <v>45.0</v>
      </c>
      <c r="AL58" s="56">
        <v>45.0</v>
      </c>
      <c r="AM58" s="56">
        <v>45.0</v>
      </c>
      <c r="AN58" s="56">
        <v>45.0</v>
      </c>
      <c r="AO58" s="22"/>
      <c r="AP58" s="22"/>
      <c r="AQ58" s="22"/>
      <c r="AR58" s="23"/>
      <c r="AS58" s="23"/>
      <c r="AT58" s="23" t="s">
        <v>59</v>
      </c>
      <c r="AU58" s="23"/>
      <c r="AV58" s="27" t="s">
        <v>60</v>
      </c>
      <c r="AW58" s="23"/>
      <c r="AX58" s="23"/>
      <c r="AY58" s="23"/>
      <c r="AZ58" s="23"/>
      <c r="BA58" s="23"/>
      <c r="BB58" s="22"/>
      <c r="BC58" s="22"/>
      <c r="BD58" s="22"/>
      <c r="BE58" s="27" t="s">
        <v>212</v>
      </c>
      <c r="BF58" s="23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3"/>
      <c r="CC58" s="22"/>
      <c r="CD58" s="22"/>
      <c r="CE58" s="22"/>
      <c r="CF58" s="23"/>
      <c r="CG58" s="22"/>
      <c r="CH58" s="23"/>
      <c r="CI58" s="22"/>
      <c r="CJ58" s="22"/>
      <c r="CK58" s="23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2"/>
      <c r="DS58" s="22" t="s">
        <v>147</v>
      </c>
      <c r="DT58" s="56">
        <v>411.215</v>
      </c>
      <c r="DU58" s="56">
        <v>667.011</v>
      </c>
      <c r="DV58" s="56">
        <v>204.737</v>
      </c>
      <c r="DW58" s="57">
        <f t="shared" ref="DW58:DW86" si="171">DU58-DT58</f>
        <v>255.796</v>
      </c>
      <c r="DX58" s="57">
        <f t="shared" ref="DX58:DX86" si="172">DT58-DV58</f>
        <v>206.478</v>
      </c>
      <c r="DY58" s="22"/>
      <c r="DZ58" s="22"/>
      <c r="EA58" s="22"/>
      <c r="EB58" s="23"/>
      <c r="EC58" s="32"/>
      <c r="ED58" s="32"/>
      <c r="EE58" s="32" t="s">
        <v>66</v>
      </c>
      <c r="EF58" s="33" t="str">
        <f t="shared" ref="EF58:EN58" si="166">EE58</f>
        <v>18C</v>
      </c>
      <c r="EG58" s="33" t="str">
        <f t="shared" si="166"/>
        <v>18C</v>
      </c>
      <c r="EH58" s="33" t="str">
        <f t="shared" si="166"/>
        <v>18C</v>
      </c>
      <c r="EI58" s="33" t="str">
        <f t="shared" si="166"/>
        <v>18C</v>
      </c>
      <c r="EJ58" s="33" t="str">
        <f t="shared" si="166"/>
        <v>18C</v>
      </c>
      <c r="EK58" s="33" t="str">
        <f t="shared" si="166"/>
        <v>18C</v>
      </c>
      <c r="EL58" s="33" t="str">
        <f t="shared" si="166"/>
        <v>18C</v>
      </c>
      <c r="EM58" s="33" t="str">
        <f t="shared" si="166"/>
        <v>18C</v>
      </c>
      <c r="EN58" s="33" t="str">
        <f t="shared" si="166"/>
        <v>18C</v>
      </c>
      <c r="EO58" s="32" t="s">
        <v>66</v>
      </c>
      <c r="EP58" s="33" t="str">
        <f t="shared" ref="EP58:ET58" si="167">EO58</f>
        <v>18C</v>
      </c>
      <c r="EQ58" s="33" t="str">
        <f t="shared" si="167"/>
        <v>18C</v>
      </c>
      <c r="ER58" s="33" t="str">
        <f t="shared" si="167"/>
        <v>18C</v>
      </c>
      <c r="ES58" s="33" t="str">
        <f t="shared" si="167"/>
        <v>18C</v>
      </c>
      <c r="ET58" s="33" t="str">
        <f t="shared" si="167"/>
        <v>18C</v>
      </c>
      <c r="EU58" s="22"/>
      <c r="EV58" s="22"/>
      <c r="EW58" s="22" t="s">
        <v>200</v>
      </c>
      <c r="EX58" s="56">
        <v>214.831</v>
      </c>
      <c r="EY58" s="56">
        <v>356.251</v>
      </c>
      <c r="EZ58" s="56">
        <v>102.04</v>
      </c>
      <c r="FA58" s="22"/>
      <c r="FB58" s="22"/>
      <c r="FC58" s="22" t="s">
        <v>213</v>
      </c>
      <c r="FD58" s="56">
        <v>202.163</v>
      </c>
      <c r="FE58" s="56">
        <v>369.986</v>
      </c>
      <c r="FF58" s="56">
        <v>75.725</v>
      </c>
      <c r="FG58" s="22"/>
      <c r="FH58" s="22"/>
      <c r="FI58" s="22"/>
      <c r="FJ58" s="22"/>
      <c r="FK58" s="22"/>
      <c r="FL58" s="22"/>
      <c r="FM58" s="22"/>
      <c r="FN58" s="22"/>
      <c r="FO58" s="53" t="str">
        <f>FO54&amp;","&amp;FP53&amp;","&amp;FQ54&amp;","&amp;FR54&amp;","&amp;FS54&amp;","&amp;FT54&amp;","&amp;FU54&amp;","&amp;FV54</f>
        <v>452.525,3784.339,84.081,301.694,197.616,160.156,243.439,210.37</v>
      </c>
      <c r="FP58" s="23"/>
      <c r="FQ58" s="23"/>
      <c r="FR58" s="23"/>
      <c r="FS58" s="23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53" t="str">
        <f t="shared" ref="GL58:GL59" si="175">GL54&amp;","&amp;GM54&amp;","&amp;GN54&amp;","&amp;GO54&amp;","&amp;GP54&amp;","&amp;GQ54&amp;","&amp;GR54&amp;","&amp;GS54</f>
        <v>250,980.843,261.973,673.6,597.038,147.11,157.161,52.628</v>
      </c>
      <c r="GM58" s="23"/>
      <c r="GN58" s="23"/>
      <c r="GO58" s="23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</row>
    <row r="59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61" t="s">
        <v>19</v>
      </c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3"/>
      <c r="AR59" s="32"/>
      <c r="AS59" s="32"/>
      <c r="AT59" s="32" t="s">
        <v>214</v>
      </c>
      <c r="AU59" s="33" t="str">
        <f t="shared" ref="AU59:BA59" si="168">AT59</f>
        <v>22C RT</v>
      </c>
      <c r="AV59" s="33" t="str">
        <f t="shared" si="168"/>
        <v>22C RT</v>
      </c>
      <c r="AW59" s="33" t="str">
        <f t="shared" si="168"/>
        <v>22C RT</v>
      </c>
      <c r="AX59" s="33" t="str">
        <f t="shared" si="168"/>
        <v>22C RT</v>
      </c>
      <c r="AY59" s="33" t="str">
        <f t="shared" si="168"/>
        <v>22C RT</v>
      </c>
      <c r="AZ59" s="33" t="str">
        <f t="shared" si="168"/>
        <v>22C RT</v>
      </c>
      <c r="BA59" s="33" t="str">
        <f t="shared" si="168"/>
        <v>22C RT</v>
      </c>
      <c r="BB59" s="22"/>
      <c r="BC59" s="22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2"/>
      <c r="BO59" s="22"/>
      <c r="BP59" s="22"/>
      <c r="BQ59" s="22"/>
      <c r="BR59" s="22"/>
      <c r="BS59" s="22"/>
      <c r="BT59" s="22"/>
      <c r="BU59" s="22"/>
      <c r="BV59" s="22"/>
      <c r="BW59" s="23"/>
      <c r="BX59" s="23"/>
      <c r="BY59" s="23"/>
      <c r="BZ59" s="23" t="s">
        <v>119</v>
      </c>
      <c r="CA59" s="23"/>
      <c r="CB59" s="25" t="s">
        <v>68</v>
      </c>
      <c r="CC59" s="23" t="s">
        <v>215</v>
      </c>
      <c r="CD59" s="23"/>
      <c r="CE59" s="23"/>
      <c r="CF59" s="25" t="s">
        <v>216</v>
      </c>
      <c r="CG59" s="23"/>
      <c r="CH59" s="25" t="s">
        <v>122</v>
      </c>
      <c r="CI59" s="23" t="s">
        <v>83</v>
      </c>
      <c r="CJ59" s="23"/>
      <c r="CK59" s="25" t="s">
        <v>80</v>
      </c>
      <c r="CL59" s="23" t="s">
        <v>124</v>
      </c>
      <c r="CM59" s="23"/>
      <c r="CN59" s="22"/>
      <c r="CO59" s="22"/>
      <c r="CP59" s="23"/>
      <c r="CQ59" s="23" t="s">
        <v>126</v>
      </c>
      <c r="CR59" s="23"/>
      <c r="CS59" s="23"/>
      <c r="CT59" s="23"/>
      <c r="CU59" s="23" t="s">
        <v>68</v>
      </c>
      <c r="CV59" s="23"/>
      <c r="CW59" s="23" t="s">
        <v>70</v>
      </c>
      <c r="CX59" s="23" t="s">
        <v>70</v>
      </c>
      <c r="CY59" s="22"/>
      <c r="CZ59" s="22"/>
      <c r="DA59" s="22"/>
      <c r="DB59" s="22"/>
      <c r="DC59" s="23"/>
      <c r="DD59" s="32"/>
      <c r="DE59" s="32" t="s">
        <v>66</v>
      </c>
      <c r="DF59" s="33" t="str">
        <f t="shared" ref="DF59:DN59" si="169">DE59</f>
        <v>18C</v>
      </c>
      <c r="DG59" s="33" t="str">
        <f t="shared" si="169"/>
        <v>18C</v>
      </c>
      <c r="DH59" s="33" t="str">
        <f t="shared" si="169"/>
        <v>18C</v>
      </c>
      <c r="DI59" s="33" t="str">
        <f t="shared" si="169"/>
        <v>18C</v>
      </c>
      <c r="DJ59" s="33" t="str">
        <f t="shared" si="169"/>
        <v>18C</v>
      </c>
      <c r="DK59" s="33" t="str">
        <f t="shared" si="169"/>
        <v>18C</v>
      </c>
      <c r="DL59" s="33" t="str">
        <f t="shared" si="169"/>
        <v>18C</v>
      </c>
      <c r="DM59" s="33" t="str">
        <f t="shared" si="169"/>
        <v>18C</v>
      </c>
      <c r="DN59" s="33" t="str">
        <f t="shared" si="169"/>
        <v>18C</v>
      </c>
      <c r="DO59" s="32" t="s">
        <v>66</v>
      </c>
      <c r="DP59" s="33" t="str">
        <f t="shared" ref="DP59:DQ59" si="170">DO59</f>
        <v>18C</v>
      </c>
      <c r="DQ59" s="33" t="str">
        <f t="shared" si="170"/>
        <v>18C</v>
      </c>
      <c r="DR59" s="22"/>
      <c r="DS59" s="22" t="s">
        <v>144</v>
      </c>
      <c r="DT59" s="56">
        <v>332.473</v>
      </c>
      <c r="DU59" s="56">
        <v>539.076</v>
      </c>
      <c r="DV59" s="56">
        <v>165.669</v>
      </c>
      <c r="DW59" s="57">
        <f t="shared" si="171"/>
        <v>206.603</v>
      </c>
      <c r="DX59" s="57">
        <f t="shared" si="172"/>
        <v>166.804</v>
      </c>
      <c r="DY59" s="22"/>
      <c r="DZ59" s="22"/>
      <c r="EA59" s="22"/>
      <c r="EB59" s="23"/>
      <c r="EC59" s="36"/>
      <c r="ED59" s="36" t="s">
        <v>36</v>
      </c>
      <c r="EE59" s="41">
        <v>32.0</v>
      </c>
      <c r="EF59" s="46">
        <f t="shared" ref="EF59:EN59" si="173">EE59</f>
        <v>32</v>
      </c>
      <c r="EG59" s="46">
        <f t="shared" si="173"/>
        <v>32</v>
      </c>
      <c r="EH59" s="46">
        <f t="shared" si="173"/>
        <v>32</v>
      </c>
      <c r="EI59" s="46">
        <f t="shared" si="173"/>
        <v>32</v>
      </c>
      <c r="EJ59" s="46">
        <f t="shared" si="173"/>
        <v>32</v>
      </c>
      <c r="EK59" s="46">
        <f t="shared" si="173"/>
        <v>32</v>
      </c>
      <c r="EL59" s="46">
        <f t="shared" si="173"/>
        <v>32</v>
      </c>
      <c r="EM59" s="46">
        <f t="shared" si="173"/>
        <v>32</v>
      </c>
      <c r="EN59" s="46">
        <f t="shared" si="173"/>
        <v>32</v>
      </c>
      <c r="EO59" s="41">
        <v>32.0</v>
      </c>
      <c r="EP59" s="46">
        <f t="shared" ref="EP59:ET59" si="174">EO59</f>
        <v>32</v>
      </c>
      <c r="EQ59" s="46">
        <f t="shared" si="174"/>
        <v>32</v>
      </c>
      <c r="ER59" s="46">
        <f t="shared" si="174"/>
        <v>32</v>
      </c>
      <c r="ES59" s="46">
        <f t="shared" si="174"/>
        <v>32</v>
      </c>
      <c r="ET59" s="46">
        <f t="shared" si="174"/>
        <v>32</v>
      </c>
      <c r="EU59" s="22"/>
      <c r="EV59" s="22"/>
      <c r="EW59" s="22" t="s">
        <v>204</v>
      </c>
      <c r="EX59" s="56">
        <v>213.939</v>
      </c>
      <c r="EY59" s="56">
        <v>330.989</v>
      </c>
      <c r="EZ59" s="56">
        <v>117.077</v>
      </c>
      <c r="FA59" s="22"/>
      <c r="FB59" s="22"/>
      <c r="FC59" s="22" t="s">
        <v>217</v>
      </c>
      <c r="FD59" s="56">
        <v>197.957</v>
      </c>
      <c r="FE59" s="56">
        <v>337.043</v>
      </c>
      <c r="FF59" s="56">
        <v>88.644</v>
      </c>
      <c r="FG59" s="22"/>
      <c r="FH59" s="22"/>
      <c r="FI59" s="22"/>
      <c r="FJ59" s="22"/>
      <c r="FK59" s="22"/>
      <c r="FL59" s="231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53" t="str">
        <f t="shared" si="175"/>
        <v>451.09,1579.52,476.664,1126.113,965.845,214.84,234.509,90.01</v>
      </c>
      <c r="GM59" s="23"/>
      <c r="GN59" s="23"/>
      <c r="GO59" s="23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</row>
    <row r="60">
      <c r="A60" s="22"/>
      <c r="B60" s="27" t="s">
        <v>218</v>
      </c>
      <c r="C60" s="43"/>
      <c r="D60" s="43"/>
      <c r="E60" s="43"/>
      <c r="F60" s="43"/>
      <c r="G60" s="43"/>
      <c r="H60" s="43"/>
      <c r="I60" s="43"/>
      <c r="J60" s="39"/>
      <c r="K60" s="22"/>
      <c r="L60" s="22"/>
      <c r="M60" s="22"/>
      <c r="N60" s="39"/>
      <c r="O60" s="39"/>
      <c r="P60" s="39"/>
      <c r="Q60" s="39"/>
      <c r="R60" s="39"/>
      <c r="S60" s="39"/>
      <c r="T60" s="22"/>
      <c r="U60" s="22"/>
      <c r="V60" s="22"/>
      <c r="W60" s="22"/>
      <c r="X60" s="23" t="s">
        <v>20</v>
      </c>
      <c r="Y60" s="90">
        <v>95.0</v>
      </c>
      <c r="Z60" s="75">
        <f t="shared" ref="Z60:AA60" si="176">Y60</f>
        <v>95</v>
      </c>
      <c r="AA60" s="75">
        <f t="shared" si="176"/>
        <v>95</v>
      </c>
      <c r="AB60" s="22"/>
      <c r="AC60" s="22"/>
      <c r="AD60" s="22"/>
      <c r="AE60" s="22"/>
      <c r="AF60" s="23" t="s">
        <v>20</v>
      </c>
      <c r="AG60" s="90">
        <v>95.0</v>
      </c>
      <c r="AH60" s="75">
        <f t="shared" ref="AH60:AN60" si="177">AG60</f>
        <v>95</v>
      </c>
      <c r="AI60" s="75">
        <f t="shared" si="177"/>
        <v>95</v>
      </c>
      <c r="AJ60" s="75">
        <f t="shared" si="177"/>
        <v>95</v>
      </c>
      <c r="AK60" s="75">
        <f t="shared" si="177"/>
        <v>95</v>
      </c>
      <c r="AL60" s="75">
        <f t="shared" si="177"/>
        <v>95</v>
      </c>
      <c r="AM60" s="75">
        <f t="shared" si="177"/>
        <v>95</v>
      </c>
      <c r="AN60" s="75">
        <f t="shared" si="177"/>
        <v>95</v>
      </c>
      <c r="AO60" s="22"/>
      <c r="AP60" s="22"/>
      <c r="AQ60" s="23"/>
      <c r="AR60" s="36"/>
      <c r="AS60" s="36" t="s">
        <v>36</v>
      </c>
      <c r="AT60" s="37">
        <v>40.0</v>
      </c>
      <c r="AU60" s="38">
        <f t="shared" ref="AU60:BA60" si="178">AT60</f>
        <v>40</v>
      </c>
      <c r="AV60" s="38">
        <f t="shared" si="178"/>
        <v>40</v>
      </c>
      <c r="AW60" s="38">
        <f t="shared" si="178"/>
        <v>40</v>
      </c>
      <c r="AX60" s="38">
        <f t="shared" si="178"/>
        <v>40</v>
      </c>
      <c r="AY60" s="38">
        <f t="shared" si="178"/>
        <v>40</v>
      </c>
      <c r="AZ60" s="38">
        <f t="shared" si="178"/>
        <v>40</v>
      </c>
      <c r="BA60" s="38">
        <f t="shared" si="178"/>
        <v>40</v>
      </c>
      <c r="BB60" s="22"/>
      <c r="BC60" s="23"/>
      <c r="BD60" s="32"/>
      <c r="BE60" s="32"/>
      <c r="BF60" s="44" t="s">
        <v>66</v>
      </c>
      <c r="BG60" s="45" t="str">
        <f t="shared" ref="BG60:BM60" si="179">BF60</f>
        <v>18C</v>
      </c>
      <c r="BH60" s="45" t="str">
        <f t="shared" si="179"/>
        <v>18C</v>
      </c>
      <c r="BI60" s="45" t="str">
        <f t="shared" si="179"/>
        <v>18C</v>
      </c>
      <c r="BJ60" s="45" t="str">
        <f t="shared" si="179"/>
        <v>18C</v>
      </c>
      <c r="BK60" s="45" t="str">
        <f t="shared" si="179"/>
        <v>18C</v>
      </c>
      <c r="BL60" s="45" t="str">
        <f t="shared" si="179"/>
        <v>18C</v>
      </c>
      <c r="BM60" s="45" t="str">
        <f t="shared" si="179"/>
        <v>18C</v>
      </c>
      <c r="BN60" s="39"/>
      <c r="BO60" s="39"/>
      <c r="BP60" s="22"/>
      <c r="BQ60" s="22"/>
      <c r="BR60" s="22"/>
      <c r="BS60" s="22"/>
      <c r="BT60" s="22"/>
      <c r="BU60" s="22"/>
      <c r="BV60" s="23"/>
      <c r="BW60" s="32"/>
      <c r="BX60" s="32" t="s">
        <v>66</v>
      </c>
      <c r="BY60" s="33" t="str">
        <f t="shared" ref="BY60:CG60" si="180">BX60</f>
        <v>18C</v>
      </c>
      <c r="BZ60" s="33" t="str">
        <f t="shared" si="180"/>
        <v>18C</v>
      </c>
      <c r="CA60" s="33" t="str">
        <f t="shared" si="180"/>
        <v>18C</v>
      </c>
      <c r="CB60" s="33" t="str">
        <f t="shared" si="180"/>
        <v>18C</v>
      </c>
      <c r="CC60" s="33" t="str">
        <f t="shared" si="180"/>
        <v>18C</v>
      </c>
      <c r="CD60" s="33" t="str">
        <f t="shared" si="180"/>
        <v>18C</v>
      </c>
      <c r="CE60" s="33" t="str">
        <f t="shared" si="180"/>
        <v>18C</v>
      </c>
      <c r="CF60" s="33" t="str">
        <f t="shared" si="180"/>
        <v>18C</v>
      </c>
      <c r="CG60" s="33" t="str">
        <f t="shared" si="180"/>
        <v>18C</v>
      </c>
      <c r="CH60" s="32" t="s">
        <v>66</v>
      </c>
      <c r="CI60" s="33" t="str">
        <f t="shared" ref="CI60:CM60" si="181">CH60</f>
        <v>18C</v>
      </c>
      <c r="CJ60" s="33" t="str">
        <f t="shared" si="181"/>
        <v>18C</v>
      </c>
      <c r="CK60" s="33" t="str">
        <f t="shared" si="181"/>
        <v>18C</v>
      </c>
      <c r="CL60" s="33" t="str">
        <f t="shared" si="181"/>
        <v>18C</v>
      </c>
      <c r="CM60" s="33" t="str">
        <f t="shared" si="181"/>
        <v>18C</v>
      </c>
      <c r="CN60" s="22"/>
      <c r="CO60" s="23"/>
      <c r="CP60" s="32"/>
      <c r="CQ60" s="32" t="s">
        <v>66</v>
      </c>
      <c r="CR60" s="33" t="str">
        <f t="shared" ref="CR60:CX60" si="182">CQ60</f>
        <v>18C</v>
      </c>
      <c r="CS60" s="33" t="str">
        <f t="shared" si="182"/>
        <v>18C</v>
      </c>
      <c r="CT60" s="33" t="str">
        <f t="shared" si="182"/>
        <v>18C</v>
      </c>
      <c r="CU60" s="33" t="str">
        <f t="shared" si="182"/>
        <v>18C</v>
      </c>
      <c r="CV60" s="33" t="str">
        <f t="shared" si="182"/>
        <v>18C</v>
      </c>
      <c r="CW60" s="33" t="str">
        <f t="shared" si="182"/>
        <v>18C</v>
      </c>
      <c r="CX60" s="33" t="str">
        <f t="shared" si="182"/>
        <v>18C</v>
      </c>
      <c r="CY60" s="22"/>
      <c r="CZ60" s="22"/>
      <c r="DA60" s="22"/>
      <c r="DB60" s="22"/>
      <c r="DC60" s="23"/>
      <c r="DD60" s="36" t="s">
        <v>36</v>
      </c>
      <c r="DE60" s="41">
        <v>40.0</v>
      </c>
      <c r="DF60" s="46">
        <f t="shared" ref="DF60:DQ60" si="183">DE60</f>
        <v>40</v>
      </c>
      <c r="DG60" s="46">
        <f t="shared" si="183"/>
        <v>40</v>
      </c>
      <c r="DH60" s="46">
        <f t="shared" si="183"/>
        <v>40</v>
      </c>
      <c r="DI60" s="46">
        <f t="shared" si="183"/>
        <v>40</v>
      </c>
      <c r="DJ60" s="46">
        <f t="shared" si="183"/>
        <v>40</v>
      </c>
      <c r="DK60" s="46">
        <f t="shared" si="183"/>
        <v>40</v>
      </c>
      <c r="DL60" s="46">
        <f t="shared" si="183"/>
        <v>40</v>
      </c>
      <c r="DM60" s="46">
        <f t="shared" si="183"/>
        <v>40</v>
      </c>
      <c r="DN60" s="46">
        <f t="shared" si="183"/>
        <v>40</v>
      </c>
      <c r="DO60" s="46">
        <f t="shared" si="183"/>
        <v>40</v>
      </c>
      <c r="DP60" s="46">
        <f t="shared" si="183"/>
        <v>40</v>
      </c>
      <c r="DQ60" s="46">
        <f t="shared" si="183"/>
        <v>40</v>
      </c>
      <c r="DR60" s="22"/>
      <c r="DS60" s="56">
        <v>156.0</v>
      </c>
      <c r="DT60" s="56">
        <v>286.767</v>
      </c>
      <c r="DU60" s="56">
        <v>486.043</v>
      </c>
      <c r="DV60" s="56">
        <v>129.748</v>
      </c>
      <c r="DW60" s="57">
        <f t="shared" si="171"/>
        <v>199.276</v>
      </c>
      <c r="DX60" s="57">
        <f t="shared" si="172"/>
        <v>157.019</v>
      </c>
      <c r="DY60" s="22"/>
      <c r="DZ60" s="22"/>
      <c r="EA60" s="22"/>
      <c r="EB60" s="22"/>
      <c r="EC60" s="23"/>
      <c r="ED60" s="36" t="s">
        <v>37</v>
      </c>
      <c r="EE60" s="41" t="s">
        <v>82</v>
      </c>
      <c r="EF60" s="46" t="str">
        <f t="shared" ref="EF60:EN60" si="184">EE60</f>
        <v>DEX</v>
      </c>
      <c r="EG60" s="46" t="str">
        <f t="shared" si="184"/>
        <v>DEX</v>
      </c>
      <c r="EH60" s="46" t="str">
        <f t="shared" si="184"/>
        <v>DEX</v>
      </c>
      <c r="EI60" s="46" t="str">
        <f t="shared" si="184"/>
        <v>DEX</v>
      </c>
      <c r="EJ60" s="46" t="str">
        <f t="shared" si="184"/>
        <v>DEX</v>
      </c>
      <c r="EK60" s="46" t="str">
        <f t="shared" si="184"/>
        <v>DEX</v>
      </c>
      <c r="EL60" s="46" t="str">
        <f t="shared" si="184"/>
        <v>DEX</v>
      </c>
      <c r="EM60" s="46" t="str">
        <f t="shared" si="184"/>
        <v>DEX</v>
      </c>
      <c r="EN60" s="46" t="str">
        <f t="shared" si="184"/>
        <v>DEX</v>
      </c>
      <c r="EO60" s="41" t="s">
        <v>82</v>
      </c>
      <c r="EP60" s="46" t="str">
        <f t="shared" ref="EP60:ET60" si="185">EO60</f>
        <v>DEX</v>
      </c>
      <c r="EQ60" s="46" t="str">
        <f t="shared" si="185"/>
        <v>DEX</v>
      </c>
      <c r="ER60" s="46" t="str">
        <f t="shared" si="185"/>
        <v>DEX</v>
      </c>
      <c r="ES60" s="46" t="str">
        <f t="shared" si="185"/>
        <v>DEX</v>
      </c>
      <c r="ET60" s="46" t="str">
        <f t="shared" si="185"/>
        <v>DEX</v>
      </c>
      <c r="EU60" s="22"/>
      <c r="EV60" s="22"/>
      <c r="EW60" s="22" t="s">
        <v>217</v>
      </c>
      <c r="EX60" s="56">
        <v>197.957</v>
      </c>
      <c r="EY60" s="56">
        <v>337.043</v>
      </c>
      <c r="EZ60" s="56">
        <v>88.644</v>
      </c>
      <c r="FA60" s="22"/>
      <c r="FB60" s="22"/>
      <c r="FC60" s="22" t="s">
        <v>219</v>
      </c>
      <c r="FD60" s="56">
        <v>192.112</v>
      </c>
      <c r="FE60" s="56">
        <v>302.631</v>
      </c>
      <c r="FF60" s="56">
        <v>101.506</v>
      </c>
      <c r="FG60" s="22"/>
      <c r="FH60" s="22"/>
      <c r="FI60" s="22"/>
      <c r="FJ60" s="22"/>
      <c r="FK60" s="22"/>
      <c r="FL60" s="26" t="s">
        <v>220</v>
      </c>
      <c r="FM60" s="23"/>
      <c r="FN60" s="23"/>
      <c r="FO60" s="23"/>
      <c r="FP60" s="23"/>
      <c r="FQ60" s="23"/>
      <c r="FR60" s="23"/>
      <c r="FS60" s="23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53" t="str">
        <f>GL56&amp;","&amp;GM55&amp;","&amp;GN56&amp;","&amp;GO56&amp;","&amp;GP56&amp;","&amp;GQ56&amp;","&amp;GR56&amp;","&amp;GS56</f>
        <v>97.196,1579.52,99.652,314.302,298.911,89.416,91.971,23.323</v>
      </c>
      <c r="GM60" s="23"/>
      <c r="GN60" s="23"/>
      <c r="GO60" s="23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</row>
    <row r="6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3"/>
      <c r="X61" s="62" t="s">
        <v>21</v>
      </c>
      <c r="Y61" s="64">
        <f t="shared" ref="Y61:Z61" si="186">Y60*Y56/Y52*Y51</f>
        <v>273600</v>
      </c>
      <c r="Z61" s="64">
        <f t="shared" si="186"/>
        <v>554800</v>
      </c>
      <c r="AA61" s="64">
        <f>Y60*AA56/AA52*AA51</f>
        <v>281200</v>
      </c>
      <c r="AB61" s="22"/>
      <c r="AC61" s="22"/>
      <c r="AD61" s="22"/>
      <c r="AE61" s="23"/>
      <c r="AF61" s="62" t="s">
        <v>21</v>
      </c>
      <c r="AG61" s="64">
        <f t="shared" ref="AG61:AH61" si="187">AG60*AG56/AG52*AG51</f>
        <v>110200</v>
      </c>
      <c r="AH61" s="64">
        <f t="shared" si="187"/>
        <v>114000</v>
      </c>
      <c r="AI61" s="64">
        <f t="shared" ref="AI61:AJ61" si="188">AG60*AI56/AI52*AI51</f>
        <v>11400</v>
      </c>
      <c r="AJ61" s="64">
        <f t="shared" si="188"/>
        <v>91200</v>
      </c>
      <c r="AK61" s="64">
        <f t="shared" ref="AK61:AN61" si="189">AK60*AK56/AK52*AK51</f>
        <v>148200</v>
      </c>
      <c r="AL61" s="64">
        <f t="shared" si="189"/>
        <v>83600</v>
      </c>
      <c r="AM61" s="64">
        <f t="shared" si="189"/>
        <v>79800</v>
      </c>
      <c r="AN61" s="64">
        <f t="shared" si="189"/>
        <v>129200</v>
      </c>
      <c r="AO61" s="22"/>
      <c r="AP61" s="22"/>
      <c r="AQ61" s="22"/>
      <c r="AR61" s="23"/>
      <c r="AS61" s="36" t="s">
        <v>37</v>
      </c>
      <c r="AT61" s="41" t="s">
        <v>82</v>
      </c>
      <c r="AU61" s="46" t="str">
        <f t="shared" ref="AU61:BA61" si="190">AT61</f>
        <v>DEX</v>
      </c>
      <c r="AV61" s="46" t="str">
        <f t="shared" si="190"/>
        <v>DEX</v>
      </c>
      <c r="AW61" s="46" t="str">
        <f t="shared" si="190"/>
        <v>DEX</v>
      </c>
      <c r="AX61" s="46" t="str">
        <f t="shared" si="190"/>
        <v>DEX</v>
      </c>
      <c r="AY61" s="46" t="str">
        <f t="shared" si="190"/>
        <v>DEX</v>
      </c>
      <c r="AZ61" s="46" t="str">
        <f t="shared" si="190"/>
        <v>DEX</v>
      </c>
      <c r="BA61" s="46" t="str">
        <f t="shared" si="190"/>
        <v>DEX</v>
      </c>
      <c r="BB61" s="22"/>
      <c r="BC61" s="23"/>
      <c r="BD61" s="36"/>
      <c r="BE61" s="36" t="s">
        <v>36</v>
      </c>
      <c r="BF61" s="41">
        <v>40.0</v>
      </c>
      <c r="BG61" s="46">
        <f t="shared" ref="BG61:BM61" si="191">BF61</f>
        <v>40</v>
      </c>
      <c r="BH61" s="46">
        <f t="shared" si="191"/>
        <v>40</v>
      </c>
      <c r="BI61" s="46">
        <f t="shared" si="191"/>
        <v>40</v>
      </c>
      <c r="BJ61" s="46">
        <f t="shared" si="191"/>
        <v>40</v>
      </c>
      <c r="BK61" s="46">
        <f t="shared" si="191"/>
        <v>40</v>
      </c>
      <c r="BL61" s="46">
        <f t="shared" si="191"/>
        <v>40</v>
      </c>
      <c r="BM61" s="46">
        <f t="shared" si="191"/>
        <v>40</v>
      </c>
      <c r="BN61" s="22"/>
      <c r="BO61" s="22"/>
      <c r="BP61" s="22"/>
      <c r="BQ61" s="22"/>
      <c r="BR61" s="22"/>
      <c r="BS61" s="22"/>
      <c r="BT61" s="22"/>
      <c r="BU61" s="22"/>
      <c r="BV61" s="23"/>
      <c r="BW61" s="36" t="s">
        <v>36</v>
      </c>
      <c r="BX61" s="37">
        <v>40.0</v>
      </c>
      <c r="BY61" s="38">
        <f t="shared" ref="BY61:CM61" si="192">BX61</f>
        <v>40</v>
      </c>
      <c r="BZ61" s="38">
        <f t="shared" si="192"/>
        <v>40</v>
      </c>
      <c r="CA61" s="38">
        <f t="shared" si="192"/>
        <v>40</v>
      </c>
      <c r="CB61" s="38">
        <f t="shared" si="192"/>
        <v>40</v>
      </c>
      <c r="CC61" s="38">
        <f t="shared" si="192"/>
        <v>40</v>
      </c>
      <c r="CD61" s="38">
        <f t="shared" si="192"/>
        <v>40</v>
      </c>
      <c r="CE61" s="38">
        <f t="shared" si="192"/>
        <v>40</v>
      </c>
      <c r="CF61" s="38">
        <f t="shared" si="192"/>
        <v>40</v>
      </c>
      <c r="CG61" s="38">
        <f t="shared" si="192"/>
        <v>40</v>
      </c>
      <c r="CH61" s="38">
        <f t="shared" si="192"/>
        <v>40</v>
      </c>
      <c r="CI61" s="38">
        <f t="shared" si="192"/>
        <v>40</v>
      </c>
      <c r="CJ61" s="38">
        <f t="shared" si="192"/>
        <v>40</v>
      </c>
      <c r="CK61" s="38">
        <f t="shared" si="192"/>
        <v>40</v>
      </c>
      <c r="CL61" s="38">
        <f t="shared" si="192"/>
        <v>40</v>
      </c>
      <c r="CM61" s="38">
        <f t="shared" si="192"/>
        <v>40</v>
      </c>
      <c r="CN61" s="39"/>
      <c r="CO61" s="23"/>
      <c r="CP61" s="36" t="s">
        <v>36</v>
      </c>
      <c r="CQ61" s="41">
        <v>40.0</v>
      </c>
      <c r="CR61" s="46">
        <f t="shared" ref="CR61:CX61" si="193">CQ61</f>
        <v>40</v>
      </c>
      <c r="CS61" s="46">
        <f t="shared" si="193"/>
        <v>40</v>
      </c>
      <c r="CT61" s="46">
        <f t="shared" si="193"/>
        <v>40</v>
      </c>
      <c r="CU61" s="46">
        <f t="shared" si="193"/>
        <v>40</v>
      </c>
      <c r="CV61" s="46">
        <f t="shared" si="193"/>
        <v>40</v>
      </c>
      <c r="CW61" s="46">
        <f t="shared" si="193"/>
        <v>40</v>
      </c>
      <c r="CX61" s="46">
        <f t="shared" si="193"/>
        <v>40</v>
      </c>
      <c r="CY61" s="22"/>
      <c r="CZ61" s="22"/>
      <c r="DA61" s="22"/>
      <c r="DB61" s="22"/>
      <c r="DC61" s="23"/>
      <c r="DD61" s="36" t="s">
        <v>37</v>
      </c>
      <c r="DE61" s="41" t="s">
        <v>128</v>
      </c>
      <c r="DF61" s="46" t="str">
        <f t="shared" ref="DF61:DQ61" si="194">DE61</f>
        <v>GAL</v>
      </c>
      <c r="DG61" s="46" t="str">
        <f t="shared" si="194"/>
        <v>GAL</v>
      </c>
      <c r="DH61" s="46" t="str">
        <f t="shared" si="194"/>
        <v>GAL</v>
      </c>
      <c r="DI61" s="46" t="str">
        <f t="shared" si="194"/>
        <v>GAL</v>
      </c>
      <c r="DJ61" s="46" t="str">
        <f t="shared" si="194"/>
        <v>GAL</v>
      </c>
      <c r="DK61" s="46" t="str">
        <f t="shared" si="194"/>
        <v>GAL</v>
      </c>
      <c r="DL61" s="46" t="str">
        <f t="shared" si="194"/>
        <v>GAL</v>
      </c>
      <c r="DM61" s="46" t="str">
        <f t="shared" si="194"/>
        <v>GAL</v>
      </c>
      <c r="DN61" s="46" t="str">
        <f t="shared" si="194"/>
        <v>GAL</v>
      </c>
      <c r="DO61" s="46" t="str">
        <f t="shared" si="194"/>
        <v>GAL</v>
      </c>
      <c r="DP61" s="46" t="str">
        <f t="shared" si="194"/>
        <v>GAL</v>
      </c>
      <c r="DQ61" s="46" t="str">
        <f t="shared" si="194"/>
        <v>GAL</v>
      </c>
      <c r="DR61" s="22"/>
      <c r="DS61" s="56">
        <v>154.0</v>
      </c>
      <c r="DT61" s="56">
        <v>238.571</v>
      </c>
      <c r="DU61" s="56">
        <v>418.796</v>
      </c>
      <c r="DV61" s="56">
        <v>99.382</v>
      </c>
      <c r="DW61" s="57">
        <f t="shared" si="171"/>
        <v>180.225</v>
      </c>
      <c r="DX61" s="57">
        <f t="shared" si="172"/>
        <v>139.189</v>
      </c>
      <c r="DY61" s="22"/>
      <c r="DZ61" s="22"/>
      <c r="EA61" s="22"/>
      <c r="EB61" s="22"/>
      <c r="EC61" s="22"/>
      <c r="ED61" s="23" t="s">
        <v>39</v>
      </c>
      <c r="EE61" s="47">
        <v>100.0</v>
      </c>
      <c r="EF61" s="47">
        <v>100.0</v>
      </c>
      <c r="EG61" s="47">
        <v>100.0</v>
      </c>
      <c r="EH61" s="47">
        <v>100.0</v>
      </c>
      <c r="EI61" s="47">
        <v>100.0</v>
      </c>
      <c r="EJ61" s="47">
        <v>100.0</v>
      </c>
      <c r="EK61" s="47">
        <v>100.0</v>
      </c>
      <c r="EL61" s="47">
        <v>100.0</v>
      </c>
      <c r="EM61" s="47">
        <v>100.0</v>
      </c>
      <c r="EN61" s="47">
        <v>100.0</v>
      </c>
      <c r="EO61" s="47">
        <v>100.0</v>
      </c>
      <c r="EP61" s="47">
        <v>100.0</v>
      </c>
      <c r="EQ61" s="47">
        <v>100.0</v>
      </c>
      <c r="ER61" s="47">
        <v>100.0</v>
      </c>
      <c r="ES61" s="47">
        <v>100.0</v>
      </c>
      <c r="ET61" s="47">
        <v>100.0</v>
      </c>
      <c r="EU61" s="22"/>
      <c r="EV61" s="22"/>
      <c r="EW61" s="22" t="s">
        <v>221</v>
      </c>
      <c r="EX61" s="56">
        <v>188.541</v>
      </c>
      <c r="EY61" s="56">
        <v>316.685</v>
      </c>
      <c r="EZ61" s="56">
        <v>87.059</v>
      </c>
      <c r="FA61" s="22"/>
      <c r="FB61" s="22"/>
      <c r="FC61" s="22" t="s">
        <v>221</v>
      </c>
      <c r="FD61" s="56">
        <v>188.541</v>
      </c>
      <c r="FE61" s="56">
        <v>316.685</v>
      </c>
      <c r="FF61" s="56">
        <v>87.059</v>
      </c>
      <c r="FG61" s="22"/>
      <c r="FH61" s="22"/>
      <c r="FI61" s="22"/>
      <c r="FJ61" s="22"/>
      <c r="FK61" s="22"/>
      <c r="FL61" s="22"/>
      <c r="FM61" s="23"/>
      <c r="FN61" s="23"/>
      <c r="FO61" s="23" t="s">
        <v>141</v>
      </c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</row>
    <row r="62">
      <c r="A62" s="22"/>
      <c r="B62" s="27" t="s">
        <v>222</v>
      </c>
      <c r="C62" s="23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3" t="s">
        <v>39</v>
      </c>
      <c r="AT62" s="47">
        <v>100.0</v>
      </c>
      <c r="AU62" s="47">
        <v>100.0</v>
      </c>
      <c r="AV62" s="47">
        <v>100.0</v>
      </c>
      <c r="AW62" s="47">
        <v>100.0</v>
      </c>
      <c r="AX62" s="47">
        <v>100.0</v>
      </c>
      <c r="AY62" s="47">
        <v>100.0</v>
      </c>
      <c r="AZ62" s="47">
        <v>100.0</v>
      </c>
      <c r="BA62" s="47">
        <v>100.0</v>
      </c>
      <c r="BB62" s="22"/>
      <c r="BC62" s="22"/>
      <c r="BD62" s="23"/>
      <c r="BE62" s="36" t="s">
        <v>37</v>
      </c>
      <c r="BF62" s="41" t="s">
        <v>82</v>
      </c>
      <c r="BG62" s="46" t="str">
        <f t="shared" ref="BG62:BM62" si="195">BF62</f>
        <v>DEX</v>
      </c>
      <c r="BH62" s="46" t="str">
        <f t="shared" si="195"/>
        <v>DEX</v>
      </c>
      <c r="BI62" s="46" t="str">
        <f t="shared" si="195"/>
        <v>DEX</v>
      </c>
      <c r="BJ62" s="46" t="str">
        <f t="shared" si="195"/>
        <v>DEX</v>
      </c>
      <c r="BK62" s="46" t="str">
        <f t="shared" si="195"/>
        <v>DEX</v>
      </c>
      <c r="BL62" s="46" t="str">
        <f t="shared" si="195"/>
        <v>DEX</v>
      </c>
      <c r="BM62" s="46" t="str">
        <f t="shared" si="195"/>
        <v>DEX</v>
      </c>
      <c r="BN62" s="22"/>
      <c r="BO62" s="22"/>
      <c r="BP62" s="22"/>
      <c r="BQ62" s="22"/>
      <c r="BR62" s="22"/>
      <c r="BS62" s="22"/>
      <c r="BT62" s="22"/>
      <c r="BU62" s="22"/>
      <c r="BV62" s="23"/>
      <c r="BW62" s="36" t="s">
        <v>37</v>
      </c>
      <c r="BX62" s="41" t="s">
        <v>82</v>
      </c>
      <c r="BY62" s="46" t="str">
        <f t="shared" ref="BY62:CG62" si="196">BX62</f>
        <v>DEX</v>
      </c>
      <c r="BZ62" s="46" t="str">
        <f t="shared" si="196"/>
        <v>DEX</v>
      </c>
      <c r="CA62" s="46" t="str">
        <f t="shared" si="196"/>
        <v>DEX</v>
      </c>
      <c r="CB62" s="46" t="str">
        <f t="shared" si="196"/>
        <v>DEX</v>
      </c>
      <c r="CC62" s="46" t="str">
        <f t="shared" si="196"/>
        <v>DEX</v>
      </c>
      <c r="CD62" s="46" t="str">
        <f t="shared" si="196"/>
        <v>DEX</v>
      </c>
      <c r="CE62" s="46" t="str">
        <f t="shared" si="196"/>
        <v>DEX</v>
      </c>
      <c r="CF62" s="46" t="str">
        <f t="shared" si="196"/>
        <v>DEX</v>
      </c>
      <c r="CG62" s="46" t="str">
        <f t="shared" si="196"/>
        <v>DEX</v>
      </c>
      <c r="CH62" s="41" t="s">
        <v>82</v>
      </c>
      <c r="CI62" s="46" t="str">
        <f t="shared" ref="CI62:CM62" si="197">CH62</f>
        <v>DEX</v>
      </c>
      <c r="CJ62" s="46" t="str">
        <f t="shared" si="197"/>
        <v>DEX</v>
      </c>
      <c r="CK62" s="46" t="str">
        <f t="shared" si="197"/>
        <v>DEX</v>
      </c>
      <c r="CL62" s="46" t="str">
        <f t="shared" si="197"/>
        <v>DEX</v>
      </c>
      <c r="CM62" s="46" t="str">
        <f t="shared" si="197"/>
        <v>DEX</v>
      </c>
      <c r="CN62" s="22"/>
      <c r="CO62" s="23"/>
      <c r="CP62" s="36" t="s">
        <v>37</v>
      </c>
      <c r="CQ62" s="41" t="s">
        <v>82</v>
      </c>
      <c r="CR62" s="46" t="str">
        <f t="shared" ref="CR62:CX62" si="198">CQ62</f>
        <v>DEX</v>
      </c>
      <c r="CS62" s="46" t="str">
        <f t="shared" si="198"/>
        <v>DEX</v>
      </c>
      <c r="CT62" s="46" t="str">
        <f t="shared" si="198"/>
        <v>DEX</v>
      </c>
      <c r="CU62" s="46" t="str">
        <f t="shared" si="198"/>
        <v>DEX</v>
      </c>
      <c r="CV62" s="46" t="str">
        <f t="shared" si="198"/>
        <v>DEX</v>
      </c>
      <c r="CW62" s="46" t="str">
        <f t="shared" si="198"/>
        <v>DEX</v>
      </c>
      <c r="CX62" s="46" t="str">
        <f t="shared" si="198"/>
        <v>DEX</v>
      </c>
      <c r="CY62" s="22"/>
      <c r="CZ62" s="22"/>
      <c r="DA62" s="22"/>
      <c r="DB62" s="22"/>
      <c r="DC62" s="22"/>
      <c r="DD62" s="23" t="s">
        <v>39</v>
      </c>
      <c r="DE62" s="47">
        <v>100.0</v>
      </c>
      <c r="DF62" s="47">
        <v>100.0</v>
      </c>
      <c r="DG62" s="47">
        <v>100.0</v>
      </c>
      <c r="DH62" s="47">
        <v>100.0</v>
      </c>
      <c r="DI62" s="47">
        <v>100.0</v>
      </c>
      <c r="DJ62" s="47">
        <v>100.0</v>
      </c>
      <c r="DK62" s="47">
        <v>100.0</v>
      </c>
      <c r="DL62" s="47">
        <v>100.0</v>
      </c>
      <c r="DM62" s="47">
        <v>100.0</v>
      </c>
      <c r="DN62" s="47">
        <v>100.0</v>
      </c>
      <c r="DO62" s="47">
        <v>100.0</v>
      </c>
      <c r="DP62" s="47">
        <v>100.0</v>
      </c>
      <c r="DQ62" s="47">
        <v>100.0</v>
      </c>
      <c r="DR62" s="22"/>
      <c r="DS62" s="56">
        <v>155.0</v>
      </c>
      <c r="DT62" s="56">
        <v>232.971</v>
      </c>
      <c r="DU62" s="56">
        <v>416.268</v>
      </c>
      <c r="DV62" s="56">
        <v>92.873</v>
      </c>
      <c r="DW62" s="57">
        <f t="shared" si="171"/>
        <v>183.297</v>
      </c>
      <c r="DX62" s="57">
        <f t="shared" si="172"/>
        <v>140.098</v>
      </c>
      <c r="DY62" s="22"/>
      <c r="DZ62" s="22"/>
      <c r="EA62" s="22"/>
      <c r="EB62" s="22"/>
      <c r="EC62" s="22"/>
      <c r="ED62" s="49" t="s">
        <v>2</v>
      </c>
      <c r="EE62" s="52" t="s">
        <v>136</v>
      </c>
      <c r="EF62" s="52" t="s">
        <v>136</v>
      </c>
      <c r="EG62" s="52" t="s">
        <v>136</v>
      </c>
      <c r="EH62" s="52" t="s">
        <v>163</v>
      </c>
      <c r="EI62" s="52" t="s">
        <v>163</v>
      </c>
      <c r="EJ62" s="52" t="s">
        <v>223</v>
      </c>
      <c r="EK62" s="52" t="s">
        <v>223</v>
      </c>
      <c r="EL62" s="52" t="s">
        <v>224</v>
      </c>
      <c r="EM62" s="50" t="s">
        <v>224</v>
      </c>
      <c r="EN62" s="50" t="s">
        <v>224</v>
      </c>
      <c r="EO62" s="50" t="s">
        <v>158</v>
      </c>
      <c r="EP62" s="50" t="s">
        <v>158</v>
      </c>
      <c r="EQ62" s="50" t="s">
        <v>158</v>
      </c>
      <c r="ER62" s="50" t="s">
        <v>162</v>
      </c>
      <c r="ES62" s="50" t="s">
        <v>162</v>
      </c>
      <c r="ET62" s="50" t="s">
        <v>225</v>
      </c>
      <c r="EU62" s="22"/>
      <c r="EV62" s="22"/>
      <c r="EW62" s="22" t="s">
        <v>153</v>
      </c>
      <c r="EX62" s="56">
        <v>183.608</v>
      </c>
      <c r="EY62" s="56">
        <v>298.864</v>
      </c>
      <c r="EZ62" s="56">
        <v>90.749</v>
      </c>
      <c r="FA62" s="22"/>
      <c r="FB62" s="22"/>
      <c r="FC62" s="22" t="s">
        <v>153</v>
      </c>
      <c r="FD62" s="56">
        <v>183.608</v>
      </c>
      <c r="FE62" s="56">
        <v>298.864</v>
      </c>
      <c r="FF62" s="56">
        <v>90.749</v>
      </c>
      <c r="FG62" s="22"/>
      <c r="FH62" s="22"/>
      <c r="FI62" s="22"/>
      <c r="FJ62" s="22"/>
      <c r="FK62" s="22"/>
      <c r="FL62" s="23"/>
      <c r="FM62" s="32"/>
      <c r="FN62" s="32"/>
      <c r="FO62" s="32" t="s">
        <v>66</v>
      </c>
      <c r="FP62" s="33" t="str">
        <f t="shared" ref="FP62:FX62" si="199">FO62</f>
        <v>18C</v>
      </c>
      <c r="FQ62" s="33" t="str">
        <f t="shared" si="199"/>
        <v>18C</v>
      </c>
      <c r="FR62" s="33" t="str">
        <f t="shared" si="199"/>
        <v>18C</v>
      </c>
      <c r="FS62" s="33" t="str">
        <f t="shared" si="199"/>
        <v>18C</v>
      </c>
      <c r="FT62" s="33" t="str">
        <f t="shared" si="199"/>
        <v>18C</v>
      </c>
      <c r="FU62" s="33" t="str">
        <f t="shared" si="199"/>
        <v>18C</v>
      </c>
      <c r="FV62" s="33" t="str">
        <f t="shared" si="199"/>
        <v>18C</v>
      </c>
      <c r="FW62" s="33" t="str">
        <f t="shared" si="199"/>
        <v>18C</v>
      </c>
      <c r="FX62" s="33" t="str">
        <f t="shared" si="199"/>
        <v>18C</v>
      </c>
      <c r="FY62" s="32" t="s">
        <v>66</v>
      </c>
      <c r="FZ62" s="33" t="str">
        <f t="shared" ref="FZ62:GD62" si="200">FY62</f>
        <v>18C</v>
      </c>
      <c r="GA62" s="33" t="str">
        <f t="shared" si="200"/>
        <v>18C</v>
      </c>
      <c r="GB62" s="33" t="str">
        <f t="shared" si="200"/>
        <v>18C</v>
      </c>
      <c r="GC62" s="33" t="str">
        <f t="shared" si="200"/>
        <v>18C</v>
      </c>
      <c r="GD62" s="33" t="str">
        <f t="shared" si="200"/>
        <v>18C</v>
      </c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</row>
    <row r="63">
      <c r="A63" s="22"/>
      <c r="B63" s="27" t="s">
        <v>226</v>
      </c>
      <c r="C63" s="23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49" t="s">
        <v>2</v>
      </c>
      <c r="AT63" s="50" t="s">
        <v>90</v>
      </c>
      <c r="AU63" s="50" t="s">
        <v>91</v>
      </c>
      <c r="AV63" s="50" t="s">
        <v>92</v>
      </c>
      <c r="AW63" s="50" t="s">
        <v>93</v>
      </c>
      <c r="AX63" s="50" t="s">
        <v>95</v>
      </c>
      <c r="AY63" s="50" t="s">
        <v>97</v>
      </c>
      <c r="AZ63" s="50" t="s">
        <v>108</v>
      </c>
      <c r="BA63" s="50" t="s">
        <v>99</v>
      </c>
      <c r="BB63" s="22"/>
      <c r="BC63" s="22"/>
      <c r="BD63" s="22"/>
      <c r="BE63" s="23" t="s">
        <v>39</v>
      </c>
      <c r="BF63" s="47">
        <v>100.0</v>
      </c>
      <c r="BG63" s="47">
        <v>100.0</v>
      </c>
      <c r="BH63" s="47">
        <v>100.0</v>
      </c>
      <c r="BI63" s="47">
        <v>100.0</v>
      </c>
      <c r="BJ63" s="47">
        <v>100.0</v>
      </c>
      <c r="BK63" s="47">
        <v>100.0</v>
      </c>
      <c r="BL63" s="47">
        <v>100.0</v>
      </c>
      <c r="BM63" s="47">
        <v>100.0</v>
      </c>
      <c r="BN63" s="22"/>
      <c r="BO63" s="22"/>
      <c r="BP63" s="22"/>
      <c r="BQ63" s="22"/>
      <c r="BR63" s="22"/>
      <c r="BS63" s="22"/>
      <c r="BT63" s="22"/>
      <c r="BU63" s="22"/>
      <c r="BV63" s="22"/>
      <c r="BW63" s="23" t="s">
        <v>39</v>
      </c>
      <c r="BX63" s="47">
        <v>100.0</v>
      </c>
      <c r="BY63" s="47">
        <v>100.0</v>
      </c>
      <c r="BZ63" s="47">
        <v>100.0</v>
      </c>
      <c r="CA63" s="47">
        <v>100.0</v>
      </c>
      <c r="CB63" s="47">
        <v>100.0</v>
      </c>
      <c r="CC63" s="47">
        <v>100.0</v>
      </c>
      <c r="CD63" s="47">
        <v>100.0</v>
      </c>
      <c r="CE63" s="47">
        <v>100.0</v>
      </c>
      <c r="CF63" s="47">
        <v>100.0</v>
      </c>
      <c r="CG63" s="47">
        <v>100.0</v>
      </c>
      <c r="CH63" s="47">
        <v>100.0</v>
      </c>
      <c r="CI63" s="47">
        <v>100.0</v>
      </c>
      <c r="CJ63" s="47">
        <v>100.0</v>
      </c>
      <c r="CK63" s="47">
        <v>100.0</v>
      </c>
      <c r="CL63" s="47">
        <v>100.0</v>
      </c>
      <c r="CM63" s="47">
        <v>100.0</v>
      </c>
      <c r="CN63" s="22"/>
      <c r="CO63" s="22"/>
      <c r="CP63" s="23" t="s">
        <v>39</v>
      </c>
      <c r="CQ63" s="47">
        <v>100.0</v>
      </c>
      <c r="CR63" s="47">
        <v>100.0</v>
      </c>
      <c r="CS63" s="47">
        <v>100.0</v>
      </c>
      <c r="CT63" s="47">
        <v>100.0</v>
      </c>
      <c r="CU63" s="47">
        <v>100.0</v>
      </c>
      <c r="CV63" s="47">
        <v>100.0</v>
      </c>
      <c r="CW63" s="47">
        <v>100.0</v>
      </c>
      <c r="CX63" s="47">
        <v>100.0</v>
      </c>
      <c r="CY63" s="22"/>
      <c r="CZ63" s="22"/>
      <c r="DA63" s="22"/>
      <c r="DB63" s="22"/>
      <c r="DC63" s="22"/>
      <c r="DD63" s="49" t="s">
        <v>2</v>
      </c>
      <c r="DE63" s="72">
        <v>157.0</v>
      </c>
      <c r="DF63" s="72">
        <v>158.0</v>
      </c>
      <c r="DG63" s="72">
        <v>159.0</v>
      </c>
      <c r="DH63" s="72" t="s">
        <v>227</v>
      </c>
      <c r="DI63" s="72" t="s">
        <v>228</v>
      </c>
      <c r="DJ63" s="72" t="s">
        <v>229</v>
      </c>
      <c r="DK63" s="72" t="s">
        <v>230</v>
      </c>
      <c r="DL63" s="72" t="s">
        <v>231</v>
      </c>
      <c r="DM63" s="72" t="s">
        <v>232</v>
      </c>
      <c r="DN63" s="73" t="s">
        <v>232</v>
      </c>
      <c r="DO63" s="73" t="s">
        <v>233</v>
      </c>
      <c r="DP63" s="73" t="s">
        <v>234</v>
      </c>
      <c r="DQ63" s="73" t="s">
        <v>235</v>
      </c>
      <c r="DR63" s="39"/>
      <c r="DS63" s="39" t="s">
        <v>233</v>
      </c>
      <c r="DT63" s="68">
        <v>225.922</v>
      </c>
      <c r="DU63" s="56">
        <v>389.895</v>
      </c>
      <c r="DV63" s="56">
        <v>98.035</v>
      </c>
      <c r="DW63" s="232">
        <f t="shared" si="171"/>
        <v>163.973</v>
      </c>
      <c r="DX63" s="232">
        <f t="shared" si="172"/>
        <v>127.887</v>
      </c>
      <c r="DY63" s="22"/>
      <c r="DZ63" s="22"/>
      <c r="EA63" s="22"/>
      <c r="EB63" s="22"/>
      <c r="EC63" s="22"/>
      <c r="ED63" s="49" t="s">
        <v>159</v>
      </c>
      <c r="EE63" s="72" t="s">
        <v>176</v>
      </c>
      <c r="EF63" s="72" t="s">
        <v>157</v>
      </c>
      <c r="EG63" s="72" t="s">
        <v>166</v>
      </c>
      <c r="EH63" s="72" t="s">
        <v>178</v>
      </c>
      <c r="EI63" s="72" t="s">
        <v>195</v>
      </c>
      <c r="EJ63" s="72" t="s">
        <v>189</v>
      </c>
      <c r="EK63" s="72" t="s">
        <v>181</v>
      </c>
      <c r="EL63" s="72" t="s">
        <v>192</v>
      </c>
      <c r="EM63" s="73" t="s">
        <v>186</v>
      </c>
      <c r="EN63" s="73" t="s">
        <v>196</v>
      </c>
      <c r="EO63" s="73" t="s">
        <v>91</v>
      </c>
      <c r="EP63" s="73" t="s">
        <v>184</v>
      </c>
      <c r="EQ63" s="73" t="s">
        <v>92</v>
      </c>
      <c r="ER63" s="73" t="s">
        <v>93</v>
      </c>
      <c r="ES63" s="73" t="s">
        <v>94</v>
      </c>
      <c r="ET63" s="73" t="s">
        <v>109</v>
      </c>
      <c r="EU63" s="22"/>
      <c r="EV63" s="22"/>
      <c r="EW63" s="22" t="s">
        <v>152</v>
      </c>
      <c r="EX63" s="56">
        <v>109.678</v>
      </c>
      <c r="EY63" s="56">
        <v>187.575</v>
      </c>
      <c r="EZ63" s="56">
        <v>48.61</v>
      </c>
      <c r="FA63" s="22"/>
      <c r="FB63" s="22"/>
      <c r="FC63" s="22" t="s">
        <v>236</v>
      </c>
      <c r="FD63" s="56">
        <v>160.346</v>
      </c>
      <c r="FE63" s="56">
        <v>298.354</v>
      </c>
      <c r="FF63" s="56">
        <v>57.421</v>
      </c>
      <c r="FG63" s="22"/>
      <c r="FH63" s="22"/>
      <c r="FI63" s="22"/>
      <c r="FJ63" s="22"/>
      <c r="FK63" s="22"/>
      <c r="FL63" s="23"/>
      <c r="FM63" s="36"/>
      <c r="FN63" s="36" t="s">
        <v>36</v>
      </c>
      <c r="FO63" s="41">
        <v>32.0</v>
      </c>
      <c r="FP63" s="46">
        <f t="shared" ref="FP63:FX63" si="201">FO63</f>
        <v>32</v>
      </c>
      <c r="FQ63" s="46">
        <f t="shared" si="201"/>
        <v>32</v>
      </c>
      <c r="FR63" s="46">
        <f t="shared" si="201"/>
        <v>32</v>
      </c>
      <c r="FS63" s="46">
        <f t="shared" si="201"/>
        <v>32</v>
      </c>
      <c r="FT63" s="46">
        <f t="shared" si="201"/>
        <v>32</v>
      </c>
      <c r="FU63" s="46">
        <f t="shared" si="201"/>
        <v>32</v>
      </c>
      <c r="FV63" s="46">
        <f t="shared" si="201"/>
        <v>32</v>
      </c>
      <c r="FW63" s="46">
        <f t="shared" si="201"/>
        <v>32</v>
      </c>
      <c r="FX63" s="46">
        <f t="shared" si="201"/>
        <v>32</v>
      </c>
      <c r="FY63" s="41">
        <v>32.0</v>
      </c>
      <c r="FZ63" s="46">
        <f t="shared" ref="FZ63:GD63" si="202">FY63</f>
        <v>32</v>
      </c>
      <c r="GA63" s="46">
        <f t="shared" si="202"/>
        <v>32</v>
      </c>
      <c r="GB63" s="46">
        <f t="shared" si="202"/>
        <v>32</v>
      </c>
      <c r="GC63" s="46">
        <f t="shared" si="202"/>
        <v>32</v>
      </c>
      <c r="GD63" s="46">
        <f t="shared" si="202"/>
        <v>32</v>
      </c>
      <c r="GE63" s="22"/>
      <c r="GF63" s="22"/>
      <c r="GG63" s="22"/>
      <c r="GH63" s="22"/>
      <c r="GI63" s="22"/>
      <c r="GJ63" s="22" t="s">
        <v>237</v>
      </c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</row>
    <row r="6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91">
        <v>42.0</v>
      </c>
      <c r="Z64" s="91">
        <v>14.0</v>
      </c>
      <c r="AA64" s="91">
        <v>26.0</v>
      </c>
      <c r="AB64" s="22"/>
      <c r="AC64" s="22"/>
      <c r="AD64" s="22"/>
      <c r="AE64" s="61" t="s">
        <v>22</v>
      </c>
      <c r="AF64" s="22"/>
      <c r="AG64" s="91">
        <v>7.0</v>
      </c>
      <c r="AH64" s="92">
        <v>12.0</v>
      </c>
      <c r="AI64" s="91">
        <v>2.0</v>
      </c>
      <c r="AJ64" s="91">
        <v>6.0</v>
      </c>
      <c r="AK64" s="91">
        <v>16.0</v>
      </c>
      <c r="AL64" s="91">
        <v>1.0</v>
      </c>
      <c r="AM64" s="91">
        <v>6.0</v>
      </c>
      <c r="AN64" s="91">
        <v>7.0</v>
      </c>
      <c r="AO64" s="22"/>
      <c r="AP64" s="22"/>
      <c r="AQ64" s="22"/>
      <c r="AR64" s="22"/>
      <c r="AS64" s="49" t="s">
        <v>7</v>
      </c>
      <c r="AT64" s="51"/>
      <c r="AU64" s="51"/>
      <c r="AV64" s="51"/>
      <c r="AW64" s="51"/>
      <c r="AX64" s="51"/>
      <c r="AY64" s="51"/>
      <c r="AZ64" s="51"/>
      <c r="BA64" s="51"/>
      <c r="BB64" s="22"/>
      <c r="BC64" s="22"/>
      <c r="BD64" s="22"/>
      <c r="BE64" s="49" t="s">
        <v>2</v>
      </c>
      <c r="BF64" s="50" t="s">
        <v>238</v>
      </c>
      <c r="BG64" s="50" t="s">
        <v>239</v>
      </c>
      <c r="BH64" s="50" t="s">
        <v>168</v>
      </c>
      <c r="BI64" s="50" t="s">
        <v>169</v>
      </c>
      <c r="BJ64" s="50" t="s">
        <v>238</v>
      </c>
      <c r="BK64" s="50" t="s">
        <v>239</v>
      </c>
      <c r="BL64" s="50" t="s">
        <v>168</v>
      </c>
      <c r="BM64" s="50" t="s">
        <v>169</v>
      </c>
      <c r="BN64" s="22"/>
      <c r="BO64" s="22"/>
      <c r="BP64" s="22"/>
      <c r="BQ64" s="22"/>
      <c r="BR64" s="22"/>
      <c r="BS64" s="22"/>
      <c r="BT64" s="22"/>
      <c r="BU64" s="22"/>
      <c r="BV64" s="22"/>
      <c r="BW64" s="49" t="s">
        <v>2</v>
      </c>
      <c r="BX64" s="52" t="s">
        <v>118</v>
      </c>
      <c r="BY64" s="52" t="s">
        <v>75</v>
      </c>
      <c r="BZ64" s="52" t="s">
        <v>119</v>
      </c>
      <c r="CA64" s="52" t="s">
        <v>120</v>
      </c>
      <c r="CB64" s="52" t="s">
        <v>81</v>
      </c>
      <c r="CC64" s="52" t="s">
        <v>84</v>
      </c>
      <c r="CD64" s="52" t="s">
        <v>121</v>
      </c>
      <c r="CE64" s="52" t="s">
        <v>88</v>
      </c>
      <c r="CF64" s="52" t="s">
        <v>79</v>
      </c>
      <c r="CG64" s="50" t="s">
        <v>87</v>
      </c>
      <c r="CH64" s="50" t="s">
        <v>122</v>
      </c>
      <c r="CI64" s="50" t="s">
        <v>83</v>
      </c>
      <c r="CJ64" s="50" t="s">
        <v>123</v>
      </c>
      <c r="CK64" s="50" t="s">
        <v>80</v>
      </c>
      <c r="CL64" s="50" t="s">
        <v>124</v>
      </c>
      <c r="CM64" s="50" t="s">
        <v>125</v>
      </c>
      <c r="CN64" s="22"/>
      <c r="CO64" s="22"/>
      <c r="CP64" s="49" t="s">
        <v>2</v>
      </c>
      <c r="CQ64" s="52" t="s">
        <v>126</v>
      </c>
      <c r="CR64" s="52" t="s">
        <v>92</v>
      </c>
      <c r="CS64" s="52" t="s">
        <v>111</v>
      </c>
      <c r="CT64" s="52" t="s">
        <v>75</v>
      </c>
      <c r="CU64" s="52" t="s">
        <v>81</v>
      </c>
      <c r="CV64" s="52" t="s">
        <v>120</v>
      </c>
      <c r="CW64" s="52" t="s">
        <v>88</v>
      </c>
      <c r="CX64" s="52" t="s">
        <v>79</v>
      </c>
      <c r="CY64" s="22"/>
      <c r="CZ64" s="22"/>
      <c r="DA64" s="22"/>
      <c r="DB64" s="22"/>
      <c r="DC64" s="22"/>
      <c r="DD64" s="49" t="s">
        <v>7</v>
      </c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22"/>
      <c r="DS64" s="22" t="s">
        <v>146</v>
      </c>
      <c r="DT64" s="56">
        <v>210.131</v>
      </c>
      <c r="DU64" s="56">
        <v>375.457</v>
      </c>
      <c r="DV64" s="56">
        <v>83.768</v>
      </c>
      <c r="DW64" s="57">
        <f t="shared" si="171"/>
        <v>165.326</v>
      </c>
      <c r="DX64" s="57">
        <f t="shared" si="172"/>
        <v>126.363</v>
      </c>
      <c r="DY64" s="22"/>
      <c r="DZ64" s="22"/>
      <c r="EA64" s="22"/>
      <c r="EB64" s="22"/>
      <c r="EC64" s="22"/>
      <c r="ED64" s="49" t="s">
        <v>7</v>
      </c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22"/>
      <c r="EV64" s="22"/>
      <c r="EW64" s="22" t="s">
        <v>240</v>
      </c>
      <c r="EX64" s="56">
        <v>106.431</v>
      </c>
      <c r="EY64" s="56">
        <v>187.363</v>
      </c>
      <c r="EZ64" s="56">
        <v>44.029</v>
      </c>
      <c r="FA64" s="22"/>
      <c r="FB64" s="22"/>
      <c r="FC64" s="22" t="s">
        <v>195</v>
      </c>
      <c r="FD64" s="56">
        <v>154.927</v>
      </c>
      <c r="FE64" s="56">
        <v>306.048</v>
      </c>
      <c r="FF64" s="56">
        <v>46.46</v>
      </c>
      <c r="FG64" s="22"/>
      <c r="FH64" s="22"/>
      <c r="FI64" s="22"/>
      <c r="FJ64" s="22"/>
      <c r="FK64" s="22"/>
      <c r="FL64" s="22"/>
      <c r="FM64" s="23"/>
      <c r="FN64" s="36" t="s">
        <v>37</v>
      </c>
      <c r="FO64" s="41" t="s">
        <v>82</v>
      </c>
      <c r="FP64" s="46" t="str">
        <f t="shared" ref="FP64:FX64" si="203">FO64</f>
        <v>DEX</v>
      </c>
      <c r="FQ64" s="46" t="str">
        <f t="shared" si="203"/>
        <v>DEX</v>
      </c>
      <c r="FR64" s="46" t="str">
        <f t="shared" si="203"/>
        <v>DEX</v>
      </c>
      <c r="FS64" s="46" t="str">
        <f t="shared" si="203"/>
        <v>DEX</v>
      </c>
      <c r="FT64" s="46" t="str">
        <f t="shared" si="203"/>
        <v>DEX</v>
      </c>
      <c r="FU64" s="46" t="str">
        <f t="shared" si="203"/>
        <v>DEX</v>
      </c>
      <c r="FV64" s="46" t="str">
        <f t="shared" si="203"/>
        <v>DEX</v>
      </c>
      <c r="FW64" s="46" t="str">
        <f t="shared" si="203"/>
        <v>DEX</v>
      </c>
      <c r="FX64" s="46" t="str">
        <f t="shared" si="203"/>
        <v>DEX</v>
      </c>
      <c r="FY64" s="41" t="s">
        <v>82</v>
      </c>
      <c r="FZ64" s="46" t="str">
        <f t="shared" ref="FZ64:GD64" si="204">FY64</f>
        <v>DEX</v>
      </c>
      <c r="GA64" s="46" t="str">
        <f t="shared" si="204"/>
        <v>DEX</v>
      </c>
      <c r="GB64" s="46" t="str">
        <f t="shared" si="204"/>
        <v>DEX</v>
      </c>
      <c r="GC64" s="46" t="str">
        <f t="shared" si="204"/>
        <v>DEX</v>
      </c>
      <c r="GD64" s="46" t="str">
        <f t="shared" si="204"/>
        <v>DEX</v>
      </c>
      <c r="GE64" s="22"/>
      <c r="GF64" s="23"/>
      <c r="GG64" s="23"/>
      <c r="GH64" s="22"/>
      <c r="GI64" s="22"/>
      <c r="GJ64" s="23"/>
      <c r="GK64" s="23"/>
      <c r="GL64" s="23" t="s">
        <v>141</v>
      </c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</row>
    <row r="6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91">
        <v>29.0</v>
      </c>
      <c r="Z65" s="91">
        <v>18.0</v>
      </c>
      <c r="AA65" s="91">
        <v>15.0</v>
      </c>
      <c r="AB65" s="22"/>
      <c r="AC65" s="22"/>
      <c r="AD65" s="22"/>
      <c r="AE65" s="22"/>
      <c r="AF65" s="22"/>
      <c r="AG65" s="91">
        <v>4.0</v>
      </c>
      <c r="AH65" s="91">
        <v>16.0</v>
      </c>
      <c r="AI65" s="91">
        <v>1.0</v>
      </c>
      <c r="AJ65" s="91">
        <v>4.0</v>
      </c>
      <c r="AK65" s="91">
        <v>10.0</v>
      </c>
      <c r="AL65" s="91">
        <v>0.0</v>
      </c>
      <c r="AM65" s="91">
        <v>4.0</v>
      </c>
      <c r="AN65" s="91">
        <v>3.0</v>
      </c>
      <c r="AO65" s="22"/>
      <c r="AP65" s="22"/>
      <c r="AQ65" s="22"/>
      <c r="AR65" s="22"/>
      <c r="AS65" s="31" t="s">
        <v>9</v>
      </c>
      <c r="AT65" s="56">
        <v>8.0</v>
      </c>
      <c r="AU65" s="56">
        <v>8.0</v>
      </c>
      <c r="AV65" s="56">
        <v>8.0</v>
      </c>
      <c r="AW65" s="56">
        <v>8.0</v>
      </c>
      <c r="AX65" s="56">
        <v>8.0</v>
      </c>
      <c r="AY65" s="56">
        <v>8.0</v>
      </c>
      <c r="AZ65" s="56">
        <v>8.0</v>
      </c>
      <c r="BA65" s="56">
        <v>8.0</v>
      </c>
      <c r="BB65" s="22"/>
      <c r="BC65" s="22"/>
      <c r="BD65" s="22"/>
      <c r="BE65" s="49" t="s">
        <v>7</v>
      </c>
      <c r="BF65" s="51"/>
      <c r="BG65" s="51"/>
      <c r="BH65" s="51"/>
      <c r="BI65" s="51"/>
      <c r="BJ65" s="51"/>
      <c r="BK65" s="51"/>
      <c r="BL65" s="51"/>
      <c r="BM65" s="51"/>
      <c r="BN65" s="22"/>
      <c r="BO65" s="22"/>
      <c r="BP65" s="22"/>
      <c r="BQ65" s="22"/>
      <c r="BR65" s="22"/>
      <c r="BS65" s="22"/>
      <c r="BT65" s="22"/>
      <c r="BU65" s="22"/>
      <c r="BV65" s="22"/>
      <c r="BW65" s="49" t="s">
        <v>7</v>
      </c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22"/>
      <c r="CO65" s="22"/>
      <c r="CP65" s="49" t="s">
        <v>7</v>
      </c>
      <c r="CQ65" s="51"/>
      <c r="CR65" s="51"/>
      <c r="CS65" s="51"/>
      <c r="CT65" s="51"/>
      <c r="CU65" s="51"/>
      <c r="CV65" s="51"/>
      <c r="CW65" s="51"/>
      <c r="CX65" s="51"/>
      <c r="CY65" s="22"/>
      <c r="CZ65" s="22"/>
      <c r="DA65" s="22"/>
      <c r="DB65" s="22"/>
      <c r="DC65" s="22"/>
      <c r="DD65" s="31" t="s">
        <v>9</v>
      </c>
      <c r="DE65" s="56">
        <v>8.0</v>
      </c>
      <c r="DF65" s="56">
        <v>8.0</v>
      </c>
      <c r="DG65" s="56">
        <v>8.0</v>
      </c>
      <c r="DH65" s="56">
        <v>8.0</v>
      </c>
      <c r="DI65" s="56">
        <v>8.0</v>
      </c>
      <c r="DJ65" s="56">
        <v>8.0</v>
      </c>
      <c r="DK65" s="56">
        <v>8.0</v>
      </c>
      <c r="DL65" s="56">
        <v>8.0</v>
      </c>
      <c r="DM65" s="56">
        <v>8.0</v>
      </c>
      <c r="DN65" s="56">
        <v>8.0</v>
      </c>
      <c r="DO65" s="56">
        <v>8.0</v>
      </c>
      <c r="DP65" s="56">
        <v>8.0</v>
      </c>
      <c r="DQ65" s="56">
        <v>8.0</v>
      </c>
      <c r="DR65" s="22"/>
      <c r="DS65" s="22" t="s">
        <v>232</v>
      </c>
      <c r="DT65" s="56">
        <v>199.728</v>
      </c>
      <c r="DU65" s="56">
        <v>344.689</v>
      </c>
      <c r="DV65" s="56">
        <v>86.668</v>
      </c>
      <c r="DW65" s="57">
        <f t="shared" si="171"/>
        <v>144.961</v>
      </c>
      <c r="DX65" s="57">
        <f t="shared" si="172"/>
        <v>113.06</v>
      </c>
      <c r="DY65" s="22"/>
      <c r="DZ65" s="22"/>
      <c r="EA65" s="22"/>
      <c r="EB65" s="22"/>
      <c r="EC65" s="22"/>
      <c r="ED65" s="31" t="s">
        <v>9</v>
      </c>
      <c r="EE65" s="56">
        <v>8.0</v>
      </c>
      <c r="EF65" s="56">
        <v>8.0</v>
      </c>
      <c r="EG65" s="56">
        <v>8.0</v>
      </c>
      <c r="EH65" s="56">
        <v>8.0</v>
      </c>
      <c r="EI65" s="56">
        <v>8.0</v>
      </c>
      <c r="EJ65" s="56">
        <v>8.0</v>
      </c>
      <c r="EK65" s="56">
        <v>8.0</v>
      </c>
      <c r="EL65" s="56">
        <v>8.0</v>
      </c>
      <c r="EM65" s="56">
        <v>8.0</v>
      </c>
      <c r="EN65" s="56">
        <v>8.0</v>
      </c>
      <c r="EO65" s="56">
        <v>8.0</v>
      </c>
      <c r="EP65" s="56">
        <v>8.0</v>
      </c>
      <c r="EQ65" s="56">
        <v>8.0</v>
      </c>
      <c r="ER65" s="56">
        <v>8.0</v>
      </c>
      <c r="ES65" s="56">
        <v>8.0</v>
      </c>
      <c r="ET65" s="56">
        <v>8.0</v>
      </c>
      <c r="EU65" s="22"/>
      <c r="EV65" s="22"/>
      <c r="EW65" s="23" t="s">
        <v>241</v>
      </c>
      <c r="EX65" s="90">
        <v>44.519</v>
      </c>
      <c r="EY65" s="90">
        <v>87.945</v>
      </c>
      <c r="EZ65" s="90">
        <v>13.351</v>
      </c>
      <c r="FA65" s="23"/>
      <c r="FB65" s="22"/>
      <c r="FC65" s="22" t="s">
        <v>196</v>
      </c>
      <c r="FD65" s="56">
        <v>146.492</v>
      </c>
      <c r="FE65" s="56">
        <v>240.925</v>
      </c>
      <c r="FF65" s="56">
        <v>70.834</v>
      </c>
      <c r="FG65" s="22"/>
      <c r="FH65" s="22"/>
      <c r="FI65" s="22"/>
      <c r="FJ65" s="22"/>
      <c r="FK65" s="22"/>
      <c r="FL65" s="22"/>
      <c r="FM65" s="22"/>
      <c r="FN65" s="23" t="s">
        <v>39</v>
      </c>
      <c r="FO65" s="233">
        <v>100.0</v>
      </c>
      <c r="FP65" s="233">
        <v>100.0</v>
      </c>
      <c r="FQ65" s="47">
        <v>100.0</v>
      </c>
      <c r="FR65" s="233">
        <v>100.0</v>
      </c>
      <c r="FS65" s="233">
        <v>100.0</v>
      </c>
      <c r="FT65" s="233">
        <v>100.0</v>
      </c>
      <c r="FU65" s="233">
        <v>100.0</v>
      </c>
      <c r="FV65" s="47">
        <v>100.0</v>
      </c>
      <c r="FW65" s="233">
        <v>100.0</v>
      </c>
      <c r="FX65" s="233">
        <v>100.0</v>
      </c>
      <c r="FY65" s="233">
        <v>100.0</v>
      </c>
      <c r="FZ65" s="233">
        <v>100.0</v>
      </c>
      <c r="GA65" s="233">
        <v>100.0</v>
      </c>
      <c r="GB65" s="233">
        <v>100.0</v>
      </c>
      <c r="GC65" s="233">
        <v>100.0</v>
      </c>
      <c r="GD65" s="233">
        <v>100.0</v>
      </c>
      <c r="GE65" s="23"/>
      <c r="GF65" s="25" t="s">
        <v>163</v>
      </c>
      <c r="GG65" s="25" t="s">
        <v>162</v>
      </c>
      <c r="GH65" s="22"/>
      <c r="GI65" s="23"/>
      <c r="GJ65" s="32"/>
      <c r="GK65" s="32"/>
      <c r="GL65" s="32" t="s">
        <v>66</v>
      </c>
      <c r="GM65" s="33" t="str">
        <f t="shared" ref="GM65:GU65" si="205">GL65</f>
        <v>18C</v>
      </c>
      <c r="GN65" s="33" t="str">
        <f t="shared" si="205"/>
        <v>18C</v>
      </c>
      <c r="GO65" s="33" t="str">
        <f t="shared" si="205"/>
        <v>18C</v>
      </c>
      <c r="GP65" s="33" t="str">
        <f t="shared" si="205"/>
        <v>18C</v>
      </c>
      <c r="GQ65" s="33" t="str">
        <f t="shared" si="205"/>
        <v>18C</v>
      </c>
      <c r="GR65" s="33" t="str">
        <f t="shared" si="205"/>
        <v>18C</v>
      </c>
      <c r="GS65" s="33" t="str">
        <f t="shared" si="205"/>
        <v>18C</v>
      </c>
      <c r="GT65" s="33" t="str">
        <f t="shared" si="205"/>
        <v>18C</v>
      </c>
      <c r="GU65" s="33" t="str">
        <f t="shared" si="205"/>
        <v>18C</v>
      </c>
      <c r="GV65" s="32" t="s">
        <v>66</v>
      </c>
      <c r="GW65" s="33" t="str">
        <f t="shared" ref="GW65:HA65" si="206">GV65</f>
        <v>18C</v>
      </c>
      <c r="GX65" s="33" t="str">
        <f t="shared" si="206"/>
        <v>18C</v>
      </c>
      <c r="GY65" s="33" t="str">
        <f t="shared" si="206"/>
        <v>18C</v>
      </c>
      <c r="GZ65" s="33" t="str">
        <f t="shared" si="206"/>
        <v>18C</v>
      </c>
      <c r="HA65" s="33" t="str">
        <f t="shared" si="206"/>
        <v>18C</v>
      </c>
    </row>
    <row r="66">
      <c r="A66" s="31" t="s">
        <v>242</v>
      </c>
      <c r="B66" s="22" t="s">
        <v>243</v>
      </c>
      <c r="C66" s="57">
        <f t="shared" ref="C66:J66" si="207">C48-C47</f>
        <v>30.605</v>
      </c>
      <c r="D66" s="57">
        <f t="shared" si="207"/>
        <v>33.804</v>
      </c>
      <c r="E66" s="57">
        <f t="shared" si="207"/>
        <v>35.314</v>
      </c>
      <c r="F66" s="57">
        <f t="shared" si="207"/>
        <v>12.478</v>
      </c>
      <c r="G66" s="57">
        <f t="shared" si="207"/>
        <v>17.704</v>
      </c>
      <c r="H66" s="57">
        <f t="shared" si="207"/>
        <v>15.79</v>
      </c>
      <c r="I66" s="57">
        <f t="shared" si="207"/>
        <v>9.87</v>
      </c>
      <c r="J66" s="57">
        <f t="shared" si="207"/>
        <v>32.916</v>
      </c>
      <c r="K66" s="22"/>
      <c r="L66" s="31" t="s">
        <v>242</v>
      </c>
      <c r="M66" s="22" t="s">
        <v>243</v>
      </c>
      <c r="N66" s="57">
        <f t="shared" ref="N66:S66" si="208">N48-N47</f>
        <v>3.896</v>
      </c>
      <c r="O66" s="57">
        <f t="shared" si="208"/>
        <v>4.896</v>
      </c>
      <c r="P66" s="57">
        <f t="shared" si="208"/>
        <v>16.077</v>
      </c>
      <c r="Q66" s="57">
        <f t="shared" si="208"/>
        <v>9.782</v>
      </c>
      <c r="R66" s="57">
        <f t="shared" si="208"/>
        <v>126.217</v>
      </c>
      <c r="S66" s="57">
        <f t="shared" si="208"/>
        <v>61.882</v>
      </c>
      <c r="T66" s="22"/>
      <c r="U66" s="22"/>
      <c r="V66" s="22"/>
      <c r="W66" s="22"/>
      <c r="X66" s="22"/>
      <c r="Y66" s="91">
        <v>48.0</v>
      </c>
      <c r="Z66" s="92">
        <v>9.0</v>
      </c>
      <c r="AA66" s="108">
        <v>19.0</v>
      </c>
      <c r="AB66" s="22"/>
      <c r="AC66" s="22"/>
      <c r="AD66" s="22"/>
      <c r="AE66" s="22"/>
      <c r="AF66" s="22"/>
      <c r="AG66" s="91">
        <v>16.0</v>
      </c>
      <c r="AH66" s="122">
        <v>10.0</v>
      </c>
      <c r="AI66" s="93">
        <v>2.0</v>
      </c>
      <c r="AJ66" s="107">
        <v>7.0</v>
      </c>
      <c r="AK66" s="134">
        <v>17.0</v>
      </c>
      <c r="AL66" s="91">
        <v>2.0</v>
      </c>
      <c r="AM66" s="135">
        <v>7.0</v>
      </c>
      <c r="AN66" s="91">
        <v>10.0</v>
      </c>
      <c r="AO66" s="22"/>
      <c r="AP66" s="22"/>
      <c r="AQ66" s="22"/>
      <c r="AR66" s="22"/>
      <c r="AS66" s="61" t="s">
        <v>11</v>
      </c>
      <c r="AT66" s="56"/>
      <c r="AU66" s="56"/>
      <c r="AV66" s="56"/>
      <c r="AW66" s="56"/>
      <c r="AX66" s="56"/>
      <c r="AY66" s="56"/>
      <c r="AZ66" s="56"/>
      <c r="BA66" s="22"/>
      <c r="BB66" s="22"/>
      <c r="BC66" s="22"/>
      <c r="BD66" s="22"/>
      <c r="BE66" s="31" t="s">
        <v>9</v>
      </c>
      <c r="BF66" s="56">
        <v>8.0</v>
      </c>
      <c r="BG66" s="56">
        <v>8.0</v>
      </c>
      <c r="BH66" s="56">
        <v>8.0</v>
      </c>
      <c r="BI66" s="56">
        <v>8.0</v>
      </c>
      <c r="BJ66" s="56">
        <v>8.0</v>
      </c>
      <c r="BK66" s="56">
        <v>8.0</v>
      </c>
      <c r="BL66" s="56">
        <v>8.0</v>
      </c>
      <c r="BM66" s="56">
        <v>8.0</v>
      </c>
      <c r="BN66" s="22"/>
      <c r="BO66" s="22"/>
      <c r="BP66" s="22"/>
      <c r="BQ66" s="22"/>
      <c r="BR66" s="22"/>
      <c r="BS66" s="22"/>
      <c r="BT66" s="22"/>
      <c r="BU66" s="22"/>
      <c r="BV66" s="22"/>
      <c r="BW66" s="31" t="s">
        <v>9</v>
      </c>
      <c r="BX66" s="56">
        <v>8.0</v>
      </c>
      <c r="BY66" s="56">
        <v>8.0</v>
      </c>
      <c r="BZ66" s="56">
        <v>8.0</v>
      </c>
      <c r="CA66" s="56">
        <v>8.0</v>
      </c>
      <c r="CB66" s="56">
        <v>8.0</v>
      </c>
      <c r="CC66" s="56">
        <v>8.0</v>
      </c>
      <c r="CD66" s="56">
        <v>8.0</v>
      </c>
      <c r="CE66" s="56">
        <v>8.0</v>
      </c>
      <c r="CF66" s="56">
        <v>8.0</v>
      </c>
      <c r="CG66" s="56">
        <v>8.0</v>
      </c>
      <c r="CH66" s="56">
        <v>8.0</v>
      </c>
      <c r="CI66" s="56">
        <v>8.0</v>
      </c>
      <c r="CJ66" s="56">
        <v>8.0</v>
      </c>
      <c r="CK66" s="56">
        <v>8.0</v>
      </c>
      <c r="CL66" s="56">
        <v>8.0</v>
      </c>
      <c r="CM66" s="56">
        <v>8.0</v>
      </c>
      <c r="CN66" s="22"/>
      <c r="CO66" s="22"/>
      <c r="CP66" s="31" t="s">
        <v>9</v>
      </c>
      <c r="CQ66" s="56">
        <v>8.0</v>
      </c>
      <c r="CR66" s="56">
        <v>8.0</v>
      </c>
      <c r="CS66" s="56">
        <v>8.0</v>
      </c>
      <c r="CT66" s="56">
        <v>8.0</v>
      </c>
      <c r="CU66" s="56">
        <v>8.0</v>
      </c>
      <c r="CV66" s="56">
        <v>8.0</v>
      </c>
      <c r="CW66" s="56">
        <v>8.0</v>
      </c>
      <c r="CX66" s="56">
        <v>8.0</v>
      </c>
      <c r="CY66" s="22"/>
      <c r="CZ66" s="22"/>
      <c r="DA66" s="22"/>
      <c r="DB66" s="22"/>
      <c r="DC66" s="22"/>
      <c r="DD66" s="61" t="s">
        <v>11</v>
      </c>
      <c r="DE66" s="56"/>
      <c r="DF66" s="56"/>
      <c r="DG66" s="56"/>
      <c r="DH66" s="56"/>
      <c r="DI66" s="56"/>
      <c r="DJ66" s="56"/>
      <c r="DK66" s="56"/>
      <c r="DL66" s="22"/>
      <c r="DM66" s="22"/>
      <c r="DN66" s="22"/>
      <c r="DO66" s="56"/>
      <c r="DP66" s="56"/>
      <c r="DQ66" s="56"/>
      <c r="DR66" s="22"/>
      <c r="DS66" s="56">
        <v>157.0</v>
      </c>
      <c r="DT66" s="56">
        <v>192.7</v>
      </c>
      <c r="DU66" s="56">
        <v>352.668</v>
      </c>
      <c r="DV66" s="56">
        <v>72.18</v>
      </c>
      <c r="DW66" s="57">
        <f t="shared" si="171"/>
        <v>159.968</v>
      </c>
      <c r="DX66" s="57">
        <f t="shared" si="172"/>
        <v>120.52</v>
      </c>
      <c r="DY66" s="22"/>
      <c r="DZ66" s="22"/>
      <c r="EA66" s="22"/>
      <c r="EB66" s="22"/>
      <c r="EC66" s="22"/>
      <c r="ED66" s="31" t="s">
        <v>11</v>
      </c>
      <c r="EE66" s="56"/>
      <c r="EF66" s="56"/>
      <c r="EG66" s="56"/>
      <c r="EH66" s="56"/>
      <c r="EI66" s="56"/>
      <c r="EJ66" s="56"/>
      <c r="EK66" s="56"/>
      <c r="EL66" s="22"/>
      <c r="EM66" s="22"/>
      <c r="EN66" s="22"/>
      <c r="EO66" s="56"/>
      <c r="EP66" s="56"/>
      <c r="EQ66" s="56"/>
      <c r="ER66" s="56"/>
      <c r="ES66" s="56"/>
      <c r="ET66" s="56"/>
      <c r="EU66" s="22"/>
      <c r="EV66" s="23"/>
      <c r="EW66" s="54"/>
      <c r="EX66" s="54"/>
      <c r="EY66" s="54"/>
      <c r="EZ66" s="54"/>
      <c r="FA66" s="54"/>
      <c r="FB66" s="22"/>
      <c r="FC66" s="22" t="s">
        <v>244</v>
      </c>
      <c r="FD66" s="56">
        <v>144.488</v>
      </c>
      <c r="FE66" s="56">
        <v>233.019</v>
      </c>
      <c r="FF66" s="56">
        <v>72.804</v>
      </c>
      <c r="FG66" s="22"/>
      <c r="FH66" s="22"/>
      <c r="FI66" s="22"/>
      <c r="FJ66" s="22"/>
      <c r="FK66" s="22"/>
      <c r="FL66" s="22"/>
      <c r="FM66" s="22"/>
      <c r="FN66" s="49" t="s">
        <v>2</v>
      </c>
      <c r="FO66" s="52" t="s">
        <v>139</v>
      </c>
      <c r="FP66" s="52" t="s">
        <v>132</v>
      </c>
      <c r="FQ66" s="52" t="s">
        <v>154</v>
      </c>
      <c r="FR66" s="52" t="s">
        <v>156</v>
      </c>
      <c r="FS66" s="52" t="s">
        <v>136</v>
      </c>
      <c r="FT66" s="52" t="s">
        <v>163</v>
      </c>
      <c r="FU66" s="52" t="s">
        <v>158</v>
      </c>
      <c r="FV66" s="52" t="s">
        <v>162</v>
      </c>
      <c r="FW66" s="50" t="s">
        <v>164</v>
      </c>
      <c r="FX66" s="50" t="s">
        <v>140</v>
      </c>
      <c r="FY66" s="50" t="s">
        <v>133</v>
      </c>
      <c r="FZ66" s="50" t="s">
        <v>75</v>
      </c>
      <c r="GA66" s="50" t="s">
        <v>81</v>
      </c>
      <c r="GB66" s="50" t="s">
        <v>88</v>
      </c>
      <c r="GC66" s="50" t="s">
        <v>79</v>
      </c>
      <c r="GD66" s="50" t="s">
        <v>80</v>
      </c>
      <c r="GE66" s="23"/>
      <c r="GF66" s="25" t="s">
        <v>136</v>
      </c>
      <c r="GG66" s="25" t="s">
        <v>158</v>
      </c>
      <c r="GH66" s="22"/>
      <c r="GI66" s="23"/>
      <c r="GJ66" s="36"/>
      <c r="GK66" s="36" t="s">
        <v>36</v>
      </c>
      <c r="GL66" s="41">
        <v>32.0</v>
      </c>
      <c r="GM66" s="46">
        <f t="shared" ref="GM66:GU66" si="209">GL66</f>
        <v>32</v>
      </c>
      <c r="GN66" s="46">
        <f t="shared" si="209"/>
        <v>32</v>
      </c>
      <c r="GO66" s="46">
        <f t="shared" si="209"/>
        <v>32</v>
      </c>
      <c r="GP66" s="46">
        <f t="shared" si="209"/>
        <v>32</v>
      </c>
      <c r="GQ66" s="46">
        <f t="shared" si="209"/>
        <v>32</v>
      </c>
      <c r="GR66" s="46">
        <f t="shared" si="209"/>
        <v>32</v>
      </c>
      <c r="GS66" s="46">
        <f t="shared" si="209"/>
        <v>32</v>
      </c>
      <c r="GT66" s="46">
        <f t="shared" si="209"/>
        <v>32</v>
      </c>
      <c r="GU66" s="46">
        <f t="shared" si="209"/>
        <v>32</v>
      </c>
      <c r="GV66" s="41">
        <v>32.0</v>
      </c>
      <c r="GW66" s="46">
        <f t="shared" ref="GW66:HA66" si="210">GV66</f>
        <v>32</v>
      </c>
      <c r="GX66" s="46">
        <f t="shared" si="210"/>
        <v>32</v>
      </c>
      <c r="GY66" s="46">
        <f t="shared" si="210"/>
        <v>32</v>
      </c>
      <c r="GZ66" s="46">
        <f t="shared" si="210"/>
        <v>32</v>
      </c>
      <c r="HA66" s="46">
        <f t="shared" si="210"/>
        <v>32</v>
      </c>
    </row>
    <row r="67">
      <c r="A67" s="22"/>
      <c r="B67" s="22" t="s">
        <v>245</v>
      </c>
      <c r="C67" s="57">
        <f t="shared" ref="C67:J67" si="211">C47-C49</f>
        <v>25.92</v>
      </c>
      <c r="D67" s="57">
        <f t="shared" si="211"/>
        <v>29.001</v>
      </c>
      <c r="E67" s="57">
        <f t="shared" si="211"/>
        <v>30.231</v>
      </c>
      <c r="F67" s="57">
        <f t="shared" si="211"/>
        <v>10.572</v>
      </c>
      <c r="G67" s="57">
        <f t="shared" si="211"/>
        <v>11.644</v>
      </c>
      <c r="H67" s="57">
        <f t="shared" si="211"/>
        <v>13.694</v>
      </c>
      <c r="I67" s="57">
        <f t="shared" si="211"/>
        <v>8.444</v>
      </c>
      <c r="J67" s="57">
        <f t="shared" si="211"/>
        <v>28.186</v>
      </c>
      <c r="K67" s="22"/>
      <c r="L67" s="22"/>
      <c r="M67" s="22" t="s">
        <v>245</v>
      </c>
      <c r="N67" s="57">
        <f t="shared" ref="N67:S67" si="212">N47-N49</f>
        <v>3.239</v>
      </c>
      <c r="O67" s="57">
        <f t="shared" si="212"/>
        <v>4.108</v>
      </c>
      <c r="P67" s="57">
        <f t="shared" si="212"/>
        <v>13.538</v>
      </c>
      <c r="Q67" s="57">
        <f t="shared" si="212"/>
        <v>8.388</v>
      </c>
      <c r="R67" s="57">
        <f t="shared" si="212"/>
        <v>104.524</v>
      </c>
      <c r="S67" s="57">
        <f t="shared" si="212"/>
        <v>52.86</v>
      </c>
      <c r="T67" s="22"/>
      <c r="U67" s="22"/>
      <c r="V67" s="22"/>
      <c r="W67" s="22"/>
      <c r="X67" s="22"/>
      <c r="Y67" s="92">
        <v>28.0</v>
      </c>
      <c r="Z67" s="137">
        <v>13.0</v>
      </c>
      <c r="AA67" s="91">
        <v>21.0</v>
      </c>
      <c r="AB67" s="22"/>
      <c r="AC67" s="22"/>
      <c r="AD67" s="22"/>
      <c r="AE67" s="22"/>
      <c r="AF67" s="22"/>
      <c r="AG67" s="234">
        <v>6.0</v>
      </c>
      <c r="AH67" s="235">
        <v>7.0</v>
      </c>
      <c r="AI67" s="91">
        <v>3.0</v>
      </c>
      <c r="AJ67" s="122">
        <v>5.0</v>
      </c>
      <c r="AK67" s="108">
        <v>20.0</v>
      </c>
      <c r="AL67" s="91">
        <v>2.0</v>
      </c>
      <c r="AM67" s="236">
        <v>8.0</v>
      </c>
      <c r="AN67" s="237">
        <v>3.0</v>
      </c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61" t="s">
        <v>11</v>
      </c>
      <c r="BF67" s="56"/>
      <c r="BG67" s="56"/>
      <c r="BH67" s="56"/>
      <c r="BI67" s="56"/>
      <c r="BJ67" s="56"/>
      <c r="BK67" s="56"/>
      <c r="BL67" s="56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61" t="s">
        <v>11</v>
      </c>
      <c r="BX67" s="56"/>
      <c r="BY67" s="56"/>
      <c r="BZ67" s="56"/>
      <c r="CA67" s="56"/>
      <c r="CB67" s="56"/>
      <c r="CC67" s="56"/>
      <c r="CD67" s="56"/>
      <c r="CE67" s="22"/>
      <c r="CF67" s="22"/>
      <c r="CG67" s="22"/>
      <c r="CH67" s="56"/>
      <c r="CI67" s="56"/>
      <c r="CJ67" s="56"/>
      <c r="CK67" s="56"/>
      <c r="CL67" s="56"/>
      <c r="CM67" s="56"/>
      <c r="CN67" s="22"/>
      <c r="CO67" s="22"/>
      <c r="CP67" s="61" t="s">
        <v>11</v>
      </c>
      <c r="CQ67" s="56"/>
      <c r="CR67" s="56"/>
      <c r="CS67" s="56"/>
      <c r="CT67" s="56"/>
      <c r="CU67" s="56"/>
      <c r="CV67" s="56"/>
      <c r="CW67" s="56"/>
      <c r="CX67" s="22"/>
      <c r="CY67" s="22"/>
      <c r="CZ67" s="22"/>
      <c r="DA67" s="22"/>
      <c r="DB67" s="22"/>
      <c r="DC67" s="22"/>
      <c r="DD67" s="22" t="s">
        <v>172</v>
      </c>
      <c r="DE67" s="27" t="s">
        <v>173</v>
      </c>
      <c r="DF67" s="23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56">
        <v>152.0</v>
      </c>
      <c r="DT67" s="56">
        <v>191.369</v>
      </c>
      <c r="DU67" s="56">
        <v>341.934</v>
      </c>
      <c r="DV67" s="56">
        <v>76.289</v>
      </c>
      <c r="DW67" s="57">
        <f t="shared" si="171"/>
        <v>150.565</v>
      </c>
      <c r="DX67" s="57">
        <f t="shared" si="172"/>
        <v>115.08</v>
      </c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 t="s">
        <v>81</v>
      </c>
      <c r="EW67" s="22" t="s">
        <v>137</v>
      </c>
      <c r="EX67" s="56">
        <v>1393.325</v>
      </c>
      <c r="EY67" s="56">
        <v>2185.684</v>
      </c>
      <c r="EZ67" s="56">
        <v>742.309</v>
      </c>
      <c r="FA67" s="22"/>
      <c r="FB67" s="22"/>
      <c r="FC67" s="22" t="s">
        <v>124</v>
      </c>
      <c r="FD67" s="56">
        <v>115.207</v>
      </c>
      <c r="FE67" s="56">
        <v>230.443</v>
      </c>
      <c r="FF67" s="56">
        <v>33.183</v>
      </c>
      <c r="FG67" s="22"/>
      <c r="FH67" s="22"/>
      <c r="FI67" s="22"/>
      <c r="FJ67" s="22"/>
      <c r="FK67" s="22"/>
      <c r="FL67" s="22"/>
      <c r="FM67" s="22"/>
      <c r="FN67" s="61" t="s">
        <v>159</v>
      </c>
      <c r="FO67" s="52"/>
      <c r="FP67" s="52"/>
      <c r="FQ67" s="52"/>
      <c r="FR67" s="52"/>
      <c r="FS67" s="52"/>
      <c r="FT67" s="52"/>
      <c r="FU67" s="52"/>
      <c r="FV67" s="52"/>
      <c r="FW67" s="50"/>
      <c r="FX67" s="50"/>
      <c r="FY67" s="50"/>
      <c r="FZ67" s="50"/>
      <c r="GA67" s="50"/>
      <c r="GB67" s="50"/>
      <c r="GC67" s="50"/>
      <c r="GD67" s="50"/>
      <c r="GE67" s="22"/>
      <c r="GF67" s="22" t="s">
        <v>132</v>
      </c>
      <c r="GG67" s="22" t="s">
        <v>140</v>
      </c>
      <c r="GH67" s="22"/>
      <c r="GI67" s="22"/>
      <c r="GJ67" s="23"/>
      <c r="GK67" s="36" t="s">
        <v>37</v>
      </c>
      <c r="GL67" s="37" t="s">
        <v>82</v>
      </c>
      <c r="GM67" s="38" t="str">
        <f t="shared" ref="GM67:GU67" si="213">GL67</f>
        <v>DEX</v>
      </c>
      <c r="GN67" s="38" t="str">
        <f t="shared" si="213"/>
        <v>DEX</v>
      </c>
      <c r="GO67" s="38" t="str">
        <f t="shared" si="213"/>
        <v>DEX</v>
      </c>
      <c r="GP67" s="38" t="str">
        <f t="shared" si="213"/>
        <v>DEX</v>
      </c>
      <c r="GQ67" s="38" t="str">
        <f t="shared" si="213"/>
        <v>DEX</v>
      </c>
      <c r="GR67" s="38" t="str">
        <f t="shared" si="213"/>
        <v>DEX</v>
      </c>
      <c r="GS67" s="38" t="str">
        <f t="shared" si="213"/>
        <v>DEX</v>
      </c>
      <c r="GT67" s="38" t="str">
        <f t="shared" si="213"/>
        <v>DEX</v>
      </c>
      <c r="GU67" s="38" t="str">
        <f t="shared" si="213"/>
        <v>DEX</v>
      </c>
      <c r="GV67" s="37" t="s">
        <v>82</v>
      </c>
      <c r="GW67" s="38" t="str">
        <f t="shared" ref="GW67:HA67" si="214">GV67</f>
        <v>DEX</v>
      </c>
      <c r="GX67" s="38" t="str">
        <f t="shared" si="214"/>
        <v>DEX</v>
      </c>
      <c r="GY67" s="38" t="str">
        <f t="shared" si="214"/>
        <v>DEX</v>
      </c>
      <c r="GZ67" s="38" t="str">
        <f t="shared" si="214"/>
        <v>DEX</v>
      </c>
      <c r="HA67" s="38" t="str">
        <f t="shared" si="214"/>
        <v>DEX</v>
      </c>
    </row>
    <row r="68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127">
        <v>45.0</v>
      </c>
      <c r="Z68" s="91">
        <v>17.0</v>
      </c>
      <c r="AA68" s="234">
        <v>16.0</v>
      </c>
      <c r="AB68" s="22"/>
      <c r="AC68" s="22"/>
      <c r="AD68" s="22"/>
      <c r="AE68" s="22"/>
      <c r="AF68" s="22"/>
      <c r="AG68" s="238">
        <v>9.0</v>
      </c>
      <c r="AH68" s="109">
        <v>12.0</v>
      </c>
      <c r="AI68" s="91">
        <v>3.0</v>
      </c>
      <c r="AJ68" s="237">
        <v>6.0</v>
      </c>
      <c r="AK68" s="239">
        <v>11.0</v>
      </c>
      <c r="AL68" s="119">
        <v>1.0</v>
      </c>
      <c r="AM68" s="92">
        <v>1.0</v>
      </c>
      <c r="AN68" s="119">
        <v>5.0</v>
      </c>
      <c r="AO68" s="22"/>
      <c r="AP68" s="22"/>
      <c r="AQ68" s="22"/>
      <c r="AR68" s="22"/>
      <c r="AS68" s="23"/>
      <c r="AT68" s="23"/>
      <c r="AU68" s="23"/>
      <c r="AV68" s="23"/>
      <c r="AW68" s="23"/>
      <c r="AX68" s="23"/>
      <c r="AY68" s="23"/>
      <c r="AZ68" s="23"/>
      <c r="BA68" s="23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 t="s">
        <v>172</v>
      </c>
      <c r="BX68" s="27" t="s">
        <v>246</v>
      </c>
      <c r="BY68" s="23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 t="s">
        <v>172</v>
      </c>
      <c r="CQ68" s="27" t="s">
        <v>246</v>
      </c>
      <c r="CR68" s="23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2" t="s">
        <v>235</v>
      </c>
      <c r="DT68" s="56">
        <v>179.587</v>
      </c>
      <c r="DU68" s="56">
        <v>334.156</v>
      </c>
      <c r="DV68" s="56">
        <v>64.311</v>
      </c>
      <c r="DW68" s="57">
        <f t="shared" si="171"/>
        <v>154.569</v>
      </c>
      <c r="DX68" s="57">
        <f t="shared" si="172"/>
        <v>115.276</v>
      </c>
      <c r="DY68" s="22"/>
      <c r="DZ68" s="22"/>
      <c r="EA68" s="22"/>
      <c r="EB68" s="22"/>
      <c r="EC68" s="22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2"/>
      <c r="EV68" s="22" t="s">
        <v>80</v>
      </c>
      <c r="EW68" s="22" t="s">
        <v>188</v>
      </c>
      <c r="EX68" s="56">
        <v>311.024</v>
      </c>
      <c r="EY68" s="56">
        <v>468.478</v>
      </c>
      <c r="EZ68" s="56">
        <v>178.941</v>
      </c>
      <c r="FA68" s="22"/>
      <c r="FB68" s="22"/>
      <c r="FC68" s="22" t="s">
        <v>152</v>
      </c>
      <c r="FD68" s="56">
        <v>109.678</v>
      </c>
      <c r="FE68" s="56">
        <v>187.575</v>
      </c>
      <c r="FF68" s="56">
        <v>48.61</v>
      </c>
      <c r="FG68" s="22"/>
      <c r="FH68" s="22"/>
      <c r="FI68" s="22"/>
      <c r="FJ68" s="22"/>
      <c r="FK68" s="22"/>
      <c r="FL68" s="22"/>
      <c r="FM68" s="22"/>
      <c r="FN68" s="49" t="s">
        <v>7</v>
      </c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22"/>
      <c r="GF68" s="22" t="s">
        <v>156</v>
      </c>
      <c r="GG68" s="22" t="s">
        <v>133</v>
      </c>
      <c r="GH68" s="22"/>
      <c r="GI68" s="22"/>
      <c r="GJ68" s="22"/>
      <c r="GK68" s="23" t="s">
        <v>39</v>
      </c>
      <c r="GL68" s="47">
        <v>100.0</v>
      </c>
      <c r="GM68" s="47">
        <v>100.0</v>
      </c>
      <c r="GN68" s="47">
        <v>100.0</v>
      </c>
      <c r="GO68" s="47">
        <v>100.0</v>
      </c>
      <c r="GP68" s="47">
        <v>100.0</v>
      </c>
      <c r="GQ68" s="47">
        <v>100.0</v>
      </c>
      <c r="GR68" s="47">
        <v>100.0</v>
      </c>
      <c r="GS68" s="47">
        <v>100.0</v>
      </c>
      <c r="GT68" s="47">
        <v>100.0</v>
      </c>
      <c r="GU68" s="47">
        <v>100.0</v>
      </c>
      <c r="GV68" s="47">
        <v>100.0</v>
      </c>
      <c r="GW68" s="47">
        <v>100.0</v>
      </c>
      <c r="GX68" s="47">
        <v>100.0</v>
      </c>
      <c r="GY68" s="47">
        <v>100.0</v>
      </c>
      <c r="GZ68" s="47">
        <v>100.0</v>
      </c>
      <c r="HA68" s="47">
        <v>100.0</v>
      </c>
    </row>
    <row r="69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40">
        <v>33.0</v>
      </c>
      <c r="Z69" s="134">
        <v>14.0</v>
      </c>
      <c r="AA69" s="92">
        <v>12.0</v>
      </c>
      <c r="AB69" s="22"/>
      <c r="AC69" s="22"/>
      <c r="AD69" s="22"/>
      <c r="AE69" s="22"/>
      <c r="AF69" s="22"/>
      <c r="AG69" s="92">
        <v>2.0</v>
      </c>
      <c r="AH69" s="91">
        <v>13.0</v>
      </c>
      <c r="AI69" s="93">
        <v>2.0</v>
      </c>
      <c r="AJ69" s="91">
        <v>13.0</v>
      </c>
      <c r="AK69" s="92">
        <v>10.0</v>
      </c>
      <c r="AL69" s="92">
        <v>0.0</v>
      </c>
      <c r="AM69" s="92">
        <v>1.0</v>
      </c>
      <c r="AN69" s="92">
        <v>1.0</v>
      </c>
      <c r="AO69" s="22"/>
      <c r="AP69" s="22"/>
      <c r="AQ69" s="22"/>
      <c r="AR69" s="49" t="s">
        <v>12</v>
      </c>
      <c r="AS69" s="62" t="s">
        <v>13</v>
      </c>
      <c r="AT69" s="63">
        <v>10000.0</v>
      </c>
      <c r="AU69" s="64">
        <f t="shared" ref="AU69:BA69" si="215">AT69</f>
        <v>10000</v>
      </c>
      <c r="AV69" s="64">
        <f t="shared" si="215"/>
        <v>10000</v>
      </c>
      <c r="AW69" s="64">
        <f t="shared" si="215"/>
        <v>10000</v>
      </c>
      <c r="AX69" s="64">
        <f t="shared" si="215"/>
        <v>10000</v>
      </c>
      <c r="AY69" s="64">
        <f t="shared" si="215"/>
        <v>10000</v>
      </c>
      <c r="AZ69" s="64">
        <f t="shared" si="215"/>
        <v>10000</v>
      </c>
      <c r="BA69" s="64">
        <f t="shared" si="215"/>
        <v>10000</v>
      </c>
      <c r="BB69" s="22"/>
      <c r="BC69" s="22"/>
      <c r="BD69" s="22"/>
      <c r="BE69" s="23"/>
      <c r="BF69" s="23"/>
      <c r="BG69" s="23"/>
      <c r="BH69" s="23"/>
      <c r="BI69" s="23"/>
      <c r="BJ69" s="23"/>
      <c r="BK69" s="23"/>
      <c r="BL69" s="23"/>
      <c r="BM69" s="23"/>
      <c r="BN69" s="22"/>
      <c r="BO69" s="22"/>
      <c r="BP69" s="22"/>
      <c r="BQ69" s="22"/>
      <c r="BR69" s="22"/>
      <c r="BS69" s="22"/>
      <c r="BT69" s="22"/>
      <c r="BU69" s="22"/>
      <c r="BV69" s="22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2"/>
      <c r="CO69" s="22"/>
      <c r="CP69" s="23"/>
      <c r="CQ69" s="23"/>
      <c r="CR69" s="23"/>
      <c r="CS69" s="23"/>
      <c r="CT69" s="23"/>
      <c r="CU69" s="23"/>
      <c r="CV69" s="23"/>
      <c r="CW69" s="23"/>
      <c r="CX69" s="23"/>
      <c r="CY69" s="22"/>
      <c r="CZ69" s="22"/>
      <c r="DA69" s="22"/>
      <c r="DB69" s="22"/>
      <c r="DC69" s="23"/>
      <c r="DD69" s="62" t="s">
        <v>13</v>
      </c>
      <c r="DE69" s="63">
        <v>200.0</v>
      </c>
      <c r="DF69" s="64">
        <f t="shared" ref="DF69:DQ69" si="216">DE69</f>
        <v>200</v>
      </c>
      <c r="DG69" s="64">
        <f t="shared" si="216"/>
        <v>200</v>
      </c>
      <c r="DH69" s="64">
        <f t="shared" si="216"/>
        <v>200</v>
      </c>
      <c r="DI69" s="64">
        <f t="shared" si="216"/>
        <v>200</v>
      </c>
      <c r="DJ69" s="64">
        <f t="shared" si="216"/>
        <v>200</v>
      </c>
      <c r="DK69" s="64">
        <f t="shared" si="216"/>
        <v>200</v>
      </c>
      <c r="DL69" s="64">
        <f t="shared" si="216"/>
        <v>200</v>
      </c>
      <c r="DM69" s="64">
        <f t="shared" si="216"/>
        <v>200</v>
      </c>
      <c r="DN69" s="64">
        <f t="shared" si="216"/>
        <v>200</v>
      </c>
      <c r="DO69" s="64">
        <f t="shared" si="216"/>
        <v>200</v>
      </c>
      <c r="DP69" s="64">
        <f t="shared" si="216"/>
        <v>200</v>
      </c>
      <c r="DQ69" s="64">
        <f t="shared" si="216"/>
        <v>200</v>
      </c>
      <c r="DR69" s="241"/>
      <c r="DS69" s="22" t="s">
        <v>145</v>
      </c>
      <c r="DT69" s="56">
        <v>179.402</v>
      </c>
      <c r="DU69" s="56">
        <v>318.169</v>
      </c>
      <c r="DV69" s="56">
        <v>72.871</v>
      </c>
      <c r="DW69" s="57">
        <f t="shared" si="171"/>
        <v>138.767</v>
      </c>
      <c r="DX69" s="57">
        <f t="shared" si="172"/>
        <v>106.531</v>
      </c>
      <c r="DY69" s="22"/>
      <c r="DZ69" s="22"/>
      <c r="EA69" s="22"/>
      <c r="EB69" s="22"/>
      <c r="EC69" s="49" t="s">
        <v>12</v>
      </c>
      <c r="ED69" s="62" t="s">
        <v>13</v>
      </c>
      <c r="EE69" s="63">
        <v>100.0</v>
      </c>
      <c r="EF69" s="64">
        <f t="shared" ref="EF69:EG69" si="217">EE69</f>
        <v>100</v>
      </c>
      <c r="EG69" s="64">
        <f t="shared" si="217"/>
        <v>100</v>
      </c>
      <c r="EH69" s="63">
        <v>100.0</v>
      </c>
      <c r="EI69" s="64">
        <f t="shared" ref="EI69:ET69" si="218">EH69</f>
        <v>100</v>
      </c>
      <c r="EJ69" s="64">
        <f t="shared" si="218"/>
        <v>100</v>
      </c>
      <c r="EK69" s="64">
        <f t="shared" si="218"/>
        <v>100</v>
      </c>
      <c r="EL69" s="64">
        <f t="shared" si="218"/>
        <v>100</v>
      </c>
      <c r="EM69" s="64">
        <f t="shared" si="218"/>
        <v>100</v>
      </c>
      <c r="EN69" s="64">
        <f t="shared" si="218"/>
        <v>100</v>
      </c>
      <c r="EO69" s="64">
        <f t="shared" si="218"/>
        <v>100</v>
      </c>
      <c r="EP69" s="64">
        <f t="shared" si="218"/>
        <v>100</v>
      </c>
      <c r="EQ69" s="64">
        <f t="shared" si="218"/>
        <v>100</v>
      </c>
      <c r="ER69" s="64">
        <f t="shared" si="218"/>
        <v>100</v>
      </c>
      <c r="ES69" s="64">
        <f t="shared" si="218"/>
        <v>100</v>
      </c>
      <c r="ET69" s="64">
        <f t="shared" si="218"/>
        <v>100</v>
      </c>
      <c r="EU69" s="22"/>
      <c r="EV69" s="22" t="s">
        <v>79</v>
      </c>
      <c r="EW69" s="22" t="s">
        <v>197</v>
      </c>
      <c r="EX69" s="56">
        <v>256.042</v>
      </c>
      <c r="EY69" s="56">
        <v>433.967</v>
      </c>
      <c r="EZ69" s="56">
        <v>115.847</v>
      </c>
      <c r="FA69" s="22"/>
      <c r="FB69" s="22"/>
      <c r="FC69" s="22" t="s">
        <v>240</v>
      </c>
      <c r="FD69" s="56">
        <v>106.431</v>
      </c>
      <c r="FE69" s="56">
        <v>187.363</v>
      </c>
      <c r="FF69" s="56">
        <v>44.029</v>
      </c>
      <c r="FG69" s="22"/>
      <c r="FH69" s="22"/>
      <c r="FI69" s="22"/>
      <c r="FJ69" s="22"/>
      <c r="FK69" s="22"/>
      <c r="FL69" s="22"/>
      <c r="FM69" s="22"/>
      <c r="FN69" s="31" t="s">
        <v>9</v>
      </c>
      <c r="FO69" s="56">
        <v>8.0</v>
      </c>
      <c r="FP69" s="56">
        <v>8.0</v>
      </c>
      <c r="FQ69" s="56">
        <v>8.0</v>
      </c>
      <c r="FR69" s="56">
        <v>8.0</v>
      </c>
      <c r="FS69" s="56">
        <v>8.0</v>
      </c>
      <c r="FT69" s="56">
        <v>8.0</v>
      </c>
      <c r="FU69" s="56">
        <v>8.0</v>
      </c>
      <c r="FV69" s="56">
        <v>8.0</v>
      </c>
      <c r="FW69" s="56">
        <v>8.0</v>
      </c>
      <c r="FX69" s="56">
        <v>8.0</v>
      </c>
      <c r="FY69" s="56">
        <v>8.0</v>
      </c>
      <c r="FZ69" s="56">
        <v>8.0</v>
      </c>
      <c r="GA69" s="56">
        <v>8.0</v>
      </c>
      <c r="GB69" s="56">
        <v>8.0</v>
      </c>
      <c r="GC69" s="56">
        <v>8.0</v>
      </c>
      <c r="GD69" s="56">
        <v>8.0</v>
      </c>
      <c r="GE69" s="22"/>
      <c r="GF69" s="22" t="s">
        <v>139</v>
      </c>
      <c r="GG69" s="22"/>
      <c r="GH69" s="22"/>
      <c r="GI69" s="22"/>
      <c r="GJ69" s="22"/>
      <c r="GK69" s="49" t="s">
        <v>2</v>
      </c>
      <c r="GL69" s="52" t="s">
        <v>139</v>
      </c>
      <c r="GM69" s="52" t="s">
        <v>132</v>
      </c>
      <c r="GN69" s="52" t="s">
        <v>156</v>
      </c>
      <c r="GO69" s="52" t="s">
        <v>136</v>
      </c>
      <c r="GP69" s="52" t="s">
        <v>163</v>
      </c>
      <c r="GQ69" s="52" t="s">
        <v>158</v>
      </c>
      <c r="GR69" s="52" t="s">
        <v>162</v>
      </c>
      <c r="GS69" s="52" t="s">
        <v>140</v>
      </c>
      <c r="GT69" s="50" t="s">
        <v>133</v>
      </c>
      <c r="GU69" s="50" t="s">
        <v>75</v>
      </c>
      <c r="GV69" s="50" t="s">
        <v>81</v>
      </c>
      <c r="GW69" s="50" t="s">
        <v>88</v>
      </c>
      <c r="GX69" s="50" t="s">
        <v>80</v>
      </c>
      <c r="GY69" s="50" t="s">
        <v>168</v>
      </c>
      <c r="GZ69" s="50" t="s">
        <v>169</v>
      </c>
      <c r="HA69" s="50" t="s">
        <v>170</v>
      </c>
    </row>
    <row r="70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42">
        <v>13.0</v>
      </c>
      <c r="AH70" s="109">
        <v>12.0</v>
      </c>
      <c r="AI70" s="92">
        <v>0.0</v>
      </c>
      <c r="AJ70" s="92">
        <v>2.0</v>
      </c>
      <c r="AK70" s="91">
        <v>26.0</v>
      </c>
      <c r="AL70" s="92">
        <v>0.0</v>
      </c>
      <c r="AM70" s="243">
        <v>6.0</v>
      </c>
      <c r="AN70" s="92">
        <v>1.0</v>
      </c>
      <c r="AO70" s="22"/>
      <c r="AP70" s="22"/>
      <c r="AQ70" s="22"/>
      <c r="AR70" s="22"/>
      <c r="AS70" s="22" t="s">
        <v>15</v>
      </c>
      <c r="AT70" s="56">
        <v>10.0</v>
      </c>
      <c r="AU70" s="57">
        <f t="shared" ref="AU70:BA70" si="219">AT70</f>
        <v>10</v>
      </c>
      <c r="AV70" s="57">
        <f t="shared" si="219"/>
        <v>10</v>
      </c>
      <c r="AW70" s="57">
        <f t="shared" si="219"/>
        <v>10</v>
      </c>
      <c r="AX70" s="57">
        <f t="shared" si="219"/>
        <v>10</v>
      </c>
      <c r="AY70" s="57">
        <f t="shared" si="219"/>
        <v>10</v>
      </c>
      <c r="AZ70" s="57">
        <f t="shared" si="219"/>
        <v>10</v>
      </c>
      <c r="BA70" s="57">
        <f t="shared" si="219"/>
        <v>10</v>
      </c>
      <c r="BB70" s="22"/>
      <c r="BC70" s="22"/>
      <c r="BD70" s="49" t="s">
        <v>12</v>
      </c>
      <c r="BE70" s="62" t="s">
        <v>13</v>
      </c>
      <c r="BF70" s="63">
        <v>1000.0</v>
      </c>
      <c r="BG70" s="64">
        <f t="shared" ref="BG70:BG71" si="227">BF70</f>
        <v>1000</v>
      </c>
      <c r="BH70" s="63">
        <v>100.0</v>
      </c>
      <c r="BI70" s="63">
        <v>1000.0</v>
      </c>
      <c r="BJ70" s="63">
        <v>1000.0</v>
      </c>
      <c r="BK70" s="64">
        <f>BJ70</f>
        <v>1000</v>
      </c>
      <c r="BL70" s="63">
        <v>100.0</v>
      </c>
      <c r="BM70" s="63">
        <v>1000.0</v>
      </c>
      <c r="BN70" s="22"/>
      <c r="BO70" s="22"/>
      <c r="BP70" s="22"/>
      <c r="BQ70" s="22"/>
      <c r="BR70" s="22"/>
      <c r="BS70" s="22"/>
      <c r="BT70" s="22"/>
      <c r="BU70" s="22"/>
      <c r="BV70" s="23"/>
      <c r="BW70" s="62" t="s">
        <v>13</v>
      </c>
      <c r="BX70" s="63">
        <v>100.0</v>
      </c>
      <c r="BY70" s="64">
        <f t="shared" ref="BY70:BY71" si="229">BX70</f>
        <v>100</v>
      </c>
      <c r="BZ70" s="63">
        <v>1000.0</v>
      </c>
      <c r="CA70" s="63">
        <v>100.0</v>
      </c>
      <c r="CB70" s="64">
        <f t="shared" ref="CB70:CF70" si="220">CA70</f>
        <v>100</v>
      </c>
      <c r="CC70" s="64">
        <f t="shared" si="220"/>
        <v>100</v>
      </c>
      <c r="CD70" s="64">
        <f t="shared" si="220"/>
        <v>100</v>
      </c>
      <c r="CE70" s="64">
        <f t="shared" si="220"/>
        <v>100</v>
      </c>
      <c r="CF70" s="64">
        <f t="shared" si="220"/>
        <v>100</v>
      </c>
      <c r="CG70" s="63">
        <v>1000.0</v>
      </c>
      <c r="CH70" s="64">
        <f t="shared" ref="CH70:CM70" si="221">CG70</f>
        <v>1000</v>
      </c>
      <c r="CI70" s="64">
        <f t="shared" si="221"/>
        <v>1000</v>
      </c>
      <c r="CJ70" s="64">
        <f t="shared" si="221"/>
        <v>1000</v>
      </c>
      <c r="CK70" s="64">
        <f t="shared" si="221"/>
        <v>1000</v>
      </c>
      <c r="CL70" s="64">
        <f t="shared" si="221"/>
        <v>1000</v>
      </c>
      <c r="CM70" s="64">
        <f t="shared" si="221"/>
        <v>1000</v>
      </c>
      <c r="CN70" s="22"/>
      <c r="CO70" s="23"/>
      <c r="CP70" s="62" t="s">
        <v>13</v>
      </c>
      <c r="CQ70" s="63">
        <v>1000.0</v>
      </c>
      <c r="CR70" s="63">
        <v>100.0</v>
      </c>
      <c r="CS70" s="63">
        <v>1000.0</v>
      </c>
      <c r="CT70" s="63">
        <v>100.0</v>
      </c>
      <c r="CU70" s="64">
        <f t="shared" ref="CU70:CX70" si="222">CT70</f>
        <v>100</v>
      </c>
      <c r="CV70" s="64">
        <f t="shared" si="222"/>
        <v>100</v>
      </c>
      <c r="CW70" s="64">
        <f t="shared" si="222"/>
        <v>100</v>
      </c>
      <c r="CX70" s="64">
        <f t="shared" si="222"/>
        <v>100</v>
      </c>
      <c r="CY70" s="22"/>
      <c r="CZ70" s="22"/>
      <c r="DA70" s="22"/>
      <c r="DB70" s="22"/>
      <c r="DC70" s="22"/>
      <c r="DD70" s="22" t="s">
        <v>15</v>
      </c>
      <c r="DE70" s="56">
        <v>10.0</v>
      </c>
      <c r="DF70" s="57">
        <f t="shared" ref="DF70:DN70" si="223">DE70</f>
        <v>10</v>
      </c>
      <c r="DG70" s="57">
        <f t="shared" si="223"/>
        <v>10</v>
      </c>
      <c r="DH70" s="57">
        <f t="shared" si="223"/>
        <v>10</v>
      </c>
      <c r="DI70" s="57">
        <f t="shared" si="223"/>
        <v>10</v>
      </c>
      <c r="DJ70" s="57">
        <f t="shared" si="223"/>
        <v>10</v>
      </c>
      <c r="DK70" s="57">
        <f t="shared" si="223"/>
        <v>10</v>
      </c>
      <c r="DL70" s="57">
        <f t="shared" si="223"/>
        <v>10</v>
      </c>
      <c r="DM70" s="57">
        <f t="shared" si="223"/>
        <v>10</v>
      </c>
      <c r="DN70" s="57">
        <f t="shared" si="223"/>
        <v>10</v>
      </c>
      <c r="DO70" s="56">
        <v>10.0</v>
      </c>
      <c r="DP70" s="57">
        <f t="shared" ref="DP70:DQ70" si="224">DO70</f>
        <v>10</v>
      </c>
      <c r="DQ70" s="57">
        <f t="shared" si="224"/>
        <v>10</v>
      </c>
      <c r="DR70" s="22"/>
      <c r="DS70" s="22" t="s">
        <v>228</v>
      </c>
      <c r="DT70" s="56">
        <v>174.172</v>
      </c>
      <c r="DU70" s="56">
        <v>318.757</v>
      </c>
      <c r="DV70" s="56">
        <v>65.24</v>
      </c>
      <c r="DW70" s="57">
        <f t="shared" si="171"/>
        <v>144.585</v>
      </c>
      <c r="DX70" s="57">
        <f t="shared" si="172"/>
        <v>108.932</v>
      </c>
      <c r="DY70" s="22"/>
      <c r="DZ70" s="22"/>
      <c r="EA70" s="22"/>
      <c r="EB70" s="22"/>
      <c r="EC70" s="22"/>
      <c r="ED70" s="22" t="s">
        <v>15</v>
      </c>
      <c r="EE70" s="56">
        <v>10.0</v>
      </c>
      <c r="EF70" s="57">
        <f t="shared" ref="EF70:EN70" si="225">EE70</f>
        <v>10</v>
      </c>
      <c r="EG70" s="57">
        <f t="shared" si="225"/>
        <v>10</v>
      </c>
      <c r="EH70" s="57">
        <f t="shared" si="225"/>
        <v>10</v>
      </c>
      <c r="EI70" s="57">
        <f t="shared" si="225"/>
        <v>10</v>
      </c>
      <c r="EJ70" s="57">
        <f t="shared" si="225"/>
        <v>10</v>
      </c>
      <c r="EK70" s="57">
        <f t="shared" si="225"/>
        <v>10</v>
      </c>
      <c r="EL70" s="57">
        <f t="shared" si="225"/>
        <v>10</v>
      </c>
      <c r="EM70" s="57">
        <f t="shared" si="225"/>
        <v>10</v>
      </c>
      <c r="EN70" s="57">
        <f t="shared" si="225"/>
        <v>10</v>
      </c>
      <c r="EO70" s="56">
        <v>10.0</v>
      </c>
      <c r="EP70" s="57">
        <f t="shared" ref="EP70:ET70" si="226">EO70</f>
        <v>10</v>
      </c>
      <c r="EQ70" s="57">
        <f t="shared" si="226"/>
        <v>10</v>
      </c>
      <c r="ER70" s="57">
        <f t="shared" si="226"/>
        <v>10</v>
      </c>
      <c r="ES70" s="57">
        <f t="shared" si="226"/>
        <v>10</v>
      </c>
      <c r="ET70" s="57">
        <f t="shared" si="226"/>
        <v>10</v>
      </c>
      <c r="EU70" s="22"/>
      <c r="EV70" s="22" t="s">
        <v>75</v>
      </c>
      <c r="EW70" s="22" t="s">
        <v>213</v>
      </c>
      <c r="EX70" s="56">
        <v>202.163</v>
      </c>
      <c r="EY70" s="56">
        <v>369.986</v>
      </c>
      <c r="EZ70" s="56">
        <v>75.725</v>
      </c>
      <c r="FA70" s="22"/>
      <c r="FB70" s="22"/>
      <c r="FC70" s="22" t="s">
        <v>241</v>
      </c>
      <c r="FD70" s="56">
        <v>44.519</v>
      </c>
      <c r="FE70" s="56">
        <v>87.945</v>
      </c>
      <c r="FF70" s="56">
        <v>13.351</v>
      </c>
      <c r="FG70" s="22"/>
      <c r="FH70" s="22"/>
      <c r="FI70" s="22"/>
      <c r="FJ70" s="22"/>
      <c r="FK70" s="22"/>
      <c r="FL70" s="22"/>
      <c r="FM70" s="22"/>
      <c r="FN70" s="61" t="s">
        <v>11</v>
      </c>
      <c r="FO70" s="56"/>
      <c r="FP70" s="56"/>
      <c r="FQ70" s="56"/>
      <c r="FR70" s="56"/>
      <c r="FS70" s="56"/>
      <c r="FT70" s="56"/>
      <c r="FU70" s="56"/>
      <c r="FV70" s="22"/>
      <c r="FW70" s="22"/>
      <c r="FX70" s="22"/>
      <c r="FY70" s="56"/>
      <c r="FZ70" s="56"/>
      <c r="GA70" s="56"/>
      <c r="GB70" s="56"/>
      <c r="GC70" s="56"/>
      <c r="GD70" s="56"/>
      <c r="GE70" s="22"/>
      <c r="GF70" s="22"/>
      <c r="GG70" s="22"/>
      <c r="GH70" s="22"/>
      <c r="GI70" s="22"/>
      <c r="GJ70" s="22"/>
      <c r="GK70" s="61" t="s">
        <v>159</v>
      </c>
      <c r="GL70" s="52"/>
      <c r="GM70" s="52"/>
      <c r="GN70" s="52"/>
      <c r="GO70" s="52"/>
      <c r="GP70" s="52"/>
      <c r="GQ70" s="52"/>
      <c r="GR70" s="52"/>
      <c r="GS70" s="52"/>
      <c r="GT70" s="50"/>
      <c r="GU70" s="50"/>
      <c r="GV70" s="50"/>
      <c r="GW70" s="50"/>
      <c r="GX70" s="50"/>
      <c r="GY70" s="50"/>
      <c r="GZ70" s="50"/>
      <c r="HA70" s="50"/>
    </row>
    <row r="7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39"/>
      <c r="Z71" s="39"/>
      <c r="AA71" s="39"/>
      <c r="AB71" s="22"/>
      <c r="AC71" s="22"/>
      <c r="AD71" s="22"/>
      <c r="AE71" s="22"/>
      <c r="AF71" s="22"/>
      <c r="AG71" s="244">
        <v>4.0</v>
      </c>
      <c r="AH71" s="152">
        <v>4.0</v>
      </c>
      <c r="AI71" s="152">
        <v>0.0</v>
      </c>
      <c r="AJ71" s="151">
        <v>5.0</v>
      </c>
      <c r="AK71" s="245">
        <v>14.0</v>
      </c>
      <c r="AL71" s="152">
        <v>0.0</v>
      </c>
      <c r="AM71" s="147">
        <v>12.0</v>
      </c>
      <c r="AN71" s="154">
        <v>2.0</v>
      </c>
      <c r="AO71" s="22"/>
      <c r="AP71" s="22"/>
      <c r="AQ71" s="22"/>
      <c r="AR71" s="22"/>
      <c r="AS71" s="22" t="s">
        <v>16</v>
      </c>
      <c r="AT71" s="56">
        <v>32.0</v>
      </c>
      <c r="AU71" s="56">
        <v>34.0</v>
      </c>
      <c r="AV71" s="56">
        <v>12.0</v>
      </c>
      <c r="AW71" s="56">
        <v>24.0</v>
      </c>
      <c r="AX71" s="56">
        <v>28.0</v>
      </c>
      <c r="AY71" s="56">
        <v>20.0</v>
      </c>
      <c r="AZ71" s="56">
        <v>35.0</v>
      </c>
      <c r="BA71" s="56">
        <v>36.0</v>
      </c>
      <c r="BB71" s="22"/>
      <c r="BC71" s="22"/>
      <c r="BD71" s="22"/>
      <c r="BE71" s="22" t="s">
        <v>15</v>
      </c>
      <c r="BF71" s="56">
        <v>10.0</v>
      </c>
      <c r="BG71" s="57">
        <f t="shared" si="227"/>
        <v>10</v>
      </c>
      <c r="BH71" s="57">
        <f t="shared" ref="BH71:BM71" si="228">BG71</f>
        <v>10</v>
      </c>
      <c r="BI71" s="57">
        <f t="shared" si="228"/>
        <v>10</v>
      </c>
      <c r="BJ71" s="57">
        <f t="shared" si="228"/>
        <v>10</v>
      </c>
      <c r="BK71" s="57">
        <f t="shared" si="228"/>
        <v>10</v>
      </c>
      <c r="BL71" s="57">
        <f t="shared" si="228"/>
        <v>10</v>
      </c>
      <c r="BM71" s="57">
        <f t="shared" si="228"/>
        <v>10</v>
      </c>
      <c r="BN71" s="22"/>
      <c r="BO71" s="22"/>
      <c r="BP71" s="22"/>
      <c r="BQ71" s="22"/>
      <c r="BR71" s="22"/>
      <c r="BS71" s="22"/>
      <c r="BT71" s="22"/>
      <c r="BU71" s="22"/>
      <c r="BV71" s="22"/>
      <c r="BW71" s="22" t="s">
        <v>15</v>
      </c>
      <c r="BX71" s="56">
        <v>10.0</v>
      </c>
      <c r="BY71" s="57">
        <f t="shared" si="229"/>
        <v>10</v>
      </c>
      <c r="BZ71" s="57">
        <f t="shared" ref="BZ71:CG71" si="230">BY71</f>
        <v>10</v>
      </c>
      <c r="CA71" s="57">
        <f t="shared" si="230"/>
        <v>10</v>
      </c>
      <c r="CB71" s="57">
        <f t="shared" si="230"/>
        <v>10</v>
      </c>
      <c r="CC71" s="57">
        <f t="shared" si="230"/>
        <v>10</v>
      </c>
      <c r="CD71" s="57">
        <f t="shared" si="230"/>
        <v>10</v>
      </c>
      <c r="CE71" s="57">
        <f t="shared" si="230"/>
        <v>10</v>
      </c>
      <c r="CF71" s="57">
        <f t="shared" si="230"/>
        <v>10</v>
      </c>
      <c r="CG71" s="57">
        <f t="shared" si="230"/>
        <v>10</v>
      </c>
      <c r="CH71" s="56">
        <v>10.0</v>
      </c>
      <c r="CI71" s="57">
        <f t="shared" ref="CI71:CM71" si="231">CH71</f>
        <v>10</v>
      </c>
      <c r="CJ71" s="57">
        <f t="shared" si="231"/>
        <v>10</v>
      </c>
      <c r="CK71" s="57">
        <f t="shared" si="231"/>
        <v>10</v>
      </c>
      <c r="CL71" s="57">
        <f t="shared" si="231"/>
        <v>10</v>
      </c>
      <c r="CM71" s="57">
        <f t="shared" si="231"/>
        <v>10</v>
      </c>
      <c r="CN71" s="22"/>
      <c r="CO71" s="22"/>
      <c r="CP71" s="22" t="s">
        <v>15</v>
      </c>
      <c r="CQ71" s="56">
        <v>10.0</v>
      </c>
      <c r="CR71" s="57">
        <f t="shared" ref="CR71:CX71" si="232">CQ71</f>
        <v>10</v>
      </c>
      <c r="CS71" s="57">
        <f t="shared" si="232"/>
        <v>10</v>
      </c>
      <c r="CT71" s="57">
        <f t="shared" si="232"/>
        <v>10</v>
      </c>
      <c r="CU71" s="57">
        <f t="shared" si="232"/>
        <v>10</v>
      </c>
      <c r="CV71" s="57">
        <f t="shared" si="232"/>
        <v>10</v>
      </c>
      <c r="CW71" s="57">
        <f t="shared" si="232"/>
        <v>10</v>
      </c>
      <c r="CX71" s="57">
        <f t="shared" si="232"/>
        <v>10</v>
      </c>
      <c r="CY71" s="22"/>
      <c r="CZ71" s="22"/>
      <c r="DA71" s="22"/>
      <c r="DB71" s="22"/>
      <c r="DC71" s="22"/>
      <c r="DD71" s="22" t="s">
        <v>16</v>
      </c>
      <c r="DE71" s="56">
        <v>47.0</v>
      </c>
      <c r="DF71" s="56">
        <v>56.0</v>
      </c>
      <c r="DG71" s="56">
        <v>53.0</v>
      </c>
      <c r="DH71" s="56">
        <v>37.0</v>
      </c>
      <c r="DI71" s="56">
        <v>52.0</v>
      </c>
      <c r="DJ71" s="56">
        <v>55.0</v>
      </c>
      <c r="DK71" s="56">
        <v>42.0</v>
      </c>
      <c r="DL71" s="56">
        <v>54.0</v>
      </c>
      <c r="DM71" s="56">
        <v>69.0</v>
      </c>
      <c r="DN71" s="56">
        <v>62.0</v>
      </c>
      <c r="DO71" s="56">
        <v>61.0</v>
      </c>
      <c r="DP71" s="56">
        <v>57.0</v>
      </c>
      <c r="DQ71" s="56">
        <v>45.0</v>
      </c>
      <c r="DR71" s="22"/>
      <c r="DS71" s="22" t="s">
        <v>142</v>
      </c>
      <c r="DT71" s="56">
        <v>169.224</v>
      </c>
      <c r="DU71" s="56">
        <v>299.367</v>
      </c>
      <c r="DV71" s="56">
        <v>69.166</v>
      </c>
      <c r="DW71" s="57">
        <f t="shared" si="171"/>
        <v>130.143</v>
      </c>
      <c r="DX71" s="57">
        <f t="shared" si="172"/>
        <v>100.058</v>
      </c>
      <c r="DY71" s="22"/>
      <c r="DZ71" s="22"/>
      <c r="EA71" s="22"/>
      <c r="EB71" s="22"/>
      <c r="EC71" s="22"/>
      <c r="ED71" s="22" t="s">
        <v>16</v>
      </c>
      <c r="EE71" s="56">
        <v>10.0</v>
      </c>
      <c r="EF71" s="56">
        <v>12.0</v>
      </c>
      <c r="EG71" s="56">
        <v>13.0</v>
      </c>
      <c r="EH71" s="56">
        <v>24.0</v>
      </c>
      <c r="EI71" s="56">
        <v>25.0</v>
      </c>
      <c r="EJ71" s="56">
        <v>28.0</v>
      </c>
      <c r="EK71" s="56">
        <v>27.0</v>
      </c>
      <c r="EL71" s="56">
        <v>72.0</v>
      </c>
      <c r="EM71" s="56">
        <v>93.0</v>
      </c>
      <c r="EN71" s="56">
        <v>97.0</v>
      </c>
      <c r="EO71" s="56">
        <v>115.0</v>
      </c>
      <c r="EP71" s="56">
        <v>111.0</v>
      </c>
      <c r="EQ71" s="56">
        <v>108.0</v>
      </c>
      <c r="ER71" s="56">
        <v>95.0</v>
      </c>
      <c r="ES71" s="56">
        <v>87.0</v>
      </c>
      <c r="ET71" s="56">
        <v>92.0</v>
      </c>
      <c r="EU71" s="22"/>
      <c r="EV71" s="22"/>
      <c r="EW71" s="22" t="s">
        <v>219</v>
      </c>
      <c r="EX71" s="56">
        <v>192.112</v>
      </c>
      <c r="EY71" s="56">
        <v>302.631</v>
      </c>
      <c r="EZ71" s="56">
        <v>101.506</v>
      </c>
      <c r="FA71" s="22"/>
      <c r="FB71" s="22"/>
      <c r="FC71" s="22" t="s">
        <v>247</v>
      </c>
      <c r="FD71" s="56">
        <v>14.077</v>
      </c>
      <c r="FE71" s="56">
        <v>23.093</v>
      </c>
      <c r="FF71" s="56">
        <v>6.844</v>
      </c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49" t="s">
        <v>7</v>
      </c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</row>
    <row r="7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195" t="str">
        <f t="shared" ref="Y72:AA72" si="233">Y64&amp;","&amp;Y65&amp;","&amp;Y66&amp;","&amp;Y67&amp;","&amp;Y68&amp;","&amp;Y69&amp;","&amp;Y70&amp;","&amp;Y71</f>
        <v>42,29,48,28,45,33,,</v>
      </c>
      <c r="Z72" s="195" t="str">
        <f t="shared" si="233"/>
        <v>14,18,9,13,17,14,,</v>
      </c>
      <c r="AA72" s="53" t="str">
        <f t="shared" si="233"/>
        <v>26,15,19,21,16,12,,</v>
      </c>
      <c r="AB72" s="22"/>
      <c r="AC72" s="22"/>
      <c r="AD72" s="22"/>
      <c r="AE72" s="22"/>
      <c r="AF72" s="22"/>
      <c r="AG72" s="195" t="str">
        <f t="shared" ref="AG72:AN72" si="234">AG64&amp;","&amp;AG65&amp;","&amp;AG66&amp;","&amp;AG67&amp;","&amp;AG68&amp;","&amp;AG69&amp;","&amp;AG70&amp;","&amp;AG71</f>
        <v>7,4,16,6,9,2,13,4</v>
      </c>
      <c r="AH72" s="195" t="str">
        <f t="shared" si="234"/>
        <v>12,16,10,7,12,13,12,4</v>
      </c>
      <c r="AI72" s="195" t="str">
        <f t="shared" si="234"/>
        <v>2,1,2,3,3,2,0,0</v>
      </c>
      <c r="AJ72" s="195" t="str">
        <f t="shared" si="234"/>
        <v>6,4,7,5,6,13,2,5</v>
      </c>
      <c r="AK72" s="195" t="str">
        <f t="shared" si="234"/>
        <v>16,10,17,20,11,10,26,14</v>
      </c>
      <c r="AL72" s="195" t="str">
        <f t="shared" si="234"/>
        <v>1,0,2,2,1,0,0,0</v>
      </c>
      <c r="AM72" s="195" t="str">
        <f t="shared" si="234"/>
        <v>6,4,7,8,1,1,6,12</v>
      </c>
      <c r="AN72" s="53" t="str">
        <f t="shared" si="234"/>
        <v>7,3,10,3,5,1,1,2</v>
      </c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 t="s">
        <v>16</v>
      </c>
      <c r="BF72" s="56">
        <v>24.0</v>
      </c>
      <c r="BG72" s="56">
        <v>15.0</v>
      </c>
      <c r="BH72" s="56">
        <v>58.0</v>
      </c>
      <c r="BI72" s="56">
        <v>14.0</v>
      </c>
      <c r="BJ72" s="56">
        <v>23.0</v>
      </c>
      <c r="BK72" s="56">
        <v>16.0</v>
      </c>
      <c r="BL72" s="56">
        <v>41.0</v>
      </c>
      <c r="BM72" s="56">
        <v>14.0</v>
      </c>
      <c r="BN72" s="22"/>
      <c r="BO72" s="22"/>
      <c r="BP72" s="22"/>
      <c r="BQ72" s="22"/>
      <c r="BR72" s="22"/>
      <c r="BS72" s="22"/>
      <c r="BT72" s="22"/>
      <c r="BU72" s="22"/>
      <c r="BV72" s="22"/>
      <c r="BW72" s="22" t="s">
        <v>16</v>
      </c>
      <c r="BX72" s="56">
        <v>25.0</v>
      </c>
      <c r="BY72" s="56">
        <v>23.0</v>
      </c>
      <c r="BZ72" s="56">
        <v>28.0</v>
      </c>
      <c r="CA72" s="56">
        <v>20.0</v>
      </c>
      <c r="CB72" s="56">
        <v>9.0</v>
      </c>
      <c r="CC72" s="56">
        <v>18.0</v>
      </c>
      <c r="CD72" s="56">
        <v>21.0</v>
      </c>
      <c r="CE72" s="56">
        <v>18.0</v>
      </c>
      <c r="CF72" s="56">
        <v>21.0</v>
      </c>
      <c r="CG72" s="56">
        <v>32.0</v>
      </c>
      <c r="CH72" s="56">
        <v>45.0</v>
      </c>
      <c r="CI72" s="56">
        <v>34.0</v>
      </c>
      <c r="CJ72" s="56">
        <v>42.0</v>
      </c>
      <c r="CK72" s="56">
        <v>24.0</v>
      </c>
      <c r="CL72" s="56">
        <v>35.0</v>
      </c>
      <c r="CM72" s="56">
        <v>37.0</v>
      </c>
      <c r="CN72" s="22"/>
      <c r="CO72" s="22"/>
      <c r="CP72" s="22" t="s">
        <v>16</v>
      </c>
      <c r="CQ72" s="56">
        <v>48.0</v>
      </c>
      <c r="CR72" s="56">
        <v>28.0</v>
      </c>
      <c r="CS72" s="56">
        <v>51.0</v>
      </c>
      <c r="CT72" s="56">
        <v>30.0</v>
      </c>
      <c r="CU72" s="56">
        <v>16.0</v>
      </c>
      <c r="CV72" s="56">
        <v>24.0</v>
      </c>
      <c r="CW72" s="56">
        <v>25.0</v>
      </c>
      <c r="CX72" s="56">
        <v>27.0</v>
      </c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 t="s">
        <v>148</v>
      </c>
      <c r="DT72" s="56">
        <v>164.927</v>
      </c>
      <c r="DU72" s="56">
        <v>306.878</v>
      </c>
      <c r="DV72" s="56">
        <v>59.061</v>
      </c>
      <c r="DW72" s="57">
        <f t="shared" si="171"/>
        <v>141.951</v>
      </c>
      <c r="DX72" s="57">
        <f t="shared" si="172"/>
        <v>105.866</v>
      </c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 t="s">
        <v>88</v>
      </c>
      <c r="EW72" s="22" t="s">
        <v>236</v>
      </c>
      <c r="EX72" s="56">
        <v>160.346</v>
      </c>
      <c r="EY72" s="56">
        <v>298.354</v>
      </c>
      <c r="EZ72" s="56">
        <v>57.421</v>
      </c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2"/>
      <c r="GF72" s="22"/>
      <c r="GG72" s="22"/>
      <c r="GH72" s="22"/>
      <c r="GI72" s="22"/>
      <c r="GJ72" s="22"/>
      <c r="GK72" s="31" t="s">
        <v>9</v>
      </c>
      <c r="GL72" s="56">
        <v>8.0</v>
      </c>
      <c r="GM72" s="56">
        <v>8.0</v>
      </c>
      <c r="GN72" s="56">
        <v>8.0</v>
      </c>
      <c r="GO72" s="56">
        <v>8.0</v>
      </c>
      <c r="GP72" s="56">
        <v>8.0</v>
      </c>
      <c r="GQ72" s="56">
        <v>8.0</v>
      </c>
      <c r="GR72" s="56">
        <v>8.0</v>
      </c>
      <c r="GS72" s="56">
        <v>8.0</v>
      </c>
      <c r="GT72" s="56">
        <v>8.0</v>
      </c>
      <c r="GU72" s="56">
        <v>8.0</v>
      </c>
      <c r="GV72" s="56">
        <v>8.0</v>
      </c>
      <c r="GW72" s="56">
        <v>8.0</v>
      </c>
      <c r="GX72" s="56">
        <v>8.0</v>
      </c>
      <c r="GY72" s="56">
        <v>8.0</v>
      </c>
      <c r="GZ72" s="56">
        <v>8.0</v>
      </c>
      <c r="HA72" s="56">
        <v>8.0</v>
      </c>
    </row>
    <row r="7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53" t="str">
        <f>Y61&amp;":"&amp;Z61&amp;":"&amp;AA61&amp;":"&amp;AB61&amp;":"&amp;AC61&amp;":"&amp;AD61&amp;":"&amp;AE61&amp;":"&amp;AF61</f>
        <v>273600:554800:281200:::::total cells plated</v>
      </c>
      <c r="Z73" s="23"/>
      <c r="AA73" s="23"/>
      <c r="AB73" s="22"/>
      <c r="AC73" s="22"/>
      <c r="AD73" s="22"/>
      <c r="AE73" s="22"/>
      <c r="AF73" s="22"/>
      <c r="AG73" s="53" t="str">
        <f>AG61&amp;":"&amp;AH61&amp;":"&amp;AI61&amp;":"&amp;AJ61&amp;":"&amp;AK61&amp;":"&amp;AL61&amp;":"&amp;AM61&amp;":"&amp;AN61</f>
        <v>110200:114000:11400:91200:148200:83600:79800:129200</v>
      </c>
      <c r="AH73" s="23"/>
      <c r="AI73" s="23"/>
      <c r="AJ73" s="23"/>
      <c r="AK73" s="22"/>
      <c r="AL73" s="22"/>
      <c r="AM73" s="22"/>
      <c r="AN73" s="22"/>
      <c r="AO73" s="22"/>
      <c r="AP73" s="22"/>
      <c r="AQ73" s="22"/>
      <c r="AR73" s="22"/>
      <c r="AS73" s="23"/>
      <c r="AT73" s="23"/>
      <c r="AU73" s="23"/>
      <c r="AV73" s="23"/>
      <c r="AW73" s="23"/>
      <c r="AX73" s="23"/>
      <c r="AY73" s="23"/>
      <c r="AZ73" s="23"/>
      <c r="BA73" s="23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2"/>
      <c r="DS73" s="22" t="s">
        <v>150</v>
      </c>
      <c r="DT73" s="56">
        <v>164.872</v>
      </c>
      <c r="DU73" s="56">
        <v>294.589</v>
      </c>
      <c r="DV73" s="56">
        <v>65.725</v>
      </c>
      <c r="DW73" s="57">
        <f t="shared" si="171"/>
        <v>129.717</v>
      </c>
      <c r="DX73" s="57">
        <f t="shared" si="172"/>
        <v>99.147</v>
      </c>
      <c r="DY73" s="22"/>
      <c r="DZ73" s="22"/>
      <c r="EA73" s="22"/>
      <c r="EB73" s="22"/>
      <c r="EC73" s="22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2"/>
      <c r="EV73" s="22"/>
      <c r="EW73" s="22" t="s">
        <v>244</v>
      </c>
      <c r="EX73" s="56">
        <v>144.488</v>
      </c>
      <c r="EY73" s="56">
        <v>233.019</v>
      </c>
      <c r="EZ73" s="56">
        <v>72.804</v>
      </c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49" t="s">
        <v>12</v>
      </c>
      <c r="FN73" s="62" t="s">
        <v>13</v>
      </c>
      <c r="FO73" s="63">
        <v>100.0</v>
      </c>
      <c r="FP73" s="64">
        <f t="shared" ref="FP73:FQ73" si="235">FO73</f>
        <v>100</v>
      </c>
      <c r="FQ73" s="64">
        <f t="shared" si="235"/>
        <v>100</v>
      </c>
      <c r="FR73" s="63">
        <v>100.0</v>
      </c>
      <c r="FS73" s="64">
        <f t="shared" ref="FS73:FT73" si="236">FR73</f>
        <v>100</v>
      </c>
      <c r="FT73" s="64">
        <f t="shared" si="236"/>
        <v>100</v>
      </c>
      <c r="FU73" s="63">
        <v>1000.0</v>
      </c>
      <c r="FV73" s="64">
        <f>FU73</f>
        <v>1000</v>
      </c>
      <c r="FW73" s="63">
        <v>1000.0</v>
      </c>
      <c r="FX73" s="63">
        <v>1000.0</v>
      </c>
      <c r="FY73" s="64">
        <f>FX73</f>
        <v>1000</v>
      </c>
      <c r="FZ73" s="63">
        <v>100.0</v>
      </c>
      <c r="GA73" s="64">
        <f t="shared" ref="GA73:GC73" si="237">FZ73</f>
        <v>100</v>
      </c>
      <c r="GB73" s="64">
        <f t="shared" si="237"/>
        <v>100</v>
      </c>
      <c r="GC73" s="64">
        <f t="shared" si="237"/>
        <v>100</v>
      </c>
      <c r="GD73" s="63">
        <v>100.0</v>
      </c>
      <c r="GE73" s="22"/>
      <c r="GF73" s="22"/>
      <c r="GG73" s="22"/>
      <c r="GH73" s="22"/>
      <c r="GI73" s="22"/>
      <c r="GJ73" s="22"/>
      <c r="GK73" s="61" t="s">
        <v>11</v>
      </c>
      <c r="GL73" s="56"/>
      <c r="GM73" s="56"/>
      <c r="GN73" s="56"/>
      <c r="GO73" s="56"/>
      <c r="GP73" s="56"/>
      <c r="GQ73" s="56"/>
      <c r="GR73" s="56"/>
      <c r="GS73" s="22"/>
      <c r="GT73" s="22"/>
      <c r="GU73" s="22"/>
      <c r="GV73" s="56"/>
      <c r="GW73" s="56"/>
      <c r="GX73" s="56"/>
      <c r="GY73" s="56"/>
      <c r="GZ73" s="56"/>
      <c r="HA73" s="56"/>
    </row>
    <row r="7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53" t="str">
        <f>Y72&amp;":"&amp;Z72&amp;":"&amp;AA72&amp;":"&amp;AB72&amp;":"&amp;AC72&amp;":"&amp;AD72&amp;":"&amp;AE72&amp;":"&amp;AF72</f>
        <v>42,29,48,28,45,33,,:14,18,9,13,17,14,,:26,15,19,21,16,12,,:::::</v>
      </c>
      <c r="Z74" s="23"/>
      <c r="AA74" s="23"/>
      <c r="AB74" s="23"/>
      <c r="AC74" s="22"/>
      <c r="AD74" s="22"/>
      <c r="AE74" s="22"/>
      <c r="AF74" s="22"/>
      <c r="AG74" s="53" t="str">
        <f>AG72&amp;":"&amp;AH72&amp;":"&amp;AI72&amp;":"&amp;AJ72&amp;":"&amp;AK72&amp;":"&amp;AL72&amp;":"&amp;AM72&amp;":"&amp;AN72</f>
        <v>7,4,16,6,9,2,13,4:12,16,10,7,12,13,12,4:2,1,2,3,3,2,0,0:6,4,7,5,6,13,2,5:16,10,17,20,11,10,26,14:1,0,2,2,1,0,0,0:6,4,7,8,1,1,6,12:7,3,10,3,5,1,1,2</v>
      </c>
      <c r="AH74" s="23"/>
      <c r="AI74" s="23"/>
      <c r="AJ74" s="23"/>
      <c r="AK74" s="23"/>
      <c r="AL74" s="23"/>
      <c r="AM74" s="23"/>
      <c r="AN74" s="23"/>
      <c r="AO74" s="23"/>
      <c r="AP74" s="23"/>
      <c r="AQ74" s="22"/>
      <c r="AR74" s="23"/>
      <c r="AS74" s="62" t="s">
        <v>17</v>
      </c>
      <c r="AT74" s="74">
        <f t="shared" ref="AT74:BA74" si="238">AVERAGE(AT71:AT73)</f>
        <v>32</v>
      </c>
      <c r="AU74" s="74">
        <f t="shared" si="238"/>
        <v>34</v>
      </c>
      <c r="AV74" s="74">
        <f t="shared" si="238"/>
        <v>12</v>
      </c>
      <c r="AW74" s="74">
        <f t="shared" si="238"/>
        <v>24</v>
      </c>
      <c r="AX74" s="74">
        <f t="shared" si="238"/>
        <v>28</v>
      </c>
      <c r="AY74" s="74">
        <f t="shared" si="238"/>
        <v>20</v>
      </c>
      <c r="AZ74" s="74">
        <f t="shared" si="238"/>
        <v>35</v>
      </c>
      <c r="BA74" s="74">
        <f t="shared" si="238"/>
        <v>36</v>
      </c>
      <c r="BB74" s="22"/>
      <c r="BC74" s="22"/>
      <c r="BD74" s="22"/>
      <c r="BE74" s="23"/>
      <c r="BF74" s="23"/>
      <c r="BG74" s="23"/>
      <c r="BH74" s="23"/>
      <c r="BI74" s="23"/>
      <c r="BJ74" s="23"/>
      <c r="BK74" s="23"/>
      <c r="BL74" s="23"/>
      <c r="BM74" s="23"/>
      <c r="BN74" s="22"/>
      <c r="BO74" s="22"/>
      <c r="BP74" s="22"/>
      <c r="BQ74" s="22"/>
      <c r="BR74" s="22"/>
      <c r="BS74" s="22"/>
      <c r="BT74" s="22"/>
      <c r="BU74" s="22"/>
      <c r="BV74" s="22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2"/>
      <c r="CO74" s="22"/>
      <c r="CP74" s="23"/>
      <c r="CQ74" s="23"/>
      <c r="CR74" s="23"/>
      <c r="CS74" s="23"/>
      <c r="CT74" s="23"/>
      <c r="CU74" s="23"/>
      <c r="CV74" s="23"/>
      <c r="CW74" s="23"/>
      <c r="CX74" s="23"/>
      <c r="CY74" s="22"/>
      <c r="CZ74" s="22"/>
      <c r="DA74" s="22"/>
      <c r="DB74" s="22"/>
      <c r="DC74" s="23"/>
      <c r="DD74" s="62" t="s">
        <v>17</v>
      </c>
      <c r="DE74" s="74">
        <f t="shared" ref="DE74:DQ74" si="239">AVERAGE(DE71:DE73)</f>
        <v>47</v>
      </c>
      <c r="DF74" s="74">
        <f t="shared" si="239"/>
        <v>56</v>
      </c>
      <c r="DG74" s="74">
        <f t="shared" si="239"/>
        <v>53</v>
      </c>
      <c r="DH74" s="74">
        <f t="shared" si="239"/>
        <v>37</v>
      </c>
      <c r="DI74" s="74">
        <f t="shared" si="239"/>
        <v>52</v>
      </c>
      <c r="DJ74" s="74">
        <f t="shared" si="239"/>
        <v>55</v>
      </c>
      <c r="DK74" s="74">
        <f t="shared" si="239"/>
        <v>42</v>
      </c>
      <c r="DL74" s="74">
        <f t="shared" si="239"/>
        <v>54</v>
      </c>
      <c r="DM74" s="74">
        <f t="shared" si="239"/>
        <v>69</v>
      </c>
      <c r="DN74" s="74">
        <f t="shared" si="239"/>
        <v>62</v>
      </c>
      <c r="DO74" s="74">
        <f t="shared" si="239"/>
        <v>61</v>
      </c>
      <c r="DP74" s="74">
        <f t="shared" si="239"/>
        <v>57</v>
      </c>
      <c r="DQ74" s="74">
        <f t="shared" si="239"/>
        <v>45</v>
      </c>
      <c r="DR74" s="22"/>
      <c r="DS74" s="22" t="s">
        <v>143</v>
      </c>
      <c r="DT74" s="56">
        <v>141.514</v>
      </c>
      <c r="DU74" s="56">
        <v>258.99</v>
      </c>
      <c r="DV74" s="56">
        <v>53.007</v>
      </c>
      <c r="DW74" s="57">
        <f t="shared" si="171"/>
        <v>117.476</v>
      </c>
      <c r="DX74" s="57">
        <f t="shared" si="172"/>
        <v>88.507</v>
      </c>
      <c r="DY74" s="22"/>
      <c r="DZ74" s="22"/>
      <c r="EA74" s="22"/>
      <c r="EB74" s="22"/>
      <c r="EC74" s="23"/>
      <c r="ED74" s="62" t="s">
        <v>17</v>
      </c>
      <c r="EE74" s="74">
        <f t="shared" ref="EE74:ET74" si="240">AVERAGE(EE71:EE73)</f>
        <v>10</v>
      </c>
      <c r="EF74" s="74">
        <f t="shared" si="240"/>
        <v>12</v>
      </c>
      <c r="EG74" s="74">
        <f t="shared" si="240"/>
        <v>13</v>
      </c>
      <c r="EH74" s="74">
        <f t="shared" si="240"/>
        <v>24</v>
      </c>
      <c r="EI74" s="74">
        <f t="shared" si="240"/>
        <v>25</v>
      </c>
      <c r="EJ74" s="74">
        <f t="shared" si="240"/>
        <v>28</v>
      </c>
      <c r="EK74" s="74">
        <f t="shared" si="240"/>
        <v>27</v>
      </c>
      <c r="EL74" s="74">
        <f t="shared" si="240"/>
        <v>72</v>
      </c>
      <c r="EM74" s="74">
        <f t="shared" si="240"/>
        <v>93</v>
      </c>
      <c r="EN74" s="74">
        <f t="shared" si="240"/>
        <v>97</v>
      </c>
      <c r="EO74" s="74">
        <f t="shared" si="240"/>
        <v>115</v>
      </c>
      <c r="EP74" s="74">
        <f t="shared" si="240"/>
        <v>111</v>
      </c>
      <c r="EQ74" s="74">
        <f t="shared" si="240"/>
        <v>108</v>
      </c>
      <c r="ER74" s="74">
        <f t="shared" si="240"/>
        <v>95</v>
      </c>
      <c r="ES74" s="74">
        <f t="shared" si="240"/>
        <v>87</v>
      </c>
      <c r="ET74" s="74">
        <f t="shared" si="240"/>
        <v>92</v>
      </c>
      <c r="EU74" s="22"/>
      <c r="EV74" s="22"/>
      <c r="EW74" s="22" t="s">
        <v>247</v>
      </c>
      <c r="EX74" s="56">
        <v>14.077</v>
      </c>
      <c r="EY74" s="56">
        <v>23.093</v>
      </c>
      <c r="EZ74" s="56">
        <v>6.844</v>
      </c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 t="s">
        <v>15</v>
      </c>
      <c r="FO74" s="56">
        <v>10.0</v>
      </c>
      <c r="FP74" s="57">
        <f t="shared" ref="FP74:FX74" si="241">FO74</f>
        <v>10</v>
      </c>
      <c r="FQ74" s="57">
        <f t="shared" si="241"/>
        <v>10</v>
      </c>
      <c r="FR74" s="57">
        <f t="shared" si="241"/>
        <v>10</v>
      </c>
      <c r="FS74" s="57">
        <f t="shared" si="241"/>
        <v>10</v>
      </c>
      <c r="FT74" s="57">
        <f t="shared" si="241"/>
        <v>10</v>
      </c>
      <c r="FU74" s="57">
        <f t="shared" si="241"/>
        <v>10</v>
      </c>
      <c r="FV74" s="57">
        <f t="shared" si="241"/>
        <v>10</v>
      </c>
      <c r="FW74" s="57">
        <f t="shared" si="241"/>
        <v>10</v>
      </c>
      <c r="FX74" s="57">
        <f t="shared" si="241"/>
        <v>10</v>
      </c>
      <c r="FY74" s="56">
        <v>10.0</v>
      </c>
      <c r="FZ74" s="57">
        <f t="shared" ref="FZ74:GD74" si="242">FY74</f>
        <v>10</v>
      </c>
      <c r="GA74" s="57">
        <f t="shared" si="242"/>
        <v>10</v>
      </c>
      <c r="GB74" s="57">
        <f t="shared" si="242"/>
        <v>10</v>
      </c>
      <c r="GC74" s="57">
        <f t="shared" si="242"/>
        <v>10</v>
      </c>
      <c r="GD74" s="57">
        <f t="shared" si="242"/>
        <v>10</v>
      </c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</row>
    <row r="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7" t="s">
        <v>23</v>
      </c>
      <c r="Y75" s="23"/>
      <c r="Z75" s="23"/>
      <c r="AA75" s="23"/>
      <c r="AB75" s="22"/>
      <c r="AC75" s="22"/>
      <c r="AD75" s="22"/>
      <c r="AE75" s="22"/>
      <c r="AF75" s="27" t="s">
        <v>23</v>
      </c>
      <c r="AG75" s="23"/>
      <c r="AH75" s="23"/>
      <c r="AI75" s="23"/>
      <c r="AJ75" s="23"/>
      <c r="AK75" s="23"/>
      <c r="AL75" s="23"/>
      <c r="AM75" s="23"/>
      <c r="AN75" s="2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3"/>
      <c r="BE75" s="62" t="s">
        <v>17</v>
      </c>
      <c r="BF75" s="74">
        <f t="shared" ref="BF75:BM75" si="243">AVERAGE(BF72:BF74)</f>
        <v>24</v>
      </c>
      <c r="BG75" s="74">
        <f t="shared" si="243"/>
        <v>15</v>
      </c>
      <c r="BH75" s="74">
        <f t="shared" si="243"/>
        <v>58</v>
      </c>
      <c r="BI75" s="74">
        <f t="shared" si="243"/>
        <v>14</v>
      </c>
      <c r="BJ75" s="74">
        <f t="shared" si="243"/>
        <v>23</v>
      </c>
      <c r="BK75" s="74">
        <f t="shared" si="243"/>
        <v>16</v>
      </c>
      <c r="BL75" s="74">
        <f t="shared" si="243"/>
        <v>41</v>
      </c>
      <c r="BM75" s="74">
        <f t="shared" si="243"/>
        <v>14</v>
      </c>
      <c r="BN75" s="22"/>
      <c r="BO75" s="22"/>
      <c r="BP75" s="22"/>
      <c r="BQ75" s="22"/>
      <c r="BR75" s="22"/>
      <c r="BS75" s="22"/>
      <c r="BT75" s="22"/>
      <c r="BU75" s="22"/>
      <c r="BV75" s="23"/>
      <c r="BW75" s="62" t="s">
        <v>17</v>
      </c>
      <c r="BX75" s="74">
        <f t="shared" ref="BX75:CM75" si="244">AVERAGE(BX72:BX74)</f>
        <v>25</v>
      </c>
      <c r="BY75" s="74">
        <f t="shared" si="244"/>
        <v>23</v>
      </c>
      <c r="BZ75" s="74">
        <f t="shared" si="244"/>
        <v>28</v>
      </c>
      <c r="CA75" s="74">
        <f t="shared" si="244"/>
        <v>20</v>
      </c>
      <c r="CB75" s="74">
        <f t="shared" si="244"/>
        <v>9</v>
      </c>
      <c r="CC75" s="74">
        <f t="shared" si="244"/>
        <v>18</v>
      </c>
      <c r="CD75" s="74">
        <f t="shared" si="244"/>
        <v>21</v>
      </c>
      <c r="CE75" s="74">
        <f t="shared" si="244"/>
        <v>18</v>
      </c>
      <c r="CF75" s="74">
        <f t="shared" si="244"/>
        <v>21</v>
      </c>
      <c r="CG75" s="74">
        <f t="shared" si="244"/>
        <v>32</v>
      </c>
      <c r="CH75" s="74">
        <f t="shared" si="244"/>
        <v>45</v>
      </c>
      <c r="CI75" s="74">
        <f t="shared" si="244"/>
        <v>34</v>
      </c>
      <c r="CJ75" s="74">
        <f t="shared" si="244"/>
        <v>42</v>
      </c>
      <c r="CK75" s="74">
        <f t="shared" si="244"/>
        <v>24</v>
      </c>
      <c r="CL75" s="74">
        <f t="shared" si="244"/>
        <v>35</v>
      </c>
      <c r="CM75" s="74">
        <f t="shared" si="244"/>
        <v>37</v>
      </c>
      <c r="CN75" s="22"/>
      <c r="CO75" s="23"/>
      <c r="CP75" s="62" t="s">
        <v>17</v>
      </c>
      <c r="CQ75" s="74">
        <f t="shared" ref="CQ75:CX75" si="245">AVERAGE(CQ72:CQ74)</f>
        <v>48</v>
      </c>
      <c r="CR75" s="74">
        <f t="shared" si="245"/>
        <v>28</v>
      </c>
      <c r="CS75" s="74">
        <f t="shared" si="245"/>
        <v>51</v>
      </c>
      <c r="CT75" s="74">
        <f t="shared" si="245"/>
        <v>30</v>
      </c>
      <c r="CU75" s="74">
        <f t="shared" si="245"/>
        <v>16</v>
      </c>
      <c r="CV75" s="74">
        <f t="shared" si="245"/>
        <v>24</v>
      </c>
      <c r="CW75" s="74">
        <f t="shared" si="245"/>
        <v>25</v>
      </c>
      <c r="CX75" s="74">
        <f t="shared" si="245"/>
        <v>27</v>
      </c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56">
        <v>158.0</v>
      </c>
      <c r="DT75" s="56">
        <v>105.476</v>
      </c>
      <c r="DU75" s="56">
        <v>205.659</v>
      </c>
      <c r="DV75" s="56">
        <v>32.95</v>
      </c>
      <c r="DW75" s="57">
        <f t="shared" si="171"/>
        <v>100.183</v>
      </c>
      <c r="DX75" s="57">
        <f t="shared" si="172"/>
        <v>72.526</v>
      </c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 t="s">
        <v>16</v>
      </c>
      <c r="FO75" s="56">
        <v>8.0</v>
      </c>
      <c r="FP75" s="56">
        <v>10.0</v>
      </c>
      <c r="FQ75" s="56">
        <v>10.0</v>
      </c>
      <c r="FR75" s="56">
        <v>11.0</v>
      </c>
      <c r="FS75" s="56">
        <v>6.0</v>
      </c>
      <c r="FT75" s="56">
        <v>8.0</v>
      </c>
      <c r="FU75" s="56">
        <v>13.0</v>
      </c>
      <c r="FV75" s="56">
        <v>6.0</v>
      </c>
      <c r="FW75" s="56">
        <v>8.0</v>
      </c>
      <c r="FX75" s="56">
        <v>7.0</v>
      </c>
      <c r="FY75" s="56">
        <v>21.0</v>
      </c>
      <c r="FZ75" s="56">
        <v>15.0</v>
      </c>
      <c r="GA75" s="56">
        <v>12.0</v>
      </c>
      <c r="GB75" s="56">
        <v>7.0</v>
      </c>
      <c r="GC75" s="56">
        <v>16.0</v>
      </c>
      <c r="GD75" s="56">
        <v>35.0</v>
      </c>
      <c r="GE75" s="22"/>
      <c r="GF75" s="22"/>
      <c r="GG75" s="22"/>
      <c r="GH75" s="22"/>
      <c r="GI75" s="22"/>
      <c r="GJ75" s="22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</row>
    <row r="7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3" t="s">
        <v>24</v>
      </c>
      <c r="Y76" s="76" t="s">
        <v>42</v>
      </c>
      <c r="Z76" s="76" t="s">
        <v>42</v>
      </c>
      <c r="AA76" s="76" t="s">
        <v>42</v>
      </c>
      <c r="AB76" s="22"/>
      <c r="AC76" s="22"/>
      <c r="AD76" s="22"/>
      <c r="AE76" s="22"/>
      <c r="AF76" s="23" t="s">
        <v>24</v>
      </c>
      <c r="AG76" s="76" t="s">
        <v>42</v>
      </c>
      <c r="AH76" s="76" t="s">
        <v>42</v>
      </c>
      <c r="AI76" s="76" t="s">
        <v>42</v>
      </c>
      <c r="AJ76" s="76" t="s">
        <v>42</v>
      </c>
      <c r="AK76" s="76" t="s">
        <v>42</v>
      </c>
      <c r="AL76" s="76" t="s">
        <v>42</v>
      </c>
      <c r="AM76" s="76" t="s">
        <v>42</v>
      </c>
      <c r="AN76" s="76" t="s">
        <v>42</v>
      </c>
      <c r="AO76" s="22"/>
      <c r="AP76" s="22"/>
      <c r="AQ76" s="22"/>
      <c r="AR76" s="61" t="s">
        <v>18</v>
      </c>
      <c r="AS76" s="22"/>
      <c r="AT76" s="56">
        <v>45.0</v>
      </c>
      <c r="AU76" s="56">
        <v>45.0</v>
      </c>
      <c r="AV76" s="56">
        <v>45.0</v>
      </c>
      <c r="AW76" s="56">
        <v>45.0</v>
      </c>
      <c r="AX76" s="56">
        <v>45.0</v>
      </c>
      <c r="AY76" s="56">
        <v>45.0</v>
      </c>
      <c r="AZ76" s="56">
        <v>45.0</v>
      </c>
      <c r="BA76" s="56">
        <v>45.0</v>
      </c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 t="s">
        <v>231</v>
      </c>
      <c r="DT76" s="56">
        <v>100.416</v>
      </c>
      <c r="DU76" s="56">
        <v>198.364</v>
      </c>
      <c r="DV76" s="56">
        <v>30.113</v>
      </c>
      <c r="DW76" s="57">
        <f t="shared" si="171"/>
        <v>97.948</v>
      </c>
      <c r="DX76" s="57">
        <f t="shared" si="172"/>
        <v>70.303</v>
      </c>
      <c r="DY76" s="22"/>
      <c r="DZ76" s="22"/>
      <c r="EA76" s="22"/>
      <c r="EB76" s="22"/>
      <c r="EC76" s="61" t="s">
        <v>18</v>
      </c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49" t="s">
        <v>12</v>
      </c>
      <c r="GK76" s="62" t="s">
        <v>13</v>
      </c>
      <c r="GL76" s="63">
        <v>100.0</v>
      </c>
      <c r="GM76" s="64">
        <f t="shared" ref="GM76:GN76" si="246">GL76</f>
        <v>100</v>
      </c>
      <c r="GN76" s="64">
        <f t="shared" si="246"/>
        <v>100</v>
      </c>
      <c r="GO76" s="63">
        <v>100.0</v>
      </c>
      <c r="GP76" s="64">
        <f>GO76</f>
        <v>100</v>
      </c>
      <c r="GQ76" s="63">
        <v>1000.0</v>
      </c>
      <c r="GR76" s="63">
        <v>1000.0</v>
      </c>
      <c r="GS76" s="64">
        <f>GR76</f>
        <v>1000</v>
      </c>
      <c r="GT76" s="63">
        <v>1000.0</v>
      </c>
      <c r="GU76" s="63">
        <v>100.0</v>
      </c>
      <c r="GV76" s="63">
        <v>100.0</v>
      </c>
      <c r="GW76" s="63">
        <v>100.0</v>
      </c>
      <c r="GX76" s="63">
        <v>1000.0</v>
      </c>
      <c r="GY76" s="63">
        <v>100.0</v>
      </c>
      <c r="GZ76" s="63">
        <v>1000.0</v>
      </c>
      <c r="HA76" s="63">
        <v>1000.0</v>
      </c>
    </row>
    <row r="77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3"/>
      <c r="X77" s="211" t="s">
        <v>25</v>
      </c>
      <c r="Y77" s="212">
        <v>441.256</v>
      </c>
      <c r="Z77" s="212">
        <v>104.765</v>
      </c>
      <c r="AA77" s="212">
        <v>245.973</v>
      </c>
      <c r="AB77" s="22"/>
      <c r="AC77" s="22"/>
      <c r="AD77" s="22"/>
      <c r="AE77" s="23"/>
      <c r="AF77" s="211" t="s">
        <v>25</v>
      </c>
      <c r="AG77" s="212">
        <v>291.739</v>
      </c>
      <c r="AH77" s="212">
        <v>398.563</v>
      </c>
      <c r="AI77" s="212">
        <v>961.603</v>
      </c>
      <c r="AJ77" s="212">
        <v>319.333</v>
      </c>
      <c r="AK77" s="212">
        <v>404.52</v>
      </c>
      <c r="AL77" s="212">
        <v>68.823</v>
      </c>
      <c r="AM77" s="212">
        <v>313.429</v>
      </c>
      <c r="AN77" s="212">
        <v>152.67</v>
      </c>
      <c r="AO77" s="22"/>
      <c r="AP77" s="22"/>
      <c r="AQ77" s="22"/>
      <c r="AR77" s="61" t="s">
        <v>19</v>
      </c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61" t="s">
        <v>18</v>
      </c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 t="s">
        <v>229</v>
      </c>
      <c r="DT77" s="56">
        <v>90.909</v>
      </c>
      <c r="DU77" s="56">
        <v>181.84</v>
      </c>
      <c r="DV77" s="56">
        <v>26.185</v>
      </c>
      <c r="DW77" s="57">
        <f t="shared" si="171"/>
        <v>90.931</v>
      </c>
      <c r="DX77" s="57">
        <f t="shared" si="172"/>
        <v>64.724</v>
      </c>
      <c r="DY77" s="22"/>
      <c r="DZ77" s="22"/>
      <c r="EA77" s="22"/>
      <c r="EB77" s="22"/>
      <c r="EC77" s="61" t="s">
        <v>19</v>
      </c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2"/>
      <c r="GF77" s="22"/>
      <c r="GG77" s="22"/>
      <c r="GH77" s="22"/>
      <c r="GI77" s="22"/>
      <c r="GJ77" s="22"/>
      <c r="GK77" s="22" t="s">
        <v>15</v>
      </c>
      <c r="GL77" s="56">
        <v>10.0</v>
      </c>
      <c r="GM77" s="57">
        <f t="shared" ref="GM77:GU77" si="247">GL77</f>
        <v>10</v>
      </c>
      <c r="GN77" s="57">
        <f t="shared" si="247"/>
        <v>10</v>
      </c>
      <c r="GO77" s="57">
        <f t="shared" si="247"/>
        <v>10</v>
      </c>
      <c r="GP77" s="57">
        <f t="shared" si="247"/>
        <v>10</v>
      </c>
      <c r="GQ77" s="57">
        <f t="shared" si="247"/>
        <v>10</v>
      </c>
      <c r="GR77" s="57">
        <f t="shared" si="247"/>
        <v>10</v>
      </c>
      <c r="GS77" s="57">
        <f t="shared" si="247"/>
        <v>10</v>
      </c>
      <c r="GT77" s="57">
        <f t="shared" si="247"/>
        <v>10</v>
      </c>
      <c r="GU77" s="57">
        <f t="shared" si="247"/>
        <v>10</v>
      </c>
      <c r="GV77" s="56">
        <v>10.0</v>
      </c>
      <c r="GW77" s="57">
        <f t="shared" ref="GW77:HA77" si="248">GV77</f>
        <v>10</v>
      </c>
      <c r="GX77" s="57">
        <f t="shared" si="248"/>
        <v>10</v>
      </c>
      <c r="GY77" s="57">
        <f t="shared" si="248"/>
        <v>10</v>
      </c>
      <c r="GZ77" s="57">
        <f t="shared" si="248"/>
        <v>10</v>
      </c>
      <c r="HA77" s="57">
        <f t="shared" si="248"/>
        <v>10</v>
      </c>
    </row>
    <row r="78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 t="s">
        <v>26</v>
      </c>
      <c r="Y78" s="212">
        <v>567.289</v>
      </c>
      <c r="Z78" s="212">
        <v>142.74</v>
      </c>
      <c r="AA78" s="212">
        <v>330.213</v>
      </c>
      <c r="AB78" s="22"/>
      <c r="AC78" s="22"/>
      <c r="AD78" s="22"/>
      <c r="AE78" s="22"/>
      <c r="AF78" s="22" t="s">
        <v>26</v>
      </c>
      <c r="AG78" s="212">
        <v>420.055</v>
      </c>
      <c r="AH78" s="212">
        <v>555.133</v>
      </c>
      <c r="AI78" s="212">
        <v>1562.245</v>
      </c>
      <c r="AJ78" s="212">
        <v>464.397</v>
      </c>
      <c r="AK78" s="212">
        <v>549.678</v>
      </c>
      <c r="AL78" s="212">
        <v>121.752</v>
      </c>
      <c r="AM78" s="212">
        <v>463.068</v>
      </c>
      <c r="AN78" s="212">
        <v>231.433</v>
      </c>
      <c r="AO78" s="22"/>
      <c r="AP78" s="22"/>
      <c r="AQ78" s="22"/>
      <c r="AR78" s="22"/>
      <c r="AS78" s="23" t="s">
        <v>20</v>
      </c>
      <c r="AT78" s="90">
        <v>95.0</v>
      </c>
      <c r="AU78" s="75">
        <f t="shared" ref="AU78:BA78" si="249">AT78</f>
        <v>95</v>
      </c>
      <c r="AV78" s="75">
        <f t="shared" si="249"/>
        <v>95</v>
      </c>
      <c r="AW78" s="75">
        <f t="shared" si="249"/>
        <v>95</v>
      </c>
      <c r="AX78" s="75">
        <f t="shared" si="249"/>
        <v>95</v>
      </c>
      <c r="AY78" s="75">
        <f t="shared" si="249"/>
        <v>95</v>
      </c>
      <c r="AZ78" s="75">
        <f t="shared" si="249"/>
        <v>95</v>
      </c>
      <c r="BA78" s="75">
        <f t="shared" si="249"/>
        <v>95</v>
      </c>
      <c r="BB78" s="22"/>
      <c r="BC78" s="22"/>
      <c r="BD78" s="61" t="s">
        <v>19</v>
      </c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3" t="s">
        <v>20</v>
      </c>
      <c r="DE78" s="90">
        <v>25.0</v>
      </c>
      <c r="DF78" s="75">
        <f t="shared" ref="DF78:DQ78" si="250">DE78</f>
        <v>25</v>
      </c>
      <c r="DG78" s="75">
        <f t="shared" si="250"/>
        <v>25</v>
      </c>
      <c r="DH78" s="75">
        <f t="shared" si="250"/>
        <v>25</v>
      </c>
      <c r="DI78" s="75">
        <f t="shared" si="250"/>
        <v>25</v>
      </c>
      <c r="DJ78" s="75">
        <f t="shared" si="250"/>
        <v>25</v>
      </c>
      <c r="DK78" s="75">
        <f t="shared" si="250"/>
        <v>25</v>
      </c>
      <c r="DL78" s="75">
        <f t="shared" si="250"/>
        <v>25</v>
      </c>
      <c r="DM78" s="75">
        <f t="shared" si="250"/>
        <v>25</v>
      </c>
      <c r="DN78" s="75">
        <f t="shared" si="250"/>
        <v>25</v>
      </c>
      <c r="DO78" s="75">
        <f t="shared" si="250"/>
        <v>25</v>
      </c>
      <c r="DP78" s="75">
        <f t="shared" si="250"/>
        <v>25</v>
      </c>
      <c r="DQ78" s="75">
        <f t="shared" si="250"/>
        <v>25</v>
      </c>
      <c r="DR78" s="22"/>
      <c r="DS78" s="22" t="s">
        <v>230</v>
      </c>
      <c r="DT78" s="56">
        <v>65.056</v>
      </c>
      <c r="DU78" s="56">
        <v>143.161</v>
      </c>
      <c r="DV78" s="56">
        <v>13.122</v>
      </c>
      <c r="DW78" s="57">
        <f t="shared" si="171"/>
        <v>78.105</v>
      </c>
      <c r="DX78" s="57">
        <f t="shared" si="172"/>
        <v>51.934</v>
      </c>
      <c r="DY78" s="22"/>
      <c r="DZ78" s="22"/>
      <c r="EA78" s="22"/>
      <c r="EB78" s="22"/>
      <c r="EC78" s="22"/>
      <c r="ED78" s="23" t="s">
        <v>20</v>
      </c>
      <c r="EE78" s="90">
        <v>70.0</v>
      </c>
      <c r="EF78" s="75">
        <f t="shared" ref="EF78:ET78" si="251">EE78</f>
        <v>70</v>
      </c>
      <c r="EG78" s="75">
        <f t="shared" si="251"/>
        <v>70</v>
      </c>
      <c r="EH78" s="75">
        <f t="shared" si="251"/>
        <v>70</v>
      </c>
      <c r="EI78" s="75">
        <f t="shared" si="251"/>
        <v>70</v>
      </c>
      <c r="EJ78" s="75">
        <f t="shared" si="251"/>
        <v>70</v>
      </c>
      <c r="EK78" s="75">
        <f t="shared" si="251"/>
        <v>70</v>
      </c>
      <c r="EL78" s="75">
        <f t="shared" si="251"/>
        <v>70</v>
      </c>
      <c r="EM78" s="75">
        <f t="shared" si="251"/>
        <v>70</v>
      </c>
      <c r="EN78" s="75">
        <f t="shared" si="251"/>
        <v>70</v>
      </c>
      <c r="EO78" s="75">
        <f t="shared" si="251"/>
        <v>70</v>
      </c>
      <c r="EP78" s="75">
        <f t="shared" si="251"/>
        <v>70</v>
      </c>
      <c r="EQ78" s="75">
        <f t="shared" si="251"/>
        <v>70</v>
      </c>
      <c r="ER78" s="75">
        <f t="shared" si="251"/>
        <v>70</v>
      </c>
      <c r="ES78" s="75">
        <f t="shared" si="251"/>
        <v>70</v>
      </c>
      <c r="ET78" s="75">
        <f t="shared" si="251"/>
        <v>70</v>
      </c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3"/>
      <c r="FN78" s="62" t="s">
        <v>17</v>
      </c>
      <c r="FO78" s="74">
        <f t="shared" ref="FO78:GD78" si="252">AVERAGE(FO75:FO77)</f>
        <v>8</v>
      </c>
      <c r="FP78" s="74">
        <f t="shared" si="252"/>
        <v>10</v>
      </c>
      <c r="FQ78" s="74">
        <f t="shared" si="252"/>
        <v>10</v>
      </c>
      <c r="FR78" s="74">
        <f t="shared" si="252"/>
        <v>11</v>
      </c>
      <c r="FS78" s="74">
        <f t="shared" si="252"/>
        <v>6</v>
      </c>
      <c r="FT78" s="74">
        <f t="shared" si="252"/>
        <v>8</v>
      </c>
      <c r="FU78" s="74">
        <f t="shared" si="252"/>
        <v>13</v>
      </c>
      <c r="FV78" s="74">
        <f t="shared" si="252"/>
        <v>6</v>
      </c>
      <c r="FW78" s="74">
        <f t="shared" si="252"/>
        <v>8</v>
      </c>
      <c r="FX78" s="74">
        <f t="shared" si="252"/>
        <v>7</v>
      </c>
      <c r="FY78" s="74">
        <f t="shared" si="252"/>
        <v>21</v>
      </c>
      <c r="FZ78" s="74">
        <f t="shared" si="252"/>
        <v>15</v>
      </c>
      <c r="GA78" s="74">
        <f t="shared" si="252"/>
        <v>12</v>
      </c>
      <c r="GB78" s="74">
        <f t="shared" si="252"/>
        <v>7</v>
      </c>
      <c r="GC78" s="74">
        <f t="shared" si="252"/>
        <v>16</v>
      </c>
      <c r="GD78" s="74">
        <f t="shared" si="252"/>
        <v>35</v>
      </c>
      <c r="GE78" s="22"/>
      <c r="GF78" s="22"/>
      <c r="GG78" s="22"/>
      <c r="GH78" s="22"/>
      <c r="GI78" s="22"/>
      <c r="GJ78" s="22"/>
      <c r="GK78" s="22" t="s">
        <v>16</v>
      </c>
      <c r="GL78" s="56">
        <v>44.0</v>
      </c>
      <c r="GM78" s="56">
        <v>56.0</v>
      </c>
      <c r="GN78" s="56">
        <v>61.0</v>
      </c>
      <c r="GO78" s="56">
        <v>40.0</v>
      </c>
      <c r="GP78" s="56">
        <v>52.0</v>
      </c>
      <c r="GQ78" s="56">
        <v>43.0</v>
      </c>
      <c r="GR78" s="56">
        <v>36.0</v>
      </c>
      <c r="GS78" s="56">
        <v>37.0</v>
      </c>
      <c r="GT78" s="56">
        <v>27.0</v>
      </c>
      <c r="GU78" s="56">
        <v>45.0</v>
      </c>
      <c r="GV78" s="56">
        <v>31.0</v>
      </c>
      <c r="GW78" s="56">
        <v>58.0</v>
      </c>
      <c r="GX78" s="56">
        <v>36.0</v>
      </c>
      <c r="GY78" s="56">
        <v>62.0</v>
      </c>
      <c r="GZ78" s="56">
        <v>36.0</v>
      </c>
      <c r="HA78" s="56">
        <v>34.0</v>
      </c>
    </row>
    <row r="79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 t="s">
        <v>27</v>
      </c>
      <c r="Y79" s="212">
        <v>327.362</v>
      </c>
      <c r="Z79" s="212">
        <v>71.333</v>
      </c>
      <c r="AA79" s="212">
        <v>171.309</v>
      </c>
      <c r="AB79" s="22"/>
      <c r="AC79" s="22"/>
      <c r="AD79" s="22"/>
      <c r="AE79" s="22"/>
      <c r="AF79" s="22" t="s">
        <v>27</v>
      </c>
      <c r="AG79" s="212">
        <v>181.682</v>
      </c>
      <c r="AH79" s="212">
        <v>262.134</v>
      </c>
      <c r="AI79" s="212">
        <v>477.18</v>
      </c>
      <c r="AJ79" s="212">
        <v>195.513</v>
      </c>
      <c r="AK79" s="212">
        <v>276.573</v>
      </c>
      <c r="AL79" s="212">
        <v>28.13</v>
      </c>
      <c r="AM79" s="212">
        <v>186.689</v>
      </c>
      <c r="AN79" s="212">
        <v>86.811</v>
      </c>
      <c r="AO79" s="22"/>
      <c r="AP79" s="22"/>
      <c r="AQ79" s="22"/>
      <c r="AR79" s="23"/>
      <c r="AS79" s="62" t="s">
        <v>21</v>
      </c>
      <c r="AT79" s="64">
        <f t="shared" ref="AT79:AU79" si="253">AT78*AT74/AT70*AT69</f>
        <v>3040000</v>
      </c>
      <c r="AU79" s="64">
        <f t="shared" si="253"/>
        <v>3230000</v>
      </c>
      <c r="AV79" s="64">
        <f t="shared" ref="AV79:AW79" si="254">AT78*AV74/AV70*AV69</f>
        <v>1140000</v>
      </c>
      <c r="AW79" s="64">
        <f t="shared" si="254"/>
        <v>2280000</v>
      </c>
      <c r="AX79" s="64">
        <f t="shared" ref="AX79:BA79" si="255">AX78*AX74/AX70*AX69</f>
        <v>2660000</v>
      </c>
      <c r="AY79" s="64">
        <f t="shared" si="255"/>
        <v>1900000</v>
      </c>
      <c r="AZ79" s="64">
        <f t="shared" si="255"/>
        <v>3325000</v>
      </c>
      <c r="BA79" s="64">
        <f t="shared" si="255"/>
        <v>3420000</v>
      </c>
      <c r="BB79" s="22"/>
      <c r="BC79" s="22"/>
      <c r="BD79" s="22"/>
      <c r="BE79" s="23" t="s">
        <v>20</v>
      </c>
      <c r="BF79" s="90">
        <v>95.0</v>
      </c>
      <c r="BG79" s="75">
        <f t="shared" ref="BG79:BM79" si="256">BF79</f>
        <v>95</v>
      </c>
      <c r="BH79" s="75">
        <f t="shared" si="256"/>
        <v>95</v>
      </c>
      <c r="BI79" s="75">
        <f t="shared" si="256"/>
        <v>95</v>
      </c>
      <c r="BJ79" s="75">
        <f t="shared" si="256"/>
        <v>95</v>
      </c>
      <c r="BK79" s="75">
        <f t="shared" si="256"/>
        <v>95</v>
      </c>
      <c r="BL79" s="75">
        <f t="shared" si="256"/>
        <v>95</v>
      </c>
      <c r="BM79" s="75">
        <f t="shared" si="256"/>
        <v>95</v>
      </c>
      <c r="BN79" s="22"/>
      <c r="BO79" s="22"/>
      <c r="BP79" s="22"/>
      <c r="BQ79" s="22"/>
      <c r="BR79" s="22"/>
      <c r="BS79" s="22"/>
      <c r="BT79" s="22"/>
      <c r="BU79" s="22"/>
      <c r="BV79" s="22"/>
      <c r="BW79" s="23" t="s">
        <v>20</v>
      </c>
      <c r="BX79" s="90">
        <v>75.0</v>
      </c>
      <c r="BY79" s="75">
        <f t="shared" ref="BY79:CM79" si="257">BX79</f>
        <v>75</v>
      </c>
      <c r="BZ79" s="75">
        <f t="shared" si="257"/>
        <v>75</v>
      </c>
      <c r="CA79" s="75">
        <f t="shared" si="257"/>
        <v>75</v>
      </c>
      <c r="CB79" s="75">
        <f t="shared" si="257"/>
        <v>75</v>
      </c>
      <c r="CC79" s="75">
        <f t="shared" si="257"/>
        <v>75</v>
      </c>
      <c r="CD79" s="75">
        <f t="shared" si="257"/>
        <v>75</v>
      </c>
      <c r="CE79" s="75">
        <f t="shared" si="257"/>
        <v>75</v>
      </c>
      <c r="CF79" s="75">
        <f t="shared" si="257"/>
        <v>75</v>
      </c>
      <c r="CG79" s="75">
        <f t="shared" si="257"/>
        <v>75</v>
      </c>
      <c r="CH79" s="75">
        <f t="shared" si="257"/>
        <v>75</v>
      </c>
      <c r="CI79" s="75">
        <f t="shared" si="257"/>
        <v>75</v>
      </c>
      <c r="CJ79" s="75">
        <f t="shared" si="257"/>
        <v>75</v>
      </c>
      <c r="CK79" s="75">
        <f t="shared" si="257"/>
        <v>75</v>
      </c>
      <c r="CL79" s="75">
        <f t="shared" si="257"/>
        <v>75</v>
      </c>
      <c r="CM79" s="75">
        <f t="shared" si="257"/>
        <v>75</v>
      </c>
      <c r="CN79" s="22"/>
      <c r="CO79" s="22"/>
      <c r="CP79" s="23" t="s">
        <v>20</v>
      </c>
      <c r="CQ79" s="90">
        <v>75.0</v>
      </c>
      <c r="CR79" s="75">
        <f t="shared" ref="CR79:CX79" si="258">CQ79</f>
        <v>75</v>
      </c>
      <c r="CS79" s="75">
        <f t="shared" si="258"/>
        <v>75</v>
      </c>
      <c r="CT79" s="75">
        <f t="shared" si="258"/>
        <v>75</v>
      </c>
      <c r="CU79" s="75">
        <f t="shared" si="258"/>
        <v>75</v>
      </c>
      <c r="CV79" s="75">
        <f t="shared" si="258"/>
        <v>75</v>
      </c>
      <c r="CW79" s="75">
        <f t="shared" si="258"/>
        <v>75</v>
      </c>
      <c r="CX79" s="75">
        <f t="shared" si="258"/>
        <v>75</v>
      </c>
      <c r="CY79" s="22"/>
      <c r="CZ79" s="22"/>
      <c r="DA79" s="22"/>
      <c r="DB79" s="22"/>
      <c r="DC79" s="23"/>
      <c r="DD79" s="62" t="s">
        <v>21</v>
      </c>
      <c r="DE79" s="64">
        <f t="shared" ref="DE79:DF79" si="259">DE78*DE74/DE70*DE69</f>
        <v>23500</v>
      </c>
      <c r="DF79" s="64">
        <f t="shared" si="259"/>
        <v>28000</v>
      </c>
      <c r="DG79" s="64">
        <f t="shared" ref="DG79:DH79" si="260">DE78*DG74/DG70*DG69</f>
        <v>26500</v>
      </c>
      <c r="DH79" s="64">
        <f t="shared" si="260"/>
        <v>18500</v>
      </c>
      <c r="DI79" s="64">
        <f t="shared" ref="DI79:DP79" si="261">DI78*DI74/DI70*DI69</f>
        <v>26000</v>
      </c>
      <c r="DJ79" s="64">
        <f t="shared" si="261"/>
        <v>27500</v>
      </c>
      <c r="DK79" s="64">
        <f t="shared" si="261"/>
        <v>21000</v>
      </c>
      <c r="DL79" s="64">
        <f t="shared" si="261"/>
        <v>27000</v>
      </c>
      <c r="DM79" s="64">
        <f t="shared" si="261"/>
        <v>34500</v>
      </c>
      <c r="DN79" s="64">
        <f t="shared" si="261"/>
        <v>31000</v>
      </c>
      <c r="DO79" s="64">
        <f t="shared" si="261"/>
        <v>30500</v>
      </c>
      <c r="DP79" s="64">
        <f t="shared" si="261"/>
        <v>28500</v>
      </c>
      <c r="DQ79" s="64">
        <f>DO78*DQ74/DQ70*DQ69</f>
        <v>22500</v>
      </c>
      <c r="DR79" s="39"/>
      <c r="DS79" s="22" t="s">
        <v>234</v>
      </c>
      <c r="DT79" s="56">
        <v>43.86</v>
      </c>
      <c r="DU79" s="56">
        <v>97.905</v>
      </c>
      <c r="DV79" s="56">
        <v>8.314</v>
      </c>
      <c r="DW79" s="57">
        <f t="shared" si="171"/>
        <v>54.045</v>
      </c>
      <c r="DX79" s="57">
        <f t="shared" si="172"/>
        <v>35.546</v>
      </c>
      <c r="DY79" s="22"/>
      <c r="DZ79" s="22"/>
      <c r="EA79" s="22"/>
      <c r="EB79" s="22"/>
      <c r="EC79" s="23"/>
      <c r="ED79" s="62" t="s">
        <v>21</v>
      </c>
      <c r="EE79" s="64">
        <f t="shared" ref="EE79:EF79" si="262">EE78*EE74/EE70*EE69</f>
        <v>7000</v>
      </c>
      <c r="EF79" s="64">
        <f t="shared" si="262"/>
        <v>8400</v>
      </c>
      <c r="EG79" s="64">
        <f t="shared" ref="EG79:EH79" si="263">EE78*EG74/EG70*EG69</f>
        <v>9100</v>
      </c>
      <c r="EH79" s="64">
        <f t="shared" si="263"/>
        <v>16800</v>
      </c>
      <c r="EI79" s="64">
        <f t="shared" ref="EI79:EP79" si="264">EI78*EI74/EI70*EI69</f>
        <v>17500</v>
      </c>
      <c r="EJ79" s="64">
        <f t="shared" si="264"/>
        <v>19600</v>
      </c>
      <c r="EK79" s="64">
        <f t="shared" si="264"/>
        <v>18900</v>
      </c>
      <c r="EL79" s="64">
        <f t="shared" si="264"/>
        <v>50400</v>
      </c>
      <c r="EM79" s="64">
        <f t="shared" si="264"/>
        <v>65100</v>
      </c>
      <c r="EN79" s="64">
        <f t="shared" si="264"/>
        <v>67900</v>
      </c>
      <c r="EO79" s="64">
        <f t="shared" si="264"/>
        <v>80500</v>
      </c>
      <c r="EP79" s="64">
        <f t="shared" si="264"/>
        <v>77700</v>
      </c>
      <c r="EQ79" s="64">
        <f t="shared" ref="EQ79:ER79" si="265">EO78*EQ74/EQ70*EQ69</f>
        <v>75600</v>
      </c>
      <c r="ER79" s="64">
        <f t="shared" si="265"/>
        <v>66500</v>
      </c>
      <c r="ES79" s="64">
        <f t="shared" ref="ES79:ET79" si="266">ES78*ES74/ES70*ES69</f>
        <v>60900</v>
      </c>
      <c r="ET79" s="64">
        <f t="shared" si="266"/>
        <v>64400</v>
      </c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</row>
    <row r="80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 t="s">
        <v>28</v>
      </c>
      <c r="Y80" s="68">
        <v>1.0E-7</v>
      </c>
      <c r="Z80" s="68">
        <v>1.0E-7</v>
      </c>
      <c r="AA80" s="68">
        <v>1.0E-7</v>
      </c>
      <c r="AB80" s="22"/>
      <c r="AC80" s="22"/>
      <c r="AD80" s="22"/>
      <c r="AE80" s="22"/>
      <c r="AF80" s="22" t="s">
        <v>28</v>
      </c>
      <c r="AG80" s="68">
        <v>1.0E-7</v>
      </c>
      <c r="AH80" s="68">
        <v>1.0E-7</v>
      </c>
      <c r="AI80" s="68">
        <v>1.0E-7</v>
      </c>
      <c r="AJ80" s="22"/>
      <c r="AK80" s="68">
        <v>1.0E-7</v>
      </c>
      <c r="AL80" s="68">
        <v>1.0E-7</v>
      </c>
      <c r="AM80" s="68">
        <v>1.0E-7</v>
      </c>
      <c r="AN80" s="68">
        <v>1.0E-7</v>
      </c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3"/>
      <c r="BE80" s="62" t="s">
        <v>21</v>
      </c>
      <c r="BF80" s="64">
        <f t="shared" ref="BF80:BG80" si="267">BF79*BF75/BF71*BF70</f>
        <v>228000</v>
      </c>
      <c r="BG80" s="64">
        <f t="shared" si="267"/>
        <v>142500</v>
      </c>
      <c r="BH80" s="64">
        <f t="shared" ref="BH80:BI80" si="268">BF79*BH75/BH71*BH70</f>
        <v>55100</v>
      </c>
      <c r="BI80" s="64">
        <f t="shared" si="268"/>
        <v>133000</v>
      </c>
      <c r="BJ80" s="64">
        <f t="shared" ref="BJ80:BM80" si="269">BJ79*BJ75/BJ71*BJ70</f>
        <v>218500</v>
      </c>
      <c r="BK80" s="64">
        <f t="shared" si="269"/>
        <v>152000</v>
      </c>
      <c r="BL80" s="64">
        <f t="shared" si="269"/>
        <v>38950</v>
      </c>
      <c r="BM80" s="64">
        <f t="shared" si="269"/>
        <v>133000</v>
      </c>
      <c r="BN80" s="22"/>
      <c r="BO80" s="22"/>
      <c r="BP80" s="22"/>
      <c r="BQ80" s="22"/>
      <c r="BR80" s="22"/>
      <c r="BS80" s="22"/>
      <c r="BT80" s="22"/>
      <c r="BU80" s="22"/>
      <c r="BV80" s="23"/>
      <c r="BW80" s="62" t="s">
        <v>21</v>
      </c>
      <c r="BX80" s="64">
        <f t="shared" ref="BX80:BY80" si="270">BX79*BX75/BX71*BX70</f>
        <v>18750</v>
      </c>
      <c r="BY80" s="64">
        <f t="shared" si="270"/>
        <v>17250</v>
      </c>
      <c r="BZ80" s="64">
        <f t="shared" ref="BZ80:CA80" si="271">BX79*BZ75/BZ71*BZ70</f>
        <v>210000</v>
      </c>
      <c r="CA80" s="64">
        <f t="shared" si="271"/>
        <v>15000</v>
      </c>
      <c r="CB80" s="64">
        <f t="shared" ref="CB80:CI80" si="272">CB79*CB75/CB71*CB70</f>
        <v>6750</v>
      </c>
      <c r="CC80" s="64">
        <f t="shared" si="272"/>
        <v>13500</v>
      </c>
      <c r="CD80" s="64">
        <f t="shared" si="272"/>
        <v>15750</v>
      </c>
      <c r="CE80" s="64">
        <f t="shared" si="272"/>
        <v>13500</v>
      </c>
      <c r="CF80" s="64">
        <f t="shared" si="272"/>
        <v>15750</v>
      </c>
      <c r="CG80" s="64">
        <f t="shared" si="272"/>
        <v>240000</v>
      </c>
      <c r="CH80" s="64">
        <f t="shared" si="272"/>
        <v>337500</v>
      </c>
      <c r="CI80" s="64">
        <f t="shared" si="272"/>
        <v>255000</v>
      </c>
      <c r="CJ80" s="64">
        <f t="shared" ref="CJ80:CK80" si="273">CH79*CJ75/CJ71*CJ70</f>
        <v>315000</v>
      </c>
      <c r="CK80" s="64">
        <f t="shared" si="273"/>
        <v>180000</v>
      </c>
      <c r="CL80" s="64">
        <f t="shared" ref="CL80:CM80" si="274">CL79*CL75/CL71*CL70</f>
        <v>262500</v>
      </c>
      <c r="CM80" s="64">
        <f t="shared" si="274"/>
        <v>277500</v>
      </c>
      <c r="CN80" s="22"/>
      <c r="CO80" s="23"/>
      <c r="CP80" s="62" t="s">
        <v>21</v>
      </c>
      <c r="CQ80" s="64">
        <f t="shared" ref="CQ80:CR80" si="275">CQ79*CQ75/CQ71*CQ70</f>
        <v>360000</v>
      </c>
      <c r="CR80" s="64">
        <f t="shared" si="275"/>
        <v>21000</v>
      </c>
      <c r="CS80" s="64">
        <f t="shared" ref="CS80:CT80" si="276">CQ79*CS75/CS71*CS70</f>
        <v>382500</v>
      </c>
      <c r="CT80" s="64">
        <f t="shared" si="276"/>
        <v>22500</v>
      </c>
      <c r="CU80" s="64">
        <f t="shared" ref="CU80:CX80" si="277">CU79*CU75/CU71*CU70</f>
        <v>12000</v>
      </c>
      <c r="CV80" s="64">
        <f t="shared" si="277"/>
        <v>18000</v>
      </c>
      <c r="CW80" s="64">
        <f t="shared" si="277"/>
        <v>18750</v>
      </c>
      <c r="CX80" s="64">
        <f t="shared" si="277"/>
        <v>20250</v>
      </c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56">
        <v>153.0</v>
      </c>
      <c r="DT80" s="56">
        <v>42.373</v>
      </c>
      <c r="DU80" s="56">
        <v>94.586</v>
      </c>
      <c r="DV80" s="56">
        <v>8.033</v>
      </c>
      <c r="DW80" s="57">
        <f t="shared" si="171"/>
        <v>52.213</v>
      </c>
      <c r="DX80" s="57">
        <f t="shared" si="172"/>
        <v>34.34</v>
      </c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61" t="s">
        <v>18</v>
      </c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</row>
    <row r="8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53" t="str">
        <f t="shared" ref="Y81:Y83" si="279">Y77&amp;","&amp;Z77&amp;","&amp;AA77&amp;","&amp;AB77&amp;","&amp;AC77&amp;","&amp;AD77&amp;","&amp;AE77&amp;","&amp;AF77</f>
        <v>441.256,104.765,245.973,,,,,mutation rate, M</v>
      </c>
      <c r="Z81" s="23"/>
      <c r="AA81" s="23"/>
      <c r="AB81" s="22"/>
      <c r="AC81" s="22"/>
      <c r="AD81" s="22"/>
      <c r="AE81" s="22"/>
      <c r="AF81" s="22"/>
      <c r="AG81" s="53" t="str">
        <f t="shared" ref="AG81:AG83" si="280">AG77&amp;","&amp;AH77&amp;","&amp;AI77&amp;","&amp;AJ77&amp;","&amp;AK77&amp;","&amp;AL77&amp;","&amp;AM77&amp;","&amp;AN77</f>
        <v>291.739,398.563,961.603,319.333,404.52,68.823,313.429,152.67</v>
      </c>
      <c r="AH81" s="23"/>
      <c r="AI81" s="23"/>
      <c r="AJ81" s="23"/>
      <c r="AK81" s="23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 t="s">
        <v>149</v>
      </c>
      <c r="DT81" s="56">
        <v>41.667</v>
      </c>
      <c r="DU81" s="56">
        <v>93.01</v>
      </c>
      <c r="DV81" s="56">
        <v>7.899</v>
      </c>
      <c r="DW81" s="57">
        <f t="shared" si="171"/>
        <v>51.343</v>
      </c>
      <c r="DX81" s="57">
        <f t="shared" si="172"/>
        <v>33.768</v>
      </c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61" t="s">
        <v>19</v>
      </c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3"/>
      <c r="GK81" s="62" t="s">
        <v>17</v>
      </c>
      <c r="GL81" s="74">
        <f t="shared" ref="GL81:HA81" si="278">AVERAGE(GL78:GL80)</f>
        <v>44</v>
      </c>
      <c r="GM81" s="74">
        <f t="shared" si="278"/>
        <v>56</v>
      </c>
      <c r="GN81" s="74">
        <f t="shared" si="278"/>
        <v>61</v>
      </c>
      <c r="GO81" s="74">
        <f t="shared" si="278"/>
        <v>40</v>
      </c>
      <c r="GP81" s="74">
        <f t="shared" si="278"/>
        <v>52</v>
      </c>
      <c r="GQ81" s="74">
        <f t="shared" si="278"/>
        <v>43</v>
      </c>
      <c r="GR81" s="74">
        <f t="shared" si="278"/>
        <v>36</v>
      </c>
      <c r="GS81" s="74">
        <f t="shared" si="278"/>
        <v>37</v>
      </c>
      <c r="GT81" s="74">
        <f t="shared" si="278"/>
        <v>27</v>
      </c>
      <c r="GU81" s="74">
        <f t="shared" si="278"/>
        <v>45</v>
      </c>
      <c r="GV81" s="74">
        <f t="shared" si="278"/>
        <v>31</v>
      </c>
      <c r="GW81" s="74">
        <f t="shared" si="278"/>
        <v>58</v>
      </c>
      <c r="GX81" s="74">
        <f t="shared" si="278"/>
        <v>36</v>
      </c>
      <c r="GY81" s="74">
        <f t="shared" si="278"/>
        <v>62</v>
      </c>
      <c r="GZ81" s="74">
        <f t="shared" si="278"/>
        <v>36</v>
      </c>
      <c r="HA81" s="74">
        <f t="shared" si="278"/>
        <v>34</v>
      </c>
    </row>
    <row r="8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53" t="str">
        <f t="shared" si="279"/>
        <v>567.289,142.74,330.213,,,,,95% UB</v>
      </c>
      <c r="Z82" s="23"/>
      <c r="AA82" s="22"/>
      <c r="AB82" s="22"/>
      <c r="AC82" s="22"/>
      <c r="AD82" s="22"/>
      <c r="AE82" s="22"/>
      <c r="AF82" s="22"/>
      <c r="AG82" s="53" t="str">
        <f t="shared" si="280"/>
        <v>420.055,555.133,1562.245,464.397,549.678,121.752,463.068,231.433</v>
      </c>
      <c r="AH82" s="23"/>
      <c r="AI82" s="23"/>
      <c r="AJ82" s="23"/>
      <c r="AK82" s="23"/>
      <c r="AL82" s="22"/>
      <c r="AM82" s="22"/>
      <c r="AN82" s="22"/>
      <c r="AO82" s="22"/>
      <c r="AP82" s="22"/>
      <c r="AQ82" s="22"/>
      <c r="AR82" s="61" t="s">
        <v>22</v>
      </c>
      <c r="AS82" s="22"/>
      <c r="AT82" s="91">
        <v>54.0</v>
      </c>
      <c r="AU82" s="92">
        <v>33.0</v>
      </c>
      <c r="AV82" s="91">
        <v>24.0</v>
      </c>
      <c r="AW82" s="91">
        <v>42.0</v>
      </c>
      <c r="AX82" s="91">
        <v>48.0</v>
      </c>
      <c r="AY82" s="91">
        <v>12.0</v>
      </c>
      <c r="AZ82" s="91">
        <v>31.0</v>
      </c>
      <c r="BA82" s="91">
        <v>14.0</v>
      </c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114">
        <v>3.0</v>
      </c>
      <c r="DF82" s="114">
        <v>2.0</v>
      </c>
      <c r="DG82" s="114">
        <v>0.0</v>
      </c>
      <c r="DH82" s="114">
        <v>0.0</v>
      </c>
      <c r="DI82" s="97">
        <v>1.0</v>
      </c>
      <c r="DJ82" s="114">
        <v>1.0</v>
      </c>
      <c r="DK82" s="114">
        <v>2.0</v>
      </c>
      <c r="DL82" s="125">
        <v>1.0</v>
      </c>
      <c r="DM82" s="97">
        <v>1.0</v>
      </c>
      <c r="DN82" s="114">
        <v>1.0</v>
      </c>
      <c r="DO82" s="114">
        <v>3.0</v>
      </c>
      <c r="DP82" s="114">
        <v>1.0</v>
      </c>
      <c r="DQ82" s="125">
        <v>1.0</v>
      </c>
      <c r="DR82" s="22"/>
      <c r="DS82" s="22" t="s">
        <v>150</v>
      </c>
      <c r="DT82" s="56">
        <v>40.323</v>
      </c>
      <c r="DU82" s="56">
        <v>90.009</v>
      </c>
      <c r="DV82" s="56">
        <v>7.644</v>
      </c>
      <c r="DW82" s="57">
        <f t="shared" si="171"/>
        <v>49.686</v>
      </c>
      <c r="DX82" s="57">
        <f t="shared" si="172"/>
        <v>32.679</v>
      </c>
      <c r="DY82" s="22"/>
      <c r="DZ82" s="22"/>
      <c r="EA82" s="22"/>
      <c r="EB82" s="22"/>
      <c r="EC82" s="61" t="s">
        <v>22</v>
      </c>
      <c r="ED82" s="22"/>
      <c r="EE82" s="246">
        <v>1.0</v>
      </c>
      <c r="EF82" s="247">
        <v>2.0</v>
      </c>
      <c r="EG82" s="246">
        <v>1.0</v>
      </c>
      <c r="EH82" s="247">
        <v>2.0</v>
      </c>
      <c r="EI82" s="247">
        <v>2.0</v>
      </c>
      <c r="EJ82" s="92">
        <v>0.0</v>
      </c>
      <c r="EK82" s="246">
        <v>1.0</v>
      </c>
      <c r="EL82" s="247">
        <v>2.0</v>
      </c>
      <c r="EM82" s="248">
        <v>4.0</v>
      </c>
      <c r="EN82" s="249">
        <v>8.0</v>
      </c>
      <c r="EO82" s="250">
        <v>3.0</v>
      </c>
      <c r="EP82" s="251">
        <v>7.0</v>
      </c>
      <c r="EQ82" s="248">
        <v>4.0</v>
      </c>
      <c r="ER82" s="251">
        <v>7.0</v>
      </c>
      <c r="ES82" s="252">
        <v>11.0</v>
      </c>
      <c r="ET82" s="125">
        <v>3.0</v>
      </c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3" t="s">
        <v>20</v>
      </c>
      <c r="FO82" s="90">
        <v>70.0</v>
      </c>
      <c r="FP82" s="75">
        <f t="shared" ref="FP82:GD82" si="281">FO82</f>
        <v>70</v>
      </c>
      <c r="FQ82" s="75">
        <f t="shared" si="281"/>
        <v>70</v>
      </c>
      <c r="FR82" s="75">
        <f t="shared" si="281"/>
        <v>70</v>
      </c>
      <c r="FS82" s="75">
        <f t="shared" si="281"/>
        <v>70</v>
      </c>
      <c r="FT82" s="75">
        <f t="shared" si="281"/>
        <v>70</v>
      </c>
      <c r="FU82" s="75">
        <f t="shared" si="281"/>
        <v>70</v>
      </c>
      <c r="FV82" s="75">
        <f t="shared" si="281"/>
        <v>70</v>
      </c>
      <c r="FW82" s="75">
        <f t="shared" si="281"/>
        <v>70</v>
      </c>
      <c r="FX82" s="75">
        <f t="shared" si="281"/>
        <v>70</v>
      </c>
      <c r="FY82" s="75">
        <f t="shared" si="281"/>
        <v>70</v>
      </c>
      <c r="FZ82" s="75">
        <f t="shared" si="281"/>
        <v>70</v>
      </c>
      <c r="GA82" s="75">
        <f t="shared" si="281"/>
        <v>70</v>
      </c>
      <c r="GB82" s="75">
        <f t="shared" si="281"/>
        <v>70</v>
      </c>
      <c r="GC82" s="75">
        <f t="shared" si="281"/>
        <v>70</v>
      </c>
      <c r="GD82" s="75">
        <f t="shared" si="281"/>
        <v>70</v>
      </c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</row>
    <row r="8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53" t="str">
        <f t="shared" si="279"/>
        <v>327.362,71.333,171.309,,,,,95% LB</v>
      </c>
      <c r="Z83" s="23"/>
      <c r="AA83" s="22"/>
      <c r="AB83" s="22"/>
      <c r="AC83" s="22"/>
      <c r="AD83" s="22"/>
      <c r="AE83" s="22"/>
      <c r="AF83" s="22"/>
      <c r="AG83" s="53" t="str">
        <f t="shared" si="280"/>
        <v>181.682,262.134,477.18,195.513,276.573,28.13,186.689,86.811</v>
      </c>
      <c r="AH83" s="23"/>
      <c r="AI83" s="23"/>
      <c r="AJ83" s="23"/>
      <c r="AK83" s="22"/>
      <c r="AL83" s="22"/>
      <c r="AM83" s="22"/>
      <c r="AN83" s="22"/>
      <c r="AO83" s="22"/>
      <c r="AP83" s="22"/>
      <c r="AQ83" s="22"/>
      <c r="AR83" s="22"/>
      <c r="AS83" s="22"/>
      <c r="AT83" s="91">
        <v>32.0</v>
      </c>
      <c r="AU83" s="91">
        <v>41.0</v>
      </c>
      <c r="AV83" s="91">
        <v>16.0</v>
      </c>
      <c r="AW83" s="91">
        <v>35.0</v>
      </c>
      <c r="AX83" s="91">
        <v>37.0</v>
      </c>
      <c r="AY83" s="91">
        <v>17.0</v>
      </c>
      <c r="AZ83" s="91">
        <v>49.0</v>
      </c>
      <c r="BA83" s="91">
        <v>25.0</v>
      </c>
      <c r="BB83" s="22"/>
      <c r="BC83" s="22"/>
      <c r="BD83" s="61" t="s">
        <v>22</v>
      </c>
      <c r="BE83" s="22"/>
      <c r="BF83" s="92">
        <v>18.0</v>
      </c>
      <c r="BG83" s="91">
        <v>29.0</v>
      </c>
      <c r="BH83" s="91">
        <v>4.0</v>
      </c>
      <c r="BI83" s="91">
        <v>17.0</v>
      </c>
      <c r="BJ83" s="91">
        <v>12.0</v>
      </c>
      <c r="BK83" s="91">
        <v>7.0</v>
      </c>
      <c r="BL83" s="91">
        <v>1.0</v>
      </c>
      <c r="BM83" s="91">
        <v>14.0</v>
      </c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53">
        <v>8.0</v>
      </c>
      <c r="BY83" s="254">
        <v>6.0</v>
      </c>
      <c r="BZ83" s="255">
        <v>18.0</v>
      </c>
      <c r="CA83" s="256">
        <v>3.0</v>
      </c>
      <c r="CB83" s="257">
        <v>11.0</v>
      </c>
      <c r="CC83" s="254">
        <v>6.0</v>
      </c>
      <c r="CD83" s="256">
        <v>3.0</v>
      </c>
      <c r="CE83" s="92">
        <v>0.0</v>
      </c>
      <c r="CF83" s="258">
        <v>10.0</v>
      </c>
      <c r="CG83" s="256">
        <v>3.0</v>
      </c>
      <c r="CH83" s="259">
        <v>24.0</v>
      </c>
      <c r="CI83" s="260">
        <v>16.0</v>
      </c>
      <c r="CJ83" s="261">
        <v>12.0</v>
      </c>
      <c r="CK83" s="255">
        <v>18.0</v>
      </c>
      <c r="CL83" s="262">
        <v>14.0</v>
      </c>
      <c r="CM83" s="263">
        <v>19.0</v>
      </c>
      <c r="CN83" s="22"/>
      <c r="CO83" s="22"/>
      <c r="CP83" s="22"/>
      <c r="CQ83" s="114">
        <v>30.0</v>
      </c>
      <c r="CR83" s="264">
        <v>3.0</v>
      </c>
      <c r="CS83" s="265">
        <v>14.0</v>
      </c>
      <c r="CT83" s="125">
        <v>15.0</v>
      </c>
      <c r="CU83" s="266">
        <v>4.0</v>
      </c>
      <c r="CV83" s="267">
        <v>1.0</v>
      </c>
      <c r="CW83" s="264">
        <v>3.0</v>
      </c>
      <c r="CX83" s="268">
        <v>7.0</v>
      </c>
      <c r="CY83" s="22"/>
      <c r="CZ83" s="22"/>
      <c r="DA83" s="22"/>
      <c r="DB83" s="22"/>
      <c r="DC83" s="22"/>
      <c r="DD83" s="22"/>
      <c r="DE83" s="123">
        <v>2.0</v>
      </c>
      <c r="DF83" s="114">
        <v>2.0</v>
      </c>
      <c r="DG83" s="114">
        <v>0.0</v>
      </c>
      <c r="DH83" s="114">
        <v>0.0</v>
      </c>
      <c r="DI83" s="114">
        <v>3.0</v>
      </c>
      <c r="DJ83" s="114">
        <v>1.0</v>
      </c>
      <c r="DK83" s="92">
        <v>0.0</v>
      </c>
      <c r="DL83" s="114">
        <v>2.0</v>
      </c>
      <c r="DM83" s="97">
        <v>1.0</v>
      </c>
      <c r="DN83" s="92">
        <v>0.0</v>
      </c>
      <c r="DO83" s="97">
        <v>1.0</v>
      </c>
      <c r="DP83" s="92">
        <v>0.0</v>
      </c>
      <c r="DQ83" s="114">
        <v>2.0</v>
      </c>
      <c r="DR83" s="22"/>
      <c r="DS83" s="22" t="s">
        <v>232</v>
      </c>
      <c r="DT83" s="56">
        <v>40.323</v>
      </c>
      <c r="DU83" s="56">
        <v>90.009</v>
      </c>
      <c r="DV83" s="56">
        <v>7.644</v>
      </c>
      <c r="DW83" s="57">
        <f t="shared" si="171"/>
        <v>49.686</v>
      </c>
      <c r="DX83" s="57">
        <f t="shared" si="172"/>
        <v>32.679</v>
      </c>
      <c r="DY83" s="22"/>
      <c r="DZ83" s="22"/>
      <c r="EA83" s="22"/>
      <c r="EB83" s="22"/>
      <c r="EC83" s="22"/>
      <c r="ED83" s="22"/>
      <c r="EE83" s="247">
        <v>2.0</v>
      </c>
      <c r="EF83" s="247">
        <v>2.0</v>
      </c>
      <c r="EG83" s="246">
        <v>1.0</v>
      </c>
      <c r="EH83" s="246">
        <v>1.0</v>
      </c>
      <c r="EI83" s="246">
        <v>1.0</v>
      </c>
      <c r="EJ83" s="92">
        <v>0.0</v>
      </c>
      <c r="EK83" s="247">
        <v>2.0</v>
      </c>
      <c r="EL83" s="246">
        <v>1.0</v>
      </c>
      <c r="EM83" s="251">
        <v>7.0</v>
      </c>
      <c r="EN83" s="250">
        <v>3.0</v>
      </c>
      <c r="EO83" s="269">
        <v>9.0</v>
      </c>
      <c r="EP83" s="270">
        <v>12.0</v>
      </c>
      <c r="EQ83" s="251">
        <v>7.0</v>
      </c>
      <c r="ER83" s="247">
        <v>2.0</v>
      </c>
      <c r="ES83" s="271">
        <v>6.0</v>
      </c>
      <c r="ET83" s="124">
        <v>2.0</v>
      </c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3"/>
      <c r="FN83" s="62" t="s">
        <v>21</v>
      </c>
      <c r="FO83" s="64">
        <f t="shared" ref="FO83:FP83" si="282">FO82*FO78/FO74*FO73</f>
        <v>5600</v>
      </c>
      <c r="FP83" s="64">
        <f t="shared" si="282"/>
        <v>7000</v>
      </c>
      <c r="FQ83" s="64">
        <f t="shared" ref="FQ83:FR83" si="283">FO82*FQ78/FQ74*FQ73</f>
        <v>7000</v>
      </c>
      <c r="FR83" s="64">
        <f t="shared" si="283"/>
        <v>7700</v>
      </c>
      <c r="FS83" s="64">
        <f t="shared" ref="FS83:FZ83" si="284">FS82*FS78/FS74*FS73</f>
        <v>4200</v>
      </c>
      <c r="FT83" s="64">
        <f t="shared" si="284"/>
        <v>5600</v>
      </c>
      <c r="FU83" s="64">
        <f t="shared" si="284"/>
        <v>91000</v>
      </c>
      <c r="FV83" s="64">
        <f t="shared" si="284"/>
        <v>42000</v>
      </c>
      <c r="FW83" s="64">
        <f t="shared" si="284"/>
        <v>56000</v>
      </c>
      <c r="FX83" s="64">
        <f t="shared" si="284"/>
        <v>49000</v>
      </c>
      <c r="FY83" s="64">
        <f t="shared" si="284"/>
        <v>147000</v>
      </c>
      <c r="FZ83" s="64">
        <f t="shared" si="284"/>
        <v>10500</v>
      </c>
      <c r="GA83" s="64">
        <f t="shared" ref="GA83:GB83" si="285">FY82*GA78/GA74*GA73</f>
        <v>8400</v>
      </c>
      <c r="GB83" s="64">
        <f t="shared" si="285"/>
        <v>4900</v>
      </c>
      <c r="GC83" s="64">
        <f t="shared" ref="GC83:GD83" si="286">GC82*GC78/GC74*GC73</f>
        <v>11200</v>
      </c>
      <c r="GD83" s="64">
        <f t="shared" si="286"/>
        <v>24500</v>
      </c>
      <c r="GE83" s="22"/>
      <c r="GF83" s="22"/>
      <c r="GG83" s="22"/>
      <c r="GH83" s="22"/>
      <c r="GI83" s="22"/>
      <c r="GJ83" s="61" t="s">
        <v>18</v>
      </c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</row>
    <row r="8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72">
        <v>30.0</v>
      </c>
      <c r="AU84" s="137">
        <v>34.0</v>
      </c>
      <c r="AV84" s="273">
        <v>29.0</v>
      </c>
      <c r="AW84" s="107">
        <v>39.0</v>
      </c>
      <c r="AX84" s="91">
        <v>22.0</v>
      </c>
      <c r="AY84" s="91">
        <v>20.0</v>
      </c>
      <c r="AZ84" s="274">
        <v>34.0</v>
      </c>
      <c r="BA84" s="275">
        <v>23.0</v>
      </c>
      <c r="BB84" s="22"/>
      <c r="BC84" s="22"/>
      <c r="BD84" s="22"/>
      <c r="BE84" s="22"/>
      <c r="BF84" s="91">
        <v>20.0</v>
      </c>
      <c r="BG84" s="91">
        <v>12.0</v>
      </c>
      <c r="BH84" s="91">
        <v>6.0</v>
      </c>
      <c r="BI84" s="91">
        <v>26.0</v>
      </c>
      <c r="BJ84" s="91">
        <v>44.0</v>
      </c>
      <c r="BK84" s="91">
        <v>15.0</v>
      </c>
      <c r="BL84" s="91">
        <v>5.0</v>
      </c>
      <c r="BM84" s="91">
        <v>13.0</v>
      </c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56">
        <v>3.0</v>
      </c>
      <c r="BY84" s="276">
        <v>1.0</v>
      </c>
      <c r="BZ84" s="277">
        <v>20.0</v>
      </c>
      <c r="CA84" s="278">
        <v>2.0</v>
      </c>
      <c r="CB84" s="258">
        <v>10.0</v>
      </c>
      <c r="CC84" s="258">
        <v>10.0</v>
      </c>
      <c r="CD84" s="276">
        <v>1.0</v>
      </c>
      <c r="CE84" s="278">
        <v>2.0</v>
      </c>
      <c r="CF84" s="279">
        <v>4.0</v>
      </c>
      <c r="CG84" s="279">
        <v>4.0</v>
      </c>
      <c r="CH84" s="280">
        <v>32.0</v>
      </c>
      <c r="CI84" s="100">
        <v>7.0</v>
      </c>
      <c r="CJ84" s="259">
        <v>24.0</v>
      </c>
      <c r="CK84" s="277">
        <v>20.0</v>
      </c>
      <c r="CL84" s="281">
        <v>15.0</v>
      </c>
      <c r="CM84" s="279">
        <v>4.0</v>
      </c>
      <c r="CN84" s="22"/>
      <c r="CO84" s="22"/>
      <c r="CP84" s="22"/>
      <c r="CQ84" s="282">
        <v>23.0</v>
      </c>
      <c r="CR84" s="268">
        <v>7.0</v>
      </c>
      <c r="CS84" s="283">
        <v>25.0</v>
      </c>
      <c r="CT84" s="284">
        <v>6.0</v>
      </c>
      <c r="CU84" s="264">
        <v>3.0</v>
      </c>
      <c r="CV84" s="266">
        <v>4.0</v>
      </c>
      <c r="CW84" s="266">
        <v>4.0</v>
      </c>
      <c r="CX84" s="285">
        <v>2.0</v>
      </c>
      <c r="CY84" s="22"/>
      <c r="CZ84" s="22"/>
      <c r="DA84" s="22"/>
      <c r="DB84" s="22"/>
      <c r="DC84" s="22"/>
      <c r="DD84" s="22"/>
      <c r="DE84" s="97">
        <v>1.0</v>
      </c>
      <c r="DF84" s="92">
        <v>0.0</v>
      </c>
      <c r="DG84" s="114">
        <v>0.0</v>
      </c>
      <c r="DH84" s="114">
        <v>0.0</v>
      </c>
      <c r="DI84" s="123">
        <v>2.0</v>
      </c>
      <c r="DJ84" s="92">
        <v>0.0</v>
      </c>
      <c r="DK84" s="92">
        <v>0.0</v>
      </c>
      <c r="DL84" s="92">
        <v>0.0</v>
      </c>
      <c r="DM84" s="114">
        <v>3.0</v>
      </c>
      <c r="DN84" s="92">
        <v>0.0</v>
      </c>
      <c r="DO84" s="97">
        <v>1.0</v>
      </c>
      <c r="DP84" s="92">
        <v>0.0</v>
      </c>
      <c r="DQ84" s="125">
        <v>1.0</v>
      </c>
      <c r="DR84" s="22"/>
      <c r="DS84" s="22" t="s">
        <v>151</v>
      </c>
      <c r="DT84" s="22" t="s">
        <v>248</v>
      </c>
      <c r="DU84" s="56">
        <v>0.0</v>
      </c>
      <c r="DV84" s="56">
        <v>0.0</v>
      </c>
      <c r="DW84" s="286" t="str">
        <f t="shared" si="171"/>
        <v>#VALUE!</v>
      </c>
      <c r="DX84" s="286" t="str">
        <f t="shared" si="172"/>
        <v>#VALUE!</v>
      </c>
      <c r="DY84" s="22"/>
      <c r="DZ84" s="22"/>
      <c r="EA84" s="22"/>
      <c r="EB84" s="22"/>
      <c r="EC84" s="22"/>
      <c r="ED84" s="22"/>
      <c r="EE84" s="246">
        <v>1.0</v>
      </c>
      <c r="EF84" s="246">
        <v>1.0</v>
      </c>
      <c r="EG84" s="247">
        <v>2.0</v>
      </c>
      <c r="EH84" s="246">
        <v>1.0</v>
      </c>
      <c r="EI84" s="92">
        <v>0.0</v>
      </c>
      <c r="EJ84" s="246">
        <v>1.0</v>
      </c>
      <c r="EK84" s="247">
        <v>2.0</v>
      </c>
      <c r="EL84" s="247">
        <v>2.0</v>
      </c>
      <c r="EM84" s="248">
        <v>4.0</v>
      </c>
      <c r="EN84" s="248">
        <v>4.0</v>
      </c>
      <c r="EO84" s="248">
        <v>4.0</v>
      </c>
      <c r="EP84" s="269">
        <v>9.0</v>
      </c>
      <c r="EQ84" s="287">
        <v>5.0</v>
      </c>
      <c r="ER84" s="271">
        <v>6.0</v>
      </c>
      <c r="ES84" s="287">
        <v>5.0</v>
      </c>
      <c r="ET84" s="125">
        <v>3.0</v>
      </c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61" t="s">
        <v>19</v>
      </c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</row>
    <row r="8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88">
        <v>25.0</v>
      </c>
      <c r="AU85" s="289">
        <v>36.0</v>
      </c>
      <c r="AV85" s="134">
        <v>31.0</v>
      </c>
      <c r="AW85" s="119">
        <v>40.0</v>
      </c>
      <c r="AX85" s="120">
        <v>16.0</v>
      </c>
      <c r="AY85" s="236">
        <v>16.0</v>
      </c>
      <c r="AZ85" s="92">
        <v>20.0</v>
      </c>
      <c r="BA85" s="290">
        <v>30.0</v>
      </c>
      <c r="BB85" s="22"/>
      <c r="BC85" s="22"/>
      <c r="BD85" s="22"/>
      <c r="BE85" s="22"/>
      <c r="BF85" s="291">
        <v>13.0</v>
      </c>
      <c r="BG85" s="292">
        <v>15.0</v>
      </c>
      <c r="BH85" s="120">
        <v>5.0</v>
      </c>
      <c r="BI85" s="91">
        <v>33.0</v>
      </c>
      <c r="BJ85" s="293">
        <v>14.0</v>
      </c>
      <c r="BK85" s="91">
        <v>10.0</v>
      </c>
      <c r="BL85" s="294">
        <v>8.0</v>
      </c>
      <c r="BM85" s="91">
        <v>27.0</v>
      </c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78">
        <v>2.0</v>
      </c>
      <c r="BY85" s="279">
        <v>4.0</v>
      </c>
      <c r="BZ85" s="262">
        <v>14.0</v>
      </c>
      <c r="CA85" s="92">
        <v>0.0</v>
      </c>
      <c r="CB85" s="279">
        <v>4.0</v>
      </c>
      <c r="CC85" s="266">
        <v>5.0</v>
      </c>
      <c r="CD85" s="253">
        <v>8.0</v>
      </c>
      <c r="CE85" s="256">
        <v>3.0</v>
      </c>
      <c r="CF85" s="254">
        <v>6.0</v>
      </c>
      <c r="CG85" s="278">
        <v>2.0</v>
      </c>
      <c r="CH85" s="277">
        <v>20.0</v>
      </c>
      <c r="CI85" s="261">
        <v>12.0</v>
      </c>
      <c r="CJ85" s="257">
        <v>11.0</v>
      </c>
      <c r="CK85" s="260">
        <v>16.0</v>
      </c>
      <c r="CL85" s="260">
        <v>16.0</v>
      </c>
      <c r="CM85" s="256">
        <v>3.0</v>
      </c>
      <c r="CN85" s="22"/>
      <c r="CO85" s="22"/>
      <c r="CP85" s="22"/>
      <c r="CQ85" s="295">
        <v>27.0</v>
      </c>
      <c r="CR85" s="266">
        <v>4.0</v>
      </c>
      <c r="CS85" s="268">
        <v>7.0</v>
      </c>
      <c r="CT85" s="264">
        <v>3.0</v>
      </c>
      <c r="CU85" s="284">
        <v>6.0</v>
      </c>
      <c r="CV85" s="126">
        <v>5.0</v>
      </c>
      <c r="CW85" s="296">
        <v>11.0</v>
      </c>
      <c r="CX85" s="266">
        <v>4.0</v>
      </c>
      <c r="CY85" s="22"/>
      <c r="CZ85" s="22"/>
      <c r="DA85" s="22"/>
      <c r="DB85" s="22"/>
      <c r="DC85" s="22"/>
      <c r="DD85" s="22"/>
      <c r="DE85" s="92">
        <v>0.0</v>
      </c>
      <c r="DF85" s="92">
        <v>0.0</v>
      </c>
      <c r="DG85" s="114">
        <v>0.0</v>
      </c>
      <c r="DH85" s="114">
        <v>0.0</v>
      </c>
      <c r="DI85" s="92">
        <v>0.0</v>
      </c>
      <c r="DJ85" s="92">
        <v>0.0</v>
      </c>
      <c r="DK85" s="92">
        <v>0.0</v>
      </c>
      <c r="DL85" s="92">
        <v>0.0</v>
      </c>
      <c r="DM85" s="97">
        <v>1.0</v>
      </c>
      <c r="DN85" s="92">
        <v>0.0</v>
      </c>
      <c r="DO85" s="97">
        <v>1.0</v>
      </c>
      <c r="DP85" s="92">
        <v>0.0</v>
      </c>
      <c r="DQ85" s="92">
        <v>0.0</v>
      </c>
      <c r="DR85" s="22"/>
      <c r="DS85" s="56">
        <v>159.0</v>
      </c>
      <c r="DT85" s="22" t="s">
        <v>248</v>
      </c>
      <c r="DU85" s="56">
        <v>0.0</v>
      </c>
      <c r="DV85" s="56">
        <v>0.0</v>
      </c>
      <c r="DW85" s="286" t="str">
        <f t="shared" si="171"/>
        <v>#VALUE!</v>
      </c>
      <c r="DX85" s="286" t="str">
        <f t="shared" si="172"/>
        <v>#VALUE!</v>
      </c>
      <c r="DY85" s="22"/>
      <c r="DZ85" s="22"/>
      <c r="EA85" s="22"/>
      <c r="EB85" s="22"/>
      <c r="EC85" s="22"/>
      <c r="ED85" s="22"/>
      <c r="EE85" s="92">
        <v>0.0</v>
      </c>
      <c r="EF85" s="250">
        <v>3.0</v>
      </c>
      <c r="EG85" s="271">
        <v>6.0</v>
      </c>
      <c r="EH85" s="247">
        <v>2.0</v>
      </c>
      <c r="EI85" s="92">
        <v>0.0</v>
      </c>
      <c r="EJ85" s="246">
        <v>1.0</v>
      </c>
      <c r="EK85" s="247">
        <v>2.0</v>
      </c>
      <c r="EL85" s="246">
        <v>1.0</v>
      </c>
      <c r="EM85" s="247">
        <v>2.0</v>
      </c>
      <c r="EN85" s="92">
        <v>0.0</v>
      </c>
      <c r="EO85" s="271">
        <v>6.0</v>
      </c>
      <c r="EP85" s="271">
        <v>6.0</v>
      </c>
      <c r="EQ85" s="271">
        <v>6.0</v>
      </c>
      <c r="ER85" s="250">
        <v>3.0</v>
      </c>
      <c r="ES85" s="248">
        <v>4.0</v>
      </c>
      <c r="ET85" s="114">
        <v>5.0</v>
      </c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3" t="s">
        <v>20</v>
      </c>
      <c r="GL85" s="90">
        <v>50.0</v>
      </c>
      <c r="GM85" s="75">
        <f t="shared" ref="GM85:HA85" si="287">GL85</f>
        <v>50</v>
      </c>
      <c r="GN85" s="75">
        <f t="shared" si="287"/>
        <v>50</v>
      </c>
      <c r="GO85" s="75">
        <f t="shared" si="287"/>
        <v>50</v>
      </c>
      <c r="GP85" s="75">
        <f t="shared" si="287"/>
        <v>50</v>
      </c>
      <c r="GQ85" s="75">
        <f t="shared" si="287"/>
        <v>50</v>
      </c>
      <c r="GR85" s="75">
        <f t="shared" si="287"/>
        <v>50</v>
      </c>
      <c r="GS85" s="75">
        <f t="shared" si="287"/>
        <v>50</v>
      </c>
      <c r="GT85" s="75">
        <f t="shared" si="287"/>
        <v>50</v>
      </c>
      <c r="GU85" s="75">
        <f t="shared" si="287"/>
        <v>50</v>
      </c>
      <c r="GV85" s="75">
        <f t="shared" si="287"/>
        <v>50</v>
      </c>
      <c r="GW85" s="75">
        <f t="shared" si="287"/>
        <v>50</v>
      </c>
      <c r="GX85" s="75">
        <f t="shared" si="287"/>
        <v>50</v>
      </c>
      <c r="GY85" s="75">
        <f t="shared" si="287"/>
        <v>50</v>
      </c>
      <c r="GZ85" s="75">
        <f t="shared" si="287"/>
        <v>50</v>
      </c>
      <c r="HA85" s="75">
        <f t="shared" si="287"/>
        <v>50</v>
      </c>
    </row>
    <row r="8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91">
        <v>56.0</v>
      </c>
      <c r="AU86" s="108">
        <v>41.0</v>
      </c>
      <c r="AV86" s="101">
        <v>26.0</v>
      </c>
      <c r="AW86" s="297">
        <v>21.0</v>
      </c>
      <c r="AX86" s="92">
        <v>15.0</v>
      </c>
      <c r="AY86" s="92">
        <v>5.0</v>
      </c>
      <c r="AZ86" s="298">
        <v>25.0</v>
      </c>
      <c r="BA86" s="299">
        <v>22.0</v>
      </c>
      <c r="BB86" s="22"/>
      <c r="BC86" s="22"/>
      <c r="BD86" s="22"/>
      <c r="BE86" s="22"/>
      <c r="BF86" s="92">
        <v>9.0</v>
      </c>
      <c r="BG86" s="300">
        <v>22.0</v>
      </c>
      <c r="BH86" s="92">
        <v>4.0</v>
      </c>
      <c r="BI86" s="92">
        <v>10.0</v>
      </c>
      <c r="BJ86" s="92">
        <v>8.0</v>
      </c>
      <c r="BK86" s="109">
        <v>8.0</v>
      </c>
      <c r="BL86" s="92">
        <v>1.0</v>
      </c>
      <c r="BM86" s="301">
        <v>16.0</v>
      </c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66">
        <v>5.0</v>
      </c>
      <c r="BY86" s="256">
        <v>3.0</v>
      </c>
      <c r="BZ86" s="302">
        <v>17.0</v>
      </c>
      <c r="CA86" s="92">
        <v>0.0</v>
      </c>
      <c r="CB86" s="256">
        <v>3.0</v>
      </c>
      <c r="CC86" s="254">
        <v>6.0</v>
      </c>
      <c r="CD86" s="266">
        <v>5.0</v>
      </c>
      <c r="CE86" s="276">
        <v>1.0</v>
      </c>
      <c r="CF86" s="279">
        <v>4.0</v>
      </c>
      <c r="CG86" s="260">
        <v>16.0</v>
      </c>
      <c r="CH86" s="303">
        <v>29.0</v>
      </c>
      <c r="CI86" s="253">
        <v>8.0</v>
      </c>
      <c r="CJ86" s="277">
        <v>20.0</v>
      </c>
      <c r="CK86" s="304">
        <v>22.0</v>
      </c>
      <c r="CL86" s="305">
        <v>9.0</v>
      </c>
      <c r="CM86" s="100">
        <v>7.0</v>
      </c>
      <c r="CN86" s="22"/>
      <c r="CO86" s="22"/>
      <c r="CP86" s="22"/>
      <c r="CQ86" s="306">
        <v>16.0</v>
      </c>
      <c r="CR86" s="264">
        <v>3.0</v>
      </c>
      <c r="CS86" s="125">
        <v>15.0</v>
      </c>
      <c r="CT86" s="126">
        <v>5.0</v>
      </c>
      <c r="CU86" s="296">
        <v>11.0</v>
      </c>
      <c r="CV86" s="267">
        <v>1.0</v>
      </c>
      <c r="CW86" s="307">
        <v>9.0</v>
      </c>
      <c r="CX86" s="285">
        <v>2.0</v>
      </c>
      <c r="CY86" s="22"/>
      <c r="CZ86" s="22"/>
      <c r="DA86" s="22"/>
      <c r="DB86" s="22"/>
      <c r="DC86" s="22"/>
      <c r="DD86" s="22"/>
      <c r="DE86" s="92">
        <v>0.0</v>
      </c>
      <c r="DF86" s="92">
        <v>0.0</v>
      </c>
      <c r="DG86" s="114">
        <v>0.0</v>
      </c>
      <c r="DH86" s="114">
        <v>0.0</v>
      </c>
      <c r="DI86" s="92">
        <v>0.0</v>
      </c>
      <c r="DJ86" s="92">
        <v>0.0</v>
      </c>
      <c r="DK86" s="92">
        <v>0.0</v>
      </c>
      <c r="DL86" s="92">
        <v>0.0</v>
      </c>
      <c r="DM86" s="97">
        <v>1.0</v>
      </c>
      <c r="DN86" s="92">
        <v>0.0</v>
      </c>
      <c r="DO86" s="97">
        <v>1.0</v>
      </c>
      <c r="DP86" s="92">
        <v>0.0</v>
      </c>
      <c r="DQ86" s="92">
        <v>0.0</v>
      </c>
      <c r="DR86" s="22"/>
      <c r="DS86" s="22" t="s">
        <v>227</v>
      </c>
      <c r="DT86" s="22" t="s">
        <v>248</v>
      </c>
      <c r="DU86" s="56">
        <v>0.0</v>
      </c>
      <c r="DV86" s="56">
        <v>0.0</v>
      </c>
      <c r="DW86" s="286" t="str">
        <f t="shared" si="171"/>
        <v>#VALUE!</v>
      </c>
      <c r="DX86" s="286" t="str">
        <f t="shared" si="172"/>
        <v>#VALUE!</v>
      </c>
      <c r="DY86" s="22"/>
      <c r="DZ86" s="22"/>
      <c r="EA86" s="22"/>
      <c r="EB86" s="22"/>
      <c r="EC86" s="22"/>
      <c r="ED86" s="22"/>
      <c r="EE86" s="92">
        <v>0.0</v>
      </c>
      <c r="EF86" s="246">
        <v>1.0</v>
      </c>
      <c r="EG86" s="92">
        <v>0.0</v>
      </c>
      <c r="EH86" s="250">
        <v>3.0</v>
      </c>
      <c r="EI86" s="92">
        <v>0.0</v>
      </c>
      <c r="EJ86" s="246">
        <v>1.0</v>
      </c>
      <c r="EK86" s="246">
        <v>1.0</v>
      </c>
      <c r="EL86" s="248">
        <v>4.0</v>
      </c>
      <c r="EM86" s="251">
        <v>7.0</v>
      </c>
      <c r="EN86" s="246">
        <v>1.0</v>
      </c>
      <c r="EO86" s="271">
        <v>6.0</v>
      </c>
      <c r="EP86" s="250">
        <v>3.0</v>
      </c>
      <c r="EQ86" s="248">
        <v>4.0</v>
      </c>
      <c r="ER86" s="251">
        <v>7.0</v>
      </c>
      <c r="ES86" s="114">
        <v>13.0</v>
      </c>
      <c r="ET86" s="92">
        <v>1.0</v>
      </c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61" t="s">
        <v>22</v>
      </c>
      <c r="FN86" s="22"/>
      <c r="FO86" s="308">
        <v>1.0</v>
      </c>
      <c r="FP86" s="92">
        <v>0.0</v>
      </c>
      <c r="FQ86" s="308">
        <v>1.0</v>
      </c>
      <c r="FR86" s="125">
        <v>12.0</v>
      </c>
      <c r="FS86" s="308">
        <v>1.0</v>
      </c>
      <c r="FT86" s="309">
        <v>3.0</v>
      </c>
      <c r="FU86" s="124">
        <v>6.0</v>
      </c>
      <c r="FV86" s="310">
        <v>5.0</v>
      </c>
      <c r="FW86" s="97">
        <v>8.0</v>
      </c>
      <c r="FX86" s="124">
        <v>6.0</v>
      </c>
      <c r="FY86" s="311">
        <v>9.0</v>
      </c>
      <c r="FZ86" s="126">
        <v>4.0</v>
      </c>
      <c r="GA86" s="308">
        <v>1.0</v>
      </c>
      <c r="GB86" s="141">
        <v>2.0</v>
      </c>
      <c r="GC86" s="141">
        <v>2.0</v>
      </c>
      <c r="GD86" s="97">
        <v>1.0</v>
      </c>
      <c r="GE86" s="22"/>
      <c r="GF86" s="22"/>
      <c r="GG86" s="22"/>
      <c r="GH86" s="22"/>
      <c r="GI86" s="22"/>
      <c r="GJ86" s="23"/>
      <c r="GK86" s="62" t="s">
        <v>21</v>
      </c>
      <c r="GL86" s="64">
        <f t="shared" ref="GL86:GM86" si="288">GL85*GL81/GL77*GL76</f>
        <v>22000</v>
      </c>
      <c r="GM86" s="64">
        <f t="shared" si="288"/>
        <v>28000</v>
      </c>
      <c r="GN86" s="64">
        <f t="shared" ref="GN86:GO86" si="289">GL85*GN81/GN77*GN76</f>
        <v>30500</v>
      </c>
      <c r="GO86" s="64">
        <f t="shared" si="289"/>
        <v>20000</v>
      </c>
      <c r="GP86" s="64">
        <f t="shared" ref="GP86:GW86" si="290">GP85*GP81/GP77*GP76</f>
        <v>26000</v>
      </c>
      <c r="GQ86" s="64">
        <f t="shared" si="290"/>
        <v>215000</v>
      </c>
      <c r="GR86" s="64">
        <f t="shared" si="290"/>
        <v>180000</v>
      </c>
      <c r="GS86" s="64">
        <f t="shared" si="290"/>
        <v>185000</v>
      </c>
      <c r="GT86" s="64">
        <f t="shared" si="290"/>
        <v>135000</v>
      </c>
      <c r="GU86" s="64">
        <f t="shared" si="290"/>
        <v>22500</v>
      </c>
      <c r="GV86" s="64">
        <f t="shared" si="290"/>
        <v>15500</v>
      </c>
      <c r="GW86" s="64">
        <f t="shared" si="290"/>
        <v>29000</v>
      </c>
      <c r="GX86" s="64">
        <f t="shared" ref="GX86:GY86" si="291">GV85*GX81/GX77*GX76</f>
        <v>180000</v>
      </c>
      <c r="GY86" s="64">
        <f t="shared" si="291"/>
        <v>31000</v>
      </c>
      <c r="GZ86" s="64">
        <f t="shared" ref="GZ86:HA86" si="292">GZ85*GZ81/GZ77*GZ76</f>
        <v>180000</v>
      </c>
      <c r="HA86" s="64">
        <f t="shared" si="292"/>
        <v>170000</v>
      </c>
    </row>
    <row r="8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92">
        <v>18.0</v>
      </c>
      <c r="AU87" s="312">
        <v>27.0</v>
      </c>
      <c r="AV87" s="108">
        <v>33.0</v>
      </c>
      <c r="AW87" s="92">
        <v>16.0</v>
      </c>
      <c r="AX87" s="91">
        <v>22.0</v>
      </c>
      <c r="AY87" s="313">
        <v>8.0</v>
      </c>
      <c r="AZ87" s="314">
        <v>28.0</v>
      </c>
      <c r="BA87" s="92">
        <v>16.0</v>
      </c>
      <c r="BB87" s="22"/>
      <c r="BC87" s="22"/>
      <c r="BD87" s="22"/>
      <c r="BE87" s="22"/>
      <c r="BF87" s="315">
        <v>25.0</v>
      </c>
      <c r="BG87" s="92">
        <v>6.0</v>
      </c>
      <c r="BH87" s="316">
        <v>11.0</v>
      </c>
      <c r="BI87" s="317">
        <v>28.0</v>
      </c>
      <c r="BJ87" s="234">
        <v>12.0</v>
      </c>
      <c r="BK87" s="91">
        <v>10.0</v>
      </c>
      <c r="BL87" s="91">
        <v>10.0</v>
      </c>
      <c r="BM87" s="318">
        <v>18.0</v>
      </c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56">
        <v>3.0</v>
      </c>
      <c r="BY87" s="278">
        <v>2.0</v>
      </c>
      <c r="BZ87" s="304">
        <v>22.0</v>
      </c>
      <c r="CA87" s="276">
        <v>1.0</v>
      </c>
      <c r="CB87" s="100">
        <v>7.0</v>
      </c>
      <c r="CC87" s="279">
        <v>4.0</v>
      </c>
      <c r="CD87" s="276">
        <v>1.0</v>
      </c>
      <c r="CE87" s="278">
        <v>2.0</v>
      </c>
      <c r="CF87" s="261">
        <v>12.0</v>
      </c>
      <c r="CG87" s="281">
        <v>15.0</v>
      </c>
      <c r="CH87" s="319">
        <v>21.0</v>
      </c>
      <c r="CI87" s="320">
        <v>25.0</v>
      </c>
      <c r="CJ87" s="266">
        <v>5.0</v>
      </c>
      <c r="CK87" s="304">
        <v>22.0</v>
      </c>
      <c r="CL87" s="262">
        <v>14.0</v>
      </c>
      <c r="CM87" s="256">
        <v>3.0</v>
      </c>
      <c r="CN87" s="22"/>
      <c r="CO87" s="22"/>
      <c r="CP87" s="22"/>
      <c r="CQ87" s="321">
        <v>12.0</v>
      </c>
      <c r="CR87" s="322">
        <v>21.0</v>
      </c>
      <c r="CS87" s="268">
        <v>7.0</v>
      </c>
      <c r="CT87" s="285">
        <v>2.0</v>
      </c>
      <c r="CU87" s="264">
        <v>3.0</v>
      </c>
      <c r="CV87" s="264">
        <v>3.0</v>
      </c>
      <c r="CW87" s="323">
        <v>8.0</v>
      </c>
      <c r="CX87" s="126">
        <v>5.0</v>
      </c>
      <c r="CY87" s="22"/>
      <c r="CZ87" s="22"/>
      <c r="DA87" s="22"/>
      <c r="DB87" s="22"/>
      <c r="DC87" s="22"/>
      <c r="DD87" s="22"/>
      <c r="DE87" s="92">
        <v>0.0</v>
      </c>
      <c r="DF87" s="92">
        <v>0.0</v>
      </c>
      <c r="DG87" s="114">
        <v>0.0</v>
      </c>
      <c r="DH87" s="114">
        <v>0.0</v>
      </c>
      <c r="DI87" s="92">
        <v>0.0</v>
      </c>
      <c r="DJ87" s="92">
        <v>0.0</v>
      </c>
      <c r="DK87" s="92">
        <v>0.0</v>
      </c>
      <c r="DL87" s="92">
        <v>0.0</v>
      </c>
      <c r="DM87" s="92">
        <v>0.0</v>
      </c>
      <c r="DN87" s="92">
        <v>0.0</v>
      </c>
      <c r="DO87" s="92">
        <v>0.0</v>
      </c>
      <c r="DP87" s="92">
        <v>0.0</v>
      </c>
      <c r="DQ87" s="92">
        <v>0.0</v>
      </c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92">
        <v>0.0</v>
      </c>
      <c r="EF87" s="246">
        <v>1.0</v>
      </c>
      <c r="EG87" s="92">
        <v>0.0</v>
      </c>
      <c r="EH87" s="92">
        <v>0.0</v>
      </c>
      <c r="EI87" s="92">
        <v>0.0</v>
      </c>
      <c r="EJ87" s="250">
        <v>3.0</v>
      </c>
      <c r="EK87" s="92">
        <v>0.0</v>
      </c>
      <c r="EL87" s="287">
        <v>5.0</v>
      </c>
      <c r="EM87" s="248">
        <v>4.0</v>
      </c>
      <c r="EN87" s="247">
        <v>2.0</v>
      </c>
      <c r="EO87" s="269">
        <v>9.0</v>
      </c>
      <c r="EP87" s="248">
        <v>4.0</v>
      </c>
      <c r="EQ87" s="252">
        <v>11.0</v>
      </c>
      <c r="ER87" s="247">
        <v>2.0</v>
      </c>
      <c r="ES87" s="269">
        <v>9.0</v>
      </c>
      <c r="ET87" s="125">
        <v>3.0</v>
      </c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141">
        <v>2.0</v>
      </c>
      <c r="FP87" s="309">
        <v>3.0</v>
      </c>
      <c r="FQ87" s="92">
        <v>0.0</v>
      </c>
      <c r="FR87" s="141">
        <v>2.0</v>
      </c>
      <c r="FS87" s="141">
        <v>2.0</v>
      </c>
      <c r="FT87" s="308">
        <v>1.0</v>
      </c>
      <c r="FU87" s="324">
        <v>13.0</v>
      </c>
      <c r="FV87" s="325">
        <v>7.0</v>
      </c>
      <c r="FW87" s="308">
        <v>1.0</v>
      </c>
      <c r="FX87" s="308">
        <v>1.0</v>
      </c>
      <c r="FY87" s="326">
        <v>11.0</v>
      </c>
      <c r="FZ87" s="92">
        <v>0.0</v>
      </c>
      <c r="GA87" s="141">
        <v>2.0</v>
      </c>
      <c r="GB87" s="309">
        <v>3.0</v>
      </c>
      <c r="GC87" s="308">
        <v>1.0</v>
      </c>
      <c r="GD87" s="114">
        <v>3.0</v>
      </c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</row>
    <row r="88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119">
        <v>43.0</v>
      </c>
      <c r="AU88" s="91">
        <v>49.0</v>
      </c>
      <c r="AV88" s="91">
        <v>37.0</v>
      </c>
      <c r="AW88" s="327">
        <v>36.0</v>
      </c>
      <c r="AX88" s="119">
        <v>19.0</v>
      </c>
      <c r="AY88" s="328">
        <v>13.0</v>
      </c>
      <c r="AZ88" s="91">
        <v>45.0</v>
      </c>
      <c r="BA88" s="329">
        <v>20.0</v>
      </c>
      <c r="BB88" s="22"/>
      <c r="BC88" s="22"/>
      <c r="BD88" s="22"/>
      <c r="BE88" s="22"/>
      <c r="BF88" s="91">
        <v>42.0</v>
      </c>
      <c r="BG88" s="300">
        <v>22.0</v>
      </c>
      <c r="BH88" s="91">
        <v>19.0</v>
      </c>
      <c r="BI88" s="330">
        <v>21.0</v>
      </c>
      <c r="BJ88" s="91">
        <v>26.0</v>
      </c>
      <c r="BK88" s="92">
        <v>2.0</v>
      </c>
      <c r="BL88" s="101">
        <v>2.0</v>
      </c>
      <c r="BM88" s="92">
        <v>13.0</v>
      </c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66">
        <v>5.0</v>
      </c>
      <c r="BY88" s="276">
        <v>1.0</v>
      </c>
      <c r="BZ88" s="331">
        <v>26.0</v>
      </c>
      <c r="CA88" s="278">
        <v>2.0</v>
      </c>
      <c r="CB88" s="266">
        <v>5.0</v>
      </c>
      <c r="CC88" s="254">
        <v>6.0</v>
      </c>
      <c r="CD88" s="276">
        <v>1.0</v>
      </c>
      <c r="CE88" s="266">
        <v>5.0</v>
      </c>
      <c r="CF88" s="266">
        <v>5.0</v>
      </c>
      <c r="CG88" s="100">
        <v>7.0</v>
      </c>
      <c r="CH88" s="114">
        <v>37.0</v>
      </c>
      <c r="CI88" s="260">
        <v>16.0</v>
      </c>
      <c r="CJ88" s="278">
        <v>2.0</v>
      </c>
      <c r="CK88" s="332">
        <v>13.0</v>
      </c>
      <c r="CL88" s="333">
        <v>23.0</v>
      </c>
      <c r="CM88" s="254">
        <v>6.0</v>
      </c>
      <c r="CN88" s="22"/>
      <c r="CO88" s="22"/>
      <c r="CP88" s="22"/>
      <c r="CQ88" s="334">
        <v>28.0</v>
      </c>
      <c r="CR88" s="97">
        <v>10.0</v>
      </c>
      <c r="CS88" s="284">
        <v>6.0</v>
      </c>
      <c r="CT88" s="307">
        <v>9.0</v>
      </c>
      <c r="CU88" s="266">
        <v>4.0</v>
      </c>
      <c r="CV88" s="267">
        <v>1.0</v>
      </c>
      <c r="CW88" s="266">
        <v>4.0</v>
      </c>
      <c r="CX88" s="265">
        <v>14.0</v>
      </c>
      <c r="CY88" s="22"/>
      <c r="CZ88" s="22"/>
      <c r="DA88" s="22"/>
      <c r="DB88" s="22"/>
      <c r="DC88" s="22"/>
      <c r="DD88" s="22"/>
      <c r="DE88" s="92">
        <v>0.0</v>
      </c>
      <c r="DF88" s="92">
        <v>0.0</v>
      </c>
      <c r="DG88" s="114">
        <v>0.0</v>
      </c>
      <c r="DH88" s="114">
        <v>0.0</v>
      </c>
      <c r="DI88" s="92">
        <v>0.0</v>
      </c>
      <c r="DJ88" s="92">
        <v>0.0</v>
      </c>
      <c r="DK88" s="92">
        <v>0.0</v>
      </c>
      <c r="DL88" s="92">
        <v>0.0</v>
      </c>
      <c r="DM88" s="92">
        <v>0.0</v>
      </c>
      <c r="DN88" s="92">
        <v>0.0</v>
      </c>
      <c r="DO88" s="92">
        <v>0.0</v>
      </c>
      <c r="DP88" s="92">
        <v>0.0</v>
      </c>
      <c r="DQ88" s="92">
        <v>0.0</v>
      </c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92">
        <v>0.0</v>
      </c>
      <c r="EF88" s="247">
        <v>2.0</v>
      </c>
      <c r="EG88" s="92">
        <v>0.0</v>
      </c>
      <c r="EH88" s="92">
        <v>0.0</v>
      </c>
      <c r="EI88" s="92">
        <v>0.0</v>
      </c>
      <c r="EJ88" s="92">
        <v>0.0</v>
      </c>
      <c r="EK88" s="92">
        <v>0.0</v>
      </c>
      <c r="EL88" s="247">
        <v>2.0</v>
      </c>
      <c r="EM88" s="246">
        <v>1.0</v>
      </c>
      <c r="EN88" s="92">
        <v>0.0</v>
      </c>
      <c r="EO88" s="250">
        <v>3.0</v>
      </c>
      <c r="EP88" s="271">
        <v>6.0</v>
      </c>
      <c r="EQ88" s="246">
        <v>1.0</v>
      </c>
      <c r="ER88" s="287">
        <v>5.0</v>
      </c>
      <c r="ES88" s="249">
        <v>8.0</v>
      </c>
      <c r="ET88" s="92">
        <v>1.0</v>
      </c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141">
        <v>2.0</v>
      </c>
      <c r="FP88" s="308">
        <v>1.0</v>
      </c>
      <c r="FQ88" s="92">
        <v>0.0</v>
      </c>
      <c r="FR88" s="308">
        <v>1.0</v>
      </c>
      <c r="FS88" s="308">
        <v>1.0</v>
      </c>
      <c r="FT88" s="141">
        <v>2.0</v>
      </c>
      <c r="FU88" s="310">
        <v>5.0</v>
      </c>
      <c r="FV88" s="124">
        <v>6.0</v>
      </c>
      <c r="FW88" s="126">
        <v>4.0</v>
      </c>
      <c r="FX88" s="141">
        <v>2.0</v>
      </c>
      <c r="FY88" s="141">
        <v>2.0</v>
      </c>
      <c r="FZ88" s="309">
        <v>3.0</v>
      </c>
      <c r="GA88" s="92">
        <v>0.0</v>
      </c>
      <c r="GB88" s="141">
        <v>2.0</v>
      </c>
      <c r="GC88" s="141">
        <v>2.0</v>
      </c>
      <c r="GD88" s="114">
        <v>3.0</v>
      </c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</row>
    <row r="89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335">
        <v>47.0</v>
      </c>
      <c r="AU89" s="152">
        <v>26.0</v>
      </c>
      <c r="AV89" s="152">
        <v>22.0</v>
      </c>
      <c r="AW89" s="147">
        <v>45.0</v>
      </c>
      <c r="AX89" s="336">
        <v>16.0</v>
      </c>
      <c r="AY89" s="337">
        <v>18.0</v>
      </c>
      <c r="AZ89" s="338">
        <v>33.0</v>
      </c>
      <c r="BA89" s="147">
        <v>36.0</v>
      </c>
      <c r="BB89" s="22"/>
      <c r="BC89" s="22"/>
      <c r="BD89" s="22"/>
      <c r="BE89" s="22"/>
      <c r="BF89" s="111">
        <v>19.0</v>
      </c>
      <c r="BG89" s="120">
        <v>11.0</v>
      </c>
      <c r="BH89" s="106">
        <v>6.0</v>
      </c>
      <c r="BI89" s="129">
        <v>24.0</v>
      </c>
      <c r="BJ89" s="339">
        <v>15.0</v>
      </c>
      <c r="BK89" s="101">
        <v>4.0</v>
      </c>
      <c r="BL89" s="134">
        <v>4.0</v>
      </c>
      <c r="BM89" s="301">
        <v>16.0</v>
      </c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100">
        <v>7.0</v>
      </c>
      <c r="BY89" s="278">
        <v>2.0</v>
      </c>
      <c r="BZ89" s="259">
        <v>24.0</v>
      </c>
      <c r="CA89" s="276">
        <v>1.0</v>
      </c>
      <c r="CB89" s="257">
        <v>11.0</v>
      </c>
      <c r="CC89" s="256">
        <v>3.0</v>
      </c>
      <c r="CD89" s="276">
        <v>1.0</v>
      </c>
      <c r="CE89" s="276">
        <v>1.0</v>
      </c>
      <c r="CF89" s="254">
        <v>6.0</v>
      </c>
      <c r="CG89" s="261">
        <v>12.0</v>
      </c>
      <c r="CH89" s="277">
        <v>20.0</v>
      </c>
      <c r="CI89" s="262">
        <v>14.0</v>
      </c>
      <c r="CJ89" s="305">
        <v>9.0</v>
      </c>
      <c r="CK89" s="319">
        <v>21.0</v>
      </c>
      <c r="CL89" s="332">
        <v>13.0</v>
      </c>
      <c r="CM89" s="279">
        <v>4.0</v>
      </c>
      <c r="CN89" s="22"/>
      <c r="CO89" s="22"/>
      <c r="CP89" s="22"/>
      <c r="CQ89" s="306">
        <v>16.0</v>
      </c>
      <c r="CR89" s="282">
        <v>23.0</v>
      </c>
      <c r="CS89" s="265">
        <v>14.0</v>
      </c>
      <c r="CT89" s="126">
        <v>5.0</v>
      </c>
      <c r="CU89" s="323">
        <v>8.0</v>
      </c>
      <c r="CV89" s="92">
        <v>0.0</v>
      </c>
      <c r="CW89" s="284">
        <v>6.0</v>
      </c>
      <c r="CX89" s="97">
        <v>10.0</v>
      </c>
      <c r="CY89" s="22"/>
      <c r="CZ89" s="22"/>
      <c r="DA89" s="22"/>
      <c r="DB89" s="22"/>
      <c r="DC89" s="22"/>
      <c r="DD89" s="22"/>
      <c r="DE89" s="152">
        <v>0.0</v>
      </c>
      <c r="DF89" s="152">
        <v>0.0</v>
      </c>
      <c r="DG89" s="168">
        <v>0.0</v>
      </c>
      <c r="DH89" s="168">
        <v>0.0</v>
      </c>
      <c r="DI89" s="152">
        <v>0.0</v>
      </c>
      <c r="DJ89" s="152">
        <v>0.0</v>
      </c>
      <c r="DK89" s="152">
        <v>0.0</v>
      </c>
      <c r="DL89" s="152">
        <v>0.0</v>
      </c>
      <c r="DM89" s="152">
        <v>0.0</v>
      </c>
      <c r="DN89" s="152">
        <v>0.0</v>
      </c>
      <c r="DO89" s="152">
        <v>0.0</v>
      </c>
      <c r="DP89" s="152">
        <v>0.0</v>
      </c>
      <c r="DQ89" s="152">
        <v>0.0</v>
      </c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152">
        <v>0.0</v>
      </c>
      <c r="EF89" s="152">
        <v>0.0</v>
      </c>
      <c r="EG89" s="152">
        <v>0.0</v>
      </c>
      <c r="EH89" s="152">
        <v>0.0</v>
      </c>
      <c r="EI89" s="152">
        <v>0.0</v>
      </c>
      <c r="EJ89" s="152">
        <v>0.0</v>
      </c>
      <c r="EK89" s="152">
        <v>0.0</v>
      </c>
      <c r="EL89" s="152">
        <v>0.0</v>
      </c>
      <c r="EM89" s="340">
        <v>4.0</v>
      </c>
      <c r="EN89" s="152">
        <v>0.0</v>
      </c>
      <c r="EO89" s="341">
        <v>5.0</v>
      </c>
      <c r="EP89" s="340">
        <v>4.0</v>
      </c>
      <c r="EQ89" s="340">
        <v>4.0</v>
      </c>
      <c r="ER89" s="342">
        <v>12.0</v>
      </c>
      <c r="ES89" s="343">
        <v>11.0</v>
      </c>
      <c r="ET89" s="152">
        <v>1.0</v>
      </c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92">
        <v>0.0</v>
      </c>
      <c r="FP89" s="141">
        <v>2.0</v>
      </c>
      <c r="FQ89" s="92">
        <v>0.0</v>
      </c>
      <c r="FR89" s="308">
        <v>1.0</v>
      </c>
      <c r="FS89" s="92">
        <v>0.0</v>
      </c>
      <c r="FT89" s="308">
        <v>1.0</v>
      </c>
      <c r="FU89" s="125">
        <v>12.0</v>
      </c>
      <c r="FV89" s="310">
        <v>5.0</v>
      </c>
      <c r="FW89" s="141">
        <v>2.0</v>
      </c>
      <c r="FX89" s="310">
        <v>5.0</v>
      </c>
      <c r="FY89" s="124">
        <v>6.0</v>
      </c>
      <c r="FZ89" s="92">
        <v>0.0</v>
      </c>
      <c r="GA89" s="92">
        <v>0.0</v>
      </c>
      <c r="GB89" s="309">
        <v>3.0</v>
      </c>
      <c r="GC89" s="309">
        <v>3.0</v>
      </c>
      <c r="GD89" s="123">
        <v>2.0</v>
      </c>
      <c r="GE89" s="22"/>
      <c r="GF89" s="22"/>
      <c r="GG89" s="22"/>
      <c r="GH89" s="22"/>
      <c r="GI89" s="22"/>
      <c r="GJ89" s="61" t="s">
        <v>22</v>
      </c>
      <c r="GK89" s="22"/>
      <c r="GL89" s="344">
        <v>1.0</v>
      </c>
      <c r="GM89" s="95">
        <v>2.0</v>
      </c>
      <c r="GN89" s="344">
        <v>1.0</v>
      </c>
      <c r="GO89" s="95">
        <v>2.0</v>
      </c>
      <c r="GP89" s="344">
        <v>1.0</v>
      </c>
      <c r="GQ89" s="125">
        <v>7.0</v>
      </c>
      <c r="GR89" s="115">
        <v>4.0</v>
      </c>
      <c r="GS89" s="345">
        <v>3.0</v>
      </c>
      <c r="GT89" s="125">
        <v>7.0</v>
      </c>
      <c r="GU89" s="345">
        <v>3.0</v>
      </c>
      <c r="GV89" s="345">
        <v>3.0</v>
      </c>
      <c r="GW89" s="115">
        <v>4.0</v>
      </c>
      <c r="GX89" s="132">
        <v>6.0</v>
      </c>
      <c r="GY89" s="345">
        <v>3.0</v>
      </c>
      <c r="GZ89" s="346">
        <v>5.0</v>
      </c>
      <c r="HA89" s="284">
        <v>5.0</v>
      </c>
    </row>
    <row r="90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39"/>
      <c r="Z90" s="39"/>
      <c r="AA90" s="39"/>
      <c r="AB90" s="22"/>
      <c r="AC90" s="22"/>
      <c r="AD90" s="22"/>
      <c r="AE90" s="22"/>
      <c r="AF90" s="22"/>
      <c r="AG90" s="39"/>
      <c r="AH90" s="39"/>
      <c r="AI90" s="39"/>
      <c r="AJ90" s="22"/>
      <c r="AK90" s="39"/>
      <c r="AL90" s="39"/>
      <c r="AM90" s="39"/>
      <c r="AN90" s="39"/>
      <c r="AO90" s="22"/>
      <c r="AP90" s="22"/>
      <c r="AQ90" s="22"/>
      <c r="AR90" s="22"/>
      <c r="AS90" s="22"/>
      <c r="AT90" s="195" t="str">
        <f t="shared" ref="AT90:BA90" si="293">AT82&amp;","&amp;AT83&amp;","&amp;AT84&amp;","&amp;AT85&amp;","&amp;AT86&amp;","&amp;AT87&amp;","&amp;AT88&amp;","&amp;AT89</f>
        <v>54,32,30,25,56,18,43,47</v>
      </c>
      <c r="AU90" s="195" t="str">
        <f t="shared" si="293"/>
        <v>33,41,34,36,41,27,49,26</v>
      </c>
      <c r="AV90" s="195" t="str">
        <f t="shared" si="293"/>
        <v>24,16,29,31,26,33,37,22</v>
      </c>
      <c r="AW90" s="195" t="str">
        <f t="shared" si="293"/>
        <v>42,35,39,40,21,16,36,45</v>
      </c>
      <c r="AX90" s="195" t="str">
        <f t="shared" si="293"/>
        <v>48,37,22,16,15,22,19,16</v>
      </c>
      <c r="AY90" s="195" t="str">
        <f t="shared" si="293"/>
        <v>12,17,20,16,5,8,13,18</v>
      </c>
      <c r="AZ90" s="195" t="str">
        <f t="shared" si="293"/>
        <v>31,49,34,20,25,28,45,33</v>
      </c>
      <c r="BA90" s="53" t="str">
        <f t="shared" si="293"/>
        <v>14,25,23,30,22,16,20,36</v>
      </c>
      <c r="BB90" s="22"/>
      <c r="BC90" s="22"/>
      <c r="BD90" s="22"/>
      <c r="BE90" s="22"/>
      <c r="BF90" s="347">
        <v>16.0</v>
      </c>
      <c r="BG90" s="147">
        <v>31.0</v>
      </c>
      <c r="BH90" s="348">
        <v>7.0</v>
      </c>
      <c r="BI90" s="349">
        <v>26.0</v>
      </c>
      <c r="BJ90" s="350">
        <v>13.0</v>
      </c>
      <c r="BK90" s="152">
        <v>2.0</v>
      </c>
      <c r="BL90" s="155">
        <v>2.0</v>
      </c>
      <c r="BM90" s="351">
        <v>25.0</v>
      </c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352">
        <v>8.0</v>
      </c>
      <c r="BY90" s="353">
        <v>4.0</v>
      </c>
      <c r="BZ90" s="354">
        <v>21.0</v>
      </c>
      <c r="CA90" s="152">
        <v>0.0</v>
      </c>
      <c r="CB90" s="355">
        <v>2.0</v>
      </c>
      <c r="CC90" s="356">
        <v>3.0</v>
      </c>
      <c r="CD90" s="357">
        <v>5.0</v>
      </c>
      <c r="CE90" s="355">
        <v>2.0</v>
      </c>
      <c r="CF90" s="355">
        <v>2.0</v>
      </c>
      <c r="CG90" s="358">
        <v>10.0</v>
      </c>
      <c r="CH90" s="359">
        <v>25.0</v>
      </c>
      <c r="CI90" s="360">
        <v>26.0</v>
      </c>
      <c r="CJ90" s="361">
        <v>7.0</v>
      </c>
      <c r="CK90" s="362">
        <v>24.0</v>
      </c>
      <c r="CL90" s="363">
        <v>15.0</v>
      </c>
      <c r="CM90" s="358">
        <v>10.0</v>
      </c>
      <c r="CN90" s="22"/>
      <c r="CO90" s="22"/>
      <c r="CP90" s="22"/>
      <c r="CQ90" s="364">
        <v>19.0</v>
      </c>
      <c r="CR90" s="365">
        <v>13.0</v>
      </c>
      <c r="CS90" s="169">
        <v>5.0</v>
      </c>
      <c r="CT90" s="366">
        <v>6.0</v>
      </c>
      <c r="CU90" s="367">
        <v>3.0</v>
      </c>
      <c r="CV90" s="152">
        <v>0.0</v>
      </c>
      <c r="CW90" s="357">
        <v>4.0</v>
      </c>
      <c r="CX90" s="368">
        <v>9.0</v>
      </c>
      <c r="CY90" s="22"/>
      <c r="CZ90" s="22"/>
      <c r="DA90" s="22"/>
      <c r="DB90" s="22"/>
      <c r="DC90" s="22"/>
      <c r="DD90" s="22"/>
      <c r="DE90" s="195" t="str">
        <f t="shared" ref="DE90:DQ90" si="294">DE82&amp;","&amp;DE83&amp;","&amp;DE84&amp;","&amp;DE85&amp;","&amp;DE86&amp;","&amp;DE87&amp;","&amp;DE88&amp;","&amp;DE89</f>
        <v>3,2,1,0,0,0,0,0</v>
      </c>
      <c r="DF90" s="195" t="str">
        <f t="shared" si="294"/>
        <v>2,2,0,0,0,0,0,0</v>
      </c>
      <c r="DG90" s="195" t="str">
        <f t="shared" si="294"/>
        <v>0,0,0,0,0,0,0,0</v>
      </c>
      <c r="DH90" s="195" t="str">
        <f t="shared" si="294"/>
        <v>0,0,0,0,0,0,0,0</v>
      </c>
      <c r="DI90" s="195" t="str">
        <f t="shared" si="294"/>
        <v>1,3,2,0,0,0,0,0</v>
      </c>
      <c r="DJ90" s="195" t="str">
        <f t="shared" si="294"/>
        <v>1,1,0,0,0,0,0,0</v>
      </c>
      <c r="DK90" s="195" t="str">
        <f t="shared" si="294"/>
        <v>2,0,0,0,0,0,0,0</v>
      </c>
      <c r="DL90" s="195" t="str">
        <f t="shared" si="294"/>
        <v>1,2,0,0,0,0,0,0</v>
      </c>
      <c r="DM90" s="195" t="str">
        <f t="shared" si="294"/>
        <v>1,1,3,1,1,0,0,0</v>
      </c>
      <c r="DN90" s="195" t="str">
        <f t="shared" si="294"/>
        <v>1,0,0,0,0,0,0,0</v>
      </c>
      <c r="DO90" s="195" t="str">
        <f t="shared" si="294"/>
        <v>3,1,1,1,1,0,0,0</v>
      </c>
      <c r="DP90" s="195" t="str">
        <f t="shared" si="294"/>
        <v>1,0,0,0,0,0,0,0</v>
      </c>
      <c r="DQ90" s="53" t="str">
        <f t="shared" si="294"/>
        <v>1,2,1,0,0,0,0,0</v>
      </c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195" t="str">
        <f t="shared" ref="EE90:ET90" si="295">EE82&amp;","&amp;EE83&amp;","&amp;EE84&amp;","&amp;EE85&amp;","&amp;EE86&amp;","&amp;EE87&amp;","&amp;EE88&amp;","&amp;EE89</f>
        <v>1,2,1,0,0,0,0,0</v>
      </c>
      <c r="EF90" s="195" t="str">
        <f t="shared" si="295"/>
        <v>2,2,1,3,1,1,2,0</v>
      </c>
      <c r="EG90" s="195" t="str">
        <f t="shared" si="295"/>
        <v>1,1,2,6,0,0,0,0</v>
      </c>
      <c r="EH90" s="195" t="str">
        <f t="shared" si="295"/>
        <v>2,1,1,2,3,0,0,0</v>
      </c>
      <c r="EI90" s="195" t="str">
        <f t="shared" si="295"/>
        <v>2,1,0,0,0,0,0,0</v>
      </c>
      <c r="EJ90" s="195" t="str">
        <f t="shared" si="295"/>
        <v>0,0,1,1,1,3,0,0</v>
      </c>
      <c r="EK90" s="195" t="str">
        <f t="shared" si="295"/>
        <v>1,2,2,2,1,0,0,0</v>
      </c>
      <c r="EL90" s="195" t="str">
        <f t="shared" si="295"/>
        <v>2,1,2,1,4,5,2,0</v>
      </c>
      <c r="EM90" s="195" t="str">
        <f t="shared" si="295"/>
        <v>4,7,4,2,7,4,1,4</v>
      </c>
      <c r="EN90" s="195" t="str">
        <f t="shared" si="295"/>
        <v>8,3,4,0,1,2,0,0</v>
      </c>
      <c r="EO90" s="195" t="str">
        <f t="shared" si="295"/>
        <v>3,9,4,6,6,9,3,5</v>
      </c>
      <c r="EP90" s="195" t="str">
        <f t="shared" si="295"/>
        <v>7,12,9,6,3,4,6,4</v>
      </c>
      <c r="EQ90" s="195" t="str">
        <f t="shared" si="295"/>
        <v>4,7,5,6,4,11,1,4</v>
      </c>
      <c r="ER90" s="195" t="str">
        <f t="shared" si="295"/>
        <v>7,2,6,3,7,2,5,12</v>
      </c>
      <c r="ES90" s="195" t="str">
        <f t="shared" si="295"/>
        <v>11,6,5,4,13,9,8,11</v>
      </c>
      <c r="ET90" s="53" t="str">
        <f t="shared" si="295"/>
        <v>3,2,3,5,1,3,1,1</v>
      </c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92">
        <v>0.0</v>
      </c>
      <c r="FP90" s="141">
        <v>2.0</v>
      </c>
      <c r="FQ90" s="92">
        <v>0.0</v>
      </c>
      <c r="FR90" s="92">
        <v>0.0</v>
      </c>
      <c r="FS90" s="92">
        <v>0.0</v>
      </c>
      <c r="FT90" s="92">
        <v>0.0</v>
      </c>
      <c r="FU90" s="325">
        <v>7.0</v>
      </c>
      <c r="FV90" s="369">
        <v>21.0</v>
      </c>
      <c r="FW90" s="126">
        <v>4.0</v>
      </c>
      <c r="FX90" s="309">
        <v>3.0</v>
      </c>
      <c r="FY90" s="326">
        <v>11.0</v>
      </c>
      <c r="FZ90" s="308">
        <v>1.0</v>
      </c>
      <c r="GA90" s="92">
        <v>0.0</v>
      </c>
      <c r="GB90" s="92">
        <v>0.0</v>
      </c>
      <c r="GC90" s="92">
        <v>0.0</v>
      </c>
      <c r="GD90" s="97">
        <v>1.0</v>
      </c>
      <c r="GE90" s="22"/>
      <c r="GF90" s="22"/>
      <c r="GG90" s="22"/>
      <c r="GH90" s="22"/>
      <c r="GI90" s="22"/>
      <c r="GJ90" s="22"/>
      <c r="GK90" s="22"/>
      <c r="GL90" s="95">
        <v>2.0</v>
      </c>
      <c r="GM90" s="95">
        <v>2.0</v>
      </c>
      <c r="GN90" s="345">
        <v>3.0</v>
      </c>
      <c r="GO90" s="95">
        <v>2.0</v>
      </c>
      <c r="GP90" s="345">
        <v>3.0</v>
      </c>
      <c r="GQ90" s="132">
        <v>6.0</v>
      </c>
      <c r="GR90" s="345">
        <v>3.0</v>
      </c>
      <c r="GS90" s="344">
        <v>1.0</v>
      </c>
      <c r="GT90" s="345">
        <v>3.0</v>
      </c>
      <c r="GU90" s="344">
        <v>1.0</v>
      </c>
      <c r="GV90" s="344">
        <v>1.0</v>
      </c>
      <c r="GW90" s="344">
        <v>1.0</v>
      </c>
      <c r="GX90" s="115">
        <v>4.0</v>
      </c>
      <c r="GY90" s="95">
        <v>2.0</v>
      </c>
      <c r="GZ90" s="345">
        <v>3.0</v>
      </c>
      <c r="HA90" s="284">
        <v>5.0</v>
      </c>
    </row>
    <row r="9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53" t="str">
        <f>AT79&amp;":"&amp;AU79&amp;":"&amp;AV79&amp;":"&amp;AW79&amp;":"&amp;AX79&amp;":"&amp;AY79&amp;":"&amp;AZ79&amp;":"&amp;BA79</f>
        <v>3040000:3230000:1140000:2280000:2660000:1900000:3325000:3420000</v>
      </c>
      <c r="AU91" s="23"/>
      <c r="AV91" s="23"/>
      <c r="AW91" s="23"/>
      <c r="AX91" s="23"/>
      <c r="AY91" s="22"/>
      <c r="AZ91" s="22"/>
      <c r="BA91" s="22"/>
      <c r="BB91" s="22"/>
      <c r="BC91" s="22"/>
      <c r="BD91" s="22"/>
      <c r="BE91" s="22"/>
      <c r="BF91" s="195" t="str">
        <f t="shared" ref="BF91:BM91" si="296">BF83&amp;","&amp;BF84&amp;","&amp;BF85&amp;","&amp;BF86&amp;","&amp;BF87&amp;","&amp;BF88&amp;","&amp;BF89&amp;","&amp;BF90</f>
        <v>18,20,13,9,25,42,19,16</v>
      </c>
      <c r="BG91" s="195" t="str">
        <f t="shared" si="296"/>
        <v>29,12,15,22,6,22,11,31</v>
      </c>
      <c r="BH91" s="195" t="str">
        <f t="shared" si="296"/>
        <v>4,6,5,4,11,19,6,7</v>
      </c>
      <c r="BI91" s="195" t="str">
        <f t="shared" si="296"/>
        <v>17,26,33,10,28,21,24,26</v>
      </c>
      <c r="BJ91" s="195" t="str">
        <f t="shared" si="296"/>
        <v>12,44,14,8,12,26,15,13</v>
      </c>
      <c r="BK91" s="195" t="str">
        <f t="shared" si="296"/>
        <v>7,15,10,8,10,2,4,2</v>
      </c>
      <c r="BL91" s="195" t="str">
        <f t="shared" si="296"/>
        <v>1,5,8,1,10,2,4,2</v>
      </c>
      <c r="BM91" s="53" t="str">
        <f t="shared" si="296"/>
        <v>14,13,27,16,18,13,16,25</v>
      </c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195" t="str">
        <f t="shared" ref="BX91:CM91" si="297">BX83&amp;","&amp;BX84&amp;","&amp;BX85&amp;","&amp;BX86&amp;","&amp;BX87&amp;","&amp;BX88&amp;","&amp;BX89&amp;","&amp;BX90</f>
        <v>8,3,2,5,3,5,7,8</v>
      </c>
      <c r="BY91" s="195" t="str">
        <f t="shared" si="297"/>
        <v>6,1,4,3,2,1,2,4</v>
      </c>
      <c r="BZ91" s="195" t="str">
        <f t="shared" si="297"/>
        <v>18,20,14,17,22,26,24,21</v>
      </c>
      <c r="CA91" s="195" t="str">
        <f t="shared" si="297"/>
        <v>3,2,0,0,1,2,1,0</v>
      </c>
      <c r="CB91" s="195" t="str">
        <f t="shared" si="297"/>
        <v>11,10,4,3,7,5,11,2</v>
      </c>
      <c r="CC91" s="195" t="str">
        <f t="shared" si="297"/>
        <v>6,10,5,6,4,6,3,3</v>
      </c>
      <c r="CD91" s="195" t="str">
        <f t="shared" si="297"/>
        <v>3,1,8,5,1,1,1,5</v>
      </c>
      <c r="CE91" s="195" t="str">
        <f t="shared" si="297"/>
        <v>0,2,3,1,2,5,1,2</v>
      </c>
      <c r="CF91" s="195" t="str">
        <f t="shared" si="297"/>
        <v>10,4,6,4,12,5,6,2</v>
      </c>
      <c r="CG91" s="195" t="str">
        <f t="shared" si="297"/>
        <v>3,4,2,16,15,7,12,10</v>
      </c>
      <c r="CH91" s="195" t="str">
        <f t="shared" si="297"/>
        <v>24,32,20,29,21,37,20,25</v>
      </c>
      <c r="CI91" s="195" t="str">
        <f t="shared" si="297"/>
        <v>16,7,12,8,25,16,14,26</v>
      </c>
      <c r="CJ91" s="195" t="str">
        <f t="shared" si="297"/>
        <v>12,24,11,20,5,2,9,7</v>
      </c>
      <c r="CK91" s="195" t="str">
        <f t="shared" si="297"/>
        <v>18,20,16,22,22,13,21,24</v>
      </c>
      <c r="CL91" s="195" t="str">
        <f t="shared" si="297"/>
        <v>14,15,16,9,14,23,13,15</v>
      </c>
      <c r="CM91" s="53" t="str">
        <f t="shared" si="297"/>
        <v>19,4,3,7,3,6,4,10</v>
      </c>
      <c r="CN91" s="22"/>
      <c r="CO91" s="22"/>
      <c r="CP91" s="22"/>
      <c r="CQ91" s="195" t="str">
        <f t="shared" ref="CQ91:CX91" si="298">CQ83&amp;","&amp;CQ84&amp;","&amp;CQ85&amp;","&amp;CQ86&amp;","&amp;CQ87&amp;","&amp;CQ88&amp;","&amp;CQ89&amp;","&amp;CQ90</f>
        <v>30,23,27,16,12,28,16,19</v>
      </c>
      <c r="CR91" s="195" t="str">
        <f t="shared" si="298"/>
        <v>3,7,4,3,21,10,23,13</v>
      </c>
      <c r="CS91" s="195" t="str">
        <f t="shared" si="298"/>
        <v>14,25,7,15,7,6,14,5</v>
      </c>
      <c r="CT91" s="195" t="str">
        <f t="shared" si="298"/>
        <v>15,6,3,5,2,9,5,6</v>
      </c>
      <c r="CU91" s="195" t="str">
        <f t="shared" si="298"/>
        <v>4,3,6,11,3,4,8,3</v>
      </c>
      <c r="CV91" s="195" t="str">
        <f t="shared" si="298"/>
        <v>1,4,5,1,3,1,0,0</v>
      </c>
      <c r="CW91" s="195" t="str">
        <f t="shared" si="298"/>
        <v>3,4,11,9,8,4,6,4</v>
      </c>
      <c r="CX91" s="53" t="str">
        <f t="shared" si="298"/>
        <v>7,2,4,2,5,14,10,9</v>
      </c>
      <c r="CY91" s="22"/>
      <c r="CZ91" s="22"/>
      <c r="DA91" s="22"/>
      <c r="DB91" s="22"/>
      <c r="DC91" s="22"/>
      <c r="DD91" s="22"/>
      <c r="DE91" s="53" t="str">
        <f>DE79&amp;":"&amp;DF79&amp;":"&amp;DG79&amp;":"&amp;DH79&amp;":"&amp;DI79&amp;":"&amp;DJ79&amp;":"&amp;DK79&amp;":"&amp;DL79&amp;":"&amp;DM79&amp;":"&amp;DN79&amp;":"&amp;DO79&amp;":"&amp;DP79&amp;":"&amp;DQ79&amp;":"&amp;DR79&amp;":"&amp;DS79&amp;":"&amp;DT79&amp;":"&amp;DU79</f>
        <v>23500:28000:26500:18500:26000:27500:21000:27000:34500:31000:30500:28500:22500::169-SRS2-T7:43.86:97.905</v>
      </c>
      <c r="DF91" s="23"/>
      <c r="DG91" s="23"/>
      <c r="DH91" s="23"/>
      <c r="DI91" s="23"/>
      <c r="DJ91" s="23"/>
      <c r="DK91" s="23"/>
      <c r="DL91" s="23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53" t="str">
        <f>EE79&amp;":"&amp;EF79&amp;":"&amp;EG79&amp;":"&amp;EH79&amp;":"&amp;EI79&amp;":"&amp;EJ79&amp;":"&amp;EK79&amp;":"&amp;EL79&amp;":"&amp;EM79&amp;":"&amp;EN79&amp;":"&amp;EO79&amp;":"&amp;EP79&amp;":"&amp;EQ79&amp;":"&amp;ER79&amp;":"&amp;ES79&amp;":"&amp;ET79&amp;":"&amp;EU79</f>
        <v>7000:8400:9100:16800:17500:19600:18900:50400:65100:67900:80500:77700:75600:66500:60900:64400:</v>
      </c>
      <c r="EF91" s="23"/>
      <c r="EG91" s="23"/>
      <c r="EH91" s="23"/>
      <c r="EI91" s="23"/>
      <c r="EJ91" s="23"/>
      <c r="EK91" s="23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92">
        <v>0.0</v>
      </c>
      <c r="FP91" s="114">
        <v>0.0</v>
      </c>
      <c r="FQ91" s="114">
        <v>0.0</v>
      </c>
      <c r="FR91" s="114">
        <v>0.0</v>
      </c>
      <c r="FS91" s="114">
        <v>0.0</v>
      </c>
      <c r="FT91" s="114">
        <v>0.0</v>
      </c>
      <c r="FU91" s="311">
        <v>9.0</v>
      </c>
      <c r="FV91" s="310">
        <v>5.0</v>
      </c>
      <c r="FW91" s="141">
        <v>2.0</v>
      </c>
      <c r="FX91" s="309">
        <v>3.0</v>
      </c>
      <c r="FY91" s="125">
        <v>12.0</v>
      </c>
      <c r="FZ91" s="92">
        <v>0.0</v>
      </c>
      <c r="GA91" s="92">
        <v>0.0</v>
      </c>
      <c r="GB91" s="92">
        <v>0.0</v>
      </c>
      <c r="GC91" s="92">
        <v>0.0</v>
      </c>
      <c r="GD91" s="97">
        <v>1.0</v>
      </c>
      <c r="GE91" s="22"/>
      <c r="GF91" s="22"/>
      <c r="GG91" s="22"/>
      <c r="GH91" s="22"/>
      <c r="GI91" s="22"/>
      <c r="GJ91" s="22"/>
      <c r="GK91" s="22"/>
      <c r="GL91" s="344">
        <v>1.0</v>
      </c>
      <c r="GM91" s="345">
        <v>3.0</v>
      </c>
      <c r="GN91" s="345">
        <v>3.0</v>
      </c>
      <c r="GO91" s="344">
        <v>1.0</v>
      </c>
      <c r="GP91" s="132">
        <v>6.0</v>
      </c>
      <c r="GQ91" s="132">
        <v>6.0</v>
      </c>
      <c r="GR91" s="346">
        <v>5.0</v>
      </c>
      <c r="GS91" s="115">
        <v>4.0</v>
      </c>
      <c r="GT91" s="346">
        <v>5.0</v>
      </c>
      <c r="GU91" s="95">
        <v>2.0</v>
      </c>
      <c r="GV91" s="345">
        <v>3.0</v>
      </c>
      <c r="GW91" s="95">
        <v>2.0</v>
      </c>
      <c r="GX91" s="132">
        <v>6.0</v>
      </c>
      <c r="GY91" s="95">
        <v>2.0</v>
      </c>
      <c r="GZ91" s="132">
        <v>6.0</v>
      </c>
      <c r="HA91" s="264">
        <v>4.0</v>
      </c>
    </row>
    <row r="9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53" t="str">
        <f>AT90&amp;":"&amp;AU90&amp;":"&amp;AV90&amp;":"&amp;AW90&amp;":"&amp;AX90&amp;":"&amp;AY90&amp;":"&amp;AZ90&amp;":"&amp;BA90</f>
        <v>54,32,30,25,56,18,43,47:33,41,34,36,41,27,49,26:24,16,29,31,26,33,37,22:42,35,39,40,21,16,36,45:48,37,22,16,15,22,19,16:12,17,20,16,5,8,13,18:31,49,34,20,25,28,45,33:14,25,23,30,22,16,20,36</v>
      </c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2"/>
      <c r="BF92" s="53" t="str">
        <f>BF80&amp;":"&amp;BG80&amp;":"&amp;BH80&amp;":"&amp;BI80&amp;":"&amp;BJ80&amp;":"&amp;BK80&amp;":"&amp;BL80&amp;":"&amp;BM80&amp;":"&amp;BN80&amp;":"&amp;BO80</f>
        <v>228000:142500:55100:133000:218500:152000:38950:133000::</v>
      </c>
      <c r="BG92" s="23"/>
      <c r="BH92" s="23"/>
      <c r="BI92" s="23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53" t="str">
        <f>BX80&amp;":"&amp;BY80&amp;":"&amp;BZ80&amp;":"&amp;CA80&amp;":"&amp;CB80&amp;":"&amp;CC80&amp;":"&amp;CD80&amp;":"&amp;CE80&amp;":"&amp;CF80&amp;":"&amp;CG80&amp;":"&amp;CH80&amp;":"&amp;CI80&amp;":"&amp;CJ80&amp;":"&amp;CK80&amp;":"&amp;CL80&amp;":"&amp;CM80&amp;":"&amp;CN80</f>
        <v>18750:17250:210000:15000:6750:13500:15750:13500:15750:240000:337500:255000:315000:180000:262500:277500:</v>
      </c>
      <c r="BY92" s="23"/>
      <c r="BZ92" s="23"/>
      <c r="CA92" s="23"/>
      <c r="CB92" s="23"/>
      <c r="CC92" s="23"/>
      <c r="CD92" s="23"/>
      <c r="CE92" s="23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53" t="str">
        <f>CQ80&amp;":"&amp;CR80&amp;":"&amp;CS80&amp;":"&amp;CT80&amp;":"&amp;CU80&amp;":"&amp;CV80&amp;":"&amp;CW80&amp;":"&amp;CX80&amp;":"&amp;CY80&amp;":"&amp;CZ80&amp;":"&amp;DA80&amp;":"&amp;DB80&amp;":"&amp;DC80&amp;":"&amp;DD80&amp;":"&amp;DE80&amp;":"&amp;DF80&amp;":"&amp;DG80</f>
        <v>360000:21000:382500:22500:12000:18000:18750:20250:::::::::</v>
      </c>
      <c r="CR92" s="23"/>
      <c r="CS92" s="23"/>
      <c r="CT92" s="23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53" t="str">
        <f>DE90&amp;":"&amp;DF90&amp;":"&amp;DG90&amp;":"&amp;DH90&amp;":"&amp;DI90&amp;":"&amp;DJ90&amp;":"&amp;DK90&amp;":"&amp;DL90&amp;":"&amp;DM90&amp;":"&amp;DN90&amp;":"&amp;DO90&amp;":"&amp;DP90&amp;":"&amp;DQ90&amp;":"&amp;DR90&amp;":"&amp;DS90&amp;":"&amp;DT90&amp;":"&amp;DU90</f>
        <v>3,2,1,0,0,0,0,0:2,2,0,0,0,0,0,0:0,0,0,0,0,0,0,0:0,0,0,0,0,0,0,0:1,3,2,0,0,0,0,0:1,1,0,0,0,0,0,0:2,0,0,0,0,0,0,0:1,2,0,0,0,0,0,0:1,1,3,1,1,0,0,0:1,0,0,0,0,0,0,0:3,1,1,1,1,0,0,0:1,0,0,0,0,0,0,0:1,2,1,0,0,0,0,0::::</v>
      </c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53" t="str">
        <f>EE90&amp;":"&amp;EF90&amp;":"&amp;EG90&amp;":"&amp;EH90&amp;":"&amp;EI90&amp;":"&amp;EJ90&amp;":"&amp;EK90&amp;":"&amp;EL90&amp;":"&amp;EM90&amp;":"&amp;EN90&amp;":"&amp;EO90&amp;":"&amp;EP90&amp;":"&amp;EQ90&amp;":"&amp;ER90&amp;":"&amp;ES90&amp;":"&amp;ET90&amp;":"&amp;EU90</f>
        <v>1,2,1,0,0,0,0,0:2,2,1,3,1,1,2,0:1,1,2,6,0,0,0,0:2,1,1,2,3,0,0,0:2,1,0,0,0,0,0,0:0,0,1,1,1,3,0,0:1,2,2,2,1,0,0,0:2,1,2,1,4,5,2,0:4,7,4,2,7,4,1,4:8,3,4,0,1,2,0,0:3,9,4,6,6,9,3,5:7,12,9,6,3,4,6,4:4,7,5,6,4,11,1,4:7,2,6,3,7,2,5,12:11,6,5,4,13,9,8,11:3,2,3,5,1,3,1,1:</v>
      </c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92">
        <v>0.0</v>
      </c>
      <c r="FP92" s="114">
        <v>0.0</v>
      </c>
      <c r="FQ92" s="114">
        <v>0.0</v>
      </c>
      <c r="FR92" s="114">
        <v>0.0</v>
      </c>
      <c r="FS92" s="114">
        <v>0.0</v>
      </c>
      <c r="FT92" s="114">
        <v>0.0</v>
      </c>
      <c r="FU92" s="370">
        <v>18.0</v>
      </c>
      <c r="FV92" s="325">
        <v>7.0</v>
      </c>
      <c r="FW92" s="308">
        <v>1.0</v>
      </c>
      <c r="FX92" s="141">
        <v>2.0</v>
      </c>
      <c r="FY92" s="144">
        <v>10.0</v>
      </c>
      <c r="FZ92" s="92">
        <v>0.0</v>
      </c>
      <c r="GA92" s="92">
        <v>0.0</v>
      </c>
      <c r="GB92" s="92">
        <v>0.0</v>
      </c>
      <c r="GC92" s="92">
        <v>0.0</v>
      </c>
      <c r="GD92" s="92">
        <v>0.0</v>
      </c>
      <c r="GE92" s="22"/>
      <c r="GF92" s="22"/>
      <c r="GG92" s="22"/>
      <c r="GH92" s="22"/>
      <c r="GI92" s="22"/>
      <c r="GJ92" s="22"/>
      <c r="GK92" s="22"/>
      <c r="GL92" s="92">
        <v>0.0</v>
      </c>
      <c r="GM92" s="344">
        <v>1.0</v>
      </c>
      <c r="GN92" s="115">
        <v>4.0</v>
      </c>
      <c r="GO92" s="345">
        <v>3.0</v>
      </c>
      <c r="GP92" s="345">
        <v>3.0</v>
      </c>
      <c r="GQ92" s="346">
        <v>5.0</v>
      </c>
      <c r="GR92" s="146">
        <v>10.0</v>
      </c>
      <c r="GS92" s="344">
        <v>1.0</v>
      </c>
      <c r="GT92" s="346">
        <v>5.0</v>
      </c>
      <c r="GU92" s="95">
        <v>2.0</v>
      </c>
      <c r="GV92" s="95">
        <v>2.0</v>
      </c>
      <c r="GW92" s="344">
        <v>1.0</v>
      </c>
      <c r="GX92" s="125">
        <v>7.0</v>
      </c>
      <c r="GY92" s="345">
        <v>3.0</v>
      </c>
      <c r="GZ92" s="371">
        <v>8.0</v>
      </c>
      <c r="HA92" s="321">
        <v>7.0</v>
      </c>
    </row>
    <row r="9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7" t="s">
        <v>23</v>
      </c>
      <c r="AT93" s="23"/>
      <c r="AU93" s="23"/>
      <c r="AV93" s="23"/>
      <c r="AW93" s="23"/>
      <c r="AX93" s="23"/>
      <c r="AY93" s="23"/>
      <c r="AZ93" s="23"/>
      <c r="BA93" s="23"/>
      <c r="BB93" s="22"/>
      <c r="BC93" s="22"/>
      <c r="BD93" s="22"/>
      <c r="BE93" s="22"/>
      <c r="BF93" s="53" t="str">
        <f>BF91&amp;":"&amp;BG91&amp;":"&amp;BH91&amp;":"&amp;BI91&amp;":"&amp;BJ91&amp;":"&amp;BK91&amp;":"&amp;BL91&amp;":"&amp;BM91&amp;":"&amp;BN91&amp;":"&amp;BO91</f>
        <v>18,20,13,9,25,42,19,16:29,12,15,22,6,22,11,31:4,6,5,4,11,19,6,7:17,26,33,10,28,21,24,26:12,44,14,8,12,26,15,13:7,15,10,8,10,2,4,2:1,5,8,1,10,2,4,2:14,13,27,16,18,13,16,25::</v>
      </c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2"/>
      <c r="BS93" s="22"/>
      <c r="BT93" s="22"/>
      <c r="BU93" s="22"/>
      <c r="BV93" s="22"/>
      <c r="BW93" s="22"/>
      <c r="BX93" s="53" t="str">
        <f>BX91&amp;":"&amp;BY91&amp;":"&amp;BZ91&amp;":"&amp;CA91&amp;":"&amp;CB91&amp;":"&amp;CC91&amp;":"&amp;CD91&amp;":"&amp;CE91&amp;":"&amp;CF91&amp;":"&amp;CG91&amp;":"&amp;CH91&amp;":"&amp;CI91&amp;":"&amp;CJ91&amp;":"&amp;CK91&amp;":"&amp;CL91&amp;":"&amp;CM91&amp;":"&amp;CN91</f>
        <v>8,3,2,5,3,5,7,8:6,1,4,3,2,1,2,4:18,20,14,17,22,26,24,21:3,2,0,0,1,2,1,0:11,10,4,3,7,5,11,2:6,10,5,6,4,6,3,3:3,1,8,5,1,1,1,5:0,2,3,1,2,5,1,2:10,4,6,4,12,5,6,2:3,4,2,16,15,7,12,10:24,32,20,29,21,37,20,25:16,7,12,8,25,16,14,26:12,24,11,20,5,2,9,7:18,20,16,22,22,13,21,24:14,15,16,9,14,23,13,15:19,4,3,7,3,6,4,10:</v>
      </c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2"/>
      <c r="CQ93" s="53" t="str">
        <f>CQ91&amp;":"&amp;CR91&amp;":"&amp;CS91&amp;":"&amp;CT91&amp;":"&amp;CU91&amp;":"&amp;CV91&amp;":"&amp;CW91&amp;":"&amp;CX91&amp;":"&amp;CY91&amp;":"&amp;CZ91&amp;":"&amp;DA91&amp;":"&amp;DB91&amp;":"&amp;DC91&amp;":"&amp;DD91&amp;":"&amp;DE91&amp;":"&amp;DF91&amp;":"&amp;DG91</f>
        <v>30,23,27,16,12,28,16,19:3,7,4,3,21,10,23,13:14,25,7,15,7,6,14,5:15,6,3,5,2,9,5,6:4,3,6,11,3,4,8,3:1,4,5,1,3,1,0,0:3,4,11,9,8,4,6,4:7,2,4,2,5,14,10,9:::::::23500:28000:26500:18500:26000:27500:21000:27000:34500:31000:30500:28500:22500::169-SRS2-T7:43.86:97.905::</v>
      </c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2"/>
      <c r="DD93" s="27" t="s">
        <v>23</v>
      </c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 t="s">
        <v>23</v>
      </c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152">
        <v>0.0</v>
      </c>
      <c r="FP93" s="168">
        <v>0.0</v>
      </c>
      <c r="FQ93" s="168">
        <v>0.0</v>
      </c>
      <c r="FR93" s="168">
        <v>0.0</v>
      </c>
      <c r="FS93" s="168">
        <v>0.0</v>
      </c>
      <c r="FT93" s="168">
        <v>0.0</v>
      </c>
      <c r="FU93" s="168">
        <v>24.0</v>
      </c>
      <c r="FV93" s="372">
        <v>5.0</v>
      </c>
      <c r="FW93" s="152">
        <v>0.0</v>
      </c>
      <c r="FX93" s="372">
        <v>5.0</v>
      </c>
      <c r="FY93" s="373">
        <v>19.0</v>
      </c>
      <c r="FZ93" s="152">
        <v>0.0</v>
      </c>
      <c r="GA93" s="152">
        <v>0.0</v>
      </c>
      <c r="GB93" s="152">
        <v>0.0</v>
      </c>
      <c r="GC93" s="152">
        <v>0.0</v>
      </c>
      <c r="GD93" s="152">
        <v>0.0</v>
      </c>
      <c r="GE93" s="22"/>
      <c r="GF93" s="22"/>
      <c r="GG93" s="22"/>
      <c r="GH93" s="22"/>
      <c r="GI93" s="22"/>
      <c r="GJ93" s="22"/>
      <c r="GK93" s="22"/>
      <c r="GL93" s="92">
        <v>0.0</v>
      </c>
      <c r="GM93" s="95">
        <v>2.0</v>
      </c>
      <c r="GN93" s="92">
        <v>0.0</v>
      </c>
      <c r="GO93" s="115">
        <v>4.0</v>
      </c>
      <c r="GP93" s="345">
        <v>3.0</v>
      </c>
      <c r="GQ93" s="146">
        <v>10.0</v>
      </c>
      <c r="GR93" s="95">
        <v>2.0</v>
      </c>
      <c r="GS93" s="345">
        <v>3.0</v>
      </c>
      <c r="GT93" s="345">
        <v>3.0</v>
      </c>
      <c r="GU93" s="95">
        <v>2.0</v>
      </c>
      <c r="GV93" s="346">
        <v>5.0</v>
      </c>
      <c r="GW93" s="346">
        <v>5.0</v>
      </c>
      <c r="GX93" s="374">
        <v>13.0</v>
      </c>
      <c r="GY93" s="344">
        <v>1.0</v>
      </c>
      <c r="GZ93" s="344">
        <v>1.0</v>
      </c>
      <c r="HA93" s="264">
        <v>4.0</v>
      </c>
    </row>
    <row r="9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3" t="s">
        <v>24</v>
      </c>
      <c r="AT94" s="76" t="s">
        <v>42</v>
      </c>
      <c r="AU94" s="76" t="s">
        <v>42</v>
      </c>
      <c r="AV94" s="76" t="s">
        <v>42</v>
      </c>
      <c r="AW94" s="76" t="s">
        <v>42</v>
      </c>
      <c r="AX94" s="76" t="s">
        <v>42</v>
      </c>
      <c r="AY94" s="76" t="s">
        <v>42</v>
      </c>
      <c r="AZ94" s="76" t="s">
        <v>42</v>
      </c>
      <c r="BA94" s="76" t="s">
        <v>42</v>
      </c>
      <c r="BB94" s="22"/>
      <c r="BC94" s="22"/>
      <c r="BD94" s="22"/>
      <c r="BE94" s="27" t="s">
        <v>23</v>
      </c>
      <c r="BF94" s="23"/>
      <c r="BG94" s="23"/>
      <c r="BH94" s="23"/>
      <c r="BI94" s="23"/>
      <c r="BJ94" s="23"/>
      <c r="BK94" s="23"/>
      <c r="BL94" s="23"/>
      <c r="BM94" s="23"/>
      <c r="BN94" s="22"/>
      <c r="BO94" s="22"/>
      <c r="BP94" s="22"/>
      <c r="BQ94" s="22"/>
      <c r="BR94" s="22"/>
      <c r="BS94" s="22"/>
      <c r="BT94" s="22"/>
      <c r="BU94" s="22"/>
      <c r="BV94" s="22"/>
      <c r="BW94" s="27" t="s">
        <v>23</v>
      </c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2"/>
      <c r="CO94" s="22"/>
      <c r="CP94" s="27" t="s">
        <v>23</v>
      </c>
      <c r="CQ94" s="23"/>
      <c r="CR94" s="23"/>
      <c r="CS94" s="23"/>
      <c r="CT94" s="23"/>
      <c r="CU94" s="23"/>
      <c r="CV94" s="23"/>
      <c r="CW94" s="23"/>
      <c r="CX94" s="23"/>
      <c r="CY94" s="22"/>
      <c r="CZ94" s="22"/>
      <c r="DA94" s="22"/>
      <c r="DB94" s="22"/>
      <c r="DC94" s="22"/>
      <c r="DD94" s="23" t="s">
        <v>24</v>
      </c>
      <c r="DE94" s="76" t="s">
        <v>42</v>
      </c>
      <c r="DF94" s="76" t="s">
        <v>42</v>
      </c>
      <c r="DG94" s="76" t="s">
        <v>42</v>
      </c>
      <c r="DH94" s="76" t="s">
        <v>42</v>
      </c>
      <c r="DI94" s="76" t="s">
        <v>42</v>
      </c>
      <c r="DJ94" s="76" t="s">
        <v>42</v>
      </c>
      <c r="DK94" s="76" t="s">
        <v>42</v>
      </c>
      <c r="DL94" s="76" t="s">
        <v>42</v>
      </c>
      <c r="DM94" s="76" t="s">
        <v>42</v>
      </c>
      <c r="DN94" s="76" t="s">
        <v>42</v>
      </c>
      <c r="DO94" s="76" t="s">
        <v>42</v>
      </c>
      <c r="DP94" s="76" t="s">
        <v>42</v>
      </c>
      <c r="DQ94" s="76" t="s">
        <v>42</v>
      </c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3" t="s">
        <v>24</v>
      </c>
      <c r="EE94" s="76" t="s">
        <v>42</v>
      </c>
      <c r="EF94" s="76" t="s">
        <v>42</v>
      </c>
      <c r="EG94" s="76" t="s">
        <v>42</v>
      </c>
      <c r="EH94" s="76" t="s">
        <v>42</v>
      </c>
      <c r="EI94" s="76" t="s">
        <v>42</v>
      </c>
      <c r="EJ94" s="76" t="s">
        <v>42</v>
      </c>
      <c r="EK94" s="76" t="s">
        <v>42</v>
      </c>
      <c r="EL94" s="76" t="s">
        <v>42</v>
      </c>
      <c r="EM94" s="76" t="s">
        <v>42</v>
      </c>
      <c r="EN94" s="76" t="s">
        <v>42</v>
      </c>
      <c r="EO94" s="76" t="s">
        <v>42</v>
      </c>
      <c r="EP94" s="76" t="s">
        <v>42</v>
      </c>
      <c r="EQ94" s="76" t="s">
        <v>42</v>
      </c>
      <c r="ER94" s="76" t="s">
        <v>42</v>
      </c>
      <c r="ES94" s="76" t="s">
        <v>42</v>
      </c>
      <c r="ET94" s="76" t="s">
        <v>42</v>
      </c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195" t="str">
        <f t="shared" ref="FO94:GD94" si="299">FO86&amp;","&amp;FO87&amp;","&amp;FO88&amp;","&amp;FO89&amp;","&amp;FO90&amp;","&amp;FO91&amp;","&amp;FO92&amp;","&amp;FO93</f>
        <v>1,2,2,0,0,0,0,0</v>
      </c>
      <c r="FP94" s="195" t="str">
        <f t="shared" si="299"/>
        <v>0,3,1,2,2,0,0,0</v>
      </c>
      <c r="FQ94" s="195" t="str">
        <f t="shared" si="299"/>
        <v>1,0,0,0,0,0,0,0</v>
      </c>
      <c r="FR94" s="195" t="str">
        <f t="shared" si="299"/>
        <v>12,2,1,1,0,0,0,0</v>
      </c>
      <c r="FS94" s="195" t="str">
        <f t="shared" si="299"/>
        <v>1,2,1,0,0,0,0,0</v>
      </c>
      <c r="FT94" s="195" t="str">
        <f t="shared" si="299"/>
        <v>3,1,2,1,0,0,0,0</v>
      </c>
      <c r="FU94" s="195" t="str">
        <f t="shared" si="299"/>
        <v>6,13,5,12,7,9,18,24</v>
      </c>
      <c r="FV94" s="195" t="str">
        <f t="shared" si="299"/>
        <v>5,7,6,5,21,5,7,5</v>
      </c>
      <c r="FW94" s="195" t="str">
        <f t="shared" si="299"/>
        <v>8,1,4,2,4,2,1,0</v>
      </c>
      <c r="FX94" s="195" t="str">
        <f t="shared" si="299"/>
        <v>6,1,2,5,3,3,2,5</v>
      </c>
      <c r="FY94" s="195" t="str">
        <f t="shared" si="299"/>
        <v>9,11,2,6,11,12,10,19</v>
      </c>
      <c r="FZ94" s="195" t="str">
        <f t="shared" si="299"/>
        <v>4,0,3,0,1,0,0,0</v>
      </c>
      <c r="GA94" s="195" t="str">
        <f t="shared" si="299"/>
        <v>1,2,0,0,0,0,0,0</v>
      </c>
      <c r="GB94" s="195" t="str">
        <f t="shared" si="299"/>
        <v>2,3,2,3,0,0,0,0</v>
      </c>
      <c r="GC94" s="195" t="str">
        <f t="shared" si="299"/>
        <v>2,1,2,3,0,0,0,0</v>
      </c>
      <c r="GD94" s="53" t="str">
        <f t="shared" si="299"/>
        <v>1,3,3,2,1,1,0,0</v>
      </c>
      <c r="GE94" s="22"/>
      <c r="GF94" s="22"/>
      <c r="GG94" s="22"/>
      <c r="GH94" s="22"/>
      <c r="GI94" s="22"/>
      <c r="GJ94" s="22"/>
      <c r="GK94" s="22"/>
      <c r="GL94" s="92">
        <v>0.0</v>
      </c>
      <c r="GM94" s="123">
        <v>2.0</v>
      </c>
      <c r="GN94" s="114">
        <v>0.0</v>
      </c>
      <c r="GO94" s="114">
        <v>0.0</v>
      </c>
      <c r="GP94" s="114">
        <v>2.0</v>
      </c>
      <c r="GQ94" s="114">
        <v>7.0</v>
      </c>
      <c r="GR94" s="115">
        <v>4.0</v>
      </c>
      <c r="GS94" s="375">
        <v>9.0</v>
      </c>
      <c r="GT94" s="114">
        <v>14.0</v>
      </c>
      <c r="GU94" s="344">
        <v>1.0</v>
      </c>
      <c r="GV94" s="344">
        <v>1.0</v>
      </c>
      <c r="GW94" s="95">
        <v>2.0</v>
      </c>
      <c r="GX94" s="346">
        <v>5.0</v>
      </c>
      <c r="GY94" s="125">
        <v>7.0</v>
      </c>
      <c r="GZ94" s="146">
        <v>10.0</v>
      </c>
      <c r="HA94" s="114">
        <v>13.0</v>
      </c>
    </row>
    <row r="9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3"/>
      <c r="AS95" s="211" t="s">
        <v>25</v>
      </c>
      <c r="AT95" s="212">
        <v>37.605</v>
      </c>
      <c r="AU95" s="212">
        <v>36.263</v>
      </c>
      <c r="AV95" s="212">
        <v>82.3</v>
      </c>
      <c r="AW95" s="212">
        <v>47.214</v>
      </c>
      <c r="AX95" s="212">
        <v>30.119</v>
      </c>
      <c r="AY95" s="212">
        <v>27.906</v>
      </c>
      <c r="AZ95" s="212">
        <v>32.304</v>
      </c>
      <c r="BA95" s="212">
        <v>23.95</v>
      </c>
      <c r="BB95" s="22"/>
      <c r="BC95" s="22"/>
      <c r="BD95" s="22"/>
      <c r="BE95" s="23" t="s">
        <v>24</v>
      </c>
      <c r="BF95" s="76" t="s">
        <v>42</v>
      </c>
      <c r="BG95" s="76" t="s">
        <v>42</v>
      </c>
      <c r="BH95" s="76" t="s">
        <v>42</v>
      </c>
      <c r="BI95" s="76" t="s">
        <v>42</v>
      </c>
      <c r="BJ95" s="76" t="s">
        <v>42</v>
      </c>
      <c r="BK95" s="76" t="s">
        <v>42</v>
      </c>
      <c r="BL95" s="76" t="s">
        <v>42</v>
      </c>
      <c r="BM95" s="76" t="s">
        <v>42</v>
      </c>
      <c r="BN95" s="22"/>
      <c r="BO95" s="22"/>
      <c r="BP95" s="22"/>
      <c r="BQ95" s="22"/>
      <c r="BR95" s="22"/>
      <c r="BS95" s="22"/>
      <c r="BT95" s="22"/>
      <c r="BU95" s="22"/>
      <c r="BV95" s="22"/>
      <c r="BW95" s="23" t="s">
        <v>24</v>
      </c>
      <c r="BX95" s="76" t="s">
        <v>42</v>
      </c>
      <c r="BY95" s="76" t="s">
        <v>42</v>
      </c>
      <c r="BZ95" s="76" t="s">
        <v>42</v>
      </c>
      <c r="CA95" s="76" t="s">
        <v>42</v>
      </c>
      <c r="CB95" s="76" t="s">
        <v>42</v>
      </c>
      <c r="CC95" s="76" t="s">
        <v>42</v>
      </c>
      <c r="CD95" s="76" t="s">
        <v>42</v>
      </c>
      <c r="CE95" s="76" t="s">
        <v>42</v>
      </c>
      <c r="CF95" s="76" t="s">
        <v>42</v>
      </c>
      <c r="CG95" s="76" t="s">
        <v>42</v>
      </c>
      <c r="CH95" s="76" t="s">
        <v>42</v>
      </c>
      <c r="CI95" s="76" t="s">
        <v>42</v>
      </c>
      <c r="CJ95" s="76" t="s">
        <v>42</v>
      </c>
      <c r="CK95" s="76" t="s">
        <v>42</v>
      </c>
      <c r="CL95" s="76" t="s">
        <v>42</v>
      </c>
      <c r="CM95" s="76" t="s">
        <v>42</v>
      </c>
      <c r="CN95" s="22"/>
      <c r="CO95" s="22"/>
      <c r="CP95" s="23" t="s">
        <v>24</v>
      </c>
      <c r="CQ95" s="76" t="s">
        <v>42</v>
      </c>
      <c r="CR95" s="76" t="s">
        <v>42</v>
      </c>
      <c r="CS95" s="76" t="s">
        <v>42</v>
      </c>
      <c r="CT95" s="76" t="s">
        <v>42</v>
      </c>
      <c r="CU95" s="76" t="s">
        <v>42</v>
      </c>
      <c r="CV95" s="76" t="s">
        <v>42</v>
      </c>
      <c r="CW95" s="76" t="s">
        <v>42</v>
      </c>
      <c r="CX95" s="76" t="s">
        <v>42</v>
      </c>
      <c r="CY95" s="22"/>
      <c r="CZ95" s="22"/>
      <c r="DA95" s="22"/>
      <c r="DB95" s="22"/>
      <c r="DC95" s="23"/>
      <c r="DD95" s="211" t="s">
        <v>25</v>
      </c>
      <c r="DE95" s="212">
        <v>192.7</v>
      </c>
      <c r="DF95" s="212">
        <v>105.476</v>
      </c>
      <c r="DG95" s="212">
        <v>0.0</v>
      </c>
      <c r="DH95" s="212">
        <v>0.0</v>
      </c>
      <c r="DI95" s="212">
        <v>174.172</v>
      </c>
      <c r="DJ95" s="212">
        <v>90.909</v>
      </c>
      <c r="DK95" s="212">
        <v>65.056</v>
      </c>
      <c r="DL95" s="212">
        <v>100.416</v>
      </c>
      <c r="DM95" s="212">
        <v>199.728</v>
      </c>
      <c r="DN95" s="212">
        <v>40.323</v>
      </c>
      <c r="DO95" s="212">
        <v>225.922</v>
      </c>
      <c r="DP95" s="212">
        <v>43.86</v>
      </c>
      <c r="DQ95" s="212">
        <v>179.587</v>
      </c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3"/>
      <c r="ED95" s="211" t="s">
        <v>25</v>
      </c>
      <c r="EE95" s="212">
        <v>577.245</v>
      </c>
      <c r="EF95" s="212">
        <v>1355.233</v>
      </c>
      <c r="EG95" s="212">
        <v>682.932</v>
      </c>
      <c r="EH95" s="212">
        <v>469.411</v>
      </c>
      <c r="EI95" s="212">
        <v>154.927</v>
      </c>
      <c r="EJ95" s="212">
        <v>282.779</v>
      </c>
      <c r="EK95" s="212">
        <v>402.801</v>
      </c>
      <c r="EL95" s="212">
        <v>263.333</v>
      </c>
      <c r="EM95" s="212">
        <v>344.131</v>
      </c>
      <c r="EN95" s="212">
        <v>146.492</v>
      </c>
      <c r="EO95" s="212">
        <v>356.363</v>
      </c>
      <c r="EP95" s="212">
        <v>397.877</v>
      </c>
      <c r="EQ95" s="212">
        <v>342.985</v>
      </c>
      <c r="ER95" s="212">
        <v>395.775</v>
      </c>
      <c r="ES95" s="212">
        <v>624.152</v>
      </c>
      <c r="ET95" s="212">
        <v>241.076</v>
      </c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53" t="str">
        <f>FO83&amp;":"&amp;FP83&amp;":"&amp;FQ83&amp;":"&amp;FR83&amp;":"&amp;FS83&amp;":"&amp;FT83&amp;":"&amp;FU83&amp;":"&amp;FV83&amp;":"&amp;FW83&amp;":"&amp;FX83&amp;":"&amp;FY83&amp;":"&amp;FZ83&amp;":"&amp;GA83&amp;":"&amp;GB83&amp;":"&amp;GC83&amp;":"&amp;GD83&amp;":"&amp;GE83</f>
        <v>5600:7000:7000:7700:4200:5600:91000:42000:56000:49000:147000:10500:8400:4900:11200:24500:</v>
      </c>
      <c r="FP95" s="23"/>
      <c r="FQ95" s="23"/>
      <c r="FR95" s="23"/>
      <c r="FS95" s="23"/>
      <c r="FT95" s="23"/>
      <c r="FU95" s="23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92">
        <v>0.0</v>
      </c>
      <c r="GM95" s="114">
        <v>3.0</v>
      </c>
      <c r="GN95" s="114">
        <v>0.0</v>
      </c>
      <c r="GO95" s="114">
        <v>0.0</v>
      </c>
      <c r="GP95" s="92">
        <v>0.0</v>
      </c>
      <c r="GQ95" s="92">
        <v>5.0</v>
      </c>
      <c r="GR95" s="346">
        <v>5.0</v>
      </c>
      <c r="GS95" s="345">
        <v>3.0</v>
      </c>
      <c r="GT95" s="125">
        <v>7.0</v>
      </c>
      <c r="GU95" s="345">
        <v>3.0</v>
      </c>
      <c r="GV95" s="345">
        <v>3.0</v>
      </c>
      <c r="GW95" s="346">
        <v>5.0</v>
      </c>
      <c r="GX95" s="375">
        <v>9.0</v>
      </c>
      <c r="GY95" s="344">
        <v>1.0</v>
      </c>
      <c r="GZ95" s="114">
        <v>14.0</v>
      </c>
      <c r="HA95" s="92">
        <v>3.0</v>
      </c>
    </row>
    <row r="9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 t="s">
        <v>26</v>
      </c>
      <c r="AT96" s="212">
        <v>48.538</v>
      </c>
      <c r="AU96" s="212">
        <v>46.722</v>
      </c>
      <c r="AV96" s="212">
        <v>107.819</v>
      </c>
      <c r="AW96" s="212">
        <v>61.213</v>
      </c>
      <c r="AX96" s="212">
        <v>39.951</v>
      </c>
      <c r="AY96" s="212">
        <v>38.329</v>
      </c>
      <c r="AZ96" s="212">
        <v>41.889</v>
      </c>
      <c r="BA96" s="212">
        <v>31.712</v>
      </c>
      <c r="BB96" s="22"/>
      <c r="BC96" s="22"/>
      <c r="BD96" s="23"/>
      <c r="BE96" s="211" t="s">
        <v>25</v>
      </c>
      <c r="BF96" s="212">
        <v>304.699</v>
      </c>
      <c r="BG96" s="212">
        <v>441.061</v>
      </c>
      <c r="BH96" s="212">
        <v>610.745</v>
      </c>
      <c r="BI96" s="212">
        <v>604.749</v>
      </c>
      <c r="BJ96" s="212">
        <v>276.567</v>
      </c>
      <c r="BK96" s="212">
        <v>200.913</v>
      </c>
      <c r="BL96" s="212">
        <v>505.226</v>
      </c>
      <c r="BM96" s="212">
        <v>507.613</v>
      </c>
      <c r="BN96" s="22"/>
      <c r="BO96" s="22"/>
      <c r="BP96" s="22"/>
      <c r="BQ96" s="22"/>
      <c r="BR96" s="22"/>
      <c r="BS96" s="22"/>
      <c r="BT96" s="22"/>
      <c r="BU96" s="22"/>
      <c r="BV96" s="23"/>
      <c r="BW96" s="211" t="s">
        <v>25</v>
      </c>
      <c r="BX96" s="212">
        <v>1410.399</v>
      </c>
      <c r="BY96" s="212">
        <v>1008.694</v>
      </c>
      <c r="BZ96" s="212">
        <v>363.374</v>
      </c>
      <c r="CA96" s="212">
        <v>525.74</v>
      </c>
      <c r="CB96" s="212">
        <v>4447.533</v>
      </c>
      <c r="CC96" s="212">
        <v>2073.196</v>
      </c>
      <c r="CD96" s="212">
        <v>1040.659</v>
      </c>
      <c r="CE96" s="212">
        <v>960.645</v>
      </c>
      <c r="CF96" s="212">
        <v>1852.47</v>
      </c>
      <c r="CG96" s="212">
        <v>140.412</v>
      </c>
      <c r="CH96" s="212">
        <v>270.41</v>
      </c>
      <c r="CI96" s="212">
        <v>224.308</v>
      </c>
      <c r="CJ96" s="212">
        <v>127.729</v>
      </c>
      <c r="CK96" s="212">
        <v>412.178</v>
      </c>
      <c r="CL96" s="212">
        <v>227.999</v>
      </c>
      <c r="CM96" s="212">
        <v>107.358</v>
      </c>
      <c r="CN96" s="22"/>
      <c r="CO96" s="23"/>
      <c r="CP96" s="211" t="s">
        <v>25</v>
      </c>
      <c r="CQ96" s="212">
        <v>212.849</v>
      </c>
      <c r="CR96" s="212">
        <v>1727.673</v>
      </c>
      <c r="CS96" s="212">
        <v>116.184</v>
      </c>
      <c r="CT96" s="212">
        <v>1293.699</v>
      </c>
      <c r="CU96" s="212">
        <v>2210.279</v>
      </c>
      <c r="CV96" s="212">
        <v>590.286</v>
      </c>
      <c r="CW96" s="212">
        <v>1597.203</v>
      </c>
      <c r="CX96" s="212">
        <v>1428.625</v>
      </c>
      <c r="CY96" s="22"/>
      <c r="CZ96" s="22"/>
      <c r="DA96" s="22"/>
      <c r="DB96" s="22"/>
      <c r="DC96" s="22"/>
      <c r="DD96" s="22" t="s">
        <v>26</v>
      </c>
      <c r="DE96" s="212">
        <v>352.668</v>
      </c>
      <c r="DF96" s="212">
        <v>205.659</v>
      </c>
      <c r="DG96" s="212">
        <v>0.0</v>
      </c>
      <c r="DH96" s="212">
        <v>0.0</v>
      </c>
      <c r="DI96" s="212">
        <v>318.757</v>
      </c>
      <c r="DJ96" s="212">
        <v>181.84</v>
      </c>
      <c r="DK96" s="212">
        <v>143.161</v>
      </c>
      <c r="DL96" s="212">
        <v>198.364</v>
      </c>
      <c r="DM96" s="212">
        <v>344.689</v>
      </c>
      <c r="DN96" s="212">
        <v>90.009</v>
      </c>
      <c r="DO96" s="212">
        <v>389.895</v>
      </c>
      <c r="DP96" s="212">
        <v>97.905</v>
      </c>
      <c r="DQ96" s="212">
        <v>334.156</v>
      </c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 t="s">
        <v>26</v>
      </c>
      <c r="EE96" s="212">
        <v>1074.074</v>
      </c>
      <c r="EF96" s="212">
        <v>2191.436</v>
      </c>
      <c r="EG96" s="212">
        <v>1195.325</v>
      </c>
      <c r="EH96" s="212">
        <v>795.607</v>
      </c>
      <c r="EI96" s="212">
        <v>306.048</v>
      </c>
      <c r="EJ96" s="212">
        <v>502.873</v>
      </c>
      <c r="EK96" s="212">
        <v>685.911</v>
      </c>
      <c r="EL96" s="212">
        <v>417.909</v>
      </c>
      <c r="EM96" s="212">
        <v>514.444</v>
      </c>
      <c r="EN96" s="212">
        <v>240.925</v>
      </c>
      <c r="EO96" s="212">
        <v>519.048</v>
      </c>
      <c r="EP96" s="212">
        <v>575.129</v>
      </c>
      <c r="EQ96" s="212">
        <v>504.817</v>
      </c>
      <c r="ER96" s="212">
        <v>581.609</v>
      </c>
      <c r="ES96" s="212">
        <v>884.059</v>
      </c>
      <c r="ET96" s="212">
        <v>375.545</v>
      </c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53" t="str">
        <f>FO94&amp;":"&amp;FP94&amp;":"&amp;FQ94&amp;":"&amp;FR94&amp;":"&amp;FS94&amp;":"&amp;FT94&amp;":"&amp;FU94&amp;":"&amp;FV94&amp;":"&amp;FW94&amp;":"&amp;FX94&amp;":"&amp;FY94&amp;":"&amp;FZ94&amp;":"&amp;GA94&amp;":"&amp;GB94&amp;":"&amp;GC94&amp;":"&amp;GD94&amp;":"&amp;GE94</f>
        <v>1,2,2,0,0,0,0,0:0,3,1,2,2,0,0,0:1,0,0,0,0,0,0,0:12,2,1,1,0,0,0,0:1,2,1,0,0,0,0,0:3,1,2,1,0,0,0,0:6,13,5,12,7,9,18,24:5,7,6,5,21,5,7,5:8,1,4,2,4,2,1,0:6,1,2,5,3,3,2,5:9,11,2,6,11,12,10,19:4,0,3,0,1,0,0,0:1,2,0,0,0,0,0,0:2,3,2,3,0,0,0,0:2,1,2,3,0,0,0,0:1,3,3,2,1,1,0,0:</v>
      </c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2"/>
      <c r="GH96" s="22"/>
      <c r="GI96" s="22"/>
      <c r="GJ96" s="22"/>
      <c r="GK96" s="22"/>
      <c r="GL96" s="152">
        <v>0.0</v>
      </c>
      <c r="GM96" s="152">
        <v>0.0</v>
      </c>
      <c r="GN96" s="168">
        <v>0.0</v>
      </c>
      <c r="GO96" s="168">
        <v>0.0</v>
      </c>
      <c r="GP96" s="152">
        <v>0.0</v>
      </c>
      <c r="GQ96" s="167">
        <v>6.0</v>
      </c>
      <c r="GR96" s="164">
        <v>2.0</v>
      </c>
      <c r="GS96" s="376">
        <v>1.0</v>
      </c>
      <c r="GT96" s="210">
        <v>8.0</v>
      </c>
      <c r="GU96" s="164">
        <v>2.0</v>
      </c>
      <c r="GV96" s="376">
        <v>1.0</v>
      </c>
      <c r="GW96" s="152">
        <v>0.0</v>
      </c>
      <c r="GX96" s="377">
        <v>10.0</v>
      </c>
      <c r="GY96" s="152">
        <v>0.0</v>
      </c>
      <c r="GZ96" s="378">
        <v>3.0</v>
      </c>
      <c r="HA96" s="368">
        <v>6.0</v>
      </c>
    </row>
    <row r="97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 t="s">
        <v>27</v>
      </c>
      <c r="AT97" s="212">
        <v>27.742</v>
      </c>
      <c r="AU97" s="212">
        <v>26.819</v>
      </c>
      <c r="AV97" s="212">
        <v>59.431</v>
      </c>
      <c r="AW97" s="212">
        <v>34.611</v>
      </c>
      <c r="AX97" s="212">
        <v>21.357</v>
      </c>
      <c r="AY97" s="212">
        <v>18.764</v>
      </c>
      <c r="AZ97" s="212">
        <v>23.676</v>
      </c>
      <c r="BA97" s="212">
        <v>17.027</v>
      </c>
      <c r="BB97" s="22"/>
      <c r="BC97" s="22"/>
      <c r="BD97" s="22"/>
      <c r="BE97" s="22" t="s">
        <v>26</v>
      </c>
      <c r="BF97" s="212">
        <v>408.902</v>
      </c>
      <c r="BG97" s="212">
        <v>596.909</v>
      </c>
      <c r="BH97" s="212">
        <v>875.393</v>
      </c>
      <c r="BI97" s="212">
        <v>801.916</v>
      </c>
      <c r="BJ97" s="212">
        <v>375.552</v>
      </c>
      <c r="BK97" s="212">
        <v>290.778</v>
      </c>
      <c r="BL97" s="212">
        <v>766.074</v>
      </c>
      <c r="BM97" s="212">
        <v>682.838</v>
      </c>
      <c r="BN97" s="22"/>
      <c r="BO97" s="22"/>
      <c r="BP97" s="22"/>
      <c r="BQ97" s="22"/>
      <c r="BR97" s="22"/>
      <c r="BS97" s="22"/>
      <c r="BT97" s="22"/>
      <c r="BU97" s="22"/>
      <c r="BV97" s="22"/>
      <c r="BW97" s="22" t="s">
        <v>26</v>
      </c>
      <c r="BX97" s="212">
        <v>2071.612</v>
      </c>
      <c r="BY97" s="212">
        <v>1550.81</v>
      </c>
      <c r="BZ97" s="212">
        <v>483.895</v>
      </c>
      <c r="CA97" s="212">
        <v>891.079</v>
      </c>
      <c r="CB97" s="212">
        <v>6447.98</v>
      </c>
      <c r="CC97" s="212">
        <v>3027.298</v>
      </c>
      <c r="CD97" s="212">
        <v>1610.959</v>
      </c>
      <c r="CE97" s="212">
        <v>1528.799</v>
      </c>
      <c r="CF97" s="212">
        <v>2693.491</v>
      </c>
      <c r="CG97" s="212">
        <v>201.228</v>
      </c>
      <c r="CH97" s="212">
        <v>355.014</v>
      </c>
      <c r="CI97" s="212">
        <v>306.043</v>
      </c>
      <c r="CJ97" s="212">
        <v>179.939</v>
      </c>
      <c r="CK97" s="212">
        <v>550.147</v>
      </c>
      <c r="CL97" s="212">
        <v>309.859</v>
      </c>
      <c r="CM97" s="212">
        <v>155.767</v>
      </c>
      <c r="CN97" s="22"/>
      <c r="CO97" s="22"/>
      <c r="CP97" s="22" t="s">
        <v>26</v>
      </c>
      <c r="CQ97" s="212">
        <v>283.35</v>
      </c>
      <c r="CR97" s="212">
        <v>2458.132</v>
      </c>
      <c r="CS97" s="212">
        <v>162.157</v>
      </c>
      <c r="CT97" s="212">
        <v>1881.487</v>
      </c>
      <c r="CU97" s="212">
        <v>3245.486</v>
      </c>
      <c r="CV97" s="212">
        <v>962.749</v>
      </c>
      <c r="CW97" s="212">
        <v>2316.18</v>
      </c>
      <c r="CX97" s="212">
        <v>2079.023</v>
      </c>
      <c r="CY97" s="22"/>
      <c r="CZ97" s="22"/>
      <c r="DA97" s="22"/>
      <c r="DB97" s="22"/>
      <c r="DC97" s="22"/>
      <c r="DD97" s="22" t="s">
        <v>27</v>
      </c>
      <c r="DE97" s="212">
        <v>72.18</v>
      </c>
      <c r="DF97" s="212">
        <v>32.95</v>
      </c>
      <c r="DG97" s="212">
        <v>0.0</v>
      </c>
      <c r="DH97" s="212">
        <v>0.0</v>
      </c>
      <c r="DI97" s="212">
        <v>65.24</v>
      </c>
      <c r="DJ97" s="212">
        <v>26.185</v>
      </c>
      <c r="DK97" s="212">
        <v>13.122</v>
      </c>
      <c r="DL97" s="212">
        <v>30.113</v>
      </c>
      <c r="DM97" s="212">
        <v>86.668</v>
      </c>
      <c r="DN97" s="212">
        <v>7.644</v>
      </c>
      <c r="DO97" s="212">
        <v>98.035</v>
      </c>
      <c r="DP97" s="212">
        <v>8.314</v>
      </c>
      <c r="DQ97" s="212">
        <v>64.311</v>
      </c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 t="s">
        <v>27</v>
      </c>
      <c r="EE97" s="212">
        <v>206.714</v>
      </c>
      <c r="EF97" s="212">
        <v>679.124</v>
      </c>
      <c r="EG97" s="212">
        <v>286.531</v>
      </c>
      <c r="EH97" s="212">
        <v>212.385</v>
      </c>
      <c r="EI97" s="212">
        <v>46.46</v>
      </c>
      <c r="EJ97" s="212">
        <v>114.084</v>
      </c>
      <c r="EK97" s="212">
        <v>180.311</v>
      </c>
      <c r="EL97" s="212">
        <v>137.1</v>
      </c>
      <c r="EM97" s="212">
        <v>200.72</v>
      </c>
      <c r="EN97" s="212">
        <v>70.834</v>
      </c>
      <c r="EO97" s="212">
        <v>217.606</v>
      </c>
      <c r="EP97" s="212">
        <v>246.136</v>
      </c>
      <c r="EQ97" s="212">
        <v>205.66</v>
      </c>
      <c r="ER97" s="212">
        <v>237.963</v>
      </c>
      <c r="ES97" s="212">
        <v>399.471</v>
      </c>
      <c r="ET97" s="212">
        <v>130.194</v>
      </c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7" t="s">
        <v>23</v>
      </c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2"/>
      <c r="GF97" s="22"/>
      <c r="GG97" s="22"/>
      <c r="GH97" s="22"/>
      <c r="GI97" s="22"/>
      <c r="GJ97" s="22"/>
      <c r="GK97" s="22"/>
      <c r="GL97" s="195" t="str">
        <f t="shared" ref="GL97:HA97" si="300">GL89&amp;","&amp;GL90&amp;","&amp;GL91&amp;","&amp;GL92&amp;","&amp;GL93&amp;","&amp;GL94&amp;","&amp;GL95&amp;","&amp;GL96</f>
        <v>1,2,1,0,0,0,0,0</v>
      </c>
      <c r="GM97" s="195" t="str">
        <f t="shared" si="300"/>
        <v>2,2,3,1,2,2,3,0</v>
      </c>
      <c r="GN97" s="195" t="str">
        <f t="shared" si="300"/>
        <v>1,3,3,4,0,0,0,0</v>
      </c>
      <c r="GO97" s="195" t="str">
        <f t="shared" si="300"/>
        <v>2,2,1,3,4,0,0,0</v>
      </c>
      <c r="GP97" s="195" t="str">
        <f t="shared" si="300"/>
        <v>1,3,6,3,3,2,0,0</v>
      </c>
      <c r="GQ97" s="195" t="str">
        <f t="shared" si="300"/>
        <v>7,6,6,5,10,7,5,6</v>
      </c>
      <c r="GR97" s="195" t="str">
        <f t="shared" si="300"/>
        <v>4,3,5,10,2,4,5,2</v>
      </c>
      <c r="GS97" s="195" t="str">
        <f t="shared" si="300"/>
        <v>3,1,4,1,3,9,3,1</v>
      </c>
      <c r="GT97" s="195" t="str">
        <f t="shared" si="300"/>
        <v>7,3,5,5,3,14,7,8</v>
      </c>
      <c r="GU97" s="195" t="str">
        <f t="shared" si="300"/>
        <v>3,1,2,2,2,1,3,2</v>
      </c>
      <c r="GV97" s="195" t="str">
        <f t="shared" si="300"/>
        <v>3,1,3,2,5,1,3,1</v>
      </c>
      <c r="GW97" s="195" t="str">
        <f t="shared" si="300"/>
        <v>4,1,2,1,5,2,5,0</v>
      </c>
      <c r="GX97" s="195" t="str">
        <f t="shared" si="300"/>
        <v>6,4,6,7,13,5,9,10</v>
      </c>
      <c r="GY97" s="195" t="str">
        <f t="shared" si="300"/>
        <v>3,2,2,3,1,7,1,0</v>
      </c>
      <c r="GZ97" s="195" t="str">
        <f t="shared" si="300"/>
        <v>5,3,6,8,1,10,14,3</v>
      </c>
      <c r="HA97" s="195" t="str">
        <f t="shared" si="300"/>
        <v>5,5,4,7,4,13,3,6</v>
      </c>
    </row>
    <row r="98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 t="s">
        <v>28</v>
      </c>
      <c r="AT98" s="68">
        <v>1.0E-7</v>
      </c>
      <c r="AU98" s="68">
        <v>1.0E-7</v>
      </c>
      <c r="AV98" s="68">
        <v>1.0E-7</v>
      </c>
      <c r="AW98" s="68">
        <v>1.0E-7</v>
      </c>
      <c r="AX98" s="68">
        <v>1.0E-7</v>
      </c>
      <c r="AY98" s="68">
        <v>1.0E-7</v>
      </c>
      <c r="AZ98" s="68">
        <v>1.0E-7</v>
      </c>
      <c r="BA98" s="68">
        <v>1.0E-7</v>
      </c>
      <c r="BB98" s="22"/>
      <c r="BC98" s="22"/>
      <c r="BD98" s="22"/>
      <c r="BE98" s="22" t="s">
        <v>27</v>
      </c>
      <c r="BF98" s="212">
        <v>212.325</v>
      </c>
      <c r="BG98" s="212">
        <v>303.436</v>
      </c>
      <c r="BH98" s="212">
        <v>383.261</v>
      </c>
      <c r="BI98" s="212">
        <v>429.014</v>
      </c>
      <c r="BJ98" s="212">
        <v>189.291</v>
      </c>
      <c r="BK98" s="212">
        <v>124.028</v>
      </c>
      <c r="BL98" s="212">
        <v>287.142</v>
      </c>
      <c r="BM98" s="212">
        <v>352.449</v>
      </c>
      <c r="BN98" s="22"/>
      <c r="BO98" s="22"/>
      <c r="BP98" s="22"/>
      <c r="BQ98" s="22"/>
      <c r="BR98" s="22"/>
      <c r="BS98" s="22"/>
      <c r="BT98" s="22"/>
      <c r="BU98" s="22"/>
      <c r="BV98" s="22"/>
      <c r="BW98" s="22" t="s">
        <v>27</v>
      </c>
      <c r="BX98" s="212">
        <v>848.754</v>
      </c>
      <c r="BY98" s="212">
        <v>558.633</v>
      </c>
      <c r="BZ98" s="212">
        <v>256.159</v>
      </c>
      <c r="CA98" s="212">
        <v>237.872</v>
      </c>
      <c r="CB98" s="212">
        <v>2737.465</v>
      </c>
      <c r="CC98" s="212">
        <v>1260.43</v>
      </c>
      <c r="CD98" s="212">
        <v>568.862</v>
      </c>
      <c r="CE98" s="212">
        <v>497.351</v>
      </c>
      <c r="CF98" s="212">
        <v>1134.543</v>
      </c>
      <c r="CG98" s="212">
        <v>88.133</v>
      </c>
      <c r="CH98" s="212">
        <v>194.663</v>
      </c>
      <c r="CI98" s="212">
        <v>152.4</v>
      </c>
      <c r="CJ98" s="212">
        <v>82.479</v>
      </c>
      <c r="CK98" s="212">
        <v>289.57</v>
      </c>
      <c r="CL98" s="212">
        <v>155.85</v>
      </c>
      <c r="CM98" s="212">
        <v>65.991</v>
      </c>
      <c r="CN98" s="22"/>
      <c r="CO98" s="22"/>
      <c r="CP98" s="22" t="s">
        <v>27</v>
      </c>
      <c r="CQ98" s="212">
        <v>150.122</v>
      </c>
      <c r="CR98" s="212">
        <v>1097.565</v>
      </c>
      <c r="CS98" s="212">
        <v>76.163</v>
      </c>
      <c r="CT98" s="212">
        <v>791.999</v>
      </c>
      <c r="CU98" s="212">
        <v>1330.825</v>
      </c>
      <c r="CV98" s="212">
        <v>290.523</v>
      </c>
      <c r="CW98" s="212">
        <v>982.665</v>
      </c>
      <c r="CX98" s="212">
        <v>873.656</v>
      </c>
      <c r="CY98" s="22"/>
      <c r="CZ98" s="22"/>
      <c r="DA98" s="22"/>
      <c r="DB98" s="22"/>
      <c r="DC98" s="22"/>
      <c r="DD98" s="22" t="s">
        <v>28</v>
      </c>
      <c r="DE98" s="68">
        <v>1.0E-7</v>
      </c>
      <c r="DF98" s="68">
        <v>1.0E-7</v>
      </c>
      <c r="DG98" s="68">
        <v>1.0E-7</v>
      </c>
      <c r="DH98" s="68">
        <v>1.0E-7</v>
      </c>
      <c r="DI98" s="68">
        <v>1.0E-7</v>
      </c>
      <c r="DJ98" s="68">
        <v>1.0E-7</v>
      </c>
      <c r="DK98" s="68">
        <v>1.0E-7</v>
      </c>
      <c r="DL98" s="68">
        <v>1.0E-7</v>
      </c>
      <c r="DM98" s="68">
        <v>1.0E-7</v>
      </c>
      <c r="DN98" s="68">
        <v>1.0E-7</v>
      </c>
      <c r="DO98" s="68">
        <v>1.0E-7</v>
      </c>
      <c r="DP98" s="68">
        <v>1.0E-7</v>
      </c>
      <c r="DQ98" s="68">
        <v>1.0E-7</v>
      </c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 t="s">
        <v>28</v>
      </c>
      <c r="EE98" s="68">
        <v>1.0E-7</v>
      </c>
      <c r="EF98" s="68">
        <v>1.0E-7</v>
      </c>
      <c r="EG98" s="68">
        <v>1.0E-7</v>
      </c>
      <c r="EH98" s="68">
        <v>1.0E-7</v>
      </c>
      <c r="EI98" s="68">
        <v>1.0E-7</v>
      </c>
      <c r="EJ98" s="68">
        <v>1.0E-7</v>
      </c>
      <c r="EK98" s="68">
        <v>1.0E-7</v>
      </c>
      <c r="EL98" s="68">
        <v>1.0E-7</v>
      </c>
      <c r="EM98" s="68">
        <v>1.0000001</v>
      </c>
      <c r="EN98" s="68">
        <v>2.0000001</v>
      </c>
      <c r="EO98" s="68">
        <v>1.0E-7</v>
      </c>
      <c r="EP98" s="68">
        <v>1.0E-7</v>
      </c>
      <c r="EQ98" s="68">
        <v>1.0E-7</v>
      </c>
      <c r="ER98" s="68">
        <v>1.0E-7</v>
      </c>
      <c r="ES98" s="68">
        <v>1.0E-7</v>
      </c>
      <c r="ET98" s="68">
        <v>1.0E-7</v>
      </c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3" t="s">
        <v>24</v>
      </c>
      <c r="FO98" s="76" t="s">
        <v>42</v>
      </c>
      <c r="FP98" s="76" t="s">
        <v>42</v>
      </c>
      <c r="FQ98" s="76" t="s">
        <v>42</v>
      </c>
      <c r="FR98" s="76" t="s">
        <v>42</v>
      </c>
      <c r="FS98" s="76" t="s">
        <v>42</v>
      </c>
      <c r="FT98" s="76" t="s">
        <v>42</v>
      </c>
      <c r="FU98" s="76" t="s">
        <v>42</v>
      </c>
      <c r="FV98" s="76" t="s">
        <v>42</v>
      </c>
      <c r="FW98" s="76" t="s">
        <v>42</v>
      </c>
      <c r="FX98" s="76" t="s">
        <v>42</v>
      </c>
      <c r="FY98" s="76" t="s">
        <v>42</v>
      </c>
      <c r="FZ98" s="76" t="s">
        <v>42</v>
      </c>
      <c r="GA98" s="76" t="s">
        <v>42</v>
      </c>
      <c r="GB98" s="76" t="s">
        <v>42</v>
      </c>
      <c r="GC98" s="76" t="s">
        <v>42</v>
      </c>
      <c r="GD98" s="76" t="s">
        <v>42</v>
      </c>
      <c r="GE98" s="22"/>
      <c r="GF98" s="22"/>
      <c r="GG98" s="22"/>
      <c r="GH98" s="22"/>
      <c r="GI98" s="22"/>
      <c r="GJ98" s="22"/>
      <c r="GK98" s="22"/>
      <c r="GL98" s="53" t="str">
        <f>GL86&amp;":"&amp;GM86&amp;":"&amp;GN86&amp;":"&amp;GO86&amp;":"&amp;GP86&amp;":"&amp;GQ86&amp;":"&amp;GR86&amp;":"&amp;GS86&amp;":"&amp;GT86&amp;":"&amp;GU86&amp;":"&amp;GV86&amp;":"&amp;GW86&amp;":"&amp;GX86&amp;":"&amp;GY86&amp;":"&amp;GZ86&amp;":"&amp;HA86&amp;":"&amp;HB86</f>
        <v>22000:28000:30500:20000:26000:215000:180000:185000:135000:22500:15500:29000:180000:31000:180000:170000:</v>
      </c>
      <c r="GM98" s="23"/>
      <c r="GN98" s="23"/>
      <c r="GO98" s="23"/>
      <c r="GP98" s="23"/>
      <c r="GQ98" s="23"/>
      <c r="GR98" s="23"/>
      <c r="GS98" s="23"/>
      <c r="GT98" s="22"/>
      <c r="GU98" s="22"/>
      <c r="GV98" s="22"/>
      <c r="GW98" s="22"/>
      <c r="GX98" s="22"/>
      <c r="GY98" s="22"/>
      <c r="GZ98" s="22"/>
      <c r="HA98" s="22"/>
    </row>
    <row r="99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53" t="str">
        <f t="shared" ref="AT99:AT101" si="301">AT95&amp;","&amp;AU95&amp;","&amp;AV95&amp;","&amp;AW95&amp;","&amp;AX95&amp;","&amp;AY95&amp;","&amp;AZ95&amp;","&amp;BA95</f>
        <v>37.605,36.263,82.3,47.214,30.119,27.906,32.304,23.95</v>
      </c>
      <c r="AU99" s="23"/>
      <c r="AV99" s="23"/>
      <c r="AW99" s="23"/>
      <c r="AX99" s="22"/>
      <c r="AY99" s="22"/>
      <c r="AZ99" s="22"/>
      <c r="BA99" s="22"/>
      <c r="BB99" s="22"/>
      <c r="BC99" s="22"/>
      <c r="BD99" s="22"/>
      <c r="BE99" s="22" t="s">
        <v>28</v>
      </c>
      <c r="BF99" s="68">
        <v>1.0E-7</v>
      </c>
      <c r="BG99" s="68">
        <v>1.0E-7</v>
      </c>
      <c r="BH99" s="68">
        <v>1.0E-7</v>
      </c>
      <c r="BI99" s="68">
        <v>1.0E-7</v>
      </c>
      <c r="BJ99" s="68">
        <v>1.0E-7</v>
      </c>
      <c r="BK99" s="68">
        <v>1.0E-7</v>
      </c>
      <c r="BL99" s="68">
        <v>1.0E-7</v>
      </c>
      <c r="BM99" s="68">
        <v>1.0E-7</v>
      </c>
      <c r="BN99" s="22"/>
      <c r="BO99" s="22"/>
      <c r="BP99" s="22"/>
      <c r="BQ99" s="22"/>
      <c r="BR99" s="22"/>
      <c r="BS99" s="22"/>
      <c r="BT99" s="22"/>
      <c r="BU99" s="22"/>
      <c r="BV99" s="22"/>
      <c r="BW99" s="22" t="s">
        <v>28</v>
      </c>
      <c r="BX99" s="68">
        <v>1.0E-7</v>
      </c>
      <c r="BY99" s="22"/>
      <c r="BZ99" s="68">
        <v>1.0E-7</v>
      </c>
      <c r="CA99" s="68">
        <v>1.0E-7</v>
      </c>
      <c r="CB99" s="68">
        <v>1.0E-7</v>
      </c>
      <c r="CC99" s="68">
        <v>1.0E-7</v>
      </c>
      <c r="CD99" s="22"/>
      <c r="CE99" s="68">
        <v>1.0E-7</v>
      </c>
      <c r="CF99" s="68">
        <v>1.0000001</v>
      </c>
      <c r="CG99" s="68">
        <v>2.0000001</v>
      </c>
      <c r="CH99" s="68">
        <v>1.0E-7</v>
      </c>
      <c r="CI99" s="68">
        <v>1.0E-7</v>
      </c>
      <c r="CJ99" s="68">
        <v>1.0E-7</v>
      </c>
      <c r="CK99" s="68">
        <v>1.0E-7</v>
      </c>
      <c r="CL99" s="68">
        <v>1.0E-7</v>
      </c>
      <c r="CM99" s="22"/>
      <c r="CN99" s="22"/>
      <c r="CO99" s="22"/>
      <c r="CP99" s="22" t="s">
        <v>28</v>
      </c>
      <c r="CQ99" s="68">
        <v>1.0E-7</v>
      </c>
      <c r="CR99" s="68">
        <v>1.0E-7</v>
      </c>
      <c r="CS99" s="68">
        <v>1.0E-7</v>
      </c>
      <c r="CT99" s="68">
        <v>1.0E-7</v>
      </c>
      <c r="CU99" s="68">
        <v>1.0E-7</v>
      </c>
      <c r="CV99" s="68">
        <v>1.0E-7</v>
      </c>
      <c r="CW99" s="68">
        <v>1.0E-7</v>
      </c>
      <c r="CX99" s="68">
        <v>1.0E-7</v>
      </c>
      <c r="CY99" s="22"/>
      <c r="CZ99" s="22"/>
      <c r="DA99" s="22"/>
      <c r="DB99" s="22"/>
      <c r="DC99" s="22"/>
      <c r="DD99" s="22"/>
      <c r="DE99" s="53" t="str">
        <f t="shared" ref="DE99:DE100" si="302">DE95&amp;","&amp;DF95&amp;","&amp;DG95&amp;","&amp;DH95&amp;","&amp;DI95&amp;","&amp;DJ95&amp;","&amp;DK95&amp;","&amp;DL95</f>
        <v>192.7,105.476,0,0,174.172,90.909,65.056,100.416</v>
      </c>
      <c r="DF99" s="23"/>
      <c r="DG99" s="23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53" t="str">
        <f t="shared" ref="EE99:EE100" si="303">EE95&amp;","&amp;EF95&amp;","&amp;EG95&amp;","&amp;EH95&amp;","&amp;EI95&amp;","&amp;EJ95&amp;","&amp;EK95&amp;","&amp;EL95</f>
        <v>577.245,1355.233,682.932,469.411,154.927,282.779,402.801,263.333</v>
      </c>
      <c r="EF99" s="23"/>
      <c r="EG99" s="23"/>
      <c r="EH99" s="23"/>
      <c r="EI99" s="23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3"/>
      <c r="FN99" s="211" t="s">
        <v>25</v>
      </c>
      <c r="FO99" s="379">
        <v>779.781</v>
      </c>
      <c r="FP99" s="380">
        <v>917.145</v>
      </c>
      <c r="FQ99" s="217">
        <v>178.571</v>
      </c>
      <c r="FR99" s="381">
        <v>820.463</v>
      </c>
      <c r="FS99" s="382">
        <v>962.075</v>
      </c>
      <c r="FT99" s="383">
        <v>1064.307</v>
      </c>
      <c r="FU99" s="384">
        <v>497.199</v>
      </c>
      <c r="FV99" s="385">
        <v>795.24</v>
      </c>
      <c r="FW99" s="386">
        <v>258.778</v>
      </c>
      <c r="FX99" s="387">
        <v>402.013</v>
      </c>
      <c r="FY99" s="388">
        <v>275.05</v>
      </c>
      <c r="FZ99" s="389">
        <v>457.327</v>
      </c>
      <c r="GA99" s="390">
        <v>322.765</v>
      </c>
      <c r="GB99" s="216">
        <v>1469.427</v>
      </c>
      <c r="GC99" s="391">
        <v>573.216</v>
      </c>
      <c r="GD99" s="392">
        <v>393.98</v>
      </c>
      <c r="GE99" s="22"/>
      <c r="GF99" s="22"/>
      <c r="GG99" s="22"/>
      <c r="GH99" s="22"/>
      <c r="GI99" s="22"/>
      <c r="GJ99" s="22"/>
      <c r="GK99" s="22"/>
      <c r="GL99" s="53" t="str">
        <f>GL97&amp;":"&amp;GM97&amp;":"&amp;GN97&amp;":"&amp;GO97&amp;":"&amp;GP97&amp;":"&amp;GQ97&amp;":"&amp;GR97&amp;":"&amp;GS97&amp;":"&amp;GT97&amp;":"&amp;GU97&amp;":"&amp;GV97&amp;":"&amp;GW97&amp;":"&amp;GX97&amp;":"&amp;GY97&amp;":"&amp;GZ97&amp;":"&amp;HA97&amp;":"&amp;HB97</f>
        <v>1,2,1,0,0,0,0,0:2,2,3,1,2,2,3,0:1,3,3,4,0,0,0,0:2,2,1,3,4,0,0,0:1,3,6,3,3,2,0,0:7,6,6,5,10,7,5,6:4,3,5,10,2,4,5,2:3,1,4,1,3,9,3,1:7,3,5,5,3,14,7,8:3,1,2,2,2,1,3,2:3,1,3,2,5,1,3,1:4,1,2,1,5,2,5,0:6,4,6,7,13,5,9,10:3,2,2,3,1,7,1,0:5,3,6,8,1,10,14,3:5,5,4,7,4,13,3,6:</v>
      </c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2"/>
    </row>
    <row r="100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53" t="str">
        <f t="shared" si="301"/>
        <v>48.538,46.722,107.819,61.213,39.951,38.329,41.889,31.712</v>
      </c>
      <c r="AU100" s="23"/>
      <c r="AV100" s="23"/>
      <c r="AW100" s="23"/>
      <c r="AX100" s="22"/>
      <c r="AY100" s="22"/>
      <c r="AZ100" s="22"/>
      <c r="BA100" s="22"/>
      <c r="BB100" s="22"/>
      <c r="BC100" s="22"/>
      <c r="BD100" s="22"/>
      <c r="BE100" s="22"/>
      <c r="BF100" s="53" t="str">
        <f t="shared" ref="BF100:BF101" si="304">BF96&amp;","&amp;BG96&amp;","&amp;BH96&amp;","&amp;BI96&amp;","&amp;BJ96&amp;","&amp;BK96&amp;","&amp;BL96&amp;","&amp;BM96</f>
        <v>304.699,441.061,610.745,604.749,276.567,200.913,505.226,507.613</v>
      </c>
      <c r="BG100" s="23"/>
      <c r="BH100" s="23"/>
      <c r="BI100" s="23"/>
      <c r="BJ100" s="23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53" t="str">
        <f t="shared" ref="BX100:BX101" si="305">BX96&amp;","&amp;BY96&amp;","&amp;BZ96&amp;","&amp;CA96&amp;","&amp;CB96&amp;","&amp;CC96&amp;","&amp;CD96&amp;","&amp;CE96</f>
        <v>1410.399,1008.694,363.374,525.74,4447.533,2073.196,1040.659,960.645</v>
      </c>
      <c r="BY100" s="23"/>
      <c r="BZ100" s="23"/>
      <c r="CA100" s="23"/>
      <c r="CB100" s="23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53" t="str">
        <f t="shared" ref="CQ100:CQ101" si="306">CQ96&amp;","&amp;CR96&amp;","&amp;CS96&amp;","&amp;CT96&amp;","&amp;CU96&amp;","&amp;CV96&amp;","&amp;CW96&amp;","&amp;CX96</f>
        <v>212.849,1727.673,116.184,1293.699,2210.279,590.286,1597.203,1428.625</v>
      </c>
      <c r="CR100" s="23"/>
      <c r="CS100" s="23"/>
      <c r="CT100" s="23"/>
      <c r="CU100" s="23"/>
      <c r="CV100" s="22"/>
      <c r="CW100" s="22"/>
      <c r="CX100" s="22"/>
      <c r="CY100" s="22"/>
      <c r="CZ100" s="22"/>
      <c r="DA100" s="22"/>
      <c r="DB100" s="22"/>
      <c r="DC100" s="22"/>
      <c r="DD100" s="22"/>
      <c r="DE100" s="53" t="str">
        <f t="shared" si="302"/>
        <v>352.668,205.659,0,0,318.757,181.84,143.161,198.364</v>
      </c>
      <c r="DF100" s="23"/>
      <c r="DG100" s="23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53" t="str">
        <f t="shared" si="303"/>
        <v>1074.074,2191.436,1195.325,795.607,306.048,502.873,685.911,417.909</v>
      </c>
      <c r="EF100" s="23"/>
      <c r="EG100" s="23"/>
      <c r="EH100" s="23"/>
      <c r="EI100" s="23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 t="s">
        <v>26</v>
      </c>
      <c r="FO100" s="212">
        <v>1434.623</v>
      </c>
      <c r="FP100" s="212">
        <v>1598.119</v>
      </c>
      <c r="FQ100" s="212">
        <v>398.613</v>
      </c>
      <c r="FR100" s="212">
        <v>1432.807</v>
      </c>
      <c r="FS100" s="212">
        <v>1790.124</v>
      </c>
      <c r="FT100" s="212">
        <v>1873.626</v>
      </c>
      <c r="FU100" s="212">
        <v>692.786</v>
      </c>
      <c r="FV100" s="212">
        <v>1140.68</v>
      </c>
      <c r="FW100" s="212">
        <v>406.397</v>
      </c>
      <c r="FX100" s="212">
        <v>609.502</v>
      </c>
      <c r="FY100" s="212">
        <v>387.297</v>
      </c>
      <c r="FZ100" s="212">
        <v>829.953</v>
      </c>
      <c r="GA100" s="212">
        <v>637.6</v>
      </c>
      <c r="GB100" s="212">
        <v>2520.944</v>
      </c>
      <c r="GC100" s="212">
        <v>998.824</v>
      </c>
      <c r="GD100" s="212">
        <v>650.437</v>
      </c>
      <c r="GE100" s="22"/>
      <c r="GF100" s="22"/>
      <c r="GG100" s="22"/>
      <c r="GH100" s="22"/>
      <c r="GI100" s="22"/>
      <c r="GJ100" s="22"/>
      <c r="GK100" s="27" t="s">
        <v>23</v>
      </c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</row>
    <row r="10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53" t="str">
        <f t="shared" si="301"/>
        <v>27.742,26.819,59.431,34.611,21.357,18.764,23.676,17.027</v>
      </c>
      <c r="AU101" s="23"/>
      <c r="AV101" s="23"/>
      <c r="AW101" s="23"/>
      <c r="AX101" s="22"/>
      <c r="AY101" s="22"/>
      <c r="AZ101" s="22"/>
      <c r="BA101" s="22"/>
      <c r="BB101" s="22"/>
      <c r="BC101" s="22"/>
      <c r="BD101" s="22"/>
      <c r="BE101" s="22"/>
      <c r="BF101" s="53" t="str">
        <f t="shared" si="304"/>
        <v>408.902,596.909,875.393,801.916,375.552,290.778,766.074,682.838</v>
      </c>
      <c r="BG101" s="23"/>
      <c r="BH101" s="23"/>
      <c r="BI101" s="23"/>
      <c r="BJ101" s="23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53" t="str">
        <f t="shared" si="305"/>
        <v>2071.612,1550.81,483.895,891.079,6447.98,3027.298,1610.959,1528.799</v>
      </c>
      <c r="BY101" s="23"/>
      <c r="BZ101" s="23"/>
      <c r="CA101" s="23"/>
      <c r="CB101" s="23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53" t="str">
        <f t="shared" si="306"/>
        <v>283.35,2458.132,162.157,1881.487,3245.486,962.749,2316.18,2079.023</v>
      </c>
      <c r="CR101" s="23"/>
      <c r="CS101" s="23"/>
      <c r="CT101" s="23"/>
      <c r="CU101" s="23"/>
      <c r="CV101" s="22"/>
      <c r="CW101" s="22"/>
      <c r="CX101" s="22"/>
      <c r="CY101" s="22"/>
      <c r="CZ101" s="22"/>
      <c r="DA101" s="22"/>
      <c r="DB101" s="22"/>
      <c r="DC101" s="22"/>
      <c r="DD101" s="22"/>
      <c r="DE101" s="53" t="str">
        <f>DE97&amp;","&amp;DF96&amp;","&amp;DG97&amp;","&amp;DH97&amp;","&amp;DI97&amp;","&amp;DJ97&amp;","&amp;DK97&amp;","&amp;DL97</f>
        <v>72.18,205.659,0,0,65.24,26.185,13.122,30.113</v>
      </c>
      <c r="DF101" s="23"/>
      <c r="DG101" s="23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53" t="str">
        <f>EE97&amp;","&amp;EF96&amp;","&amp;EG97&amp;","&amp;EH97&amp;","&amp;EI97&amp;","&amp;EJ97&amp;","&amp;EK97&amp;","&amp;EL97</f>
        <v>206.714,2191.436,286.531,212.385,46.46,114.084,180.311,137.1</v>
      </c>
      <c r="EF101" s="23"/>
      <c r="EG101" s="23"/>
      <c r="EH101" s="23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 t="s">
        <v>27</v>
      </c>
      <c r="FO101" s="212">
        <v>287.997</v>
      </c>
      <c r="FP101" s="212">
        <v>388.964</v>
      </c>
      <c r="FQ101" s="212">
        <v>33.85</v>
      </c>
      <c r="FR101" s="212">
        <v>346.11</v>
      </c>
      <c r="FS101" s="212">
        <v>344.52</v>
      </c>
      <c r="FT101" s="212">
        <v>440.29</v>
      </c>
      <c r="FU101" s="212">
        <v>326.8</v>
      </c>
      <c r="FV101" s="212">
        <v>498.4</v>
      </c>
      <c r="FW101" s="212">
        <v>137.56</v>
      </c>
      <c r="FX101" s="212">
        <v>228.52</v>
      </c>
      <c r="FY101" s="212">
        <v>177.74</v>
      </c>
      <c r="FZ101" s="212">
        <v>175.15</v>
      </c>
      <c r="GA101" s="212">
        <v>96.791</v>
      </c>
      <c r="GB101" s="212">
        <v>646.54</v>
      </c>
      <c r="GC101" s="212">
        <v>243.1</v>
      </c>
      <c r="GD101" s="212">
        <v>188.94</v>
      </c>
      <c r="GE101" s="22"/>
      <c r="GF101" s="22"/>
      <c r="GG101" s="22"/>
      <c r="GH101" s="22"/>
      <c r="GI101" s="22"/>
      <c r="GJ101" s="22"/>
      <c r="GK101" s="23" t="s">
        <v>24</v>
      </c>
      <c r="GL101" s="76" t="s">
        <v>42</v>
      </c>
      <c r="GM101" s="76" t="s">
        <v>42</v>
      </c>
      <c r="GN101" s="76" t="s">
        <v>42</v>
      </c>
      <c r="GO101" s="76" t="s">
        <v>42</v>
      </c>
      <c r="GP101" s="76" t="s">
        <v>42</v>
      </c>
      <c r="GQ101" s="76" t="s">
        <v>42</v>
      </c>
      <c r="GR101" s="76" t="s">
        <v>42</v>
      </c>
      <c r="GS101" s="76" t="s">
        <v>42</v>
      </c>
      <c r="GT101" s="76" t="s">
        <v>42</v>
      </c>
      <c r="GU101" s="76" t="s">
        <v>42</v>
      </c>
      <c r="GV101" s="76" t="s">
        <v>42</v>
      </c>
      <c r="GW101" s="76" t="s">
        <v>42</v>
      </c>
      <c r="GX101" s="76" t="s">
        <v>42</v>
      </c>
      <c r="GY101" s="76" t="s">
        <v>42</v>
      </c>
      <c r="GZ101" s="76" t="s">
        <v>42</v>
      </c>
      <c r="HA101" s="76" t="s">
        <v>42</v>
      </c>
    </row>
    <row r="10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53" t="str">
        <f>BF98&amp;","&amp;BG97&amp;","&amp;BH98&amp;","&amp;BI98&amp;","&amp;BJ98&amp;","&amp;BK98&amp;","&amp;BL98&amp;","&amp;BM98</f>
        <v>212.325,596.909,383.261,429.014,189.291,124.028,287.142,352.449</v>
      </c>
      <c r="BG102" s="23"/>
      <c r="BH102" s="23"/>
      <c r="BI102" s="23"/>
      <c r="BJ102" s="23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53" t="str">
        <f>BX98&amp;","&amp;BY97&amp;","&amp;BZ98&amp;","&amp;CA98&amp;","&amp;CB98&amp;","&amp;CC98&amp;","&amp;CD98&amp;","&amp;CE98</f>
        <v>848.754,1550.81,256.159,237.872,2737.465,1260.43,568.862,497.351</v>
      </c>
      <c r="BY102" s="23"/>
      <c r="BZ102" s="23"/>
      <c r="CA102" s="23"/>
      <c r="CB102" s="23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53" t="str">
        <f>CQ98&amp;","&amp;CR97&amp;","&amp;CS98&amp;","&amp;CT98&amp;","&amp;CU98&amp;","&amp;CV98&amp;","&amp;CW98&amp;","&amp;CX98</f>
        <v>150.122,2458.132,76.163,791.999,1330.825,290.523,982.665,873.656</v>
      </c>
      <c r="CR102" s="23"/>
      <c r="CS102" s="23"/>
      <c r="CT102" s="23"/>
      <c r="CU102" s="23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 t="s">
        <v>28</v>
      </c>
      <c r="FO102" s="68">
        <v>1.0E-7</v>
      </c>
      <c r="FP102" s="68">
        <v>1.0E-7</v>
      </c>
      <c r="FQ102" s="68">
        <v>1.0E-7</v>
      </c>
      <c r="FR102" s="68">
        <v>1.0E-7</v>
      </c>
      <c r="FS102" s="68">
        <v>1.0E-7</v>
      </c>
      <c r="FT102" s="68">
        <v>1.0E-7</v>
      </c>
      <c r="FU102" s="68">
        <v>1.0E-7</v>
      </c>
      <c r="FV102" s="68">
        <v>1.0E-7</v>
      </c>
      <c r="FW102" s="68">
        <v>1.0E-7</v>
      </c>
      <c r="FX102" s="68">
        <v>2.0000001</v>
      </c>
      <c r="FY102" s="68">
        <v>1.0E-7</v>
      </c>
      <c r="FZ102" s="68">
        <v>1.0E-7</v>
      </c>
      <c r="GA102" s="68">
        <v>1.0E-7</v>
      </c>
      <c r="GB102" s="68">
        <v>1.0E-7</v>
      </c>
      <c r="GC102" s="68">
        <v>1.0E-7</v>
      </c>
      <c r="GD102" s="68">
        <v>1.0E-7</v>
      </c>
      <c r="GE102" s="22"/>
      <c r="GF102" s="22"/>
      <c r="GG102" s="22"/>
      <c r="GH102" s="22"/>
      <c r="GI102" s="22"/>
      <c r="GJ102" s="23"/>
      <c r="GK102" s="211" t="s">
        <v>25</v>
      </c>
      <c r="GL102" s="212">
        <v>183.669</v>
      </c>
      <c r="GM102" s="212">
        <v>472.541</v>
      </c>
      <c r="GN102" s="212">
        <v>232.518</v>
      </c>
      <c r="GO102" s="212">
        <v>448.407</v>
      </c>
      <c r="GP102" s="212">
        <v>478.182</v>
      </c>
      <c r="GQ102" s="212">
        <v>154.725</v>
      </c>
      <c r="GR102" s="212">
        <v>129.672</v>
      </c>
      <c r="GS102" s="212">
        <v>92.09</v>
      </c>
      <c r="GT102" s="212">
        <v>226.765</v>
      </c>
      <c r="GU102" s="212">
        <v>655.471</v>
      </c>
      <c r="GV102" s="212">
        <v>1001.634</v>
      </c>
      <c r="GW102" s="212">
        <v>494.139</v>
      </c>
      <c r="GX102" s="212">
        <v>196.413</v>
      </c>
      <c r="GY102" s="212">
        <v>442.279</v>
      </c>
      <c r="GZ102" s="212">
        <v>150.595</v>
      </c>
      <c r="HA102" s="212">
        <v>170.995</v>
      </c>
    </row>
    <row r="10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53" t="str">
        <f t="shared" ref="FO103:FO104" si="307">FO99&amp;","&amp;FP99&amp;","&amp;FQ99&amp;","&amp;FR99&amp;","&amp;FS99&amp;","&amp;FT99&amp;","&amp;FU99&amp;","&amp;FV99</f>
        <v>779.781,917.145,178.571,820.463,962.075,1064.307,497.199,795.24</v>
      </c>
      <c r="FP103" s="23"/>
      <c r="FQ103" s="23"/>
      <c r="FR103" s="23"/>
      <c r="FS103" s="23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 t="s">
        <v>26</v>
      </c>
      <c r="GL103" s="212">
        <v>341.751</v>
      </c>
      <c r="GM103" s="212">
        <v>750.201</v>
      </c>
      <c r="GN103" s="212">
        <v>399.722</v>
      </c>
      <c r="GO103" s="212">
        <v>747.324</v>
      </c>
      <c r="GP103" s="212">
        <v>764.901</v>
      </c>
      <c r="GQ103" s="212">
        <v>222.023</v>
      </c>
      <c r="GR103" s="212">
        <v>192.994</v>
      </c>
      <c r="GS103" s="212">
        <v>141.925</v>
      </c>
      <c r="GT103" s="212">
        <v>328.113</v>
      </c>
      <c r="GU103" s="212">
        <v>1027.25</v>
      </c>
      <c r="GV103" s="212">
        <v>1560.331</v>
      </c>
      <c r="GW103" s="212">
        <v>777.048</v>
      </c>
      <c r="GX103" s="212">
        <v>280.162</v>
      </c>
      <c r="GY103" s="212">
        <v>699.164</v>
      </c>
      <c r="GZ103" s="212">
        <v>220.628</v>
      </c>
      <c r="HA103" s="212">
        <v>248.72</v>
      </c>
    </row>
    <row r="10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 t="s">
        <v>249</v>
      </c>
      <c r="BG104" s="22" t="s">
        <v>250</v>
      </c>
      <c r="BH104" s="22" t="s">
        <v>251</v>
      </c>
      <c r="BI104" s="22" t="s">
        <v>252</v>
      </c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53" t="str">
        <f t="shared" si="307"/>
        <v>1434.623,1598.119,398.613,1432.807,1790.124,1873.626,692.786,1140.68</v>
      </c>
      <c r="FP104" s="23"/>
      <c r="FQ104" s="23"/>
      <c r="FR104" s="23"/>
      <c r="FS104" s="23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 t="s">
        <v>27</v>
      </c>
      <c r="GL104" s="212">
        <v>65.773</v>
      </c>
      <c r="GM104" s="212">
        <v>245.839</v>
      </c>
      <c r="GN104" s="212">
        <v>101.821</v>
      </c>
      <c r="GO104" s="212">
        <v>210.658</v>
      </c>
      <c r="GP104" s="212">
        <v>245.014</v>
      </c>
      <c r="GQ104" s="212">
        <v>96.908</v>
      </c>
      <c r="GR104" s="212">
        <v>76.235</v>
      </c>
      <c r="GS104" s="212">
        <v>50.768</v>
      </c>
      <c r="GT104" s="212">
        <v>140.046</v>
      </c>
      <c r="GU104" s="212">
        <v>349.859</v>
      </c>
      <c r="GV104" s="212">
        <v>540.934</v>
      </c>
      <c r="GW104" s="212">
        <v>261.993</v>
      </c>
      <c r="GX104" s="212">
        <v>124.257</v>
      </c>
      <c r="GY104" s="212">
        <v>232.066</v>
      </c>
      <c r="GZ104" s="212">
        <v>91.033</v>
      </c>
      <c r="HA104" s="212">
        <v>104.658</v>
      </c>
    </row>
    <row r="10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 t="s">
        <v>253</v>
      </c>
      <c r="BF105" s="57">
        <f t="shared" ref="BF105:BI105" si="308">AVERAGE(BF96,BJ96)</f>
        <v>290.633</v>
      </c>
      <c r="BG105" s="57">
        <f t="shared" si="308"/>
        <v>320.987</v>
      </c>
      <c r="BH105" s="57">
        <f t="shared" si="308"/>
        <v>557.9855</v>
      </c>
      <c r="BI105" s="57">
        <f t="shared" si="308"/>
        <v>556.181</v>
      </c>
      <c r="BJ105" s="22"/>
      <c r="BK105" s="27" t="s">
        <v>254</v>
      </c>
      <c r="BL105" s="23"/>
      <c r="BM105" s="23"/>
      <c r="BN105" s="23"/>
      <c r="BO105" s="23"/>
      <c r="BP105" s="23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3"/>
      <c r="EC105" s="32"/>
      <c r="ED105" s="32"/>
      <c r="EE105" s="32" t="s">
        <v>66</v>
      </c>
      <c r="EF105" s="33" t="str">
        <f t="shared" ref="EF105:EN105" si="309">EE105</f>
        <v>18C</v>
      </c>
      <c r="EG105" s="33" t="str">
        <f t="shared" si="309"/>
        <v>18C</v>
      </c>
      <c r="EH105" s="33" t="str">
        <f t="shared" si="309"/>
        <v>18C</v>
      </c>
      <c r="EI105" s="33" t="str">
        <f t="shared" si="309"/>
        <v>18C</v>
      </c>
      <c r="EJ105" s="33" t="str">
        <f t="shared" si="309"/>
        <v>18C</v>
      </c>
      <c r="EK105" s="33" t="str">
        <f t="shared" si="309"/>
        <v>18C</v>
      </c>
      <c r="EL105" s="33" t="str">
        <f t="shared" si="309"/>
        <v>18C</v>
      </c>
      <c r="EM105" s="33" t="str">
        <f t="shared" si="309"/>
        <v>18C</v>
      </c>
      <c r="EN105" s="33" t="str">
        <f t="shared" si="309"/>
        <v>18C</v>
      </c>
      <c r="EO105" s="32" t="s">
        <v>66</v>
      </c>
      <c r="EP105" s="33" t="str">
        <f t="shared" ref="EP105:ET105" si="310">EO105</f>
        <v>18C</v>
      </c>
      <c r="EQ105" s="33" t="str">
        <f t="shared" si="310"/>
        <v>18C</v>
      </c>
      <c r="ER105" s="33" t="str">
        <f t="shared" si="310"/>
        <v>18C</v>
      </c>
      <c r="ES105" s="33" t="str">
        <f t="shared" si="310"/>
        <v>18C</v>
      </c>
      <c r="ET105" s="33" t="str">
        <f t="shared" si="310"/>
        <v>18C</v>
      </c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53" t="str">
        <f>FO101&amp;","&amp;FP100&amp;","&amp;FQ101&amp;","&amp;FR101&amp;","&amp;FS101&amp;","&amp;FT101&amp;","&amp;FU101&amp;","&amp;FV101</f>
        <v>287.997,1598.119,33.85,346.11,344.52,440.29,326.8,498.4</v>
      </c>
      <c r="FP105" s="23"/>
      <c r="FQ105" s="23"/>
      <c r="FR105" s="23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 t="s">
        <v>28</v>
      </c>
      <c r="GL105" s="68">
        <v>1.0E-7</v>
      </c>
      <c r="GM105" s="68">
        <v>1.0E-7</v>
      </c>
      <c r="GN105" s="68">
        <v>1.0E-7</v>
      </c>
      <c r="GO105" s="68">
        <v>1.0E-7</v>
      </c>
      <c r="GP105" s="68">
        <v>1.0E-7</v>
      </c>
      <c r="GQ105" s="68">
        <v>1.0E-7</v>
      </c>
      <c r="GR105" s="68">
        <v>1.0E-7</v>
      </c>
      <c r="GS105" s="68">
        <v>1.0E-7</v>
      </c>
      <c r="GT105" s="68">
        <v>1.0E-7</v>
      </c>
      <c r="GU105" s="68">
        <v>1.0E-7</v>
      </c>
      <c r="GV105" s="68">
        <v>1.0E-7</v>
      </c>
      <c r="GW105" s="68">
        <v>1.0E-7</v>
      </c>
      <c r="GX105" s="68">
        <v>1.0E-7</v>
      </c>
      <c r="GY105" s="68">
        <v>1.0E-7</v>
      </c>
      <c r="GZ105" s="68">
        <v>1.0E-7</v>
      </c>
      <c r="HA105" s="68">
        <v>1.0E-7</v>
      </c>
    </row>
    <row r="10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8" t="s">
        <v>255</v>
      </c>
      <c r="AA106" s="23"/>
      <c r="AB106" s="23"/>
      <c r="AC106" s="23"/>
      <c r="AD106" s="23"/>
      <c r="AE106" s="23"/>
      <c r="AF106" s="23"/>
      <c r="AG106" s="23"/>
      <c r="AH106" s="23"/>
      <c r="AI106" s="23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 t="s">
        <v>256</v>
      </c>
      <c r="BF106" s="57">
        <f t="shared" ref="BF106:BI106" si="311">STDEV(BF96,BJ96)/SQRT(2)</f>
        <v>14.066</v>
      </c>
      <c r="BG106" s="57">
        <f t="shared" si="311"/>
        <v>120.074</v>
      </c>
      <c r="BH106" s="57">
        <f t="shared" si="311"/>
        <v>52.7595</v>
      </c>
      <c r="BI106" s="57">
        <f t="shared" si="311"/>
        <v>48.568</v>
      </c>
      <c r="BJ106" s="22"/>
      <c r="BK106" s="27" t="s">
        <v>257</v>
      </c>
      <c r="BL106" s="23"/>
      <c r="BM106" s="23"/>
      <c r="BN106" s="23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3"/>
      <c r="EC106" s="36"/>
      <c r="ED106" s="36" t="s">
        <v>36</v>
      </c>
      <c r="EE106" s="41">
        <v>32.0</v>
      </c>
      <c r="EF106" s="46">
        <f t="shared" ref="EF106:EN106" si="312">EE106</f>
        <v>32</v>
      </c>
      <c r="EG106" s="46">
        <f t="shared" si="312"/>
        <v>32</v>
      </c>
      <c r="EH106" s="46">
        <f t="shared" si="312"/>
        <v>32</v>
      </c>
      <c r="EI106" s="46">
        <f t="shared" si="312"/>
        <v>32</v>
      </c>
      <c r="EJ106" s="46">
        <f t="shared" si="312"/>
        <v>32</v>
      </c>
      <c r="EK106" s="46">
        <f t="shared" si="312"/>
        <v>32</v>
      </c>
      <c r="EL106" s="46">
        <f t="shared" si="312"/>
        <v>32</v>
      </c>
      <c r="EM106" s="46">
        <f t="shared" si="312"/>
        <v>32</v>
      </c>
      <c r="EN106" s="46">
        <f t="shared" si="312"/>
        <v>32</v>
      </c>
      <c r="EO106" s="41">
        <v>32.0</v>
      </c>
      <c r="EP106" s="46">
        <f t="shared" ref="EP106:ET106" si="313">EO106</f>
        <v>32</v>
      </c>
      <c r="EQ106" s="46">
        <f t="shared" si="313"/>
        <v>32</v>
      </c>
      <c r="ER106" s="46">
        <f t="shared" si="313"/>
        <v>32</v>
      </c>
      <c r="ES106" s="46">
        <f t="shared" si="313"/>
        <v>32</v>
      </c>
      <c r="ET106" s="46">
        <f t="shared" si="313"/>
        <v>32</v>
      </c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53" t="str">
        <f t="shared" ref="GL106:GL107" si="316">GL102&amp;","&amp;GM102&amp;","&amp;GN102&amp;","&amp;GO102&amp;","&amp;GP102&amp;","&amp;GQ102&amp;","&amp;GR102&amp;","&amp;GS102</f>
        <v>183.669,472.541,232.518,448.407,478.182,154.725,129.672,92.09</v>
      </c>
      <c r="GM106" s="23"/>
      <c r="GN106" s="23"/>
      <c r="GO106" s="23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</row>
    <row r="107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2"/>
      <c r="BD107" s="22"/>
      <c r="BE107" s="22" t="s">
        <v>258</v>
      </c>
      <c r="BF107" s="22" t="s">
        <v>259</v>
      </c>
      <c r="BG107" s="22"/>
      <c r="BH107" s="22" t="s">
        <v>259</v>
      </c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3"/>
      <c r="BY107" s="22" t="s">
        <v>260</v>
      </c>
      <c r="BZ107" s="22" t="s">
        <v>208</v>
      </c>
      <c r="CA107" s="22" t="s">
        <v>261</v>
      </c>
      <c r="CB107" s="22" t="s">
        <v>262</v>
      </c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3"/>
      <c r="ED107" s="36" t="s">
        <v>37</v>
      </c>
      <c r="EE107" s="41" t="s">
        <v>82</v>
      </c>
      <c r="EF107" s="46" t="str">
        <f t="shared" ref="EF107:EN107" si="314">EE107</f>
        <v>DEX</v>
      </c>
      <c r="EG107" s="46" t="str">
        <f t="shared" si="314"/>
        <v>DEX</v>
      </c>
      <c r="EH107" s="46" t="str">
        <f t="shared" si="314"/>
        <v>DEX</v>
      </c>
      <c r="EI107" s="46" t="str">
        <f t="shared" si="314"/>
        <v>DEX</v>
      </c>
      <c r="EJ107" s="46" t="str">
        <f t="shared" si="314"/>
        <v>DEX</v>
      </c>
      <c r="EK107" s="46" t="str">
        <f t="shared" si="314"/>
        <v>DEX</v>
      </c>
      <c r="EL107" s="46" t="str">
        <f t="shared" si="314"/>
        <v>DEX</v>
      </c>
      <c r="EM107" s="46" t="str">
        <f t="shared" si="314"/>
        <v>DEX</v>
      </c>
      <c r="EN107" s="46" t="str">
        <f t="shared" si="314"/>
        <v>DEX</v>
      </c>
      <c r="EO107" s="41" t="s">
        <v>82</v>
      </c>
      <c r="EP107" s="46" t="str">
        <f t="shared" ref="EP107:ET107" si="315">EO107</f>
        <v>DEX</v>
      </c>
      <c r="EQ107" s="46" t="str">
        <f t="shared" si="315"/>
        <v>DEX</v>
      </c>
      <c r="ER107" s="46" t="str">
        <f t="shared" si="315"/>
        <v>DEX</v>
      </c>
      <c r="ES107" s="46" t="str">
        <f t="shared" si="315"/>
        <v>DEX</v>
      </c>
      <c r="ET107" s="46" t="str">
        <f t="shared" si="315"/>
        <v>DEX</v>
      </c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53" t="str">
        <f t="shared" si="316"/>
        <v>341.751,750.201,399.722,747.324,764.901,222.023,192.994,141.925</v>
      </c>
      <c r="GM107" s="23"/>
      <c r="GN107" s="23"/>
      <c r="GO107" s="23"/>
      <c r="GP107" s="23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</row>
    <row r="108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4"/>
      <c r="AU108" s="394"/>
      <c r="AV108" s="394"/>
      <c r="AW108" s="394"/>
      <c r="AX108" s="394"/>
      <c r="AY108" s="394"/>
      <c r="AZ108" s="394"/>
      <c r="BA108" s="394"/>
      <c r="BB108" s="393"/>
      <c r="BC108" s="22"/>
      <c r="BD108" s="22"/>
      <c r="BE108" s="22" t="s">
        <v>258</v>
      </c>
      <c r="BF108" s="22" t="s">
        <v>263</v>
      </c>
      <c r="BG108" s="22"/>
      <c r="BH108" s="22"/>
      <c r="BI108" s="22" t="s">
        <v>263</v>
      </c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3"/>
      <c r="BX108" s="395"/>
      <c r="BY108" s="22" t="s">
        <v>79</v>
      </c>
      <c r="BZ108" s="56">
        <v>674.451</v>
      </c>
      <c r="CA108" s="56">
        <v>1121.855</v>
      </c>
      <c r="CB108" s="56">
        <v>318.218</v>
      </c>
      <c r="CC108" s="57">
        <f t="shared" ref="CC108:CC124" si="317">CA108-BZ108</f>
        <v>447.404</v>
      </c>
      <c r="CD108" s="57">
        <f t="shared" ref="CD108:CD124" si="318">BZ108-CB108</f>
        <v>356.233</v>
      </c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3" t="s">
        <v>39</v>
      </c>
      <c r="EE108" s="233">
        <v>100.0</v>
      </c>
      <c r="EF108" s="233">
        <v>100.0</v>
      </c>
      <c r="EG108" s="233">
        <v>100.0</v>
      </c>
      <c r="EH108" s="233">
        <v>100.0</v>
      </c>
      <c r="EI108" s="233">
        <v>100.0</v>
      </c>
      <c r="EJ108" s="233">
        <v>100.0</v>
      </c>
      <c r="EK108" s="233">
        <v>100.0</v>
      </c>
      <c r="EL108" s="233">
        <v>100.0</v>
      </c>
      <c r="EM108" s="233">
        <v>100.0</v>
      </c>
      <c r="EN108" s="233">
        <v>100.0</v>
      </c>
      <c r="EO108" s="233">
        <v>100.0</v>
      </c>
      <c r="EP108" s="233">
        <v>100.0</v>
      </c>
      <c r="EQ108" s="233">
        <v>100.0</v>
      </c>
      <c r="ER108" s="233">
        <v>100.0</v>
      </c>
      <c r="ES108" s="233">
        <v>100.0</v>
      </c>
      <c r="ET108" s="233">
        <v>100.0</v>
      </c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53" t="str">
        <f t="shared" ref="GL108:GL109" si="319">GL104&amp;","&amp;GM103&amp;","&amp;GN104&amp;","&amp;GO104&amp;","&amp;GP104&amp;","&amp;GQ104&amp;","&amp;GR104&amp;","&amp;GS104</f>
        <v>65.773,750.201,101.821,210.658,245.014,96.908,76.235,50.768</v>
      </c>
      <c r="GM108" s="23"/>
      <c r="GN108" s="23"/>
      <c r="GO108" s="23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</row>
    <row r="109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3"/>
      <c r="Z109" s="393"/>
      <c r="AA109" s="22"/>
      <c r="AB109" s="26" t="s">
        <v>89</v>
      </c>
      <c r="AC109" s="23"/>
      <c r="AD109" s="23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3"/>
      <c r="BB109" s="393"/>
      <c r="BC109" s="22"/>
      <c r="BD109" s="22"/>
      <c r="BE109" s="22"/>
      <c r="BF109" s="39"/>
      <c r="BG109" s="39"/>
      <c r="BH109" s="39"/>
      <c r="BI109" s="39"/>
      <c r="BJ109" s="39"/>
      <c r="BK109" s="39"/>
      <c r="BL109" s="39"/>
      <c r="BM109" s="39"/>
      <c r="BN109" s="22"/>
      <c r="BO109" s="22"/>
      <c r="BP109" s="22"/>
      <c r="BQ109" s="22"/>
      <c r="BR109" s="22"/>
      <c r="BS109" s="22"/>
      <c r="BT109" s="22"/>
      <c r="BU109" s="22"/>
      <c r="BV109" s="22"/>
      <c r="BW109" s="23"/>
      <c r="BX109" s="396"/>
      <c r="BY109" s="22" t="s">
        <v>81</v>
      </c>
      <c r="BZ109" s="68">
        <v>662.235</v>
      </c>
      <c r="CA109" s="68">
        <v>1165.812</v>
      </c>
      <c r="CB109" s="68">
        <v>273.961</v>
      </c>
      <c r="CC109" s="232">
        <f t="shared" si="317"/>
        <v>503.577</v>
      </c>
      <c r="CD109" s="232">
        <f t="shared" si="318"/>
        <v>388.274</v>
      </c>
      <c r="CE109" s="39"/>
      <c r="CF109" s="39"/>
      <c r="CG109" s="39"/>
      <c r="CH109" s="39"/>
      <c r="CI109" s="39"/>
      <c r="CJ109" s="39"/>
      <c r="CK109" s="39"/>
      <c r="CL109" s="39"/>
      <c r="CM109" s="22"/>
      <c r="CN109" s="22"/>
      <c r="CO109" s="22"/>
      <c r="CP109" s="22"/>
      <c r="CQ109" s="39"/>
      <c r="CR109" s="39"/>
      <c r="CS109" s="39"/>
      <c r="CT109" s="39"/>
      <c r="CU109" s="39"/>
      <c r="CV109" s="39"/>
      <c r="CW109" s="39"/>
      <c r="CX109" s="39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49" t="s">
        <v>2</v>
      </c>
      <c r="EE109" s="52" t="s">
        <v>225</v>
      </c>
      <c r="EF109" s="52" t="s">
        <v>225</v>
      </c>
      <c r="EG109" s="52" t="s">
        <v>164</v>
      </c>
      <c r="EH109" s="52" t="s">
        <v>164</v>
      </c>
      <c r="EI109" s="52" t="s">
        <v>164</v>
      </c>
      <c r="EJ109" s="52" t="s">
        <v>264</v>
      </c>
      <c r="EK109" s="52" t="s">
        <v>264</v>
      </c>
      <c r="EL109" s="52" t="s">
        <v>265</v>
      </c>
      <c r="EM109" s="50" t="s">
        <v>265</v>
      </c>
      <c r="EN109" s="50" t="s">
        <v>140</v>
      </c>
      <c r="EO109" s="50" t="s">
        <v>140</v>
      </c>
      <c r="EP109" s="50" t="s">
        <v>266</v>
      </c>
      <c r="EQ109" s="50" t="s">
        <v>266</v>
      </c>
      <c r="ER109" s="50" t="s">
        <v>133</v>
      </c>
      <c r="ES109" s="50" t="s">
        <v>133</v>
      </c>
      <c r="ET109" s="50" t="s">
        <v>133</v>
      </c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53" t="str">
        <f t="shared" si="319"/>
        <v>0.0000001,245.839,0.0000001,0.0000001,0.0000001,0.0000001,0.0000001,0.0000001</v>
      </c>
      <c r="GM109" s="23"/>
      <c r="GN109" s="23"/>
      <c r="GO109" s="23"/>
      <c r="GP109" s="23"/>
      <c r="GQ109" s="23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</row>
    <row r="110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3"/>
      <c r="Z110" s="393"/>
      <c r="AA110" s="22"/>
      <c r="AB110" s="26" t="s">
        <v>267</v>
      </c>
      <c r="AC110" s="23"/>
      <c r="AD110" s="23"/>
      <c r="AE110" s="23"/>
      <c r="AF110" s="23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3"/>
      <c r="BB110" s="393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3"/>
      <c r="BX110" s="395"/>
      <c r="BY110" s="22" t="s">
        <v>75</v>
      </c>
      <c r="BZ110" s="56">
        <v>527.429</v>
      </c>
      <c r="CA110" s="56">
        <v>906.215</v>
      </c>
      <c r="CB110" s="56">
        <v>231.257</v>
      </c>
      <c r="CC110" s="57">
        <f t="shared" si="317"/>
        <v>378.786</v>
      </c>
      <c r="CD110" s="57">
        <f t="shared" si="318"/>
        <v>296.172</v>
      </c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49" t="s">
        <v>159</v>
      </c>
      <c r="EE110" s="52" t="s">
        <v>217</v>
      </c>
      <c r="EF110" s="52" t="s">
        <v>200</v>
      </c>
      <c r="EG110" s="52" t="s">
        <v>221</v>
      </c>
      <c r="EH110" s="52" t="s">
        <v>193</v>
      </c>
      <c r="EI110" s="52" t="s">
        <v>198</v>
      </c>
      <c r="EJ110" s="52" t="s">
        <v>240</v>
      </c>
      <c r="EK110" s="52" t="s">
        <v>241</v>
      </c>
      <c r="EL110" s="52" t="s">
        <v>199</v>
      </c>
      <c r="EM110" s="50" t="s">
        <v>139</v>
      </c>
      <c r="EN110" s="50" t="s">
        <v>194</v>
      </c>
      <c r="EO110" s="50" t="s">
        <v>132</v>
      </c>
      <c r="EP110" s="50" t="s">
        <v>152</v>
      </c>
      <c r="EQ110" s="50" t="s">
        <v>153</v>
      </c>
      <c r="ER110" s="50" t="s">
        <v>204</v>
      </c>
      <c r="ES110" s="50" t="s">
        <v>154</v>
      </c>
      <c r="ET110" s="50" t="s">
        <v>155</v>
      </c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</row>
    <row r="11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3"/>
      <c r="Z111" s="393"/>
      <c r="AA111" s="22"/>
      <c r="AB111" s="22" t="s">
        <v>134</v>
      </c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3"/>
      <c r="BB111" s="393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3"/>
      <c r="BX111" s="395"/>
      <c r="BY111" s="22" t="s">
        <v>118</v>
      </c>
      <c r="BZ111" s="56">
        <v>369.467</v>
      </c>
      <c r="CA111" s="56">
        <v>640.702</v>
      </c>
      <c r="CB111" s="56">
        <v>158.505</v>
      </c>
      <c r="CC111" s="57">
        <f t="shared" si="317"/>
        <v>271.235</v>
      </c>
      <c r="CD111" s="57">
        <f t="shared" si="318"/>
        <v>210.962</v>
      </c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49" t="s">
        <v>7</v>
      </c>
      <c r="EE111" s="51"/>
      <c r="EF111" s="51"/>
      <c r="EG111" s="51"/>
      <c r="EH111" s="51"/>
      <c r="EI111" s="51"/>
      <c r="EJ111" s="51"/>
      <c r="EK111" s="51"/>
      <c r="EL111" s="51"/>
      <c r="EM111" s="51"/>
      <c r="EN111" s="51"/>
      <c r="EO111" s="51"/>
      <c r="EP111" s="51"/>
      <c r="EQ111" s="51"/>
      <c r="ER111" s="51"/>
      <c r="ES111" s="51"/>
      <c r="ET111" s="51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</row>
    <row r="11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3"/>
      <c r="Z112" s="393"/>
      <c r="AA112" s="22"/>
      <c r="AB112" s="23"/>
      <c r="AC112" s="23"/>
      <c r="AD112" s="23" t="s">
        <v>268</v>
      </c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2"/>
      <c r="AT112" s="23"/>
      <c r="AU112" s="23"/>
      <c r="AV112" s="23" t="s">
        <v>268</v>
      </c>
      <c r="AW112" s="23"/>
      <c r="AX112" s="23"/>
      <c r="AY112" s="23"/>
      <c r="AZ112" s="23"/>
      <c r="BA112" s="23"/>
      <c r="BB112" s="393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3"/>
      <c r="BX112" s="395"/>
      <c r="BY112" s="22" t="s">
        <v>84</v>
      </c>
      <c r="BZ112" s="56">
        <v>335.442</v>
      </c>
      <c r="CA112" s="56">
        <v>613.903</v>
      </c>
      <c r="CB112" s="56">
        <v>125.647</v>
      </c>
      <c r="CC112" s="57">
        <f t="shared" si="317"/>
        <v>278.461</v>
      </c>
      <c r="CD112" s="57">
        <f t="shared" si="318"/>
        <v>209.795</v>
      </c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31" t="s">
        <v>9</v>
      </c>
      <c r="EE112" s="56">
        <v>8.0</v>
      </c>
      <c r="EF112" s="56">
        <v>8.0</v>
      </c>
      <c r="EG112" s="56">
        <v>8.0</v>
      </c>
      <c r="EH112" s="56">
        <v>8.0</v>
      </c>
      <c r="EI112" s="56">
        <v>8.0</v>
      </c>
      <c r="EJ112" s="56">
        <v>8.0</v>
      </c>
      <c r="EK112" s="56">
        <v>8.0</v>
      </c>
      <c r="EL112" s="56">
        <v>8.0</v>
      </c>
      <c r="EM112" s="56">
        <v>8.0</v>
      </c>
      <c r="EN112" s="56">
        <v>8.0</v>
      </c>
      <c r="EO112" s="56">
        <v>8.0</v>
      </c>
      <c r="EP112" s="56">
        <v>8.0</v>
      </c>
      <c r="EQ112" s="56">
        <v>8.0</v>
      </c>
      <c r="ER112" s="56">
        <v>8.0</v>
      </c>
      <c r="ES112" s="56">
        <v>8.0</v>
      </c>
      <c r="ET112" s="56">
        <v>8.0</v>
      </c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22"/>
      <c r="GF112" s="22"/>
      <c r="GG112" s="22"/>
      <c r="GH112" s="22"/>
      <c r="GI112" s="22"/>
      <c r="GJ112" s="22"/>
      <c r="GK112" s="22"/>
      <c r="GL112" s="397">
        <f t="shared" ref="GL112:HA112" si="320">AVERAGE(GL54,GL102)</f>
        <v>216.8345</v>
      </c>
      <c r="GM112" s="398">
        <f t="shared" si="320"/>
        <v>726.692</v>
      </c>
      <c r="GN112" s="399">
        <f t="shared" si="320"/>
        <v>247.2455</v>
      </c>
      <c r="GO112" s="400">
        <f t="shared" si="320"/>
        <v>561.0035</v>
      </c>
      <c r="GP112" s="401">
        <f t="shared" si="320"/>
        <v>537.61</v>
      </c>
      <c r="GQ112" s="402">
        <f t="shared" si="320"/>
        <v>150.9175</v>
      </c>
      <c r="GR112" s="403">
        <f t="shared" si="320"/>
        <v>143.4165</v>
      </c>
      <c r="GS112" s="81">
        <f t="shared" si="320"/>
        <v>72.359</v>
      </c>
      <c r="GT112" s="404">
        <f t="shared" si="320"/>
        <v>298.1875</v>
      </c>
      <c r="GU112" s="405">
        <f t="shared" si="320"/>
        <v>833.722</v>
      </c>
      <c r="GV112" s="406">
        <f t="shared" si="320"/>
        <v>1224.569</v>
      </c>
      <c r="GW112" s="407">
        <f t="shared" si="320"/>
        <v>284.833</v>
      </c>
      <c r="GX112" s="408">
        <f t="shared" si="320"/>
        <v>189.19</v>
      </c>
      <c r="GY112" s="409">
        <f t="shared" si="320"/>
        <v>454.832</v>
      </c>
      <c r="GZ112" s="410">
        <f t="shared" si="320"/>
        <v>138.139</v>
      </c>
      <c r="HA112" s="411">
        <f t="shared" si="320"/>
        <v>112.5685</v>
      </c>
    </row>
    <row r="11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3"/>
      <c r="Z113" s="393"/>
      <c r="AA113" s="23"/>
      <c r="AB113" s="32"/>
      <c r="AC113" s="32"/>
      <c r="AD113" s="32" t="s">
        <v>66</v>
      </c>
      <c r="AE113" s="33" t="str">
        <f t="shared" ref="AE113:AM113" si="321">AD113</f>
        <v>18C</v>
      </c>
      <c r="AF113" s="33" t="str">
        <f t="shared" si="321"/>
        <v>18C</v>
      </c>
      <c r="AG113" s="33" t="str">
        <f t="shared" si="321"/>
        <v>18C</v>
      </c>
      <c r="AH113" s="33" t="str">
        <f t="shared" si="321"/>
        <v>18C</v>
      </c>
      <c r="AI113" s="33" t="str">
        <f t="shared" si="321"/>
        <v>18C</v>
      </c>
      <c r="AJ113" s="33" t="str">
        <f t="shared" si="321"/>
        <v>18C</v>
      </c>
      <c r="AK113" s="33" t="str">
        <f t="shared" si="321"/>
        <v>18C</v>
      </c>
      <c r="AL113" s="33" t="str">
        <f t="shared" si="321"/>
        <v>18C</v>
      </c>
      <c r="AM113" s="33" t="str">
        <f t="shared" si="321"/>
        <v>18C</v>
      </c>
      <c r="AN113" s="32" t="s">
        <v>66</v>
      </c>
      <c r="AO113" s="33" t="str">
        <f t="shared" ref="AO113:AR113" si="322">AN113</f>
        <v>18C</v>
      </c>
      <c r="AP113" s="33" t="str">
        <f t="shared" si="322"/>
        <v>18C</v>
      </c>
      <c r="AQ113" s="33" t="str">
        <f t="shared" si="322"/>
        <v>18C</v>
      </c>
      <c r="AR113" s="33" t="str">
        <f t="shared" si="322"/>
        <v>18C</v>
      </c>
      <c r="AS113" s="23"/>
      <c r="AT113" s="32"/>
      <c r="AU113" s="32"/>
      <c r="AV113" s="32" t="s">
        <v>66</v>
      </c>
      <c r="AW113" s="33" t="str">
        <f t="shared" ref="AW113:AZ113" si="323">AV113</f>
        <v>18C</v>
      </c>
      <c r="AX113" s="33" t="str">
        <f t="shared" si="323"/>
        <v>18C</v>
      </c>
      <c r="AY113" s="33" t="str">
        <f t="shared" si="323"/>
        <v>18C</v>
      </c>
      <c r="AZ113" s="33" t="str">
        <f t="shared" si="323"/>
        <v>18C</v>
      </c>
      <c r="BA113" s="23"/>
      <c r="BB113" s="393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3"/>
      <c r="BX113" s="395"/>
      <c r="BY113" s="22" t="s">
        <v>88</v>
      </c>
      <c r="BZ113" s="56">
        <v>233.403</v>
      </c>
      <c r="CA113" s="56">
        <v>425.911</v>
      </c>
      <c r="CB113" s="56">
        <v>88.108</v>
      </c>
      <c r="CC113" s="57">
        <f t="shared" si="317"/>
        <v>192.508</v>
      </c>
      <c r="CD113" s="57">
        <f t="shared" si="318"/>
        <v>145.295</v>
      </c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31" t="s">
        <v>11</v>
      </c>
      <c r="EE113" s="56"/>
      <c r="EF113" s="56"/>
      <c r="EG113" s="56"/>
      <c r="EH113" s="56"/>
      <c r="EI113" s="56"/>
      <c r="EJ113" s="56"/>
      <c r="EK113" s="56"/>
      <c r="EL113" s="22"/>
      <c r="EM113" s="22"/>
      <c r="EN113" s="22"/>
      <c r="EO113" s="56"/>
      <c r="EP113" s="56"/>
      <c r="EQ113" s="56"/>
      <c r="ER113" s="56"/>
      <c r="ES113" s="56"/>
      <c r="ET113" s="56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412">
        <f t="shared" ref="GL113:HA113" si="324">STDEV(GL54,GL102)</f>
        <v>46.9030999</v>
      </c>
      <c r="GM113" s="413">
        <f t="shared" si="324"/>
        <v>359.4237911</v>
      </c>
      <c r="GN113" s="414">
        <f t="shared" si="324"/>
        <v>20.82783024</v>
      </c>
      <c r="GO113" s="415">
        <f t="shared" si="324"/>
        <v>159.2354974</v>
      </c>
      <c r="GP113" s="416">
        <f t="shared" si="324"/>
        <v>84.04388358</v>
      </c>
      <c r="GQ113" s="81">
        <f t="shared" si="324"/>
        <v>5.384618139</v>
      </c>
      <c r="GR113" s="417">
        <f t="shared" si="324"/>
        <v>19.43765831</v>
      </c>
      <c r="GS113" s="418">
        <f t="shared" si="324"/>
        <v>27.9038478</v>
      </c>
      <c r="GT113" s="419">
        <f t="shared" si="324"/>
        <v>101.0066682</v>
      </c>
      <c r="GU113" s="420">
        <f t="shared" si="324"/>
        <v>252.0849817</v>
      </c>
      <c r="GV113" s="421">
        <f t="shared" si="324"/>
        <v>315.2777005</v>
      </c>
      <c r="GW113" s="422">
        <f t="shared" si="324"/>
        <v>296.0033839</v>
      </c>
      <c r="GX113" s="423">
        <f t="shared" si="324"/>
        <v>10.21486456</v>
      </c>
      <c r="GY113" s="424">
        <f t="shared" si="324"/>
        <v>17.75262285</v>
      </c>
      <c r="GZ113" s="424">
        <f t="shared" si="324"/>
        <v>17.61544413</v>
      </c>
      <c r="HA113" s="425">
        <f t="shared" si="324"/>
        <v>82.6275487</v>
      </c>
    </row>
    <row r="11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3"/>
      <c r="Z114" s="393"/>
      <c r="AA114" s="23"/>
      <c r="AB114" s="36"/>
      <c r="AC114" s="36" t="s">
        <v>36</v>
      </c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23"/>
      <c r="AT114" s="36"/>
      <c r="AU114" s="36" t="s">
        <v>36</v>
      </c>
      <c r="AV114" s="36"/>
      <c r="AW114" s="36"/>
      <c r="AX114" s="36"/>
      <c r="AY114" s="36"/>
      <c r="AZ114" s="36"/>
      <c r="BA114" s="23"/>
      <c r="BB114" s="393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3"/>
      <c r="BX114" s="395"/>
      <c r="BY114" s="22" t="s">
        <v>119</v>
      </c>
      <c r="BZ114" s="56">
        <v>210.767</v>
      </c>
      <c r="CA114" s="56">
        <v>307.242</v>
      </c>
      <c r="CB114" s="56">
        <v>128.514</v>
      </c>
      <c r="CC114" s="57">
        <f t="shared" si="317"/>
        <v>96.475</v>
      </c>
      <c r="CD114" s="57">
        <f t="shared" si="318"/>
        <v>82.253</v>
      </c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</row>
    <row r="1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3"/>
      <c r="Z115" s="393"/>
      <c r="AA115" s="22"/>
      <c r="AB115" s="23"/>
      <c r="AC115" s="36" t="s">
        <v>37</v>
      </c>
      <c r="AD115" s="41" t="s">
        <v>82</v>
      </c>
      <c r="AE115" s="46" t="str">
        <f t="shared" ref="AE115:AM115" si="325">AD115</f>
        <v>DEX</v>
      </c>
      <c r="AF115" s="46" t="str">
        <f t="shared" si="325"/>
        <v>DEX</v>
      </c>
      <c r="AG115" s="46" t="str">
        <f t="shared" si="325"/>
        <v>DEX</v>
      </c>
      <c r="AH115" s="46" t="str">
        <f t="shared" si="325"/>
        <v>DEX</v>
      </c>
      <c r="AI115" s="46" t="str">
        <f t="shared" si="325"/>
        <v>DEX</v>
      </c>
      <c r="AJ115" s="46" t="str">
        <f t="shared" si="325"/>
        <v>DEX</v>
      </c>
      <c r="AK115" s="46" t="str">
        <f t="shared" si="325"/>
        <v>DEX</v>
      </c>
      <c r="AL115" s="46" t="str">
        <f t="shared" si="325"/>
        <v>DEX</v>
      </c>
      <c r="AM115" s="46" t="str">
        <f t="shared" si="325"/>
        <v>DEX</v>
      </c>
      <c r="AN115" s="41" t="s">
        <v>82</v>
      </c>
      <c r="AO115" s="46" t="str">
        <f>AN115</f>
        <v>DEX</v>
      </c>
      <c r="AP115" s="41" t="s">
        <v>82</v>
      </c>
      <c r="AQ115" s="46" t="str">
        <f>AP115</f>
        <v>DEX</v>
      </c>
      <c r="AR115" s="41" t="s">
        <v>82</v>
      </c>
      <c r="AS115" s="22"/>
      <c r="AT115" s="23"/>
      <c r="AU115" s="36" t="s">
        <v>37</v>
      </c>
      <c r="AV115" s="41" t="s">
        <v>82</v>
      </c>
      <c r="AW115" s="46" t="str">
        <f t="shared" ref="AW115:AZ115" si="326">AV115</f>
        <v>DEX</v>
      </c>
      <c r="AX115" s="46" t="str">
        <f t="shared" si="326"/>
        <v>DEX</v>
      </c>
      <c r="AY115" s="46" t="str">
        <f t="shared" si="326"/>
        <v>DEX</v>
      </c>
      <c r="AZ115" s="46" t="str">
        <f t="shared" si="326"/>
        <v>DEX</v>
      </c>
      <c r="BA115" s="23"/>
      <c r="BB115" s="393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3"/>
      <c r="BX115" s="395"/>
      <c r="BY115" s="22" t="s">
        <v>121</v>
      </c>
      <c r="BZ115" s="56">
        <v>154.321</v>
      </c>
      <c r="CA115" s="56">
        <v>308.679</v>
      </c>
      <c r="CB115" s="56">
        <v>44.449</v>
      </c>
      <c r="CC115" s="57">
        <f t="shared" si="317"/>
        <v>154.358</v>
      </c>
      <c r="CD115" s="57">
        <f t="shared" si="318"/>
        <v>109.872</v>
      </c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39"/>
      <c r="GM115" s="39" t="s">
        <v>269</v>
      </c>
      <c r="GN115" s="39"/>
      <c r="GO115" s="39" t="s">
        <v>270</v>
      </c>
      <c r="GP115" s="39" t="s">
        <v>271</v>
      </c>
      <c r="GQ115" s="39"/>
      <c r="GR115" s="39"/>
      <c r="GS115" s="39"/>
      <c r="GT115" s="39" t="s">
        <v>272</v>
      </c>
      <c r="GU115" s="39" t="s">
        <v>273</v>
      </c>
      <c r="GV115" s="39" t="s">
        <v>274</v>
      </c>
      <c r="GW115" s="39"/>
      <c r="GX115" s="39" t="s">
        <v>275</v>
      </c>
      <c r="GY115" s="39" t="s">
        <v>276</v>
      </c>
      <c r="GZ115" s="39"/>
      <c r="HA115" s="39"/>
    </row>
    <row r="11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3"/>
      <c r="Z116" s="393"/>
      <c r="AA116" s="22"/>
      <c r="AB116" s="22"/>
      <c r="AC116" s="23" t="s">
        <v>39</v>
      </c>
      <c r="AD116" s="47">
        <v>100.0</v>
      </c>
      <c r="AE116" s="47">
        <v>100.0</v>
      </c>
      <c r="AF116" s="47">
        <v>100.0</v>
      </c>
      <c r="AG116" s="47">
        <v>100.0</v>
      </c>
      <c r="AH116" s="47">
        <v>100.0</v>
      </c>
      <c r="AI116" s="47">
        <v>100.0</v>
      </c>
      <c r="AJ116" s="47">
        <v>100.0</v>
      </c>
      <c r="AK116" s="47">
        <v>100.0</v>
      </c>
      <c r="AL116" s="47">
        <v>100.0</v>
      </c>
      <c r="AM116" s="47">
        <v>100.0</v>
      </c>
      <c r="AN116" s="47">
        <v>100.0</v>
      </c>
      <c r="AO116" s="47">
        <v>100.0</v>
      </c>
      <c r="AP116" s="47">
        <v>100.0</v>
      </c>
      <c r="AQ116" s="47">
        <v>100.0</v>
      </c>
      <c r="AR116" s="47">
        <v>100.0</v>
      </c>
      <c r="AS116" s="22"/>
      <c r="AT116" s="22"/>
      <c r="AU116" s="23" t="s">
        <v>39</v>
      </c>
      <c r="AV116" s="47">
        <v>100.0</v>
      </c>
      <c r="AW116" s="47">
        <v>100.0</v>
      </c>
      <c r="AX116" s="47">
        <v>100.0</v>
      </c>
      <c r="AY116" s="47">
        <v>100.0</v>
      </c>
      <c r="AZ116" s="47">
        <v>100.0</v>
      </c>
      <c r="BA116" s="23"/>
      <c r="BB116" s="393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3"/>
      <c r="BX116" s="395"/>
      <c r="BY116" s="22" t="s">
        <v>120</v>
      </c>
      <c r="BZ116" s="56">
        <v>146.199</v>
      </c>
      <c r="CA116" s="56">
        <v>292.433</v>
      </c>
      <c r="CB116" s="56">
        <v>42.11</v>
      </c>
      <c r="CC116" s="57">
        <f t="shared" si="317"/>
        <v>146.234</v>
      </c>
      <c r="CD116" s="57">
        <f t="shared" si="318"/>
        <v>104.089</v>
      </c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49" t="s">
        <v>12</v>
      </c>
      <c r="ED116" s="62" t="s">
        <v>13</v>
      </c>
      <c r="EE116" s="63">
        <v>100.0</v>
      </c>
      <c r="EF116" s="64">
        <f t="shared" ref="EF116:EG116" si="327">EE116</f>
        <v>100</v>
      </c>
      <c r="EG116" s="64">
        <f t="shared" si="327"/>
        <v>100</v>
      </c>
      <c r="EH116" s="63">
        <v>100.0</v>
      </c>
      <c r="EI116" s="64">
        <f t="shared" ref="EI116:ET116" si="328">EH116</f>
        <v>100</v>
      </c>
      <c r="EJ116" s="64">
        <f t="shared" si="328"/>
        <v>100</v>
      </c>
      <c r="EK116" s="64">
        <f t="shared" si="328"/>
        <v>100</v>
      </c>
      <c r="EL116" s="64">
        <f t="shared" si="328"/>
        <v>100</v>
      </c>
      <c r="EM116" s="64">
        <f t="shared" si="328"/>
        <v>100</v>
      </c>
      <c r="EN116" s="64">
        <f t="shared" si="328"/>
        <v>100</v>
      </c>
      <c r="EO116" s="64">
        <f t="shared" si="328"/>
        <v>100</v>
      </c>
      <c r="EP116" s="64">
        <f t="shared" si="328"/>
        <v>100</v>
      </c>
      <c r="EQ116" s="64">
        <f t="shared" si="328"/>
        <v>100</v>
      </c>
      <c r="ER116" s="64">
        <f t="shared" si="328"/>
        <v>100</v>
      </c>
      <c r="ES116" s="64">
        <f t="shared" si="328"/>
        <v>100</v>
      </c>
      <c r="ET116" s="64">
        <f t="shared" si="328"/>
        <v>100</v>
      </c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</row>
    <row r="117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3"/>
      <c r="Z117" s="393"/>
      <c r="AA117" s="22"/>
      <c r="AB117" s="22"/>
      <c r="AC117" s="49" t="s">
        <v>2</v>
      </c>
      <c r="AD117" s="426" t="s">
        <v>118</v>
      </c>
      <c r="AE117" s="426" t="s">
        <v>75</v>
      </c>
      <c r="AF117" s="426" t="s">
        <v>84</v>
      </c>
      <c r="AG117" s="426" t="s">
        <v>79</v>
      </c>
      <c r="AH117" s="426" t="s">
        <v>168</v>
      </c>
      <c r="AI117" s="52" t="s">
        <v>118</v>
      </c>
      <c r="AJ117" s="52" t="s">
        <v>75</v>
      </c>
      <c r="AK117" s="52" t="s">
        <v>84</v>
      </c>
      <c r="AL117" s="52" t="s">
        <v>79</v>
      </c>
      <c r="AM117" s="52" t="s">
        <v>168</v>
      </c>
      <c r="AN117" s="50" t="s">
        <v>118</v>
      </c>
      <c r="AO117" s="50" t="s">
        <v>75</v>
      </c>
      <c r="AP117" s="50" t="s">
        <v>84</v>
      </c>
      <c r="AQ117" s="50" t="s">
        <v>79</v>
      </c>
      <c r="AR117" s="50" t="s">
        <v>168</v>
      </c>
      <c r="AS117" s="22"/>
      <c r="AT117" s="22"/>
      <c r="AU117" s="49" t="s">
        <v>2</v>
      </c>
      <c r="AV117" s="426" t="s">
        <v>118</v>
      </c>
      <c r="AW117" s="426" t="s">
        <v>75</v>
      </c>
      <c r="AX117" s="426" t="s">
        <v>84</v>
      </c>
      <c r="AY117" s="426" t="s">
        <v>79</v>
      </c>
      <c r="AZ117" s="426" t="s">
        <v>168</v>
      </c>
      <c r="BA117" s="23"/>
      <c r="BB117" s="393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3"/>
      <c r="BX117" s="51"/>
      <c r="BY117" s="22" t="s">
        <v>80</v>
      </c>
      <c r="BZ117" s="56">
        <v>457.052</v>
      </c>
      <c r="CA117" s="56">
        <v>669.493</v>
      </c>
      <c r="CB117" s="56">
        <v>276.359</v>
      </c>
      <c r="CC117" s="57">
        <f t="shared" si="317"/>
        <v>212.441</v>
      </c>
      <c r="CD117" s="57">
        <f t="shared" si="318"/>
        <v>180.693</v>
      </c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 t="s">
        <v>15</v>
      </c>
      <c r="EE117" s="56">
        <v>10.0</v>
      </c>
      <c r="EF117" s="57">
        <f t="shared" ref="EF117:EN117" si="329">EE117</f>
        <v>10</v>
      </c>
      <c r="EG117" s="57">
        <f t="shared" si="329"/>
        <v>10</v>
      </c>
      <c r="EH117" s="57">
        <f t="shared" si="329"/>
        <v>10</v>
      </c>
      <c r="EI117" s="57">
        <f t="shared" si="329"/>
        <v>10</v>
      </c>
      <c r="EJ117" s="57">
        <f t="shared" si="329"/>
        <v>10</v>
      </c>
      <c r="EK117" s="57">
        <f t="shared" si="329"/>
        <v>10</v>
      </c>
      <c r="EL117" s="57">
        <f t="shared" si="329"/>
        <v>10</v>
      </c>
      <c r="EM117" s="57">
        <f t="shared" si="329"/>
        <v>10</v>
      </c>
      <c r="EN117" s="57">
        <f t="shared" si="329"/>
        <v>10</v>
      </c>
      <c r="EO117" s="56">
        <v>10.0</v>
      </c>
      <c r="EP117" s="57">
        <f t="shared" ref="EP117:ET117" si="330">EO117</f>
        <v>10</v>
      </c>
      <c r="EQ117" s="57">
        <f t="shared" si="330"/>
        <v>10</v>
      </c>
      <c r="ER117" s="57">
        <f t="shared" si="330"/>
        <v>10</v>
      </c>
      <c r="ES117" s="57">
        <f t="shared" si="330"/>
        <v>10</v>
      </c>
      <c r="ET117" s="57">
        <f t="shared" si="330"/>
        <v>10</v>
      </c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</row>
    <row r="118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3"/>
      <c r="Z118" s="393"/>
      <c r="AA118" s="22"/>
      <c r="AB118" s="22"/>
      <c r="AC118" s="61" t="s">
        <v>159</v>
      </c>
      <c r="AD118" s="426"/>
      <c r="AE118" s="426"/>
      <c r="AF118" s="426"/>
      <c r="AG118" s="426"/>
      <c r="AH118" s="426"/>
      <c r="AI118" s="52"/>
      <c r="AJ118" s="52"/>
      <c r="AK118" s="52"/>
      <c r="AL118" s="52"/>
      <c r="AM118" s="52"/>
      <c r="AN118" s="50"/>
      <c r="AO118" s="50"/>
      <c r="AP118" s="50"/>
      <c r="AQ118" s="50"/>
      <c r="AR118" s="50"/>
      <c r="AS118" s="22"/>
      <c r="AT118" s="22"/>
      <c r="AU118" s="61" t="s">
        <v>159</v>
      </c>
      <c r="AV118" s="426"/>
      <c r="AW118" s="426"/>
      <c r="AX118" s="426"/>
      <c r="AY118" s="426"/>
      <c r="AZ118" s="426"/>
      <c r="BA118" s="23"/>
      <c r="BB118" s="393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3"/>
      <c r="BX118" s="51"/>
      <c r="BY118" s="22" t="s">
        <v>83</v>
      </c>
      <c r="BZ118" s="56">
        <v>438.363</v>
      </c>
      <c r="CA118" s="56">
        <v>624.007</v>
      </c>
      <c r="CB118" s="56">
        <v>278.26</v>
      </c>
      <c r="CC118" s="57">
        <f t="shared" si="317"/>
        <v>185.644</v>
      </c>
      <c r="CD118" s="57">
        <f t="shared" si="318"/>
        <v>160.103</v>
      </c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 t="s">
        <v>16</v>
      </c>
      <c r="EE118" s="56">
        <v>55.0</v>
      </c>
      <c r="EF118" s="56">
        <v>62.0</v>
      </c>
      <c r="EG118" s="56">
        <v>64.0</v>
      </c>
      <c r="EH118" s="56">
        <v>63.0</v>
      </c>
      <c r="EI118" s="56">
        <v>75.0</v>
      </c>
      <c r="EJ118" s="56">
        <v>80.0</v>
      </c>
      <c r="EK118" s="56">
        <v>87.0</v>
      </c>
      <c r="EL118" s="56">
        <v>71.0</v>
      </c>
      <c r="EM118" s="56">
        <v>82.0</v>
      </c>
      <c r="EN118" s="56">
        <v>87.0</v>
      </c>
      <c r="EO118" s="56">
        <v>93.0</v>
      </c>
      <c r="EP118" s="56">
        <v>96.0</v>
      </c>
      <c r="EQ118" s="56">
        <v>84.0</v>
      </c>
      <c r="ER118" s="56">
        <v>110.0</v>
      </c>
      <c r="ES118" s="56">
        <v>97.0</v>
      </c>
      <c r="ET118" s="56">
        <v>92.0</v>
      </c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397">
        <f t="shared" ref="GL118:HA118" si="331">GL112/112</f>
        <v>1.936022321</v>
      </c>
      <c r="GM118" s="398">
        <f t="shared" si="331"/>
        <v>6.488321429</v>
      </c>
      <c r="GN118" s="399">
        <f t="shared" si="331"/>
        <v>2.207549107</v>
      </c>
      <c r="GO118" s="400">
        <f t="shared" si="331"/>
        <v>5.008959821</v>
      </c>
      <c r="GP118" s="401">
        <f t="shared" si="331"/>
        <v>4.800089286</v>
      </c>
      <c r="GQ118" s="402">
        <f t="shared" si="331"/>
        <v>1.347477679</v>
      </c>
      <c r="GR118" s="403">
        <f t="shared" si="331"/>
        <v>1.280504464</v>
      </c>
      <c r="GS118" s="81">
        <f t="shared" si="331"/>
        <v>0.6460625</v>
      </c>
      <c r="GT118" s="404">
        <f t="shared" si="331"/>
        <v>2.662388393</v>
      </c>
      <c r="GU118" s="405">
        <f t="shared" si="331"/>
        <v>7.443946429</v>
      </c>
      <c r="GV118" s="406">
        <f t="shared" si="331"/>
        <v>10.93365179</v>
      </c>
      <c r="GW118" s="407">
        <f t="shared" si="331"/>
        <v>2.543151786</v>
      </c>
      <c r="GX118" s="408">
        <f t="shared" si="331"/>
        <v>1.689196429</v>
      </c>
      <c r="GY118" s="409">
        <f t="shared" si="331"/>
        <v>4.061</v>
      </c>
      <c r="GZ118" s="410">
        <f t="shared" si="331"/>
        <v>1.233383929</v>
      </c>
      <c r="HA118" s="411">
        <f t="shared" si="331"/>
        <v>1.005075893</v>
      </c>
    </row>
    <row r="119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3"/>
      <c r="Z119" s="393"/>
      <c r="AA119" s="22"/>
      <c r="AB119" s="22"/>
      <c r="AC119" s="49" t="s">
        <v>7</v>
      </c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22"/>
      <c r="AT119" s="22"/>
      <c r="AU119" s="49" t="s">
        <v>7</v>
      </c>
      <c r="AV119" s="51"/>
      <c r="AW119" s="51"/>
      <c r="AX119" s="51"/>
      <c r="AY119" s="51"/>
      <c r="AZ119" s="51"/>
      <c r="BA119" s="23"/>
      <c r="BB119" s="393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3"/>
      <c r="BX119" s="51"/>
      <c r="BY119" s="22" t="s">
        <v>87</v>
      </c>
      <c r="BZ119" s="56">
        <v>335.088</v>
      </c>
      <c r="CA119" s="56">
        <v>501.502</v>
      </c>
      <c r="CB119" s="56">
        <v>195.041</v>
      </c>
      <c r="CC119" s="57">
        <f t="shared" si="317"/>
        <v>166.414</v>
      </c>
      <c r="CD119" s="57">
        <f t="shared" si="318"/>
        <v>140.047</v>
      </c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 t="s">
        <v>132</v>
      </c>
      <c r="GN119" s="22"/>
      <c r="GO119" s="22" t="s">
        <v>136</v>
      </c>
      <c r="GP119" s="22" t="s">
        <v>163</v>
      </c>
      <c r="GQ119" s="22"/>
      <c r="GR119" s="22"/>
      <c r="GS119" s="22"/>
      <c r="GT119" s="22" t="s">
        <v>133</v>
      </c>
      <c r="GU119" s="22" t="s">
        <v>75</v>
      </c>
      <c r="GV119" s="22" t="s">
        <v>81</v>
      </c>
      <c r="GW119" s="22"/>
      <c r="GX119" s="22"/>
      <c r="GY119" s="22" t="s">
        <v>92</v>
      </c>
      <c r="GZ119" s="22"/>
      <c r="HA119" s="22"/>
    </row>
    <row r="120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3"/>
      <c r="Z120" s="393"/>
      <c r="AA120" s="22"/>
      <c r="AB120" s="22"/>
      <c r="AC120" s="31" t="s">
        <v>9</v>
      </c>
      <c r="AD120" s="56">
        <v>8.0</v>
      </c>
      <c r="AE120" s="56">
        <v>8.0</v>
      </c>
      <c r="AF120" s="56">
        <v>8.0</v>
      </c>
      <c r="AG120" s="56">
        <v>8.0</v>
      </c>
      <c r="AH120" s="56">
        <v>8.0</v>
      </c>
      <c r="AI120" s="56">
        <v>8.0</v>
      </c>
      <c r="AJ120" s="56">
        <v>8.0</v>
      </c>
      <c r="AK120" s="56">
        <v>8.0</v>
      </c>
      <c r="AL120" s="56">
        <v>8.0</v>
      </c>
      <c r="AM120" s="56">
        <v>8.0</v>
      </c>
      <c r="AN120" s="56">
        <v>8.0</v>
      </c>
      <c r="AO120" s="56">
        <v>8.0</v>
      </c>
      <c r="AP120" s="56">
        <v>8.0</v>
      </c>
      <c r="AQ120" s="56">
        <v>8.0</v>
      </c>
      <c r="AR120" s="56">
        <v>8.0</v>
      </c>
      <c r="AS120" s="22"/>
      <c r="AT120" s="22"/>
      <c r="AU120" s="31" t="s">
        <v>9</v>
      </c>
      <c r="AV120" s="56">
        <v>8.0</v>
      </c>
      <c r="AW120" s="56">
        <v>8.0</v>
      </c>
      <c r="AX120" s="56">
        <v>8.0</v>
      </c>
      <c r="AY120" s="56">
        <v>8.0</v>
      </c>
      <c r="AZ120" s="56">
        <v>8.0</v>
      </c>
      <c r="BA120" s="23"/>
      <c r="BB120" s="393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3"/>
      <c r="BX120" s="51"/>
      <c r="BY120" s="22" t="s">
        <v>122</v>
      </c>
      <c r="BZ120" s="56">
        <v>326.346</v>
      </c>
      <c r="CA120" s="56">
        <v>479.922</v>
      </c>
      <c r="CB120" s="56">
        <v>195.974</v>
      </c>
      <c r="CC120" s="57">
        <f t="shared" si="317"/>
        <v>153.576</v>
      </c>
      <c r="CD120" s="57">
        <f t="shared" si="318"/>
        <v>130.372</v>
      </c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</row>
    <row r="12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3"/>
      <c r="Z121" s="393"/>
      <c r="AA121" s="22"/>
      <c r="AB121" s="22"/>
      <c r="AC121" s="61" t="s">
        <v>11</v>
      </c>
      <c r="AD121" s="56"/>
      <c r="AE121" s="56"/>
      <c r="AF121" s="56"/>
      <c r="AG121" s="56"/>
      <c r="AH121" s="56"/>
      <c r="AI121" s="56"/>
      <c r="AJ121" s="56"/>
      <c r="AK121" s="22"/>
      <c r="AL121" s="22"/>
      <c r="AM121" s="22"/>
      <c r="AN121" s="56"/>
      <c r="AO121" s="56"/>
      <c r="AP121" s="56"/>
      <c r="AQ121" s="56"/>
      <c r="AR121" s="56"/>
      <c r="AS121" s="22"/>
      <c r="AT121" s="22"/>
      <c r="AU121" s="61" t="s">
        <v>11</v>
      </c>
      <c r="AV121" s="56"/>
      <c r="AW121" s="56"/>
      <c r="AX121" s="56"/>
      <c r="AY121" s="56"/>
      <c r="AZ121" s="56"/>
      <c r="BA121" s="23"/>
      <c r="BB121" s="393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3"/>
      <c r="BX121" s="51"/>
      <c r="BY121" s="22" t="s">
        <v>124</v>
      </c>
      <c r="BZ121" s="56">
        <v>186.246</v>
      </c>
      <c r="CA121" s="56">
        <v>291.297</v>
      </c>
      <c r="CB121" s="56">
        <v>99.8</v>
      </c>
      <c r="CC121" s="57">
        <f t="shared" si="317"/>
        <v>105.051</v>
      </c>
      <c r="CD121" s="57">
        <f t="shared" si="318"/>
        <v>86.446</v>
      </c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3"/>
      <c r="ED121" s="62" t="s">
        <v>17</v>
      </c>
      <c r="EE121" s="74">
        <f t="shared" ref="EE121:ET121" si="332">AVERAGE(EE118:EE120)</f>
        <v>55</v>
      </c>
      <c r="EF121" s="74">
        <f t="shared" si="332"/>
        <v>62</v>
      </c>
      <c r="EG121" s="74">
        <f t="shared" si="332"/>
        <v>64</v>
      </c>
      <c r="EH121" s="74">
        <f t="shared" si="332"/>
        <v>63</v>
      </c>
      <c r="EI121" s="74">
        <f t="shared" si="332"/>
        <v>75</v>
      </c>
      <c r="EJ121" s="74">
        <f t="shared" si="332"/>
        <v>80</v>
      </c>
      <c r="EK121" s="74">
        <f t="shared" si="332"/>
        <v>87</v>
      </c>
      <c r="EL121" s="74">
        <f t="shared" si="332"/>
        <v>71</v>
      </c>
      <c r="EM121" s="74">
        <f t="shared" si="332"/>
        <v>82</v>
      </c>
      <c r="EN121" s="74">
        <f t="shared" si="332"/>
        <v>87</v>
      </c>
      <c r="EO121" s="74">
        <f t="shared" si="332"/>
        <v>93</v>
      </c>
      <c r="EP121" s="74">
        <f t="shared" si="332"/>
        <v>96</v>
      </c>
      <c r="EQ121" s="74">
        <f t="shared" si="332"/>
        <v>84</v>
      </c>
      <c r="ER121" s="74">
        <f t="shared" si="332"/>
        <v>110</v>
      </c>
      <c r="ES121" s="74">
        <f t="shared" si="332"/>
        <v>97</v>
      </c>
      <c r="ET121" s="74">
        <f t="shared" si="332"/>
        <v>92</v>
      </c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7" t="s">
        <v>277</v>
      </c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</row>
    <row r="12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3"/>
      <c r="Z122" s="393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3"/>
      <c r="BB122" s="393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3"/>
      <c r="BX122" s="51"/>
      <c r="BY122" s="22" t="s">
        <v>126</v>
      </c>
      <c r="BZ122" s="56">
        <v>173.129</v>
      </c>
      <c r="CA122" s="56">
        <v>266.635</v>
      </c>
      <c r="CB122" s="56">
        <v>95.57</v>
      </c>
      <c r="CC122" s="57">
        <f t="shared" si="317"/>
        <v>93.506</v>
      </c>
      <c r="CD122" s="57">
        <f t="shared" si="318"/>
        <v>77.559</v>
      </c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7" t="s">
        <v>278</v>
      </c>
      <c r="GM122" s="23"/>
      <c r="GN122" s="23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</row>
    <row r="12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3"/>
      <c r="Z123" s="393"/>
      <c r="AA123" s="22"/>
      <c r="AB123" s="22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2"/>
      <c r="AT123" s="22"/>
      <c r="AU123" s="23"/>
      <c r="AV123" s="23"/>
      <c r="AW123" s="23"/>
      <c r="AX123" s="23"/>
      <c r="AY123" s="23"/>
      <c r="AZ123" s="23"/>
      <c r="BA123" s="23"/>
      <c r="BB123" s="393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3"/>
      <c r="BX123" s="51"/>
      <c r="BY123" s="22" t="s">
        <v>123</v>
      </c>
      <c r="BZ123" s="56">
        <v>44.089</v>
      </c>
      <c r="CA123" s="56">
        <v>77.996</v>
      </c>
      <c r="CB123" s="56">
        <v>18.02</v>
      </c>
      <c r="CC123" s="57">
        <f t="shared" si="317"/>
        <v>33.907</v>
      </c>
      <c r="CD123" s="57">
        <f t="shared" si="318"/>
        <v>26.069</v>
      </c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61" t="s">
        <v>18</v>
      </c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7" t="s">
        <v>279</v>
      </c>
      <c r="GM123" s="23"/>
      <c r="GN123" s="23"/>
      <c r="GO123" s="23"/>
      <c r="GP123" s="23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</row>
    <row r="12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3"/>
      <c r="Z124" s="393"/>
      <c r="AA124" s="22"/>
      <c r="AB124" s="49" t="s">
        <v>12</v>
      </c>
      <c r="AC124" s="62" t="s">
        <v>13</v>
      </c>
      <c r="AD124" s="63">
        <v>100.0</v>
      </c>
      <c r="AE124" s="64">
        <f t="shared" ref="AE124:AF124" si="333">AD124</f>
        <v>100</v>
      </c>
      <c r="AF124" s="64">
        <f t="shared" si="333"/>
        <v>100</v>
      </c>
      <c r="AG124" s="63">
        <v>100.0</v>
      </c>
      <c r="AH124" s="64">
        <f t="shared" ref="AH124:AR124" si="334">AG124</f>
        <v>100</v>
      </c>
      <c r="AI124" s="64">
        <f t="shared" si="334"/>
        <v>100</v>
      </c>
      <c r="AJ124" s="64">
        <f t="shared" si="334"/>
        <v>100</v>
      </c>
      <c r="AK124" s="64">
        <f t="shared" si="334"/>
        <v>100</v>
      </c>
      <c r="AL124" s="64">
        <f t="shared" si="334"/>
        <v>100</v>
      </c>
      <c r="AM124" s="64">
        <f t="shared" si="334"/>
        <v>100</v>
      </c>
      <c r="AN124" s="64">
        <f t="shared" si="334"/>
        <v>100</v>
      </c>
      <c r="AO124" s="64">
        <f t="shared" si="334"/>
        <v>100</v>
      </c>
      <c r="AP124" s="64">
        <f t="shared" si="334"/>
        <v>100</v>
      </c>
      <c r="AQ124" s="64">
        <f t="shared" si="334"/>
        <v>100</v>
      </c>
      <c r="AR124" s="64">
        <f t="shared" si="334"/>
        <v>100</v>
      </c>
      <c r="AS124" s="22"/>
      <c r="AT124" s="49" t="s">
        <v>12</v>
      </c>
      <c r="AU124" s="62" t="s">
        <v>13</v>
      </c>
      <c r="AV124" s="63">
        <v>100.0</v>
      </c>
      <c r="AW124" s="64">
        <f t="shared" ref="AW124:AX124" si="335">AV124</f>
        <v>100</v>
      </c>
      <c r="AX124" s="64">
        <f t="shared" si="335"/>
        <v>100</v>
      </c>
      <c r="AY124" s="63">
        <v>100.0</v>
      </c>
      <c r="AZ124" s="64">
        <f>AY124</f>
        <v>100</v>
      </c>
      <c r="BA124" s="23"/>
      <c r="BB124" s="393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3"/>
      <c r="BX124" s="51"/>
      <c r="BY124" s="22" t="s">
        <v>125</v>
      </c>
      <c r="BZ124" s="56">
        <v>35.799</v>
      </c>
      <c r="CA124" s="56">
        <v>68.785</v>
      </c>
      <c r="CB124" s="56">
        <v>11.691</v>
      </c>
      <c r="CC124" s="57">
        <f t="shared" si="317"/>
        <v>32.986</v>
      </c>
      <c r="CD124" s="57">
        <f t="shared" si="318"/>
        <v>24.108</v>
      </c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61" t="s">
        <v>19</v>
      </c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</row>
    <row r="1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3"/>
      <c r="Z125" s="393"/>
      <c r="AA125" s="22"/>
      <c r="AB125" s="22"/>
      <c r="AC125" s="22" t="s">
        <v>15</v>
      </c>
      <c r="AD125" s="56">
        <v>10.0</v>
      </c>
      <c r="AE125" s="57">
        <f t="shared" ref="AE125:AM125" si="336">AD125</f>
        <v>10</v>
      </c>
      <c r="AF125" s="57">
        <f t="shared" si="336"/>
        <v>10</v>
      </c>
      <c r="AG125" s="57">
        <f t="shared" si="336"/>
        <v>10</v>
      </c>
      <c r="AH125" s="57">
        <f t="shared" si="336"/>
        <v>10</v>
      </c>
      <c r="AI125" s="57">
        <f t="shared" si="336"/>
        <v>10</v>
      </c>
      <c r="AJ125" s="57">
        <f t="shared" si="336"/>
        <v>10</v>
      </c>
      <c r="AK125" s="57">
        <f t="shared" si="336"/>
        <v>10</v>
      </c>
      <c r="AL125" s="57">
        <f t="shared" si="336"/>
        <v>10</v>
      </c>
      <c r="AM125" s="57">
        <f t="shared" si="336"/>
        <v>10</v>
      </c>
      <c r="AN125" s="56">
        <v>10.0</v>
      </c>
      <c r="AO125" s="57">
        <f t="shared" ref="AO125:AR125" si="337">AN125</f>
        <v>10</v>
      </c>
      <c r="AP125" s="57">
        <f t="shared" si="337"/>
        <v>10</v>
      </c>
      <c r="AQ125" s="57">
        <f t="shared" si="337"/>
        <v>10</v>
      </c>
      <c r="AR125" s="57">
        <f t="shared" si="337"/>
        <v>10</v>
      </c>
      <c r="AS125" s="22"/>
      <c r="AT125" s="22"/>
      <c r="AU125" s="22" t="s">
        <v>15</v>
      </c>
      <c r="AV125" s="56">
        <v>10.0</v>
      </c>
      <c r="AW125" s="57">
        <f t="shared" ref="AW125:AZ125" si="338">AV125</f>
        <v>10</v>
      </c>
      <c r="AX125" s="57">
        <f t="shared" si="338"/>
        <v>10</v>
      </c>
      <c r="AY125" s="57">
        <f t="shared" si="338"/>
        <v>10</v>
      </c>
      <c r="AZ125" s="57">
        <f t="shared" si="338"/>
        <v>10</v>
      </c>
      <c r="BA125" s="23"/>
      <c r="BB125" s="393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3" t="s">
        <v>20</v>
      </c>
      <c r="EE125" s="90">
        <v>70.0</v>
      </c>
      <c r="EF125" s="75">
        <f t="shared" ref="EF125:ET125" si="339">EE125</f>
        <v>70</v>
      </c>
      <c r="EG125" s="75">
        <f t="shared" si="339"/>
        <v>70</v>
      </c>
      <c r="EH125" s="75">
        <f t="shared" si="339"/>
        <v>70</v>
      </c>
      <c r="EI125" s="75">
        <f t="shared" si="339"/>
        <v>70</v>
      </c>
      <c r="EJ125" s="75">
        <f t="shared" si="339"/>
        <v>70</v>
      </c>
      <c r="EK125" s="75">
        <f t="shared" si="339"/>
        <v>70</v>
      </c>
      <c r="EL125" s="75">
        <f t="shared" si="339"/>
        <v>70</v>
      </c>
      <c r="EM125" s="75">
        <f t="shared" si="339"/>
        <v>70</v>
      </c>
      <c r="EN125" s="75">
        <f t="shared" si="339"/>
        <v>70</v>
      </c>
      <c r="EO125" s="75">
        <f t="shared" si="339"/>
        <v>70</v>
      </c>
      <c r="EP125" s="75">
        <f t="shared" si="339"/>
        <v>70</v>
      </c>
      <c r="EQ125" s="75">
        <f t="shared" si="339"/>
        <v>70</v>
      </c>
      <c r="ER125" s="75">
        <f t="shared" si="339"/>
        <v>70</v>
      </c>
      <c r="ES125" s="75">
        <f t="shared" si="339"/>
        <v>70</v>
      </c>
      <c r="ET125" s="75">
        <f t="shared" si="339"/>
        <v>70</v>
      </c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7" t="s">
        <v>280</v>
      </c>
      <c r="GM125" s="23"/>
      <c r="GN125" s="23"/>
      <c r="GO125" s="23"/>
      <c r="GP125" s="23"/>
      <c r="GQ125" s="23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</row>
    <row r="1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3"/>
      <c r="Z126" s="393"/>
      <c r="AA126" s="22"/>
      <c r="AB126" s="22"/>
      <c r="AC126" s="22" t="s">
        <v>16</v>
      </c>
      <c r="AD126" s="56">
        <v>16.0</v>
      </c>
      <c r="AE126" s="56">
        <v>23.0</v>
      </c>
      <c r="AF126" s="56">
        <v>36.0</v>
      </c>
      <c r="AG126" s="56">
        <v>27.0</v>
      </c>
      <c r="AH126" s="56">
        <v>37.0</v>
      </c>
      <c r="AI126" s="56">
        <v>32.0</v>
      </c>
      <c r="AJ126" s="56">
        <v>27.0</v>
      </c>
      <c r="AK126" s="56">
        <v>34.0</v>
      </c>
      <c r="AL126" s="56">
        <v>32.0</v>
      </c>
      <c r="AM126" s="56">
        <v>38.0</v>
      </c>
      <c r="AN126" s="56">
        <v>45.0</v>
      </c>
      <c r="AO126" s="56">
        <v>33.0</v>
      </c>
      <c r="AP126" s="56">
        <v>36.0</v>
      </c>
      <c r="AQ126" s="56">
        <v>34.0</v>
      </c>
      <c r="AR126" s="56">
        <v>47.0</v>
      </c>
      <c r="AS126" s="22"/>
      <c r="AT126" s="22"/>
      <c r="AU126" s="22" t="s">
        <v>16</v>
      </c>
      <c r="AV126" s="56">
        <v>23.0</v>
      </c>
      <c r="AW126" s="56">
        <v>32.0</v>
      </c>
      <c r="AX126" s="56">
        <v>41.0</v>
      </c>
      <c r="AY126" s="56">
        <v>26.0</v>
      </c>
      <c r="AZ126" s="56">
        <v>44.0</v>
      </c>
      <c r="BA126" s="23"/>
      <c r="BB126" s="393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3"/>
      <c r="ED126" s="62" t="s">
        <v>21</v>
      </c>
      <c r="EE126" s="64">
        <f t="shared" ref="EE126:EF126" si="340">EE125*EE121/EE117*EE116</f>
        <v>38500</v>
      </c>
      <c r="EF126" s="64">
        <f t="shared" si="340"/>
        <v>43400</v>
      </c>
      <c r="EG126" s="64">
        <f t="shared" ref="EG126:EH126" si="341">EE125*EG121/EG117*EG116</f>
        <v>44800</v>
      </c>
      <c r="EH126" s="64">
        <f t="shared" si="341"/>
        <v>44100</v>
      </c>
      <c r="EI126" s="64">
        <f t="shared" ref="EI126:EP126" si="342">EI125*EI121/EI117*EI116</f>
        <v>52500</v>
      </c>
      <c r="EJ126" s="64">
        <f t="shared" si="342"/>
        <v>56000</v>
      </c>
      <c r="EK126" s="64">
        <f t="shared" si="342"/>
        <v>60900</v>
      </c>
      <c r="EL126" s="64">
        <f t="shared" si="342"/>
        <v>49700</v>
      </c>
      <c r="EM126" s="64">
        <f t="shared" si="342"/>
        <v>57400</v>
      </c>
      <c r="EN126" s="64">
        <f t="shared" si="342"/>
        <v>60900</v>
      </c>
      <c r="EO126" s="64">
        <f t="shared" si="342"/>
        <v>65100</v>
      </c>
      <c r="EP126" s="64">
        <f t="shared" si="342"/>
        <v>67200</v>
      </c>
      <c r="EQ126" s="64">
        <f t="shared" ref="EQ126:ER126" si="343">EO125*EQ121/EQ117*EQ116</f>
        <v>58800</v>
      </c>
      <c r="ER126" s="64">
        <f t="shared" si="343"/>
        <v>77000</v>
      </c>
      <c r="ES126" s="64">
        <f t="shared" ref="ES126:ET126" si="344">ES125*ES121/ES117*ES116</f>
        <v>67900</v>
      </c>
      <c r="ET126" s="64">
        <f t="shared" si="344"/>
        <v>64400</v>
      </c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7" t="s">
        <v>281</v>
      </c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</row>
    <row r="127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3"/>
      <c r="Z127" s="393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3"/>
      <c r="BB127" s="393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3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</row>
    <row r="128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3"/>
      <c r="Z128" s="393"/>
      <c r="AA128" s="22"/>
      <c r="AB128" s="22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2"/>
      <c r="AT128" s="22"/>
      <c r="AU128" s="23"/>
      <c r="AV128" s="23"/>
      <c r="AW128" s="23"/>
      <c r="AX128" s="23"/>
      <c r="AY128" s="23"/>
      <c r="AZ128" s="23"/>
      <c r="BA128" s="23"/>
      <c r="BB128" s="393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3"/>
      <c r="BX128" s="395"/>
      <c r="BY128" s="22" t="s">
        <v>81</v>
      </c>
      <c r="BZ128" s="56">
        <v>4447.533</v>
      </c>
      <c r="CA128" s="56">
        <v>6447.98</v>
      </c>
      <c r="CB128" s="56">
        <v>2737.465</v>
      </c>
      <c r="CC128" s="57">
        <f t="shared" ref="CC128:CC130" si="347">CA128-BZ128</f>
        <v>2000.447</v>
      </c>
      <c r="CD128" s="57">
        <f t="shared" ref="CD128:CD130" si="348">BZ128-CB128</f>
        <v>1710.068</v>
      </c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</row>
    <row r="129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3"/>
      <c r="Z129" s="393"/>
      <c r="AA129" s="22"/>
      <c r="AB129" s="23"/>
      <c r="AC129" s="62" t="s">
        <v>17</v>
      </c>
      <c r="AD129" s="74">
        <f t="shared" ref="AD129:AR129" si="345">AVERAGE(AD126:AD128)</f>
        <v>16</v>
      </c>
      <c r="AE129" s="74">
        <f t="shared" si="345"/>
        <v>23</v>
      </c>
      <c r="AF129" s="74">
        <f t="shared" si="345"/>
        <v>36</v>
      </c>
      <c r="AG129" s="74">
        <f t="shared" si="345"/>
        <v>27</v>
      </c>
      <c r="AH129" s="74">
        <f t="shared" si="345"/>
        <v>37</v>
      </c>
      <c r="AI129" s="74">
        <f t="shared" si="345"/>
        <v>32</v>
      </c>
      <c r="AJ129" s="74">
        <f t="shared" si="345"/>
        <v>27</v>
      </c>
      <c r="AK129" s="74">
        <f t="shared" si="345"/>
        <v>34</v>
      </c>
      <c r="AL129" s="74">
        <f t="shared" si="345"/>
        <v>32</v>
      </c>
      <c r="AM129" s="74">
        <f t="shared" si="345"/>
        <v>38</v>
      </c>
      <c r="AN129" s="74">
        <f t="shared" si="345"/>
        <v>45</v>
      </c>
      <c r="AO129" s="74">
        <f t="shared" si="345"/>
        <v>33</v>
      </c>
      <c r="AP129" s="74">
        <f t="shared" si="345"/>
        <v>36</v>
      </c>
      <c r="AQ129" s="74">
        <f t="shared" si="345"/>
        <v>34</v>
      </c>
      <c r="AR129" s="74">
        <f t="shared" si="345"/>
        <v>47</v>
      </c>
      <c r="AS129" s="22"/>
      <c r="AT129" s="23"/>
      <c r="AU129" s="62" t="s">
        <v>17</v>
      </c>
      <c r="AV129" s="74">
        <f t="shared" ref="AV129:AZ129" si="346">AVERAGE(AV126:AV128)</f>
        <v>23</v>
      </c>
      <c r="AW129" s="74">
        <f t="shared" si="346"/>
        <v>32</v>
      </c>
      <c r="AX129" s="74">
        <f t="shared" si="346"/>
        <v>41</v>
      </c>
      <c r="AY129" s="74">
        <f t="shared" si="346"/>
        <v>26</v>
      </c>
      <c r="AZ129" s="74">
        <f t="shared" si="346"/>
        <v>44</v>
      </c>
      <c r="BA129" s="23"/>
      <c r="BB129" s="393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3"/>
      <c r="BX129" s="395"/>
      <c r="BY129" s="22" t="s">
        <v>81</v>
      </c>
      <c r="BZ129" s="56">
        <v>2210.279</v>
      </c>
      <c r="CA129" s="56">
        <v>3245.486</v>
      </c>
      <c r="CB129" s="56">
        <v>1330.825</v>
      </c>
      <c r="CC129" s="57">
        <f t="shared" si="347"/>
        <v>1035.207</v>
      </c>
      <c r="CD129" s="57">
        <f t="shared" si="348"/>
        <v>879.454</v>
      </c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61" t="s">
        <v>22</v>
      </c>
      <c r="ED129" s="22"/>
      <c r="EE129" s="287">
        <v>5.0</v>
      </c>
      <c r="EF129" s="247">
        <v>2.0</v>
      </c>
      <c r="EG129" s="247">
        <v>2.0</v>
      </c>
      <c r="EH129" s="247">
        <v>2.0</v>
      </c>
      <c r="EI129" s="271">
        <v>6.0</v>
      </c>
      <c r="EJ129" s="246">
        <v>1.0</v>
      </c>
      <c r="EK129" s="246">
        <v>1.0</v>
      </c>
      <c r="EL129" s="246">
        <v>1.0</v>
      </c>
      <c r="EM129" s="250">
        <v>3.0</v>
      </c>
      <c r="EN129" s="248">
        <v>4.0</v>
      </c>
      <c r="EO129" s="250">
        <v>3.0</v>
      </c>
      <c r="EP129" s="247">
        <v>2.0</v>
      </c>
      <c r="EQ129" s="247">
        <v>2.0</v>
      </c>
      <c r="ER129" s="248">
        <v>4.0</v>
      </c>
      <c r="ES129" s="114">
        <v>13.0</v>
      </c>
      <c r="ET129" s="321">
        <v>3.0</v>
      </c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</row>
    <row r="130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3"/>
      <c r="Z130" s="393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3"/>
      <c r="BB130" s="393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3"/>
      <c r="BX130" s="395"/>
      <c r="BY130" s="22" t="s">
        <v>84</v>
      </c>
      <c r="BZ130" s="56">
        <v>2073.196</v>
      </c>
      <c r="CA130" s="56">
        <v>3027.298</v>
      </c>
      <c r="CB130" s="56">
        <v>1260.43</v>
      </c>
      <c r="CC130" s="57">
        <f t="shared" si="347"/>
        <v>954.102</v>
      </c>
      <c r="CD130" s="57">
        <f t="shared" si="348"/>
        <v>812.766</v>
      </c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46">
        <v>1.0</v>
      </c>
      <c r="EF130" s="92">
        <v>0.0</v>
      </c>
      <c r="EG130" s="246">
        <v>1.0</v>
      </c>
      <c r="EH130" s="247">
        <v>2.0</v>
      </c>
      <c r="EI130" s="247">
        <v>2.0</v>
      </c>
      <c r="EJ130" s="246">
        <v>1.0</v>
      </c>
      <c r="EK130" s="247">
        <v>2.0</v>
      </c>
      <c r="EL130" s="246">
        <v>1.0</v>
      </c>
      <c r="EM130" s="247">
        <v>2.0</v>
      </c>
      <c r="EN130" s="246">
        <v>1.0</v>
      </c>
      <c r="EO130" s="250">
        <v>3.0</v>
      </c>
      <c r="EP130" s="250">
        <v>3.0</v>
      </c>
      <c r="EQ130" s="271">
        <v>6.0</v>
      </c>
      <c r="ER130" s="246">
        <v>1.0</v>
      </c>
      <c r="ES130" s="247">
        <v>2.0</v>
      </c>
      <c r="ET130" s="427">
        <v>4.0</v>
      </c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</row>
    <row r="131">
      <c r="A131" s="195"/>
      <c r="B131" s="195"/>
      <c r="C131" s="195"/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S131" s="195"/>
      <c r="T131" s="195"/>
      <c r="U131" s="195"/>
      <c r="V131" s="195"/>
      <c r="W131" s="195"/>
      <c r="X131" s="195"/>
      <c r="Y131" s="428"/>
      <c r="Z131" s="429"/>
      <c r="AA131" s="195"/>
      <c r="AB131" s="195"/>
      <c r="AC131" s="61"/>
      <c r="AD131" s="57"/>
      <c r="AE131" s="57"/>
      <c r="AF131" s="57"/>
      <c r="AG131" s="57"/>
      <c r="AH131" s="57"/>
      <c r="AI131" s="57"/>
      <c r="AJ131" s="57"/>
      <c r="AK131" s="195"/>
      <c r="AL131" s="195"/>
      <c r="AM131" s="195"/>
      <c r="AN131" s="57"/>
      <c r="AO131" s="57"/>
      <c r="AP131" s="57"/>
      <c r="AQ131" s="57"/>
      <c r="AR131" s="57"/>
      <c r="AS131" s="195"/>
      <c r="AT131" s="195"/>
      <c r="AU131" s="61"/>
      <c r="AV131" s="57"/>
      <c r="AW131" s="57"/>
      <c r="AX131" s="57"/>
      <c r="AY131" s="57"/>
      <c r="AZ131" s="57"/>
      <c r="BA131" s="428"/>
      <c r="BB131" s="429"/>
      <c r="BC131" s="195"/>
      <c r="BD131" s="195"/>
      <c r="BE131" s="195"/>
      <c r="BF131" s="195"/>
      <c r="BG131" s="195"/>
      <c r="BH131" s="195"/>
      <c r="BI131" s="195"/>
      <c r="BJ131" s="195"/>
      <c r="BK131" s="195"/>
      <c r="BL131" s="195"/>
      <c r="BM131" s="195"/>
      <c r="BN131" s="195"/>
      <c r="BO131" s="195"/>
      <c r="BP131" s="195"/>
      <c r="BQ131" s="195"/>
      <c r="BR131" s="195"/>
      <c r="BS131" s="195"/>
      <c r="BT131" s="195"/>
      <c r="BU131" s="195"/>
      <c r="BV131" s="195"/>
      <c r="BW131" s="428"/>
      <c r="BX131" s="430"/>
      <c r="BY131" s="22"/>
      <c r="BZ131" s="56"/>
      <c r="CA131" s="56"/>
      <c r="CB131" s="56"/>
      <c r="CC131" s="56"/>
      <c r="CD131" s="56"/>
      <c r="CE131" s="195"/>
      <c r="CF131" s="195"/>
      <c r="CG131" s="195"/>
      <c r="CH131" s="195"/>
      <c r="CI131" s="195"/>
      <c r="CJ131" s="195"/>
      <c r="CK131" s="195"/>
      <c r="CL131" s="195"/>
      <c r="CM131" s="195"/>
      <c r="CN131" s="195"/>
      <c r="CO131" s="195"/>
      <c r="CP131" s="195"/>
      <c r="CQ131" s="195"/>
      <c r="CR131" s="195"/>
      <c r="CS131" s="195"/>
      <c r="CT131" s="195"/>
      <c r="CU131" s="195"/>
      <c r="CV131" s="195"/>
      <c r="CW131" s="195"/>
      <c r="CX131" s="195"/>
      <c r="CY131" s="195"/>
      <c r="CZ131" s="195"/>
      <c r="DA131" s="195"/>
      <c r="DB131" s="195"/>
      <c r="DC131" s="195"/>
      <c r="DD131" s="195"/>
      <c r="DE131" s="195"/>
      <c r="DF131" s="195"/>
      <c r="DG131" s="195"/>
      <c r="DH131" s="195"/>
      <c r="DI131" s="195"/>
      <c r="DJ131" s="195"/>
      <c r="DK131" s="195"/>
      <c r="DL131" s="195"/>
      <c r="DM131" s="195"/>
      <c r="DN131" s="195"/>
      <c r="DO131" s="195"/>
      <c r="DP131" s="195"/>
      <c r="DQ131" s="195"/>
      <c r="DR131" s="195"/>
      <c r="DS131" s="195"/>
      <c r="DT131" s="195"/>
      <c r="DU131" s="195"/>
      <c r="DV131" s="195"/>
      <c r="DW131" s="195"/>
      <c r="DX131" s="195"/>
      <c r="DY131" s="195"/>
      <c r="DZ131" s="195"/>
      <c r="EA131" s="195"/>
      <c r="EB131" s="195"/>
      <c r="EC131" s="428"/>
      <c r="ED131" s="62"/>
      <c r="EE131" s="76"/>
      <c r="EF131" s="76"/>
      <c r="EG131" s="76"/>
      <c r="EH131" s="76"/>
      <c r="EI131" s="76"/>
      <c r="EJ131" s="76"/>
      <c r="EK131" s="76"/>
      <c r="EL131" s="76"/>
      <c r="EM131" s="76"/>
      <c r="EN131" s="76"/>
      <c r="EO131" s="76"/>
      <c r="EP131" s="76"/>
      <c r="EQ131" s="76"/>
      <c r="ER131" s="76"/>
      <c r="ES131" s="76"/>
      <c r="ET131" s="76"/>
      <c r="EU131" s="195"/>
      <c r="EV131" s="195"/>
      <c r="EW131" s="195"/>
      <c r="EX131" s="195"/>
      <c r="EY131" s="195"/>
      <c r="EZ131" s="195"/>
      <c r="FA131" s="195"/>
      <c r="FB131" s="195"/>
      <c r="FC131" s="195"/>
      <c r="FD131" s="195"/>
      <c r="FE131" s="195"/>
      <c r="FF131" s="195"/>
      <c r="FG131" s="195"/>
      <c r="FH131" s="195"/>
      <c r="FI131" s="195"/>
      <c r="FJ131" s="195"/>
      <c r="FK131" s="195"/>
      <c r="FL131" s="195"/>
      <c r="FM131" s="195"/>
      <c r="FN131" s="195"/>
      <c r="FO131" s="195"/>
      <c r="FP131" s="195"/>
      <c r="FQ131" s="195"/>
      <c r="FR131" s="195"/>
      <c r="FS131" s="195"/>
      <c r="FT131" s="195"/>
      <c r="FU131" s="195"/>
      <c r="FV131" s="195"/>
      <c r="FW131" s="195"/>
      <c r="FX131" s="195"/>
      <c r="FY131" s="195"/>
      <c r="FZ131" s="195"/>
      <c r="GA131" s="195"/>
      <c r="GB131" s="195"/>
      <c r="GC131" s="195"/>
      <c r="GD131" s="195"/>
      <c r="GE131" s="195"/>
      <c r="GF131" s="195"/>
      <c r="GG131" s="195"/>
      <c r="GH131" s="195"/>
      <c r="GI131" s="195"/>
      <c r="GJ131" s="195"/>
      <c r="GK131" s="195"/>
      <c r="GL131" s="27"/>
      <c r="GM131" s="195"/>
      <c r="GN131" s="195"/>
      <c r="GO131" s="195"/>
      <c r="GP131" s="195"/>
      <c r="GQ131" s="195"/>
      <c r="GR131" s="195"/>
      <c r="GS131" s="195"/>
      <c r="GT131" s="195"/>
      <c r="GU131" s="195"/>
      <c r="GV131" s="195"/>
      <c r="GW131" s="195"/>
      <c r="GX131" s="195"/>
      <c r="GY131" s="195"/>
      <c r="GZ131" s="195"/>
      <c r="HA131" s="195"/>
    </row>
    <row r="132">
      <c r="A132" s="195"/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95"/>
      <c r="V132" s="195"/>
      <c r="W132" s="195"/>
      <c r="X132" s="195"/>
      <c r="Y132" s="428"/>
      <c r="Z132" s="429"/>
      <c r="AA132" s="195"/>
      <c r="AB132" s="195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  <c r="AY132" s="195"/>
      <c r="AZ132" s="195"/>
      <c r="BA132" s="428"/>
      <c r="BB132" s="429"/>
      <c r="BC132" s="195"/>
      <c r="BD132" s="195"/>
      <c r="BE132" s="195"/>
      <c r="BF132" s="195"/>
      <c r="BG132" s="195"/>
      <c r="BH132" s="195"/>
      <c r="BI132" s="195"/>
      <c r="BJ132" s="195"/>
      <c r="BK132" s="195"/>
      <c r="BL132" s="195"/>
      <c r="BM132" s="195"/>
      <c r="BN132" s="195"/>
      <c r="BO132" s="195"/>
      <c r="BP132" s="195"/>
      <c r="BQ132" s="195"/>
      <c r="BR132" s="195"/>
      <c r="BS132" s="195"/>
      <c r="BT132" s="195"/>
      <c r="BU132" s="195"/>
      <c r="BV132" s="195"/>
      <c r="BW132" s="428"/>
      <c r="BX132" s="430"/>
      <c r="BY132" s="22"/>
      <c r="BZ132" s="56"/>
      <c r="CA132" s="56"/>
      <c r="CB132" s="56"/>
      <c r="CC132" s="56"/>
      <c r="CD132" s="56"/>
      <c r="CE132" s="195"/>
      <c r="CF132" s="195"/>
      <c r="CG132" s="195"/>
      <c r="CH132" s="195"/>
      <c r="CI132" s="195"/>
      <c r="CJ132" s="195"/>
      <c r="CK132" s="195"/>
      <c r="CL132" s="195"/>
      <c r="CM132" s="195"/>
      <c r="CN132" s="195"/>
      <c r="CO132" s="195"/>
      <c r="CP132" s="195"/>
      <c r="CQ132" s="195"/>
      <c r="CR132" s="195"/>
      <c r="CS132" s="195"/>
      <c r="CT132" s="195"/>
      <c r="CU132" s="195"/>
      <c r="CV132" s="195"/>
      <c r="CW132" s="195"/>
      <c r="CX132" s="195"/>
      <c r="CY132" s="195"/>
      <c r="CZ132" s="195"/>
      <c r="DA132" s="195"/>
      <c r="DB132" s="195"/>
      <c r="DC132" s="195"/>
      <c r="DD132" s="195"/>
      <c r="DE132" s="195"/>
      <c r="DF132" s="195"/>
      <c r="DG132" s="195"/>
      <c r="DH132" s="195"/>
      <c r="DI132" s="195"/>
      <c r="DJ132" s="195"/>
      <c r="DK132" s="195"/>
      <c r="DL132" s="195"/>
      <c r="DM132" s="195"/>
      <c r="DN132" s="195"/>
      <c r="DO132" s="195"/>
      <c r="DP132" s="195"/>
      <c r="DQ132" s="195"/>
      <c r="DR132" s="195"/>
      <c r="DS132" s="195"/>
      <c r="DT132" s="195"/>
      <c r="DU132" s="195"/>
      <c r="DV132" s="195"/>
      <c r="DW132" s="195"/>
      <c r="DX132" s="195"/>
      <c r="DY132" s="195"/>
      <c r="DZ132" s="195"/>
      <c r="EA132" s="195"/>
      <c r="EB132" s="195"/>
      <c r="EC132" s="195"/>
      <c r="ED132" s="195"/>
      <c r="EE132" s="195"/>
      <c r="EF132" s="195"/>
      <c r="EG132" s="195"/>
      <c r="EH132" s="195"/>
      <c r="EI132" s="195"/>
      <c r="EJ132" s="195"/>
      <c r="EK132" s="195"/>
      <c r="EL132" s="195"/>
      <c r="EM132" s="195"/>
      <c r="EN132" s="195"/>
      <c r="EO132" s="195"/>
      <c r="EP132" s="195"/>
      <c r="EQ132" s="195"/>
      <c r="ER132" s="195"/>
      <c r="ES132" s="195"/>
      <c r="ET132" s="195"/>
      <c r="EU132" s="195"/>
      <c r="EV132" s="195"/>
      <c r="EW132" s="195"/>
      <c r="EX132" s="195"/>
      <c r="EY132" s="195"/>
      <c r="EZ132" s="195"/>
      <c r="FA132" s="195"/>
      <c r="FB132" s="195"/>
      <c r="FC132" s="195"/>
      <c r="FD132" s="195"/>
      <c r="FE132" s="195"/>
      <c r="FF132" s="195"/>
      <c r="FG132" s="195"/>
      <c r="FH132" s="195"/>
      <c r="FI132" s="195"/>
      <c r="FJ132" s="195"/>
      <c r="FK132" s="195"/>
      <c r="FL132" s="195"/>
      <c r="FM132" s="195"/>
      <c r="FN132" s="195"/>
      <c r="FO132" s="195"/>
      <c r="FP132" s="195"/>
      <c r="FQ132" s="195"/>
      <c r="FR132" s="195"/>
      <c r="FS132" s="195"/>
      <c r="FT132" s="195"/>
      <c r="FU132" s="195"/>
      <c r="FV132" s="195"/>
      <c r="FW132" s="195"/>
      <c r="FX132" s="195"/>
      <c r="FY132" s="195"/>
      <c r="FZ132" s="195"/>
      <c r="GA132" s="195"/>
      <c r="GB132" s="195"/>
      <c r="GC132" s="195"/>
      <c r="GD132" s="195"/>
      <c r="GE132" s="195"/>
      <c r="GF132" s="195"/>
      <c r="GG132" s="195"/>
      <c r="GH132" s="195"/>
      <c r="GI132" s="195"/>
      <c r="GJ132" s="195"/>
      <c r="GK132" s="195"/>
      <c r="GL132" s="27"/>
      <c r="GM132" s="428"/>
      <c r="GN132" s="428"/>
      <c r="GO132" s="195"/>
      <c r="GP132" s="195"/>
      <c r="GQ132" s="195"/>
      <c r="GR132" s="195"/>
      <c r="GS132" s="195"/>
      <c r="GT132" s="195"/>
      <c r="GU132" s="195"/>
      <c r="GV132" s="195"/>
      <c r="GW132" s="195"/>
      <c r="GX132" s="195"/>
      <c r="GY132" s="195"/>
      <c r="GZ132" s="195"/>
      <c r="HA132" s="195"/>
    </row>
    <row r="133">
      <c r="A133" s="195"/>
      <c r="B133" s="195"/>
      <c r="C133" s="195"/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S133" s="195"/>
      <c r="T133" s="195"/>
      <c r="U133" s="195"/>
      <c r="V133" s="195"/>
      <c r="W133" s="195"/>
      <c r="X133" s="195"/>
      <c r="Y133" s="428"/>
      <c r="Z133" s="429"/>
      <c r="AA133" s="195"/>
      <c r="AB133" s="195"/>
      <c r="AC133" s="428"/>
      <c r="AD133" s="428"/>
      <c r="AE133" s="428"/>
      <c r="AF133" s="428"/>
      <c r="AG133" s="428"/>
      <c r="AH133" s="428"/>
      <c r="AI133" s="428"/>
      <c r="AJ133" s="428"/>
      <c r="AK133" s="428"/>
      <c r="AL133" s="428"/>
      <c r="AM133" s="428"/>
      <c r="AN133" s="428"/>
      <c r="AO133" s="428"/>
      <c r="AP133" s="428"/>
      <c r="AQ133" s="428"/>
      <c r="AR133" s="428"/>
      <c r="AS133" s="195"/>
      <c r="AT133" s="195"/>
      <c r="AU133" s="428"/>
      <c r="AV133" s="428"/>
      <c r="AW133" s="428"/>
      <c r="AX133" s="428"/>
      <c r="AY133" s="428"/>
      <c r="AZ133" s="428"/>
      <c r="BA133" s="428"/>
      <c r="BB133" s="429"/>
      <c r="BC133" s="195"/>
      <c r="BD133" s="195"/>
      <c r="BE133" s="195"/>
      <c r="BF133" s="195"/>
      <c r="BG133" s="195"/>
      <c r="BH133" s="195"/>
      <c r="BI133" s="195"/>
      <c r="BJ133" s="195"/>
      <c r="BK133" s="195"/>
      <c r="BL133" s="195"/>
      <c r="BM133" s="195"/>
      <c r="BN133" s="195"/>
      <c r="BO133" s="195"/>
      <c r="BP133" s="195"/>
      <c r="BQ133" s="195"/>
      <c r="BR133" s="195"/>
      <c r="BS133" s="195"/>
      <c r="BT133" s="195"/>
      <c r="BU133" s="195"/>
      <c r="BV133" s="195"/>
      <c r="BW133" s="428"/>
      <c r="BX133" s="430"/>
      <c r="BY133" s="22"/>
      <c r="BZ133" s="56"/>
      <c r="CA133" s="56"/>
      <c r="CB133" s="56"/>
      <c r="CC133" s="56"/>
      <c r="CD133" s="56"/>
      <c r="CE133" s="195"/>
      <c r="CF133" s="195"/>
      <c r="CG133" s="195"/>
      <c r="CH133" s="195"/>
      <c r="CI133" s="195"/>
      <c r="CJ133" s="195"/>
      <c r="CK133" s="195"/>
      <c r="CL133" s="195"/>
      <c r="CM133" s="195"/>
      <c r="CN133" s="195"/>
      <c r="CO133" s="195"/>
      <c r="CP133" s="195"/>
      <c r="CQ133" s="195"/>
      <c r="CR133" s="195"/>
      <c r="CS133" s="195"/>
      <c r="CT133" s="195"/>
      <c r="CU133" s="195"/>
      <c r="CV133" s="195"/>
      <c r="CW133" s="195"/>
      <c r="CX133" s="195"/>
      <c r="CY133" s="195"/>
      <c r="CZ133" s="195"/>
      <c r="DA133" s="195"/>
      <c r="DB133" s="195"/>
      <c r="DC133" s="195"/>
      <c r="DD133" s="195"/>
      <c r="DE133" s="195"/>
      <c r="DF133" s="195"/>
      <c r="DG133" s="195"/>
      <c r="DH133" s="195"/>
      <c r="DI133" s="195"/>
      <c r="DJ133" s="195"/>
      <c r="DK133" s="195"/>
      <c r="DL133" s="195"/>
      <c r="DM133" s="195"/>
      <c r="DN133" s="195"/>
      <c r="DO133" s="195"/>
      <c r="DP133" s="195"/>
      <c r="DQ133" s="195"/>
      <c r="DR133" s="195"/>
      <c r="DS133" s="195"/>
      <c r="DT133" s="195"/>
      <c r="DU133" s="195"/>
      <c r="DV133" s="195"/>
      <c r="DW133" s="195"/>
      <c r="DX133" s="195"/>
      <c r="DY133" s="195"/>
      <c r="DZ133" s="195"/>
      <c r="EA133" s="195"/>
      <c r="EB133" s="195"/>
      <c r="EC133" s="61"/>
      <c r="ED133" s="195"/>
      <c r="EE133" s="195"/>
      <c r="EF133" s="195"/>
      <c r="EG133" s="195"/>
      <c r="EH133" s="195"/>
      <c r="EI133" s="195"/>
      <c r="EJ133" s="195"/>
      <c r="EK133" s="195"/>
      <c r="EL133" s="195"/>
      <c r="EM133" s="195"/>
      <c r="EN133" s="195"/>
      <c r="EO133" s="195"/>
      <c r="EP133" s="195"/>
      <c r="EQ133" s="195"/>
      <c r="ER133" s="195"/>
      <c r="ES133" s="195"/>
      <c r="ET133" s="195"/>
      <c r="EU133" s="195"/>
      <c r="EV133" s="195"/>
      <c r="EW133" s="195"/>
      <c r="EX133" s="195"/>
      <c r="EY133" s="195"/>
      <c r="EZ133" s="195"/>
      <c r="FA133" s="195"/>
      <c r="FB133" s="195"/>
      <c r="FC133" s="195"/>
      <c r="FD133" s="195"/>
      <c r="FE133" s="195"/>
      <c r="FF133" s="195"/>
      <c r="FG133" s="195"/>
      <c r="FH133" s="195"/>
      <c r="FI133" s="195"/>
      <c r="FJ133" s="195"/>
      <c r="FK133" s="195"/>
      <c r="FL133" s="195"/>
      <c r="FM133" s="195"/>
      <c r="FN133" s="195"/>
      <c r="FO133" s="195"/>
      <c r="FP133" s="195"/>
      <c r="FQ133" s="195"/>
      <c r="FR133" s="195"/>
      <c r="FS133" s="195"/>
      <c r="FT133" s="195"/>
      <c r="FU133" s="195"/>
      <c r="FV133" s="195"/>
      <c r="FW133" s="195"/>
      <c r="FX133" s="195"/>
      <c r="FY133" s="195"/>
      <c r="FZ133" s="195"/>
      <c r="GA133" s="195"/>
      <c r="GB133" s="195"/>
      <c r="GC133" s="195"/>
      <c r="GD133" s="195"/>
      <c r="GE133" s="195"/>
      <c r="GF133" s="195"/>
      <c r="GG133" s="195"/>
      <c r="GH133" s="195"/>
      <c r="GI133" s="195"/>
      <c r="GJ133" s="195"/>
      <c r="GK133" s="195"/>
      <c r="GL133" s="27"/>
      <c r="GM133" s="428"/>
      <c r="GN133" s="428"/>
      <c r="GO133" s="428"/>
      <c r="GP133" s="428"/>
      <c r="GQ133" s="195"/>
      <c r="GR133" s="195"/>
      <c r="GS133" s="195"/>
      <c r="GT133" s="195"/>
      <c r="GU133" s="195"/>
      <c r="GV133" s="195"/>
      <c r="GW133" s="195"/>
      <c r="GX133" s="195"/>
      <c r="GY133" s="195"/>
      <c r="GZ133" s="195"/>
      <c r="HA133" s="195"/>
    </row>
    <row r="134">
      <c r="A134" s="195"/>
      <c r="B134" s="195"/>
      <c r="C134" s="195"/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95"/>
      <c r="V134" s="195"/>
      <c r="W134" s="195"/>
      <c r="X134" s="195"/>
      <c r="Y134" s="428"/>
      <c r="Z134" s="429"/>
      <c r="AA134" s="195"/>
      <c r="AB134" s="49"/>
      <c r="AC134" s="62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195"/>
      <c r="AT134" s="49"/>
      <c r="AU134" s="62"/>
      <c r="AV134" s="63"/>
      <c r="AW134" s="63"/>
      <c r="AX134" s="63"/>
      <c r="AY134" s="63"/>
      <c r="AZ134" s="63"/>
      <c r="BA134" s="428"/>
      <c r="BB134" s="429"/>
      <c r="BC134" s="195"/>
      <c r="BD134" s="195"/>
      <c r="BE134" s="195"/>
      <c r="BF134" s="195"/>
      <c r="BG134" s="195"/>
      <c r="BH134" s="195"/>
      <c r="BI134" s="195"/>
      <c r="BJ134" s="195"/>
      <c r="BK134" s="195"/>
      <c r="BL134" s="195"/>
      <c r="BM134" s="195"/>
      <c r="BN134" s="195"/>
      <c r="BO134" s="195"/>
      <c r="BP134" s="195"/>
      <c r="BQ134" s="195"/>
      <c r="BR134" s="195"/>
      <c r="BS134" s="195"/>
      <c r="BT134" s="195"/>
      <c r="BU134" s="195"/>
      <c r="BV134" s="195"/>
      <c r="BW134" s="428"/>
      <c r="BX134" s="430"/>
      <c r="BY134" s="22"/>
      <c r="BZ134" s="56"/>
      <c r="CA134" s="56"/>
      <c r="CB134" s="56"/>
      <c r="CC134" s="56"/>
      <c r="CD134" s="56"/>
      <c r="CE134" s="195"/>
      <c r="CF134" s="195"/>
      <c r="CG134" s="195"/>
      <c r="CH134" s="195"/>
      <c r="CI134" s="195"/>
      <c r="CJ134" s="195"/>
      <c r="CK134" s="195"/>
      <c r="CL134" s="195"/>
      <c r="CM134" s="195"/>
      <c r="CN134" s="195"/>
      <c r="CO134" s="195"/>
      <c r="CP134" s="195"/>
      <c r="CQ134" s="195"/>
      <c r="CR134" s="195"/>
      <c r="CS134" s="195"/>
      <c r="CT134" s="195"/>
      <c r="CU134" s="195"/>
      <c r="CV134" s="195"/>
      <c r="CW134" s="195"/>
      <c r="CX134" s="195"/>
      <c r="CY134" s="195"/>
      <c r="CZ134" s="195"/>
      <c r="DA134" s="195"/>
      <c r="DB134" s="195"/>
      <c r="DC134" s="195"/>
      <c r="DD134" s="195"/>
      <c r="DE134" s="195"/>
      <c r="DF134" s="195"/>
      <c r="DG134" s="195"/>
      <c r="DH134" s="195"/>
      <c r="DI134" s="195"/>
      <c r="DJ134" s="195"/>
      <c r="DK134" s="195"/>
      <c r="DL134" s="195"/>
      <c r="DM134" s="195"/>
      <c r="DN134" s="195"/>
      <c r="DO134" s="195"/>
      <c r="DP134" s="195"/>
      <c r="DQ134" s="195"/>
      <c r="DR134" s="195"/>
      <c r="DS134" s="195"/>
      <c r="DT134" s="195"/>
      <c r="DU134" s="195"/>
      <c r="DV134" s="195"/>
      <c r="DW134" s="195"/>
      <c r="DX134" s="195"/>
      <c r="DY134" s="195"/>
      <c r="DZ134" s="195"/>
      <c r="EA134" s="195"/>
      <c r="EB134" s="195"/>
      <c r="EC134" s="61"/>
      <c r="ED134" s="195"/>
      <c r="EE134" s="195"/>
      <c r="EF134" s="195"/>
      <c r="EG134" s="195"/>
      <c r="EH134" s="195"/>
      <c r="EI134" s="195"/>
      <c r="EJ134" s="195"/>
      <c r="EK134" s="195"/>
      <c r="EL134" s="195"/>
      <c r="EM134" s="195"/>
      <c r="EN134" s="195"/>
      <c r="EO134" s="195"/>
      <c r="EP134" s="195"/>
      <c r="EQ134" s="195"/>
      <c r="ER134" s="195"/>
      <c r="ES134" s="195"/>
      <c r="ET134" s="195"/>
      <c r="EU134" s="195"/>
      <c r="EV134" s="195"/>
      <c r="EW134" s="195"/>
      <c r="EX134" s="195"/>
      <c r="EY134" s="195"/>
      <c r="EZ134" s="195"/>
      <c r="FA134" s="195"/>
      <c r="FB134" s="195"/>
      <c r="FC134" s="195"/>
      <c r="FD134" s="195"/>
      <c r="FE134" s="195"/>
      <c r="FF134" s="195"/>
      <c r="FG134" s="195"/>
      <c r="FH134" s="195"/>
      <c r="FI134" s="195"/>
      <c r="FJ134" s="195"/>
      <c r="FK134" s="195"/>
      <c r="FL134" s="195"/>
      <c r="FM134" s="195"/>
      <c r="FN134" s="195"/>
      <c r="FO134" s="195"/>
      <c r="FP134" s="195"/>
      <c r="FQ134" s="195"/>
      <c r="FR134" s="195"/>
      <c r="FS134" s="195"/>
      <c r="FT134" s="195"/>
      <c r="FU134" s="195"/>
      <c r="FV134" s="195"/>
      <c r="FW134" s="195"/>
      <c r="FX134" s="195"/>
      <c r="FY134" s="195"/>
      <c r="FZ134" s="195"/>
      <c r="GA134" s="195"/>
      <c r="GB134" s="195"/>
      <c r="GC134" s="195"/>
      <c r="GD134" s="195"/>
      <c r="GE134" s="195"/>
      <c r="GF134" s="195"/>
      <c r="GG134" s="195"/>
      <c r="GH134" s="195"/>
      <c r="GI134" s="195"/>
      <c r="GJ134" s="195"/>
      <c r="GK134" s="195"/>
      <c r="GL134" s="195"/>
      <c r="GM134" s="195"/>
      <c r="GN134" s="195"/>
      <c r="GO134" s="195"/>
      <c r="GP134" s="195"/>
      <c r="GQ134" s="195"/>
      <c r="GR134" s="195"/>
      <c r="GS134" s="195"/>
      <c r="GT134" s="195"/>
      <c r="GU134" s="195"/>
      <c r="GV134" s="195"/>
      <c r="GW134" s="195"/>
      <c r="GX134" s="195"/>
      <c r="GY134" s="195"/>
      <c r="GZ134" s="195"/>
      <c r="HA134" s="195"/>
    </row>
    <row r="135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428"/>
      <c r="Z135" s="429"/>
      <c r="AA135" s="195"/>
      <c r="AB135" s="195"/>
      <c r="AC135" s="22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195"/>
      <c r="AT135" s="195"/>
      <c r="AU135" s="22"/>
      <c r="AV135" s="56"/>
      <c r="AW135" s="56"/>
      <c r="AX135" s="56"/>
      <c r="AY135" s="56"/>
      <c r="AZ135" s="56"/>
      <c r="BA135" s="428"/>
      <c r="BB135" s="429"/>
      <c r="BC135" s="195"/>
      <c r="BD135" s="195"/>
      <c r="BE135" s="195"/>
      <c r="BF135" s="195"/>
      <c r="BG135" s="195"/>
      <c r="BH135" s="195"/>
      <c r="BI135" s="195"/>
      <c r="BJ135" s="195"/>
      <c r="BK135" s="195"/>
      <c r="BL135" s="195"/>
      <c r="BM135" s="195"/>
      <c r="BN135" s="195"/>
      <c r="BO135" s="195"/>
      <c r="BP135" s="195"/>
      <c r="BQ135" s="195"/>
      <c r="BR135" s="195"/>
      <c r="BS135" s="195"/>
      <c r="BT135" s="195"/>
      <c r="BU135" s="195"/>
      <c r="BV135" s="195"/>
      <c r="BW135" s="195"/>
      <c r="BX135" s="195"/>
      <c r="BY135" s="195"/>
      <c r="BZ135" s="195"/>
      <c r="CA135" s="195"/>
      <c r="CB135" s="195"/>
      <c r="CC135" s="195"/>
      <c r="CD135" s="195"/>
      <c r="CE135" s="195"/>
      <c r="CF135" s="195"/>
      <c r="CG135" s="195"/>
      <c r="CH135" s="195"/>
      <c r="CI135" s="195"/>
      <c r="CJ135" s="195"/>
      <c r="CK135" s="195"/>
      <c r="CL135" s="195"/>
      <c r="CM135" s="195"/>
      <c r="CN135" s="195"/>
      <c r="CO135" s="195"/>
      <c r="CP135" s="195"/>
      <c r="CQ135" s="195"/>
      <c r="CR135" s="195"/>
      <c r="CS135" s="195"/>
      <c r="CT135" s="195"/>
      <c r="CU135" s="195"/>
      <c r="CV135" s="195"/>
      <c r="CW135" s="195"/>
      <c r="CX135" s="195"/>
      <c r="CY135" s="195"/>
      <c r="CZ135" s="195"/>
      <c r="DA135" s="195"/>
      <c r="DB135" s="195"/>
      <c r="DC135" s="195"/>
      <c r="DD135" s="195"/>
      <c r="DE135" s="195"/>
      <c r="DF135" s="195"/>
      <c r="DG135" s="195"/>
      <c r="DH135" s="195"/>
      <c r="DI135" s="195"/>
      <c r="DJ135" s="195"/>
      <c r="DK135" s="195"/>
      <c r="DL135" s="195"/>
      <c r="DM135" s="195"/>
      <c r="DN135" s="195"/>
      <c r="DO135" s="195"/>
      <c r="DP135" s="195"/>
      <c r="DQ135" s="195"/>
      <c r="DR135" s="195"/>
      <c r="DS135" s="195"/>
      <c r="DT135" s="195"/>
      <c r="DU135" s="195"/>
      <c r="DV135" s="195"/>
      <c r="DW135" s="195"/>
      <c r="DX135" s="195"/>
      <c r="DY135" s="195"/>
      <c r="DZ135" s="195"/>
      <c r="EA135" s="195"/>
      <c r="EB135" s="195"/>
      <c r="EC135" s="195"/>
      <c r="ED135" s="23"/>
      <c r="EE135" s="90"/>
      <c r="EF135" s="90"/>
      <c r="EG135" s="90"/>
      <c r="EH135" s="90"/>
      <c r="EI135" s="90"/>
      <c r="EJ135" s="90"/>
      <c r="EK135" s="90"/>
      <c r="EL135" s="90"/>
      <c r="EM135" s="90"/>
      <c r="EN135" s="90"/>
      <c r="EO135" s="90"/>
      <c r="EP135" s="90"/>
      <c r="EQ135" s="90"/>
      <c r="ER135" s="90"/>
      <c r="ES135" s="90"/>
      <c r="ET135" s="90"/>
      <c r="EU135" s="195"/>
      <c r="EV135" s="195"/>
      <c r="EW135" s="195"/>
      <c r="EX135" s="195"/>
      <c r="EY135" s="195"/>
      <c r="EZ135" s="195"/>
      <c r="FA135" s="195"/>
      <c r="FB135" s="195"/>
      <c r="FC135" s="195"/>
      <c r="FD135" s="195"/>
      <c r="FE135" s="195"/>
      <c r="FF135" s="195"/>
      <c r="FG135" s="195"/>
      <c r="FH135" s="195"/>
      <c r="FI135" s="195"/>
      <c r="FJ135" s="195"/>
      <c r="FK135" s="195"/>
      <c r="FL135" s="195"/>
      <c r="FM135" s="195"/>
      <c r="FN135" s="195"/>
      <c r="FO135" s="195"/>
      <c r="FP135" s="195"/>
      <c r="FQ135" s="195"/>
      <c r="FR135" s="195"/>
      <c r="FS135" s="195"/>
      <c r="FT135" s="195"/>
      <c r="FU135" s="195"/>
      <c r="FV135" s="195"/>
      <c r="FW135" s="195"/>
      <c r="FX135" s="195"/>
      <c r="FY135" s="195"/>
      <c r="FZ135" s="195"/>
      <c r="GA135" s="195"/>
      <c r="GB135" s="195"/>
      <c r="GC135" s="195"/>
      <c r="GD135" s="195"/>
      <c r="GE135" s="195"/>
      <c r="GF135" s="195"/>
      <c r="GG135" s="195"/>
      <c r="GH135" s="195"/>
      <c r="GI135" s="195"/>
      <c r="GJ135" s="195"/>
      <c r="GK135" s="195"/>
      <c r="GL135" s="27"/>
      <c r="GM135" s="428"/>
      <c r="GN135" s="428"/>
      <c r="GO135" s="428"/>
      <c r="GP135" s="428"/>
      <c r="GQ135" s="428"/>
      <c r="GR135" s="195"/>
      <c r="GS135" s="195"/>
      <c r="GT135" s="195"/>
      <c r="GU135" s="195"/>
      <c r="GV135" s="195"/>
      <c r="GW135" s="195"/>
      <c r="GX135" s="195"/>
      <c r="GY135" s="195"/>
      <c r="GZ135" s="195"/>
      <c r="HA135" s="195"/>
    </row>
    <row r="136">
      <c r="A136" s="195"/>
      <c r="B136" s="195"/>
      <c r="C136" s="195"/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428"/>
      <c r="Z136" s="429"/>
      <c r="AA136" s="195"/>
      <c r="AB136" s="195"/>
      <c r="AC136" s="22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195"/>
      <c r="AT136" s="195"/>
      <c r="AU136" s="22"/>
      <c r="AV136" s="56"/>
      <c r="AW136" s="56"/>
      <c r="AX136" s="56"/>
      <c r="AY136" s="56"/>
      <c r="AZ136" s="56"/>
      <c r="BA136" s="428"/>
      <c r="BB136" s="429"/>
      <c r="BC136" s="195"/>
      <c r="BD136" s="195"/>
      <c r="BE136" s="195"/>
      <c r="BF136" s="195"/>
      <c r="BG136" s="195"/>
      <c r="BH136" s="195"/>
      <c r="BI136" s="195"/>
      <c r="BJ136" s="195"/>
      <c r="BK136" s="195"/>
      <c r="BL136" s="195"/>
      <c r="BM136" s="195"/>
      <c r="BN136" s="195"/>
      <c r="BO136" s="195"/>
      <c r="BP136" s="195"/>
      <c r="BQ136" s="195"/>
      <c r="BR136" s="195"/>
      <c r="BS136" s="195"/>
      <c r="BT136" s="195"/>
      <c r="BU136" s="195"/>
      <c r="BV136" s="195"/>
      <c r="BW136" s="195"/>
      <c r="BX136" s="195"/>
      <c r="BY136" s="195"/>
      <c r="BZ136" s="195"/>
      <c r="CA136" s="195"/>
      <c r="CB136" s="195"/>
      <c r="CC136" s="195"/>
      <c r="CD136" s="195"/>
      <c r="CE136" s="195"/>
      <c r="CF136" s="195"/>
      <c r="CG136" s="195"/>
      <c r="CH136" s="195"/>
      <c r="CI136" s="195"/>
      <c r="CJ136" s="195"/>
      <c r="CK136" s="195"/>
      <c r="CL136" s="195"/>
      <c r="CM136" s="195"/>
      <c r="CN136" s="195"/>
      <c r="CO136" s="195"/>
      <c r="CP136" s="195"/>
      <c r="CQ136" s="195"/>
      <c r="CR136" s="195"/>
      <c r="CS136" s="195"/>
      <c r="CT136" s="195"/>
      <c r="CU136" s="195"/>
      <c r="CV136" s="195"/>
      <c r="CW136" s="195"/>
      <c r="CX136" s="195"/>
      <c r="CY136" s="195"/>
      <c r="CZ136" s="195"/>
      <c r="DA136" s="195"/>
      <c r="DB136" s="195"/>
      <c r="DC136" s="195"/>
      <c r="DD136" s="195"/>
      <c r="DE136" s="195"/>
      <c r="DF136" s="195"/>
      <c r="DG136" s="195"/>
      <c r="DH136" s="195"/>
      <c r="DI136" s="195"/>
      <c r="DJ136" s="195"/>
      <c r="DK136" s="195"/>
      <c r="DL136" s="195"/>
      <c r="DM136" s="195"/>
      <c r="DN136" s="195"/>
      <c r="DO136" s="195"/>
      <c r="DP136" s="195"/>
      <c r="DQ136" s="195"/>
      <c r="DR136" s="195"/>
      <c r="DS136" s="195"/>
      <c r="DT136" s="195"/>
      <c r="DU136" s="195"/>
      <c r="DV136" s="195"/>
      <c r="DW136" s="195"/>
      <c r="DX136" s="195"/>
      <c r="DY136" s="195"/>
      <c r="DZ136" s="195"/>
      <c r="EA136" s="195"/>
      <c r="EB136" s="195"/>
      <c r="EC136" s="428"/>
      <c r="ED136" s="62"/>
      <c r="EE136" s="63"/>
      <c r="EF136" s="63"/>
      <c r="EG136" s="63"/>
      <c r="EH136" s="63"/>
      <c r="EI136" s="63"/>
      <c r="EJ136" s="63"/>
      <c r="EK136" s="63"/>
      <c r="EL136" s="63"/>
      <c r="EM136" s="63"/>
      <c r="EN136" s="63"/>
      <c r="EO136" s="63"/>
      <c r="EP136" s="63"/>
      <c r="EQ136" s="63"/>
      <c r="ER136" s="63"/>
      <c r="ES136" s="63"/>
      <c r="ET136" s="63"/>
      <c r="EU136" s="195"/>
      <c r="EV136" s="195"/>
      <c r="EW136" s="195"/>
      <c r="EX136" s="195"/>
      <c r="EY136" s="195"/>
      <c r="EZ136" s="195"/>
      <c r="FA136" s="195"/>
      <c r="FB136" s="195"/>
      <c r="FC136" s="195"/>
      <c r="FD136" s="195"/>
      <c r="FE136" s="195"/>
      <c r="FF136" s="195"/>
      <c r="FG136" s="195"/>
      <c r="FH136" s="195"/>
      <c r="FI136" s="195"/>
      <c r="FJ136" s="195"/>
      <c r="FK136" s="195"/>
      <c r="FL136" s="195"/>
      <c r="FM136" s="195"/>
      <c r="FN136" s="195"/>
      <c r="FO136" s="195"/>
      <c r="FP136" s="195"/>
      <c r="FQ136" s="195"/>
      <c r="FR136" s="195"/>
      <c r="FS136" s="195"/>
      <c r="FT136" s="195"/>
      <c r="FU136" s="195"/>
      <c r="FV136" s="195"/>
      <c r="FW136" s="195"/>
      <c r="FX136" s="195"/>
      <c r="FY136" s="195"/>
      <c r="FZ136" s="195"/>
      <c r="GA136" s="195"/>
      <c r="GB136" s="195"/>
      <c r="GC136" s="195"/>
      <c r="GD136" s="195"/>
      <c r="GE136" s="195"/>
      <c r="GF136" s="195"/>
      <c r="GG136" s="195"/>
      <c r="GH136" s="195"/>
      <c r="GI136" s="195"/>
      <c r="GJ136" s="195"/>
      <c r="GK136" s="195"/>
      <c r="GL136" s="27"/>
      <c r="GM136" s="195"/>
      <c r="GN136" s="195"/>
      <c r="GO136" s="195"/>
      <c r="GP136" s="195"/>
      <c r="GQ136" s="195"/>
      <c r="GR136" s="195"/>
      <c r="GS136" s="195"/>
      <c r="GT136" s="195"/>
      <c r="GU136" s="195"/>
      <c r="GV136" s="195"/>
      <c r="GW136" s="195"/>
      <c r="GX136" s="195"/>
      <c r="GY136" s="195"/>
      <c r="GZ136" s="195"/>
      <c r="HA136" s="195"/>
    </row>
    <row r="137">
      <c r="A137" s="195"/>
      <c r="B137" s="195"/>
      <c r="C137" s="195"/>
      <c r="D137" s="195"/>
      <c r="E137" s="195"/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  <c r="V137" s="195"/>
      <c r="W137" s="195"/>
      <c r="X137" s="195"/>
      <c r="Y137" s="428"/>
      <c r="Z137" s="429"/>
      <c r="AA137" s="195"/>
      <c r="AB137" s="195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428"/>
      <c r="BB137" s="429"/>
      <c r="BC137" s="195"/>
      <c r="BD137" s="195"/>
      <c r="BE137" s="195"/>
      <c r="BF137" s="195"/>
      <c r="BG137" s="195"/>
      <c r="BH137" s="195"/>
      <c r="BI137" s="195"/>
      <c r="BJ137" s="195"/>
      <c r="BK137" s="195"/>
      <c r="BL137" s="195"/>
      <c r="BM137" s="195"/>
      <c r="BN137" s="195"/>
      <c r="BO137" s="195"/>
      <c r="BP137" s="195"/>
      <c r="BQ137" s="195"/>
      <c r="BR137" s="195"/>
      <c r="BS137" s="195"/>
      <c r="BT137" s="195"/>
      <c r="BU137" s="195"/>
      <c r="BV137" s="195"/>
      <c r="BW137" s="195"/>
      <c r="BX137" s="428"/>
      <c r="BY137" s="195"/>
      <c r="BZ137" s="195"/>
      <c r="CA137" s="195"/>
      <c r="CB137" s="195"/>
      <c r="CC137" s="195"/>
      <c r="CD137" s="195"/>
      <c r="CE137" s="195"/>
      <c r="CF137" s="195"/>
      <c r="CG137" s="195"/>
      <c r="CH137" s="195"/>
      <c r="CI137" s="195"/>
      <c r="CJ137" s="195"/>
      <c r="CK137" s="195"/>
      <c r="CL137" s="195"/>
      <c r="CM137" s="195"/>
      <c r="CN137" s="195"/>
      <c r="CO137" s="195"/>
      <c r="CP137" s="195"/>
      <c r="CQ137" s="195"/>
      <c r="CR137" s="195"/>
      <c r="CS137" s="195"/>
      <c r="CT137" s="195"/>
      <c r="CU137" s="195"/>
      <c r="CV137" s="195"/>
      <c r="CW137" s="195"/>
      <c r="CX137" s="195"/>
      <c r="CY137" s="195"/>
      <c r="CZ137" s="195"/>
      <c r="DA137" s="195"/>
      <c r="DB137" s="195"/>
      <c r="DC137" s="195"/>
      <c r="DD137" s="195"/>
      <c r="DE137" s="195"/>
      <c r="DF137" s="195"/>
      <c r="DG137" s="195"/>
      <c r="DH137" s="195"/>
      <c r="DI137" s="195"/>
      <c r="DJ137" s="195"/>
      <c r="DK137" s="195"/>
      <c r="DL137" s="195"/>
      <c r="DM137" s="195"/>
      <c r="DN137" s="195"/>
      <c r="DO137" s="195"/>
      <c r="DP137" s="195"/>
      <c r="DQ137" s="195"/>
      <c r="DR137" s="195"/>
      <c r="DS137" s="195"/>
      <c r="DT137" s="195"/>
      <c r="DU137" s="195"/>
      <c r="DV137" s="195"/>
      <c r="DW137" s="195"/>
      <c r="DX137" s="195"/>
      <c r="DY137" s="195"/>
      <c r="DZ137" s="195"/>
      <c r="EA137" s="195"/>
      <c r="EB137" s="195"/>
      <c r="EC137" s="195"/>
      <c r="ED137" s="195"/>
      <c r="EE137" s="195"/>
      <c r="EF137" s="195"/>
      <c r="EG137" s="195"/>
      <c r="EH137" s="195"/>
      <c r="EI137" s="195"/>
      <c r="EJ137" s="195"/>
      <c r="EK137" s="195"/>
      <c r="EL137" s="195"/>
      <c r="EM137" s="195"/>
      <c r="EN137" s="195"/>
      <c r="EO137" s="195"/>
      <c r="EP137" s="195"/>
      <c r="EQ137" s="195"/>
      <c r="ER137" s="195"/>
      <c r="ES137" s="195"/>
      <c r="ET137" s="195"/>
      <c r="EU137" s="195"/>
      <c r="EV137" s="195"/>
      <c r="EW137" s="195"/>
      <c r="EX137" s="195"/>
      <c r="EY137" s="195"/>
      <c r="EZ137" s="195"/>
      <c r="FA137" s="195"/>
      <c r="FB137" s="195"/>
      <c r="FC137" s="195"/>
      <c r="FD137" s="195"/>
      <c r="FE137" s="195"/>
      <c r="FF137" s="195"/>
      <c r="FG137" s="195"/>
      <c r="FH137" s="195"/>
      <c r="FI137" s="195"/>
      <c r="FJ137" s="195"/>
      <c r="FK137" s="195"/>
      <c r="FL137" s="195"/>
      <c r="FM137" s="195"/>
      <c r="FN137" s="195"/>
      <c r="FO137" s="195"/>
      <c r="FP137" s="195"/>
      <c r="FQ137" s="195"/>
      <c r="FR137" s="195"/>
      <c r="FS137" s="195"/>
      <c r="FT137" s="195"/>
      <c r="FU137" s="195"/>
      <c r="FV137" s="195"/>
      <c r="FW137" s="195"/>
      <c r="FX137" s="195"/>
      <c r="FY137" s="195"/>
      <c r="FZ137" s="195"/>
      <c r="GA137" s="195"/>
      <c r="GB137" s="195"/>
      <c r="GC137" s="195"/>
      <c r="GD137" s="195"/>
      <c r="GE137" s="195"/>
      <c r="GF137" s="195"/>
      <c r="GG137" s="195"/>
      <c r="GH137" s="195"/>
      <c r="GI137" s="195"/>
      <c r="GJ137" s="195"/>
      <c r="GK137" s="195"/>
      <c r="GL137" s="195"/>
      <c r="GM137" s="195"/>
      <c r="GN137" s="195"/>
      <c r="GO137" s="195"/>
      <c r="GP137" s="195"/>
      <c r="GQ137" s="195"/>
      <c r="GR137" s="195"/>
      <c r="GS137" s="195"/>
      <c r="GT137" s="195"/>
      <c r="GU137" s="195"/>
      <c r="GV137" s="195"/>
      <c r="GW137" s="195"/>
      <c r="GX137" s="195"/>
      <c r="GY137" s="195"/>
      <c r="GZ137" s="195"/>
      <c r="HA137" s="195"/>
    </row>
    <row r="138">
      <c r="A138" s="195"/>
      <c r="B138" s="195"/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428"/>
      <c r="Z138" s="429"/>
      <c r="AA138" s="195"/>
      <c r="AB138" s="195"/>
      <c r="AC138" s="428"/>
      <c r="AD138" s="428"/>
      <c r="AE138" s="428"/>
      <c r="AF138" s="428"/>
      <c r="AG138" s="428"/>
      <c r="AH138" s="428"/>
      <c r="AI138" s="428"/>
      <c r="AJ138" s="428"/>
      <c r="AK138" s="428"/>
      <c r="AL138" s="428"/>
      <c r="AM138" s="428"/>
      <c r="AN138" s="428"/>
      <c r="AO138" s="428"/>
      <c r="AP138" s="428"/>
      <c r="AQ138" s="428"/>
      <c r="AR138" s="428"/>
      <c r="AS138" s="195"/>
      <c r="AT138" s="195"/>
      <c r="AU138" s="428"/>
      <c r="AV138" s="428"/>
      <c r="AW138" s="428"/>
      <c r="AX138" s="428"/>
      <c r="AY138" s="428"/>
      <c r="AZ138" s="428"/>
      <c r="BA138" s="428"/>
      <c r="BB138" s="429"/>
      <c r="BC138" s="195"/>
      <c r="BD138" s="195"/>
      <c r="BE138" s="195"/>
      <c r="BF138" s="195"/>
      <c r="BG138" s="195"/>
      <c r="BH138" s="195"/>
      <c r="BI138" s="195"/>
      <c r="BJ138" s="195"/>
      <c r="BK138" s="195"/>
      <c r="BL138" s="195"/>
      <c r="BM138" s="195"/>
      <c r="BN138" s="195"/>
      <c r="BO138" s="195"/>
      <c r="BP138" s="195"/>
      <c r="BQ138" s="195"/>
      <c r="BR138" s="195"/>
      <c r="BS138" s="195"/>
      <c r="BT138" s="195"/>
      <c r="BU138" s="195"/>
      <c r="BV138" s="195"/>
      <c r="BW138" s="428"/>
      <c r="BX138" s="431"/>
      <c r="BY138" s="22"/>
      <c r="BZ138" s="56"/>
      <c r="CA138" s="56"/>
      <c r="CB138" s="56"/>
      <c r="CC138" s="56"/>
      <c r="CD138" s="56"/>
      <c r="CE138" s="195"/>
      <c r="CF138" s="195"/>
      <c r="CG138" s="195"/>
      <c r="CH138" s="195"/>
      <c r="CI138" s="195"/>
      <c r="CJ138" s="195"/>
      <c r="CK138" s="195"/>
      <c r="CL138" s="195"/>
      <c r="CM138" s="195"/>
      <c r="CN138" s="195"/>
      <c r="CO138" s="195"/>
      <c r="CP138" s="195"/>
      <c r="CQ138" s="195"/>
      <c r="CR138" s="195"/>
      <c r="CS138" s="195"/>
      <c r="CT138" s="195"/>
      <c r="CU138" s="195"/>
      <c r="CV138" s="195"/>
      <c r="CW138" s="195"/>
      <c r="CX138" s="195"/>
      <c r="CY138" s="195"/>
      <c r="CZ138" s="195"/>
      <c r="DA138" s="195"/>
      <c r="DB138" s="195"/>
      <c r="DC138" s="195"/>
      <c r="DD138" s="195"/>
      <c r="DE138" s="195"/>
      <c r="DF138" s="195"/>
      <c r="DG138" s="195"/>
      <c r="DH138" s="195"/>
      <c r="DI138" s="195"/>
      <c r="DJ138" s="195"/>
      <c r="DK138" s="195"/>
      <c r="DL138" s="195"/>
      <c r="DM138" s="195"/>
      <c r="DN138" s="195"/>
      <c r="DO138" s="195"/>
      <c r="DP138" s="195"/>
      <c r="DQ138" s="195"/>
      <c r="DR138" s="195"/>
      <c r="DS138" s="195"/>
      <c r="DT138" s="195"/>
      <c r="DU138" s="195"/>
      <c r="DV138" s="195"/>
      <c r="DW138" s="195"/>
      <c r="DX138" s="195"/>
      <c r="DY138" s="195"/>
      <c r="DZ138" s="195"/>
      <c r="EA138" s="195"/>
      <c r="EB138" s="195"/>
      <c r="EC138" s="195"/>
      <c r="ED138" s="195"/>
      <c r="EE138" s="195"/>
      <c r="EF138" s="195"/>
      <c r="EG138" s="195"/>
      <c r="EH138" s="195"/>
      <c r="EI138" s="195"/>
      <c r="EJ138" s="195"/>
      <c r="EK138" s="195"/>
      <c r="EL138" s="195"/>
      <c r="EM138" s="195"/>
      <c r="EN138" s="195"/>
      <c r="EO138" s="195"/>
      <c r="EP138" s="195"/>
      <c r="EQ138" s="195"/>
      <c r="ER138" s="195"/>
      <c r="ES138" s="195"/>
      <c r="ET138" s="195"/>
      <c r="EU138" s="195"/>
      <c r="EV138" s="195"/>
      <c r="EW138" s="195"/>
      <c r="EX138" s="195"/>
      <c r="EY138" s="195"/>
      <c r="EZ138" s="195"/>
      <c r="FA138" s="195"/>
      <c r="FB138" s="195"/>
      <c r="FC138" s="195"/>
      <c r="FD138" s="195"/>
      <c r="FE138" s="195"/>
      <c r="FF138" s="195"/>
      <c r="FG138" s="195"/>
      <c r="FH138" s="195"/>
      <c r="FI138" s="195"/>
      <c r="FJ138" s="195"/>
      <c r="FK138" s="195"/>
      <c r="FL138" s="195"/>
      <c r="FM138" s="195"/>
      <c r="FN138" s="195"/>
      <c r="FO138" s="195"/>
      <c r="FP138" s="195"/>
      <c r="FQ138" s="195"/>
      <c r="FR138" s="195"/>
      <c r="FS138" s="195"/>
      <c r="FT138" s="195"/>
      <c r="FU138" s="195"/>
      <c r="FV138" s="195"/>
      <c r="FW138" s="195"/>
      <c r="FX138" s="195"/>
      <c r="FY138" s="195"/>
      <c r="FZ138" s="195"/>
      <c r="GA138" s="195"/>
      <c r="GB138" s="195"/>
      <c r="GC138" s="195"/>
      <c r="GD138" s="195"/>
      <c r="GE138" s="195"/>
      <c r="GF138" s="195"/>
      <c r="GG138" s="195"/>
      <c r="GH138" s="195"/>
      <c r="GI138" s="195"/>
      <c r="GJ138" s="195"/>
      <c r="GK138" s="195"/>
      <c r="GL138" s="195"/>
      <c r="GM138" s="195"/>
      <c r="GN138" s="195"/>
      <c r="GO138" s="195"/>
      <c r="GP138" s="195"/>
      <c r="GQ138" s="195"/>
      <c r="GR138" s="195"/>
      <c r="GS138" s="195"/>
      <c r="GT138" s="195"/>
      <c r="GU138" s="195"/>
      <c r="GV138" s="195"/>
      <c r="GW138" s="195"/>
      <c r="GX138" s="195"/>
      <c r="GY138" s="195"/>
      <c r="GZ138" s="195"/>
      <c r="HA138" s="195"/>
    </row>
    <row r="139">
      <c r="A139" s="195"/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428"/>
      <c r="Z139" s="429"/>
      <c r="AA139" s="195"/>
      <c r="AB139" s="428"/>
      <c r="AC139" s="62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195"/>
      <c r="AT139" s="428"/>
      <c r="AU139" s="62"/>
      <c r="AV139" s="76"/>
      <c r="AW139" s="76"/>
      <c r="AX139" s="76"/>
      <c r="AY139" s="76"/>
      <c r="AZ139" s="76"/>
      <c r="BA139" s="428"/>
      <c r="BB139" s="429"/>
      <c r="BC139" s="195"/>
      <c r="BD139" s="195"/>
      <c r="BE139" s="195"/>
      <c r="BF139" s="195"/>
      <c r="BG139" s="195"/>
      <c r="BH139" s="195"/>
      <c r="BI139" s="195"/>
      <c r="BJ139" s="195"/>
      <c r="BK139" s="195"/>
      <c r="BL139" s="195"/>
      <c r="BM139" s="195"/>
      <c r="BN139" s="195"/>
      <c r="BO139" s="195"/>
      <c r="BP139" s="195"/>
      <c r="BQ139" s="195"/>
      <c r="BR139" s="195"/>
      <c r="BS139" s="195"/>
      <c r="BT139" s="195"/>
      <c r="BU139" s="195"/>
      <c r="BV139" s="195"/>
      <c r="BW139" s="428"/>
      <c r="BX139" s="431"/>
      <c r="BY139" s="22"/>
      <c r="BZ139" s="56"/>
      <c r="CA139" s="56"/>
      <c r="CB139" s="56"/>
      <c r="CC139" s="56"/>
      <c r="CD139" s="56"/>
      <c r="CE139" s="195"/>
      <c r="CF139" s="195"/>
      <c r="CG139" s="195"/>
      <c r="CH139" s="195"/>
      <c r="CI139" s="195"/>
      <c r="CJ139" s="195"/>
      <c r="CK139" s="195"/>
      <c r="CL139" s="195"/>
      <c r="CM139" s="195"/>
      <c r="CN139" s="195"/>
      <c r="CO139" s="195"/>
      <c r="CP139" s="195"/>
      <c r="CQ139" s="195"/>
      <c r="CR139" s="195"/>
      <c r="CS139" s="195"/>
      <c r="CT139" s="195"/>
      <c r="CU139" s="195"/>
      <c r="CV139" s="195"/>
      <c r="CW139" s="195"/>
      <c r="CX139" s="195"/>
      <c r="CY139" s="195"/>
      <c r="CZ139" s="195"/>
      <c r="DA139" s="195"/>
      <c r="DB139" s="195"/>
      <c r="DC139" s="195"/>
      <c r="DD139" s="195"/>
      <c r="DE139" s="195"/>
      <c r="DF139" s="195"/>
      <c r="DG139" s="195"/>
      <c r="DH139" s="195"/>
      <c r="DI139" s="195"/>
      <c r="DJ139" s="195"/>
      <c r="DK139" s="195"/>
      <c r="DL139" s="195"/>
      <c r="DM139" s="195"/>
      <c r="DN139" s="195"/>
      <c r="DO139" s="195"/>
      <c r="DP139" s="195"/>
      <c r="DQ139" s="195"/>
      <c r="DR139" s="195"/>
      <c r="DS139" s="195"/>
      <c r="DT139" s="195"/>
      <c r="DU139" s="195"/>
      <c r="DV139" s="195"/>
      <c r="DW139" s="195"/>
      <c r="DX139" s="195"/>
      <c r="DY139" s="195"/>
      <c r="DZ139" s="195"/>
      <c r="EA139" s="195"/>
      <c r="EB139" s="195"/>
      <c r="EC139" s="61"/>
      <c r="ED139" s="195"/>
      <c r="EE139" s="287"/>
      <c r="EF139" s="247"/>
      <c r="EG139" s="247"/>
      <c r="EH139" s="247"/>
      <c r="EI139" s="271"/>
      <c r="EJ139" s="246"/>
      <c r="EK139" s="246"/>
      <c r="EL139" s="246"/>
      <c r="EM139" s="250"/>
      <c r="EN139" s="248"/>
      <c r="EO139" s="250"/>
      <c r="EP139" s="247"/>
      <c r="EQ139" s="247"/>
      <c r="ER139" s="248"/>
      <c r="ES139" s="114"/>
      <c r="ET139" s="321"/>
      <c r="EU139" s="195"/>
      <c r="EV139" s="195"/>
      <c r="EW139" s="195"/>
      <c r="EX139" s="195"/>
      <c r="EY139" s="195"/>
      <c r="EZ139" s="195"/>
      <c r="FA139" s="195"/>
      <c r="FB139" s="195"/>
      <c r="FC139" s="195"/>
      <c r="FD139" s="195"/>
      <c r="FE139" s="195"/>
      <c r="FF139" s="195"/>
      <c r="FG139" s="195"/>
      <c r="FH139" s="195"/>
      <c r="FI139" s="195"/>
      <c r="FJ139" s="195"/>
      <c r="FK139" s="195"/>
      <c r="FL139" s="195"/>
      <c r="FM139" s="195"/>
      <c r="FN139" s="195"/>
      <c r="FO139" s="195"/>
      <c r="FP139" s="195"/>
      <c r="FQ139" s="195"/>
      <c r="FR139" s="195"/>
      <c r="FS139" s="195"/>
      <c r="FT139" s="195"/>
      <c r="FU139" s="195"/>
      <c r="FV139" s="195"/>
      <c r="FW139" s="195"/>
      <c r="FX139" s="195"/>
      <c r="FY139" s="195"/>
      <c r="FZ139" s="195"/>
      <c r="GA139" s="195"/>
      <c r="GB139" s="195"/>
      <c r="GC139" s="195"/>
      <c r="GD139" s="195"/>
      <c r="GE139" s="195"/>
      <c r="GF139" s="195"/>
      <c r="GG139" s="195"/>
      <c r="GH139" s="195"/>
      <c r="GI139" s="195"/>
      <c r="GJ139" s="195"/>
      <c r="GK139" s="195"/>
      <c r="GL139" s="195"/>
      <c r="GM139" s="195"/>
      <c r="GN139" s="195"/>
      <c r="GO139" s="195"/>
      <c r="GP139" s="195"/>
      <c r="GQ139" s="195"/>
      <c r="GR139" s="195"/>
      <c r="GS139" s="195"/>
      <c r="GT139" s="195"/>
      <c r="GU139" s="195"/>
      <c r="GV139" s="195"/>
      <c r="GW139" s="195"/>
      <c r="GX139" s="195"/>
      <c r="GY139" s="195"/>
      <c r="GZ139" s="195"/>
      <c r="HA139" s="195"/>
    </row>
    <row r="140">
      <c r="A140" s="195"/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95"/>
      <c r="V140" s="195"/>
      <c r="W140" s="195"/>
      <c r="X140" s="195"/>
      <c r="Y140" s="428"/>
      <c r="Z140" s="429"/>
      <c r="AA140" s="195"/>
      <c r="AB140" s="195"/>
      <c r="AC140" s="195"/>
      <c r="AD140" s="195"/>
      <c r="AE140" s="195"/>
      <c r="AF140" s="195"/>
      <c r="AG140" s="195"/>
      <c r="AH140" s="195"/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5"/>
      <c r="AT140" s="195"/>
      <c r="AU140" s="195"/>
      <c r="AV140" s="195"/>
      <c r="AW140" s="195"/>
      <c r="AX140" s="195"/>
      <c r="AY140" s="195"/>
      <c r="AZ140" s="195"/>
      <c r="BA140" s="428"/>
      <c r="BB140" s="429"/>
      <c r="BC140" s="195"/>
      <c r="BD140" s="195"/>
      <c r="BE140" s="195"/>
      <c r="BF140" s="195"/>
      <c r="BG140" s="195"/>
      <c r="BH140" s="195"/>
      <c r="BI140" s="195"/>
      <c r="BJ140" s="195"/>
      <c r="BK140" s="195"/>
      <c r="BL140" s="195"/>
      <c r="BM140" s="195"/>
      <c r="BN140" s="195"/>
      <c r="BO140" s="195"/>
      <c r="BP140" s="195"/>
      <c r="BQ140" s="195"/>
      <c r="BR140" s="195"/>
      <c r="BS140" s="195"/>
      <c r="BT140" s="195"/>
      <c r="BU140" s="195"/>
      <c r="BV140" s="195"/>
      <c r="BW140" s="428"/>
      <c r="BX140" s="431"/>
      <c r="BY140" s="22"/>
      <c r="BZ140" s="56"/>
      <c r="CA140" s="56"/>
      <c r="CB140" s="56"/>
      <c r="CC140" s="56"/>
      <c r="CD140" s="56"/>
      <c r="CE140" s="195"/>
      <c r="CF140" s="195"/>
      <c r="CG140" s="195"/>
      <c r="CH140" s="195"/>
      <c r="CI140" s="195"/>
      <c r="CJ140" s="195"/>
      <c r="CK140" s="195"/>
      <c r="CL140" s="195"/>
      <c r="CM140" s="195"/>
      <c r="CN140" s="195"/>
      <c r="CO140" s="195"/>
      <c r="CP140" s="195"/>
      <c r="CQ140" s="195"/>
      <c r="CR140" s="195"/>
      <c r="CS140" s="195"/>
      <c r="CT140" s="195"/>
      <c r="CU140" s="195"/>
      <c r="CV140" s="195"/>
      <c r="CW140" s="195"/>
      <c r="CX140" s="195"/>
      <c r="CY140" s="195"/>
      <c r="CZ140" s="195"/>
      <c r="DA140" s="195"/>
      <c r="DB140" s="195"/>
      <c r="DC140" s="195"/>
      <c r="DD140" s="195"/>
      <c r="DE140" s="195"/>
      <c r="DF140" s="195"/>
      <c r="DG140" s="195"/>
      <c r="DH140" s="195"/>
      <c r="DI140" s="195"/>
      <c r="DJ140" s="195"/>
      <c r="DK140" s="195"/>
      <c r="DL140" s="195"/>
      <c r="DM140" s="195"/>
      <c r="DN140" s="195"/>
      <c r="DO140" s="195"/>
      <c r="DP140" s="195"/>
      <c r="DQ140" s="195"/>
      <c r="DR140" s="195"/>
      <c r="DS140" s="195"/>
      <c r="DT140" s="195"/>
      <c r="DU140" s="195"/>
      <c r="DV140" s="195"/>
      <c r="DW140" s="195"/>
      <c r="DX140" s="195"/>
      <c r="DY140" s="195"/>
      <c r="DZ140" s="195"/>
      <c r="EA140" s="195"/>
      <c r="EB140" s="195"/>
      <c r="EC140" s="195"/>
      <c r="ED140" s="195"/>
      <c r="EE140" s="246"/>
      <c r="EF140" s="92"/>
      <c r="EG140" s="246"/>
      <c r="EH140" s="247"/>
      <c r="EI140" s="247"/>
      <c r="EJ140" s="246"/>
      <c r="EK140" s="247"/>
      <c r="EL140" s="246"/>
      <c r="EM140" s="247"/>
      <c r="EN140" s="246"/>
      <c r="EO140" s="250"/>
      <c r="EP140" s="250"/>
      <c r="EQ140" s="271"/>
      <c r="ER140" s="246"/>
      <c r="ES140" s="247"/>
      <c r="ET140" s="427"/>
      <c r="EU140" s="195"/>
      <c r="EV140" s="195"/>
      <c r="EW140" s="195"/>
      <c r="EX140" s="195"/>
      <c r="EY140" s="195"/>
      <c r="EZ140" s="195"/>
      <c r="FA140" s="195"/>
      <c r="FB140" s="195"/>
      <c r="FC140" s="195"/>
      <c r="FD140" s="195"/>
      <c r="FE140" s="195"/>
      <c r="FF140" s="195"/>
      <c r="FG140" s="195"/>
      <c r="FH140" s="195"/>
      <c r="FI140" s="195"/>
      <c r="FJ140" s="195"/>
      <c r="FK140" s="195"/>
      <c r="FL140" s="195"/>
      <c r="FM140" s="195"/>
      <c r="FN140" s="195"/>
      <c r="FO140" s="195"/>
      <c r="FP140" s="195"/>
      <c r="FQ140" s="195"/>
      <c r="FR140" s="195"/>
      <c r="FS140" s="195"/>
      <c r="FT140" s="195"/>
      <c r="FU140" s="195"/>
      <c r="FV140" s="195"/>
      <c r="FW140" s="195"/>
      <c r="FX140" s="195"/>
      <c r="FY140" s="195"/>
      <c r="FZ140" s="195"/>
      <c r="GA140" s="195"/>
      <c r="GB140" s="195"/>
      <c r="GC140" s="195"/>
      <c r="GD140" s="195"/>
      <c r="GE140" s="195"/>
      <c r="GF140" s="195"/>
      <c r="GG140" s="195"/>
      <c r="GH140" s="195"/>
      <c r="GI140" s="195"/>
      <c r="GJ140" s="195"/>
      <c r="GK140" s="195"/>
      <c r="GL140" s="195"/>
      <c r="GM140" s="195"/>
      <c r="GN140" s="195"/>
      <c r="GO140" s="195"/>
      <c r="GP140" s="195"/>
      <c r="GQ140" s="195"/>
      <c r="GR140" s="195"/>
      <c r="GS140" s="195"/>
      <c r="GT140" s="195"/>
      <c r="GU140" s="195"/>
      <c r="GV140" s="195"/>
      <c r="GW140" s="195"/>
      <c r="GX140" s="195"/>
      <c r="GY140" s="195"/>
      <c r="GZ140" s="195"/>
      <c r="HA140" s="195"/>
    </row>
    <row r="141">
      <c r="A141" s="195"/>
      <c r="B141" s="195"/>
      <c r="C141" s="195"/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  <c r="V141" s="195"/>
      <c r="W141" s="195"/>
      <c r="X141" s="195"/>
      <c r="Y141" s="428"/>
      <c r="Z141" s="429"/>
      <c r="AA141" s="195"/>
      <c r="AB141" s="61"/>
      <c r="AC141" s="195"/>
      <c r="AD141" s="195"/>
      <c r="AE141" s="195"/>
      <c r="AF141" s="195"/>
      <c r="AG141" s="195"/>
      <c r="AH141" s="195"/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5"/>
      <c r="AT141" s="61"/>
      <c r="AU141" s="195"/>
      <c r="AV141" s="195"/>
      <c r="AW141" s="195"/>
      <c r="AX141" s="195"/>
      <c r="AY141" s="195"/>
      <c r="AZ141" s="195"/>
      <c r="BA141" s="428"/>
      <c r="BB141" s="429"/>
      <c r="BC141" s="195"/>
      <c r="BD141" s="195"/>
      <c r="BE141" s="195"/>
      <c r="BF141" s="195"/>
      <c r="BG141" s="195"/>
      <c r="BH141" s="195"/>
      <c r="BI141" s="195"/>
      <c r="BJ141" s="195"/>
      <c r="BK141" s="195"/>
      <c r="BL141" s="195"/>
      <c r="BM141" s="195"/>
      <c r="BN141" s="195"/>
      <c r="BO141" s="195"/>
      <c r="BP141" s="195"/>
      <c r="BQ141" s="195"/>
      <c r="BR141" s="195"/>
      <c r="BS141" s="195"/>
      <c r="BT141" s="195"/>
      <c r="BU141" s="195"/>
      <c r="BV141" s="195"/>
      <c r="BW141" s="428"/>
      <c r="BX141" s="431"/>
      <c r="BY141" s="22"/>
      <c r="BZ141" s="56"/>
      <c r="CA141" s="56"/>
      <c r="CB141" s="56"/>
      <c r="CC141" s="56"/>
      <c r="CD141" s="56"/>
      <c r="CE141" s="195"/>
      <c r="CF141" s="195"/>
      <c r="CG141" s="195"/>
      <c r="CH141" s="195"/>
      <c r="CI141" s="195"/>
      <c r="CJ141" s="195"/>
      <c r="CK141" s="195"/>
      <c r="CL141" s="195"/>
      <c r="CM141" s="195"/>
      <c r="CN141" s="195"/>
      <c r="CO141" s="195"/>
      <c r="CP141" s="195"/>
      <c r="CQ141" s="195"/>
      <c r="CR141" s="195"/>
      <c r="CS141" s="195"/>
      <c r="CT141" s="195"/>
      <c r="CU141" s="195"/>
      <c r="CV141" s="195"/>
      <c r="CW141" s="195"/>
      <c r="CX141" s="195"/>
      <c r="CY141" s="195"/>
      <c r="CZ141" s="195"/>
      <c r="DA141" s="195"/>
      <c r="DB141" s="195"/>
      <c r="DC141" s="195"/>
      <c r="DD141" s="195"/>
      <c r="DE141" s="195"/>
      <c r="DF141" s="195"/>
      <c r="DG141" s="195"/>
      <c r="DH141" s="195"/>
      <c r="DI141" s="195"/>
      <c r="DJ141" s="195"/>
      <c r="DK141" s="195"/>
      <c r="DL141" s="195"/>
      <c r="DM141" s="195"/>
      <c r="DN141" s="195"/>
      <c r="DO141" s="195"/>
      <c r="DP141" s="195"/>
      <c r="DQ141" s="195"/>
      <c r="DR141" s="195"/>
      <c r="DS141" s="195"/>
      <c r="DT141" s="195"/>
      <c r="DU141" s="195"/>
      <c r="DV141" s="195"/>
      <c r="DW141" s="195"/>
      <c r="DX141" s="195"/>
      <c r="DY141" s="195"/>
      <c r="DZ141" s="195"/>
      <c r="EA141" s="195"/>
      <c r="EB141" s="195"/>
      <c r="EC141" s="195"/>
      <c r="ED141" s="195"/>
      <c r="EE141" s="247"/>
      <c r="EF141" s="92"/>
      <c r="EG141" s="92"/>
      <c r="EH141" s="246"/>
      <c r="EI141" s="247"/>
      <c r="EJ141" s="247"/>
      <c r="EK141" s="92"/>
      <c r="EL141" s="92"/>
      <c r="EM141" s="252"/>
      <c r="EN141" s="287"/>
      <c r="EO141" s="269"/>
      <c r="EP141" s="247"/>
      <c r="EQ141" s="247"/>
      <c r="ER141" s="252"/>
      <c r="ES141" s="251"/>
      <c r="ET141" s="92"/>
      <c r="EU141" s="195"/>
      <c r="EV141" s="195"/>
      <c r="EW141" s="195"/>
      <c r="EX141" s="195"/>
      <c r="EY141" s="195"/>
      <c r="EZ141" s="195"/>
      <c r="FA141" s="195"/>
      <c r="FB141" s="195"/>
      <c r="FC141" s="195"/>
      <c r="FD141" s="195"/>
      <c r="FE141" s="195"/>
      <c r="FF141" s="195"/>
      <c r="FG141" s="195"/>
      <c r="FH141" s="195"/>
      <c r="FI141" s="195"/>
      <c r="FJ141" s="195"/>
      <c r="FK141" s="195"/>
      <c r="FL141" s="195"/>
      <c r="FM141" s="195"/>
      <c r="FN141" s="195"/>
      <c r="FO141" s="195"/>
      <c r="FP141" s="195"/>
      <c r="FQ141" s="195"/>
      <c r="FR141" s="195"/>
      <c r="FS141" s="195"/>
      <c r="FT141" s="195"/>
      <c r="FU141" s="195"/>
      <c r="FV141" s="195"/>
      <c r="FW141" s="195"/>
      <c r="FX141" s="195"/>
      <c r="FY141" s="195"/>
      <c r="FZ141" s="195"/>
      <c r="GA141" s="195"/>
      <c r="GB141" s="195"/>
      <c r="GC141" s="195"/>
      <c r="GD141" s="195"/>
      <c r="GE141" s="195"/>
      <c r="GF141" s="195"/>
      <c r="GG141" s="195"/>
      <c r="GH141" s="195"/>
      <c r="GI141" s="195"/>
      <c r="GJ141" s="195"/>
      <c r="GK141" s="195"/>
      <c r="GL141" s="195"/>
      <c r="GM141" s="195"/>
      <c r="GN141" s="195"/>
      <c r="GO141" s="195"/>
      <c r="GP141" s="195"/>
      <c r="GQ141" s="195"/>
      <c r="GR141" s="195"/>
      <c r="GS141" s="195"/>
      <c r="GT141" s="195"/>
      <c r="GU141" s="195"/>
      <c r="GV141" s="195"/>
      <c r="GW141" s="195"/>
      <c r="GX141" s="195"/>
      <c r="GY141" s="195"/>
      <c r="GZ141" s="195"/>
      <c r="HA141" s="195"/>
    </row>
    <row r="142">
      <c r="A142" s="195"/>
      <c r="B142" s="195"/>
      <c r="C142" s="195"/>
      <c r="D142" s="195"/>
      <c r="E142" s="195"/>
      <c r="F142" s="195"/>
      <c r="G142" s="195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S142" s="195"/>
      <c r="T142" s="195"/>
      <c r="U142" s="195"/>
      <c r="V142" s="195"/>
      <c r="W142" s="195"/>
      <c r="X142" s="195"/>
      <c r="Y142" s="428"/>
      <c r="Z142" s="429"/>
      <c r="AA142" s="195"/>
      <c r="AB142" s="61"/>
      <c r="AC142" s="195"/>
      <c r="AD142" s="195"/>
      <c r="AE142" s="195"/>
      <c r="AF142" s="195"/>
      <c r="AG142" s="195"/>
      <c r="AH142" s="195"/>
      <c r="AI142" s="195"/>
      <c r="AJ142" s="195"/>
      <c r="AK142" s="195"/>
      <c r="AL142" s="195"/>
      <c r="AM142" s="195"/>
      <c r="AN142" s="195"/>
      <c r="AO142" s="195"/>
      <c r="AP142" s="195"/>
      <c r="AQ142" s="195"/>
      <c r="AR142" s="195"/>
      <c r="AS142" s="195"/>
      <c r="AT142" s="61"/>
      <c r="AU142" s="195"/>
      <c r="AV142" s="195"/>
      <c r="AW142" s="195"/>
      <c r="AX142" s="195"/>
      <c r="AY142" s="195"/>
      <c r="AZ142" s="195"/>
      <c r="BA142" s="428"/>
      <c r="BB142" s="429"/>
      <c r="BC142" s="195"/>
      <c r="BD142" s="195"/>
      <c r="BE142" s="195"/>
      <c r="BF142" s="195"/>
      <c r="BG142" s="195"/>
      <c r="BH142" s="195"/>
      <c r="BI142" s="195"/>
      <c r="BJ142" s="195"/>
      <c r="BK142" s="195"/>
      <c r="BL142" s="195"/>
      <c r="BM142" s="195"/>
      <c r="BN142" s="195"/>
      <c r="BO142" s="195"/>
      <c r="BP142" s="195"/>
      <c r="BQ142" s="195"/>
      <c r="BR142" s="195"/>
      <c r="BS142" s="195"/>
      <c r="BT142" s="195"/>
      <c r="BU142" s="195"/>
      <c r="BV142" s="195"/>
      <c r="BW142" s="428"/>
      <c r="BX142" s="431"/>
      <c r="BY142" s="22"/>
      <c r="BZ142" s="56"/>
      <c r="CA142" s="56"/>
      <c r="CB142" s="56"/>
      <c r="CC142" s="56"/>
      <c r="CD142" s="56"/>
      <c r="CE142" s="195"/>
      <c r="CF142" s="195"/>
      <c r="CG142" s="195"/>
      <c r="CH142" s="195"/>
      <c r="CI142" s="195"/>
      <c r="CJ142" s="195"/>
      <c r="CK142" s="195"/>
      <c r="CL142" s="195"/>
      <c r="CM142" s="195"/>
      <c r="CN142" s="195"/>
      <c r="CO142" s="195"/>
      <c r="CP142" s="195"/>
      <c r="CQ142" s="195"/>
      <c r="CR142" s="195"/>
      <c r="CS142" s="195"/>
      <c r="CT142" s="195"/>
      <c r="CU142" s="195"/>
      <c r="CV142" s="195"/>
      <c r="CW142" s="195"/>
      <c r="CX142" s="195"/>
      <c r="CY142" s="195"/>
      <c r="CZ142" s="195"/>
      <c r="DA142" s="195"/>
      <c r="DB142" s="195"/>
      <c r="DC142" s="195"/>
      <c r="DD142" s="195"/>
      <c r="DE142" s="195"/>
      <c r="DF142" s="195"/>
      <c r="DG142" s="195"/>
      <c r="DH142" s="195"/>
      <c r="DI142" s="195"/>
      <c r="DJ142" s="195"/>
      <c r="DK142" s="195"/>
      <c r="DL142" s="195"/>
      <c r="DM142" s="195"/>
      <c r="DN142" s="195"/>
      <c r="DO142" s="195"/>
      <c r="DP142" s="195"/>
      <c r="DQ142" s="195"/>
      <c r="DR142" s="195"/>
      <c r="DS142" s="195"/>
      <c r="DT142" s="195"/>
      <c r="DU142" s="195"/>
      <c r="DV142" s="195"/>
      <c r="DW142" s="195"/>
      <c r="DX142" s="195"/>
      <c r="DY142" s="195"/>
      <c r="DZ142" s="195"/>
      <c r="EA142" s="195"/>
      <c r="EB142" s="195"/>
      <c r="EC142" s="195"/>
      <c r="ED142" s="195"/>
      <c r="EE142" s="246"/>
      <c r="EF142" s="246"/>
      <c r="EG142" s="92"/>
      <c r="EH142" s="92"/>
      <c r="EI142" s="246"/>
      <c r="EJ142" s="250"/>
      <c r="EK142" s="92"/>
      <c r="EL142" s="250"/>
      <c r="EM142" s="92"/>
      <c r="EN142" s="250"/>
      <c r="EO142" s="247"/>
      <c r="EP142" s="248"/>
      <c r="EQ142" s="250"/>
      <c r="ER142" s="287"/>
      <c r="ES142" s="250"/>
      <c r="ET142" s="284"/>
      <c r="EU142" s="195"/>
      <c r="EV142" s="195"/>
      <c r="EW142" s="195"/>
      <c r="EX142" s="195"/>
      <c r="EY142" s="195"/>
      <c r="EZ142" s="195"/>
      <c r="FA142" s="195"/>
      <c r="FB142" s="195"/>
      <c r="FC142" s="195"/>
      <c r="FD142" s="195"/>
      <c r="FE142" s="195"/>
      <c r="FF142" s="195"/>
      <c r="FG142" s="195"/>
      <c r="FH142" s="195"/>
      <c r="FI142" s="195"/>
      <c r="FJ142" s="195"/>
      <c r="FK142" s="195"/>
      <c r="FL142" s="195"/>
      <c r="FM142" s="195"/>
      <c r="FN142" s="195"/>
      <c r="FO142" s="195"/>
      <c r="FP142" s="195"/>
      <c r="FQ142" s="195"/>
      <c r="FR142" s="195"/>
      <c r="FS142" s="195"/>
      <c r="FT142" s="195"/>
      <c r="FU142" s="195"/>
      <c r="FV142" s="195"/>
      <c r="FW142" s="195"/>
      <c r="FX142" s="195"/>
      <c r="FY142" s="195"/>
      <c r="FZ142" s="195"/>
      <c r="GA142" s="195"/>
      <c r="GB142" s="195"/>
      <c r="GC142" s="195"/>
      <c r="GD142" s="195"/>
      <c r="GE142" s="195"/>
      <c r="GF142" s="195"/>
      <c r="GG142" s="195"/>
      <c r="GH142" s="195"/>
      <c r="GI142" s="195"/>
      <c r="GJ142" s="195"/>
      <c r="GK142" s="195"/>
      <c r="GL142" s="195"/>
      <c r="GM142" s="195"/>
      <c r="GN142" s="195"/>
      <c r="GO142" s="195"/>
      <c r="GP142" s="195"/>
      <c r="GQ142" s="195"/>
      <c r="GR142" s="195"/>
      <c r="GS142" s="195"/>
      <c r="GT142" s="195"/>
      <c r="GU142" s="195"/>
      <c r="GV142" s="195"/>
      <c r="GW142" s="195"/>
      <c r="GX142" s="195"/>
      <c r="GY142" s="195"/>
      <c r="GZ142" s="195"/>
      <c r="HA142" s="195"/>
    </row>
    <row r="143">
      <c r="A143" s="195"/>
      <c r="B143" s="195"/>
      <c r="C143" s="195"/>
      <c r="D143" s="195"/>
      <c r="E143" s="195"/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195"/>
      <c r="W143" s="195"/>
      <c r="X143" s="195"/>
      <c r="Y143" s="428"/>
      <c r="Z143" s="429"/>
      <c r="AA143" s="195"/>
      <c r="AB143" s="195"/>
      <c r="AC143" s="23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195"/>
      <c r="AT143" s="195"/>
      <c r="AU143" s="23"/>
      <c r="AV143" s="90"/>
      <c r="AW143" s="90"/>
      <c r="AX143" s="90"/>
      <c r="AY143" s="90"/>
      <c r="AZ143" s="90"/>
      <c r="BA143" s="428"/>
      <c r="BB143" s="429"/>
      <c r="BC143" s="195"/>
      <c r="BD143" s="195"/>
      <c r="BE143" s="195"/>
      <c r="BF143" s="195"/>
      <c r="BG143" s="195"/>
      <c r="BH143" s="195"/>
      <c r="BI143" s="195"/>
      <c r="BJ143" s="195"/>
      <c r="BK143" s="195"/>
      <c r="BL143" s="195"/>
      <c r="BM143" s="195"/>
      <c r="BN143" s="195"/>
      <c r="BO143" s="195"/>
      <c r="BP143" s="195"/>
      <c r="BQ143" s="195"/>
      <c r="BR143" s="195"/>
      <c r="BS143" s="195"/>
      <c r="BT143" s="195"/>
      <c r="BU143" s="195"/>
      <c r="BV143" s="195"/>
      <c r="BW143" s="428"/>
      <c r="BX143" s="431"/>
      <c r="BY143" s="22"/>
      <c r="BZ143" s="56"/>
      <c r="CA143" s="56"/>
      <c r="CB143" s="56"/>
      <c r="CC143" s="56"/>
      <c r="CD143" s="56"/>
      <c r="CE143" s="195"/>
      <c r="CF143" s="195"/>
      <c r="CG143" s="195"/>
      <c r="CH143" s="195"/>
      <c r="CI143" s="195"/>
      <c r="CJ143" s="195"/>
      <c r="CK143" s="195"/>
      <c r="CL143" s="195"/>
      <c r="CM143" s="195"/>
      <c r="CN143" s="195"/>
      <c r="CO143" s="195"/>
      <c r="CP143" s="195"/>
      <c r="CQ143" s="195"/>
      <c r="CR143" s="195"/>
      <c r="CS143" s="195"/>
      <c r="CT143" s="195"/>
      <c r="CU143" s="195"/>
      <c r="CV143" s="195"/>
      <c r="CW143" s="195"/>
      <c r="CX143" s="195"/>
      <c r="CY143" s="195"/>
      <c r="CZ143" s="195"/>
      <c r="DA143" s="195"/>
      <c r="DB143" s="195"/>
      <c r="DC143" s="195"/>
      <c r="DD143" s="195"/>
      <c r="DE143" s="195"/>
      <c r="DF143" s="195"/>
      <c r="DG143" s="195"/>
      <c r="DH143" s="195"/>
      <c r="DI143" s="195"/>
      <c r="DJ143" s="195"/>
      <c r="DK143" s="195"/>
      <c r="DL143" s="195"/>
      <c r="DM143" s="195"/>
      <c r="DN143" s="195"/>
      <c r="DO143" s="195"/>
      <c r="DP143" s="195"/>
      <c r="DQ143" s="195"/>
      <c r="DR143" s="195"/>
      <c r="DS143" s="195"/>
      <c r="DT143" s="195"/>
      <c r="DU143" s="195"/>
      <c r="DV143" s="195"/>
      <c r="DW143" s="195"/>
      <c r="DX143" s="195"/>
      <c r="DY143" s="195"/>
      <c r="DZ143" s="195"/>
      <c r="EA143" s="195"/>
      <c r="EB143" s="195"/>
      <c r="EC143" s="195"/>
      <c r="ED143" s="195"/>
      <c r="EE143" s="246"/>
      <c r="EF143" s="247"/>
      <c r="EG143" s="247"/>
      <c r="EH143" s="250"/>
      <c r="EI143" s="92"/>
      <c r="EJ143" s="92"/>
      <c r="EK143" s="92"/>
      <c r="EL143" s="247"/>
      <c r="EM143" s="252"/>
      <c r="EN143" s="246"/>
      <c r="EO143" s="247"/>
      <c r="EP143" s="92"/>
      <c r="EQ143" s="246"/>
      <c r="ER143" s="92"/>
      <c r="ES143" s="271"/>
      <c r="ET143" s="284"/>
      <c r="EU143" s="195"/>
      <c r="EV143" s="195"/>
      <c r="EW143" s="195"/>
      <c r="EX143" s="195"/>
      <c r="EY143" s="195"/>
      <c r="EZ143" s="195"/>
      <c r="FA143" s="195"/>
      <c r="FB143" s="195"/>
      <c r="FC143" s="195"/>
      <c r="FD143" s="195"/>
      <c r="FE143" s="195"/>
      <c r="FF143" s="195"/>
      <c r="FG143" s="195"/>
      <c r="FH143" s="195"/>
      <c r="FI143" s="195"/>
      <c r="FJ143" s="195"/>
      <c r="FK143" s="195"/>
      <c r="FL143" s="195"/>
      <c r="FM143" s="195"/>
      <c r="FN143" s="195"/>
      <c r="FO143" s="195"/>
      <c r="FP143" s="195"/>
      <c r="FQ143" s="195"/>
      <c r="FR143" s="195"/>
      <c r="FS143" s="195"/>
      <c r="FT143" s="195"/>
      <c r="FU143" s="195"/>
      <c r="FV143" s="195"/>
      <c r="FW143" s="195"/>
      <c r="FX143" s="195"/>
      <c r="FY143" s="195"/>
      <c r="FZ143" s="195"/>
      <c r="GA143" s="195"/>
      <c r="GB143" s="195"/>
      <c r="GC143" s="195"/>
      <c r="GD143" s="195"/>
      <c r="GE143" s="195"/>
      <c r="GF143" s="195"/>
      <c r="GG143" s="195"/>
      <c r="GH143" s="195"/>
      <c r="GI143" s="195"/>
      <c r="GJ143" s="195"/>
      <c r="GK143" s="195"/>
      <c r="GL143" s="195"/>
      <c r="GM143" s="195"/>
      <c r="GN143" s="195"/>
      <c r="GO143" s="195"/>
      <c r="GP143" s="195"/>
      <c r="GQ143" s="195"/>
      <c r="GR143" s="195"/>
      <c r="GS143" s="195"/>
      <c r="GT143" s="195"/>
      <c r="GU143" s="195"/>
      <c r="GV143" s="195"/>
      <c r="GW143" s="195"/>
      <c r="GX143" s="195"/>
      <c r="GY143" s="195"/>
      <c r="GZ143" s="195"/>
      <c r="HA143" s="195"/>
    </row>
    <row r="144">
      <c r="A144" s="195"/>
      <c r="B144" s="195"/>
      <c r="C144" s="195"/>
      <c r="D144" s="195"/>
      <c r="E144" s="195"/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S144" s="195"/>
      <c r="T144" s="195"/>
      <c r="U144" s="195"/>
      <c r="V144" s="195"/>
      <c r="W144" s="195"/>
      <c r="X144" s="195"/>
      <c r="Y144" s="428"/>
      <c r="Z144" s="429"/>
      <c r="AA144" s="195"/>
      <c r="AB144" s="428"/>
      <c r="AC144" s="62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195"/>
      <c r="AT144" s="428"/>
      <c r="AU144" s="62"/>
      <c r="AV144" s="63"/>
      <c r="AW144" s="63"/>
      <c r="AX144" s="63"/>
      <c r="AY144" s="63"/>
      <c r="AZ144" s="63"/>
      <c r="BA144" s="428"/>
      <c r="BB144" s="429"/>
      <c r="BC144" s="195"/>
      <c r="BD144" s="195"/>
      <c r="BE144" s="195"/>
      <c r="BF144" s="195"/>
      <c r="BG144" s="195"/>
      <c r="BH144" s="195"/>
      <c r="BI144" s="195"/>
      <c r="BJ144" s="195"/>
      <c r="BK144" s="195"/>
      <c r="BL144" s="195"/>
      <c r="BM144" s="195"/>
      <c r="BN144" s="195"/>
      <c r="BO144" s="195"/>
      <c r="BP144" s="195"/>
      <c r="BQ144" s="195"/>
      <c r="BR144" s="195"/>
      <c r="BS144" s="195"/>
      <c r="BT144" s="195"/>
      <c r="BU144" s="195"/>
      <c r="BV144" s="195"/>
      <c r="BW144" s="428"/>
      <c r="BX144" s="431"/>
      <c r="BY144" s="22"/>
      <c r="BZ144" s="56"/>
      <c r="CA144" s="56"/>
      <c r="CB144" s="56"/>
      <c r="CC144" s="56"/>
      <c r="CD144" s="56"/>
      <c r="CE144" s="195"/>
      <c r="CF144" s="195"/>
      <c r="CG144" s="195"/>
      <c r="CH144" s="195"/>
      <c r="CI144" s="195"/>
      <c r="CJ144" s="195"/>
      <c r="CK144" s="195"/>
      <c r="CL144" s="195"/>
      <c r="CM144" s="195"/>
      <c r="CN144" s="195"/>
      <c r="CO144" s="195"/>
      <c r="CP144" s="195"/>
      <c r="CQ144" s="195"/>
      <c r="CR144" s="195"/>
      <c r="CS144" s="195"/>
      <c r="CT144" s="195"/>
      <c r="CU144" s="195"/>
      <c r="CV144" s="195"/>
      <c r="CW144" s="195"/>
      <c r="CX144" s="195"/>
      <c r="CY144" s="195"/>
      <c r="CZ144" s="195"/>
      <c r="DA144" s="195"/>
      <c r="DB144" s="195"/>
      <c r="DC144" s="195"/>
      <c r="DD144" s="195"/>
      <c r="DE144" s="195"/>
      <c r="DF144" s="195"/>
      <c r="DG144" s="195"/>
      <c r="DH144" s="195"/>
      <c r="DI144" s="195"/>
      <c r="DJ144" s="195"/>
      <c r="DK144" s="195"/>
      <c r="DL144" s="195"/>
      <c r="DM144" s="195"/>
      <c r="DN144" s="195"/>
      <c r="DO144" s="195"/>
      <c r="DP144" s="195"/>
      <c r="DQ144" s="195"/>
      <c r="DR144" s="195"/>
      <c r="DS144" s="195"/>
      <c r="DT144" s="195"/>
      <c r="DU144" s="195"/>
      <c r="DV144" s="195"/>
      <c r="DW144" s="195"/>
      <c r="DX144" s="195"/>
      <c r="DY144" s="195"/>
      <c r="DZ144" s="195"/>
      <c r="EA144" s="195"/>
      <c r="EB144" s="195"/>
      <c r="EC144" s="195"/>
      <c r="ED144" s="195"/>
      <c r="EE144" s="92"/>
      <c r="EF144" s="250"/>
      <c r="EG144" s="92"/>
      <c r="EH144" s="250"/>
      <c r="EI144" s="247"/>
      <c r="EJ144" s="92"/>
      <c r="EK144" s="92"/>
      <c r="EL144" s="248"/>
      <c r="EM144" s="287"/>
      <c r="EN144" s="250"/>
      <c r="EO144" s="250"/>
      <c r="EP144" s="92"/>
      <c r="EQ144" s="246"/>
      <c r="ER144" s="246"/>
      <c r="ES144" s="250"/>
      <c r="ET144" s="114"/>
      <c r="EU144" s="195"/>
      <c r="EV144" s="195"/>
      <c r="EW144" s="195"/>
      <c r="EX144" s="195"/>
      <c r="EY144" s="195"/>
      <c r="EZ144" s="195"/>
      <c r="FA144" s="195"/>
      <c r="FB144" s="195"/>
      <c r="FC144" s="195"/>
      <c r="FD144" s="195"/>
      <c r="FE144" s="195"/>
      <c r="FF144" s="195"/>
      <c r="FG144" s="195"/>
      <c r="FH144" s="195"/>
      <c r="FI144" s="195"/>
      <c r="FJ144" s="195"/>
      <c r="FK144" s="195"/>
      <c r="FL144" s="195"/>
      <c r="FM144" s="195"/>
      <c r="FN144" s="195"/>
      <c r="FO144" s="195"/>
      <c r="FP144" s="195"/>
      <c r="FQ144" s="195"/>
      <c r="FR144" s="195"/>
      <c r="FS144" s="195"/>
      <c r="FT144" s="195"/>
      <c r="FU144" s="195"/>
      <c r="FV144" s="195"/>
      <c r="FW144" s="195"/>
      <c r="FX144" s="195"/>
      <c r="FY144" s="195"/>
      <c r="FZ144" s="195"/>
      <c r="GA144" s="195"/>
      <c r="GB144" s="195"/>
      <c r="GC144" s="195"/>
      <c r="GD144" s="195"/>
      <c r="GE144" s="195"/>
      <c r="GF144" s="195"/>
      <c r="GG144" s="195"/>
      <c r="GH144" s="195"/>
      <c r="GI144" s="195"/>
      <c r="GJ144" s="195"/>
      <c r="GK144" s="195"/>
      <c r="GL144" s="195"/>
      <c r="GM144" s="195"/>
      <c r="GN144" s="195"/>
      <c r="GO144" s="195"/>
      <c r="GP144" s="195"/>
      <c r="GQ144" s="195"/>
      <c r="GR144" s="195"/>
      <c r="GS144" s="195"/>
      <c r="GT144" s="195"/>
      <c r="GU144" s="195"/>
      <c r="GV144" s="195"/>
      <c r="GW144" s="195"/>
      <c r="GX144" s="195"/>
      <c r="GY144" s="195"/>
      <c r="GZ144" s="195"/>
      <c r="HA144" s="195"/>
    </row>
    <row r="145">
      <c r="A145" s="195"/>
      <c r="B145" s="195"/>
      <c r="C145" s="195"/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S145" s="195"/>
      <c r="T145" s="195"/>
      <c r="U145" s="195"/>
      <c r="V145" s="195"/>
      <c r="W145" s="195"/>
      <c r="X145" s="195"/>
      <c r="Y145" s="428"/>
      <c r="Z145" s="429"/>
      <c r="AA145" s="195"/>
      <c r="AB145" s="195"/>
      <c r="AC145" s="195"/>
      <c r="AD145" s="195"/>
      <c r="AE145" s="195"/>
      <c r="AF145" s="195"/>
      <c r="AG145" s="195"/>
      <c r="AH145" s="195"/>
      <c r="AI145" s="195"/>
      <c r="AJ145" s="195"/>
      <c r="AK145" s="195"/>
      <c r="AL145" s="195"/>
      <c r="AM145" s="195"/>
      <c r="AN145" s="195"/>
      <c r="AO145" s="195"/>
      <c r="AP145" s="195"/>
      <c r="AQ145" s="195"/>
      <c r="AR145" s="195"/>
      <c r="AS145" s="195"/>
      <c r="AT145" s="195"/>
      <c r="AU145" s="195"/>
      <c r="AV145" s="195"/>
      <c r="AW145" s="195"/>
      <c r="AX145" s="195"/>
      <c r="AY145" s="195"/>
      <c r="AZ145" s="195"/>
      <c r="BA145" s="428"/>
      <c r="BB145" s="429"/>
      <c r="BC145" s="195"/>
      <c r="BD145" s="195"/>
      <c r="BE145" s="195"/>
      <c r="BF145" s="195"/>
      <c r="BG145" s="195"/>
      <c r="BH145" s="195"/>
      <c r="BI145" s="195"/>
      <c r="BJ145" s="195"/>
      <c r="BK145" s="195"/>
      <c r="BL145" s="195"/>
      <c r="BM145" s="195"/>
      <c r="BN145" s="195"/>
      <c r="BO145" s="195"/>
      <c r="BP145" s="195"/>
      <c r="BQ145" s="195"/>
      <c r="BR145" s="195"/>
      <c r="BS145" s="195"/>
      <c r="BT145" s="195"/>
      <c r="BU145" s="195"/>
      <c r="BV145" s="195"/>
      <c r="BW145" s="428"/>
      <c r="BX145" s="431"/>
      <c r="BY145" s="22"/>
      <c r="BZ145" s="56"/>
      <c r="CA145" s="56"/>
      <c r="CB145" s="56"/>
      <c r="CC145" s="56"/>
      <c r="CD145" s="56"/>
      <c r="CE145" s="195"/>
      <c r="CF145" s="195"/>
      <c r="CG145" s="195"/>
      <c r="CH145" s="195"/>
      <c r="CI145" s="195"/>
      <c r="CJ145" s="195"/>
      <c r="CK145" s="195"/>
      <c r="CL145" s="195"/>
      <c r="CM145" s="195"/>
      <c r="CN145" s="195"/>
      <c r="CO145" s="195"/>
      <c r="CP145" s="195"/>
      <c r="CQ145" s="195"/>
      <c r="CR145" s="195"/>
      <c r="CS145" s="195"/>
      <c r="CT145" s="195"/>
      <c r="CU145" s="195"/>
      <c r="CV145" s="195"/>
      <c r="CW145" s="195"/>
      <c r="CX145" s="195"/>
      <c r="CY145" s="195"/>
      <c r="CZ145" s="195"/>
      <c r="DA145" s="195"/>
      <c r="DB145" s="195"/>
      <c r="DC145" s="195"/>
      <c r="DD145" s="195"/>
      <c r="DE145" s="195"/>
      <c r="DF145" s="195"/>
      <c r="DG145" s="195"/>
      <c r="DH145" s="195"/>
      <c r="DI145" s="195"/>
      <c r="DJ145" s="195"/>
      <c r="DK145" s="195"/>
      <c r="DL145" s="195"/>
      <c r="DM145" s="195"/>
      <c r="DN145" s="195"/>
      <c r="DO145" s="195"/>
      <c r="DP145" s="195"/>
      <c r="DQ145" s="195"/>
      <c r="DR145" s="195"/>
      <c r="DS145" s="195"/>
      <c r="DT145" s="195"/>
      <c r="DU145" s="195"/>
      <c r="DV145" s="195"/>
      <c r="DW145" s="195"/>
      <c r="DX145" s="195"/>
      <c r="DY145" s="195"/>
      <c r="DZ145" s="195"/>
      <c r="EA145" s="195"/>
      <c r="EB145" s="195"/>
      <c r="EC145" s="195"/>
      <c r="ED145" s="195"/>
      <c r="EE145" s="92"/>
      <c r="EF145" s="246"/>
      <c r="EG145" s="247"/>
      <c r="EH145" s="247"/>
      <c r="EI145" s="247"/>
      <c r="EJ145" s="92"/>
      <c r="EK145" s="92"/>
      <c r="EL145" s="287"/>
      <c r="EM145" s="248"/>
      <c r="EN145" s="287"/>
      <c r="EO145" s="248"/>
      <c r="EP145" s="92"/>
      <c r="EQ145" s="92"/>
      <c r="ER145" s="271"/>
      <c r="ES145" s="248"/>
      <c r="ET145" s="432"/>
      <c r="EU145" s="195"/>
      <c r="EV145" s="195"/>
      <c r="EW145" s="195"/>
      <c r="EX145" s="195"/>
      <c r="EY145" s="195"/>
      <c r="EZ145" s="195"/>
      <c r="FA145" s="195"/>
      <c r="FB145" s="195"/>
      <c r="FC145" s="195"/>
      <c r="FD145" s="195"/>
      <c r="FE145" s="195"/>
      <c r="FF145" s="195"/>
      <c r="FG145" s="195"/>
      <c r="FH145" s="195"/>
      <c r="FI145" s="195"/>
      <c r="FJ145" s="195"/>
      <c r="FK145" s="195"/>
      <c r="FL145" s="195"/>
      <c r="FM145" s="195"/>
      <c r="FN145" s="195"/>
      <c r="FO145" s="195"/>
      <c r="FP145" s="195"/>
      <c r="FQ145" s="195"/>
      <c r="FR145" s="195"/>
      <c r="FS145" s="195"/>
      <c r="FT145" s="195"/>
      <c r="FU145" s="195"/>
      <c r="FV145" s="195"/>
      <c r="FW145" s="195"/>
      <c r="FX145" s="195"/>
      <c r="FY145" s="195"/>
      <c r="FZ145" s="195"/>
      <c r="GA145" s="195"/>
      <c r="GB145" s="195"/>
      <c r="GC145" s="195"/>
      <c r="GD145" s="195"/>
      <c r="GE145" s="195"/>
      <c r="GF145" s="195"/>
      <c r="GG145" s="195"/>
      <c r="GH145" s="195"/>
      <c r="GI145" s="195"/>
      <c r="GJ145" s="195"/>
      <c r="GK145" s="195"/>
      <c r="GL145" s="195"/>
      <c r="GM145" s="195"/>
      <c r="GN145" s="195"/>
      <c r="GO145" s="195"/>
      <c r="GP145" s="195"/>
      <c r="GQ145" s="195"/>
      <c r="GR145" s="195"/>
      <c r="GS145" s="195"/>
      <c r="GT145" s="195"/>
      <c r="GU145" s="195"/>
      <c r="GV145" s="195"/>
      <c r="GW145" s="195"/>
      <c r="GX145" s="195"/>
      <c r="GY145" s="195"/>
      <c r="GZ145" s="195"/>
      <c r="HA145" s="195"/>
    </row>
    <row r="146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428"/>
      <c r="Z146" s="429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428"/>
      <c r="BB146" s="429"/>
      <c r="BC146" s="195"/>
      <c r="BD146" s="195"/>
      <c r="BE146" s="195"/>
      <c r="BF146" s="195"/>
      <c r="BG146" s="195"/>
      <c r="BH146" s="195"/>
      <c r="BI146" s="195"/>
      <c r="BJ146" s="195"/>
      <c r="BK146" s="195"/>
      <c r="BL146" s="195"/>
      <c r="BM146" s="195"/>
      <c r="BN146" s="195"/>
      <c r="BO146" s="195"/>
      <c r="BP146" s="195"/>
      <c r="BQ146" s="195"/>
      <c r="BR146" s="195"/>
      <c r="BS146" s="195"/>
      <c r="BT146" s="195"/>
      <c r="BU146" s="195"/>
      <c r="BV146" s="195"/>
      <c r="BW146" s="428"/>
      <c r="BX146" s="431"/>
      <c r="BY146" s="22"/>
      <c r="BZ146" s="56"/>
      <c r="CA146" s="56"/>
      <c r="CB146" s="56"/>
      <c r="CC146" s="56"/>
      <c r="CD146" s="56"/>
      <c r="CE146" s="195"/>
      <c r="CF146" s="195"/>
      <c r="CG146" s="195"/>
      <c r="CH146" s="195"/>
      <c r="CI146" s="195"/>
      <c r="CJ146" s="195"/>
      <c r="CK146" s="195"/>
      <c r="CL146" s="195"/>
      <c r="CM146" s="195"/>
      <c r="CN146" s="195"/>
      <c r="CO146" s="195"/>
      <c r="CP146" s="195"/>
      <c r="CQ146" s="195"/>
      <c r="CR146" s="195"/>
      <c r="CS146" s="195"/>
      <c r="CT146" s="195"/>
      <c r="CU146" s="195"/>
      <c r="CV146" s="195"/>
      <c r="CW146" s="195"/>
      <c r="CX146" s="195"/>
      <c r="CY146" s="195"/>
      <c r="CZ146" s="195"/>
      <c r="DA146" s="195"/>
      <c r="DB146" s="195"/>
      <c r="DC146" s="195"/>
      <c r="DD146" s="195"/>
      <c r="DE146" s="195"/>
      <c r="DF146" s="195"/>
      <c r="DG146" s="195"/>
      <c r="DH146" s="195"/>
      <c r="DI146" s="195"/>
      <c r="DJ146" s="195"/>
      <c r="DK146" s="195"/>
      <c r="DL146" s="195"/>
      <c r="DM146" s="195"/>
      <c r="DN146" s="195"/>
      <c r="DO146" s="195"/>
      <c r="DP146" s="195"/>
      <c r="DQ146" s="195"/>
      <c r="DR146" s="195"/>
      <c r="DS146" s="195"/>
      <c r="DT146" s="195"/>
      <c r="DU146" s="195"/>
      <c r="DV146" s="195"/>
      <c r="DW146" s="195"/>
      <c r="DX146" s="195"/>
      <c r="DY146" s="195"/>
      <c r="DZ146" s="195"/>
      <c r="EA146" s="195"/>
      <c r="EB146" s="195"/>
      <c r="EC146" s="195"/>
      <c r="ED146" s="195"/>
      <c r="EE146" s="92"/>
      <c r="EF146" s="246"/>
      <c r="EG146" s="250"/>
      <c r="EH146" s="247"/>
      <c r="EI146" s="246"/>
      <c r="EJ146" s="92"/>
      <c r="EK146" s="92"/>
      <c r="EL146" s="92"/>
      <c r="EM146" s="92"/>
      <c r="EN146" s="247"/>
      <c r="EO146" s="287"/>
      <c r="EP146" s="92"/>
      <c r="EQ146" s="92"/>
      <c r="ER146" s="247"/>
      <c r="ES146" s="250"/>
      <c r="ET146" s="321"/>
      <c r="EU146" s="195"/>
      <c r="EV146" s="195"/>
      <c r="EW146" s="195"/>
      <c r="EX146" s="195"/>
      <c r="EY146" s="195"/>
      <c r="EZ146" s="195"/>
      <c r="FA146" s="195"/>
      <c r="FB146" s="195"/>
      <c r="FC146" s="195"/>
      <c r="FD146" s="195"/>
      <c r="FE146" s="195"/>
      <c r="FF146" s="195"/>
      <c r="FG146" s="195"/>
      <c r="FH146" s="195"/>
      <c r="FI146" s="195"/>
      <c r="FJ146" s="195"/>
      <c r="FK146" s="195"/>
      <c r="FL146" s="195"/>
      <c r="FM146" s="195"/>
      <c r="FN146" s="195"/>
      <c r="FO146" s="195"/>
      <c r="FP146" s="195"/>
      <c r="FQ146" s="195"/>
      <c r="FR146" s="195"/>
      <c r="FS146" s="195"/>
      <c r="FT146" s="195"/>
      <c r="FU146" s="195"/>
      <c r="FV146" s="195"/>
      <c r="FW146" s="195"/>
      <c r="FX146" s="195"/>
      <c r="FY146" s="195"/>
      <c r="FZ146" s="195"/>
      <c r="GA146" s="195"/>
      <c r="GB146" s="195"/>
      <c r="GC146" s="195"/>
      <c r="GD146" s="195"/>
      <c r="GE146" s="195"/>
      <c r="GF146" s="195"/>
      <c r="GG146" s="195"/>
      <c r="GH146" s="195"/>
      <c r="GI146" s="195"/>
      <c r="GJ146" s="195"/>
      <c r="GK146" s="195"/>
      <c r="GL146" s="195"/>
      <c r="GM146" s="195"/>
      <c r="GN146" s="195"/>
      <c r="GO146" s="195"/>
      <c r="GP146" s="195"/>
      <c r="GQ146" s="195"/>
      <c r="GR146" s="195"/>
      <c r="GS146" s="195"/>
      <c r="GT146" s="195"/>
      <c r="GU146" s="195"/>
      <c r="GV146" s="195"/>
      <c r="GW146" s="195"/>
      <c r="GX146" s="195"/>
      <c r="GY146" s="195"/>
      <c r="GZ146" s="195"/>
      <c r="HA146" s="195"/>
    </row>
    <row r="147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428"/>
      <c r="Z147" s="429"/>
      <c r="AA147" s="195"/>
      <c r="AB147" s="61"/>
      <c r="AC147" s="195"/>
      <c r="AD147" s="192"/>
      <c r="AE147" s="191"/>
      <c r="AF147" s="191"/>
      <c r="AG147" s="194"/>
      <c r="AH147" s="193"/>
      <c r="AI147" s="191"/>
      <c r="AJ147" s="194"/>
      <c r="AK147" s="189"/>
      <c r="AL147" s="189"/>
      <c r="AM147" s="189"/>
      <c r="AN147" s="191"/>
      <c r="AO147" s="191"/>
      <c r="AP147" s="194"/>
      <c r="AQ147" s="191"/>
      <c r="AR147" s="193"/>
      <c r="AS147" s="195"/>
      <c r="AT147" s="61"/>
      <c r="AU147" s="195"/>
      <c r="AV147" s="97"/>
      <c r="AW147" s="125"/>
      <c r="AX147" s="97"/>
      <c r="AY147" s="97"/>
      <c r="AZ147" s="126"/>
      <c r="BA147" s="428"/>
      <c r="BB147" s="429"/>
      <c r="BC147" s="195"/>
      <c r="BD147" s="195"/>
      <c r="BE147" s="195"/>
      <c r="BF147" s="195"/>
      <c r="BG147" s="195"/>
      <c r="BH147" s="195"/>
      <c r="BI147" s="195"/>
      <c r="BJ147" s="195"/>
      <c r="BK147" s="195"/>
      <c r="BL147" s="195"/>
      <c r="BM147" s="195"/>
      <c r="BN147" s="195"/>
      <c r="BO147" s="195"/>
      <c r="BP147" s="195"/>
      <c r="BQ147" s="195"/>
      <c r="BR147" s="195"/>
      <c r="BS147" s="195"/>
      <c r="BT147" s="195"/>
      <c r="BU147" s="195"/>
      <c r="BV147" s="195"/>
      <c r="BW147" s="428"/>
      <c r="BX147" s="431"/>
      <c r="BY147" s="22"/>
      <c r="BZ147" s="56"/>
      <c r="CA147" s="56"/>
      <c r="CB147" s="56"/>
      <c r="CC147" s="56"/>
      <c r="CD147" s="56"/>
      <c r="CE147" s="195"/>
      <c r="CF147" s="195"/>
      <c r="CG147" s="195"/>
      <c r="CH147" s="195"/>
      <c r="CI147" s="195"/>
      <c r="CJ147" s="195"/>
      <c r="CK147" s="195"/>
      <c r="CL147" s="195"/>
      <c r="CM147" s="195"/>
      <c r="CN147" s="195"/>
      <c r="CO147" s="195"/>
      <c r="CP147" s="195"/>
      <c r="CQ147" s="195"/>
      <c r="CR147" s="195"/>
      <c r="CS147" s="195"/>
      <c r="CT147" s="195"/>
      <c r="CU147" s="195"/>
      <c r="CV147" s="195"/>
      <c r="CW147" s="195"/>
      <c r="CX147" s="195"/>
      <c r="CY147" s="195"/>
      <c r="CZ147" s="195"/>
      <c r="DA147" s="195"/>
      <c r="DB147" s="195"/>
      <c r="DC147" s="195"/>
      <c r="DD147" s="195"/>
      <c r="DE147" s="195"/>
      <c r="DF147" s="195"/>
      <c r="DG147" s="195"/>
      <c r="DH147" s="195"/>
      <c r="DI147" s="195"/>
      <c r="DJ147" s="195"/>
      <c r="DK147" s="195"/>
      <c r="DL147" s="195"/>
      <c r="DM147" s="195"/>
      <c r="DN147" s="195"/>
      <c r="DO147" s="195"/>
      <c r="DP147" s="195"/>
      <c r="DQ147" s="195"/>
      <c r="DR147" s="195"/>
      <c r="DS147" s="195"/>
      <c r="DT147" s="195"/>
      <c r="DU147" s="195"/>
      <c r="DV147" s="195"/>
      <c r="DW147" s="195"/>
      <c r="DX147" s="195"/>
      <c r="DY147" s="195"/>
      <c r="DZ147" s="195"/>
      <c r="EA147" s="195"/>
      <c r="EB147" s="195"/>
      <c r="EC147" s="195"/>
      <c r="ED147" s="195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7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  <c r="FH147" s="195"/>
      <c r="FI147" s="195"/>
      <c r="FJ147" s="195"/>
      <c r="FK147" s="195"/>
      <c r="FL147" s="195"/>
      <c r="FM147" s="195"/>
      <c r="FN147" s="195"/>
      <c r="FO147" s="195"/>
      <c r="FP147" s="195"/>
      <c r="FQ147" s="195"/>
      <c r="FR147" s="195"/>
      <c r="FS147" s="195"/>
      <c r="FT147" s="195"/>
      <c r="FU147" s="195"/>
      <c r="FV147" s="195"/>
      <c r="FW147" s="195"/>
      <c r="FX147" s="195"/>
      <c r="FY147" s="195"/>
      <c r="FZ147" s="195"/>
      <c r="GA147" s="195"/>
      <c r="GB147" s="195"/>
      <c r="GC147" s="195"/>
      <c r="GD147" s="195"/>
      <c r="GE147" s="195"/>
      <c r="GF147" s="195"/>
      <c r="GG147" s="195"/>
      <c r="GH147" s="195"/>
      <c r="GI147" s="195"/>
      <c r="GJ147" s="195"/>
      <c r="GK147" s="195"/>
      <c r="GL147" s="195"/>
      <c r="GM147" s="195"/>
      <c r="GN147" s="195"/>
      <c r="GO147" s="195"/>
      <c r="GP147" s="195"/>
      <c r="GQ147" s="195"/>
      <c r="GR147" s="195"/>
      <c r="GS147" s="195"/>
      <c r="GT147" s="195"/>
      <c r="GU147" s="195"/>
      <c r="GV147" s="195"/>
      <c r="GW147" s="195"/>
      <c r="GX147" s="195"/>
      <c r="GY147" s="195"/>
      <c r="GZ147" s="195"/>
      <c r="HA147" s="195"/>
    </row>
    <row r="148">
      <c r="A148" s="195"/>
      <c r="B148" s="195"/>
      <c r="C148" s="195"/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428"/>
      <c r="Z148" s="429"/>
      <c r="AA148" s="195"/>
      <c r="AB148" s="195"/>
      <c r="AC148" s="195"/>
      <c r="AD148" s="189"/>
      <c r="AE148" s="191"/>
      <c r="AF148" s="191"/>
      <c r="AG148" s="192"/>
      <c r="AH148" s="191"/>
      <c r="AI148" s="191"/>
      <c r="AJ148" s="191"/>
      <c r="AK148" s="191"/>
      <c r="AL148" s="192"/>
      <c r="AM148" s="191"/>
      <c r="AN148" s="192"/>
      <c r="AO148" s="189"/>
      <c r="AP148" s="192"/>
      <c r="AQ148" s="189"/>
      <c r="AR148" s="191"/>
      <c r="AS148" s="195"/>
      <c r="AT148" s="195"/>
      <c r="AU148" s="195"/>
      <c r="AV148" s="97"/>
      <c r="AW148" s="97"/>
      <c r="AX148" s="125"/>
      <c r="AY148" s="125"/>
      <c r="AZ148" s="97"/>
      <c r="BA148" s="428"/>
      <c r="BB148" s="429"/>
      <c r="BC148" s="195"/>
      <c r="BD148" s="195"/>
      <c r="BE148" s="195"/>
      <c r="BF148" s="195"/>
      <c r="BG148" s="195"/>
      <c r="BH148" s="195"/>
      <c r="BI148" s="195"/>
      <c r="BJ148" s="195"/>
      <c r="BK148" s="195"/>
      <c r="BL148" s="195"/>
      <c r="BM148" s="195"/>
      <c r="BN148" s="195"/>
      <c r="BO148" s="195"/>
      <c r="BP148" s="195"/>
      <c r="BQ148" s="195"/>
      <c r="BR148" s="195"/>
      <c r="BS148" s="195"/>
      <c r="BT148" s="195"/>
      <c r="BU148" s="195"/>
      <c r="BV148" s="195"/>
      <c r="BW148" s="428"/>
      <c r="BX148" s="431"/>
      <c r="BY148" s="22"/>
      <c r="BZ148" s="56"/>
      <c r="CA148" s="56"/>
      <c r="CB148" s="56"/>
      <c r="CC148" s="56"/>
      <c r="CD148" s="56"/>
      <c r="CE148" s="195"/>
      <c r="CF148" s="195"/>
      <c r="CG148" s="195"/>
      <c r="CH148" s="195"/>
      <c r="CI148" s="195"/>
      <c r="CJ148" s="195"/>
      <c r="CK148" s="195"/>
      <c r="CL148" s="195"/>
      <c r="CM148" s="195"/>
      <c r="CN148" s="195"/>
      <c r="CO148" s="195"/>
      <c r="CP148" s="195"/>
      <c r="CQ148" s="195"/>
      <c r="CR148" s="195"/>
      <c r="CS148" s="195"/>
      <c r="CT148" s="195"/>
      <c r="CU148" s="195"/>
      <c r="CV148" s="195"/>
      <c r="CW148" s="195"/>
      <c r="CX148" s="195"/>
      <c r="CY148" s="195"/>
      <c r="CZ148" s="195"/>
      <c r="DA148" s="195"/>
      <c r="DB148" s="195"/>
      <c r="DC148" s="195"/>
      <c r="DD148" s="195"/>
      <c r="DE148" s="195"/>
      <c r="DF148" s="195"/>
      <c r="DG148" s="195"/>
      <c r="DH148" s="195"/>
      <c r="DI148" s="195"/>
      <c r="DJ148" s="195"/>
      <c r="DK148" s="195"/>
      <c r="DL148" s="195"/>
      <c r="DM148" s="195"/>
      <c r="DN148" s="195"/>
      <c r="DO148" s="195"/>
      <c r="DP148" s="195"/>
      <c r="DQ148" s="195"/>
      <c r="DR148" s="195"/>
      <c r="DS148" s="195"/>
      <c r="DT148" s="195"/>
      <c r="DU148" s="195"/>
      <c r="DV148" s="195"/>
      <c r="DW148" s="195"/>
      <c r="DX148" s="195"/>
      <c r="DY148" s="195"/>
      <c r="DZ148" s="195"/>
      <c r="EA148" s="195"/>
      <c r="EB148" s="195"/>
      <c r="EC148" s="195"/>
      <c r="ED148" s="195"/>
      <c r="EE148" s="27"/>
      <c r="EF148" s="428"/>
      <c r="EG148" s="428"/>
      <c r="EH148" s="428"/>
      <c r="EI148" s="428"/>
      <c r="EJ148" s="428"/>
      <c r="EK148" s="428"/>
      <c r="EL148" s="428"/>
      <c r="EM148" s="195"/>
      <c r="EN148" s="195"/>
      <c r="EO148" s="195"/>
      <c r="EP148" s="195"/>
      <c r="EQ148" s="195"/>
      <c r="ER148" s="195"/>
      <c r="ES148" s="195"/>
      <c r="ET148" s="195"/>
      <c r="EU148" s="195"/>
      <c r="EV148" s="195"/>
      <c r="EW148" s="195"/>
      <c r="EX148" s="195"/>
      <c r="EY148" s="195"/>
      <c r="EZ148" s="195"/>
      <c r="FA148" s="195"/>
      <c r="FB148" s="195"/>
      <c r="FC148" s="195"/>
      <c r="FD148" s="195"/>
      <c r="FE148" s="195"/>
      <c r="FF148" s="195"/>
      <c r="FG148" s="195"/>
      <c r="FH148" s="195"/>
      <c r="FI148" s="195"/>
      <c r="FJ148" s="195"/>
      <c r="FK148" s="195"/>
      <c r="FL148" s="195"/>
      <c r="FM148" s="195"/>
      <c r="FN148" s="195"/>
      <c r="FO148" s="195"/>
      <c r="FP148" s="195"/>
      <c r="FQ148" s="195"/>
      <c r="FR148" s="195"/>
      <c r="FS148" s="195"/>
      <c r="FT148" s="195"/>
      <c r="FU148" s="195"/>
      <c r="FV148" s="195"/>
      <c r="FW148" s="195"/>
      <c r="FX148" s="195"/>
      <c r="FY148" s="195"/>
      <c r="FZ148" s="195"/>
      <c r="GA148" s="195"/>
      <c r="GB148" s="195"/>
      <c r="GC148" s="195"/>
      <c r="GD148" s="195"/>
      <c r="GE148" s="195"/>
      <c r="GF148" s="195"/>
      <c r="GG148" s="195"/>
      <c r="GH148" s="195"/>
      <c r="GI148" s="195"/>
      <c r="GJ148" s="195"/>
      <c r="GK148" s="195"/>
      <c r="GL148" s="195"/>
      <c r="GM148" s="195"/>
      <c r="GN148" s="195"/>
      <c r="GO148" s="195"/>
      <c r="GP148" s="195"/>
      <c r="GQ148" s="195"/>
      <c r="GR148" s="195"/>
      <c r="GS148" s="195"/>
      <c r="GT148" s="195"/>
      <c r="GU148" s="195"/>
      <c r="GV148" s="195"/>
      <c r="GW148" s="195"/>
      <c r="GX148" s="195"/>
      <c r="GY148" s="195"/>
      <c r="GZ148" s="195"/>
      <c r="HA148" s="195"/>
    </row>
    <row r="149">
      <c r="A149" s="195"/>
      <c r="B149" s="195"/>
      <c r="C149" s="195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428"/>
      <c r="Z149" s="429"/>
      <c r="AA149" s="195"/>
      <c r="AB149" s="195"/>
      <c r="AC149" s="195"/>
      <c r="AD149" s="191"/>
      <c r="AE149" s="193"/>
      <c r="AF149" s="191"/>
      <c r="AG149" s="201"/>
      <c r="AH149" s="189"/>
      <c r="AI149" s="189"/>
      <c r="AJ149" s="192"/>
      <c r="AK149" s="191"/>
      <c r="AL149" s="191"/>
      <c r="AM149" s="192"/>
      <c r="AN149" s="201"/>
      <c r="AO149" s="114"/>
      <c r="AP149" s="201"/>
      <c r="AQ149" s="192"/>
      <c r="AR149" s="92"/>
      <c r="AS149" s="195"/>
      <c r="AT149" s="195"/>
      <c r="AU149" s="195"/>
      <c r="AV149" s="125"/>
      <c r="AW149" s="123"/>
      <c r="AX149" s="125"/>
      <c r="AY149" s="97"/>
      <c r="AZ149" s="126"/>
      <c r="BA149" s="428"/>
      <c r="BB149" s="429"/>
      <c r="BC149" s="195"/>
      <c r="BD149" s="195"/>
      <c r="BE149" s="195"/>
      <c r="BF149" s="195"/>
      <c r="BG149" s="195"/>
      <c r="BH149" s="195"/>
      <c r="BI149" s="195"/>
      <c r="BJ149" s="195"/>
      <c r="BK149" s="195"/>
      <c r="BL149" s="195"/>
      <c r="BM149" s="195"/>
      <c r="BN149" s="195"/>
      <c r="BO149" s="195"/>
      <c r="BP149" s="195"/>
      <c r="BQ149" s="195"/>
      <c r="BR149" s="195"/>
      <c r="BS149" s="195"/>
      <c r="BT149" s="195"/>
      <c r="BU149" s="195"/>
      <c r="BV149" s="195"/>
      <c r="BW149" s="428"/>
      <c r="BX149" s="431"/>
      <c r="BY149" s="22"/>
      <c r="BZ149" s="56"/>
      <c r="CA149" s="56"/>
      <c r="CB149" s="56"/>
      <c r="CC149" s="56"/>
      <c r="CD149" s="56"/>
      <c r="CE149" s="195"/>
      <c r="CF149" s="195"/>
      <c r="CG149" s="195"/>
      <c r="CH149" s="195"/>
      <c r="CI149" s="195"/>
      <c r="CJ149" s="195"/>
      <c r="CK149" s="195"/>
      <c r="CL149" s="195"/>
      <c r="CM149" s="195"/>
      <c r="CN149" s="195"/>
      <c r="CO149" s="195"/>
      <c r="CP149" s="195"/>
      <c r="CQ149" s="195"/>
      <c r="CR149" s="195"/>
      <c r="CS149" s="195"/>
      <c r="CT149" s="195"/>
      <c r="CU149" s="195"/>
      <c r="CV149" s="195"/>
      <c r="CW149" s="195"/>
      <c r="CX149" s="195"/>
      <c r="CY149" s="195"/>
      <c r="CZ149" s="195"/>
      <c r="DA149" s="195"/>
      <c r="DB149" s="195"/>
      <c r="DC149" s="195"/>
      <c r="DD149" s="195"/>
      <c r="DE149" s="195"/>
      <c r="DF149" s="195"/>
      <c r="DG149" s="195"/>
      <c r="DH149" s="195"/>
      <c r="DI149" s="195"/>
      <c r="DJ149" s="195"/>
      <c r="DK149" s="195"/>
      <c r="DL149" s="195"/>
      <c r="DM149" s="195"/>
      <c r="DN149" s="195"/>
      <c r="DO149" s="195"/>
      <c r="DP149" s="195"/>
      <c r="DQ149" s="195"/>
      <c r="DR149" s="195"/>
      <c r="DS149" s="195"/>
      <c r="DT149" s="195"/>
      <c r="DU149" s="195"/>
      <c r="DV149" s="195"/>
      <c r="DW149" s="195"/>
      <c r="DX149" s="195"/>
      <c r="DY149" s="195"/>
      <c r="DZ149" s="195"/>
      <c r="EA149" s="195"/>
      <c r="EB149" s="195"/>
      <c r="EC149" s="195"/>
      <c r="ED149" s="195"/>
      <c r="EE149" s="27"/>
      <c r="EF149" s="428"/>
      <c r="EG149" s="428"/>
      <c r="EH149" s="428"/>
      <c r="EI149" s="428"/>
      <c r="EJ149" s="428"/>
      <c r="EK149" s="428"/>
      <c r="EL149" s="428"/>
      <c r="EM149" s="428"/>
      <c r="EN149" s="428"/>
      <c r="EO149" s="428"/>
      <c r="EP149" s="428"/>
      <c r="EQ149" s="428"/>
      <c r="ER149" s="428"/>
      <c r="ES149" s="428"/>
      <c r="ET149" s="428"/>
      <c r="EU149" s="428"/>
      <c r="EV149" s="195"/>
      <c r="EW149" s="195"/>
      <c r="EX149" s="195"/>
      <c r="EY149" s="195"/>
      <c r="EZ149" s="195"/>
      <c r="FA149" s="195"/>
      <c r="FB149" s="195"/>
      <c r="FC149" s="195"/>
      <c r="FD149" s="195"/>
      <c r="FE149" s="195"/>
      <c r="FF149" s="195"/>
      <c r="FG149" s="195"/>
      <c r="FH149" s="195"/>
      <c r="FI149" s="195"/>
      <c r="FJ149" s="195"/>
      <c r="FK149" s="195"/>
      <c r="FL149" s="195"/>
      <c r="FM149" s="195"/>
      <c r="FN149" s="195"/>
      <c r="FO149" s="195"/>
      <c r="FP149" s="195"/>
      <c r="FQ149" s="195"/>
      <c r="FR149" s="195"/>
      <c r="FS149" s="195"/>
      <c r="FT149" s="195"/>
      <c r="FU149" s="195"/>
      <c r="FV149" s="195"/>
      <c r="FW149" s="195"/>
      <c r="FX149" s="195"/>
      <c r="FY149" s="195"/>
      <c r="FZ149" s="195"/>
      <c r="GA149" s="195"/>
      <c r="GB149" s="195"/>
      <c r="GC149" s="195"/>
      <c r="GD149" s="195"/>
      <c r="GE149" s="195"/>
      <c r="GF149" s="195"/>
      <c r="GG149" s="195"/>
      <c r="GH149" s="195"/>
      <c r="GI149" s="195"/>
      <c r="GJ149" s="195"/>
      <c r="GK149" s="195"/>
      <c r="GL149" s="195"/>
      <c r="GM149" s="195"/>
      <c r="GN149" s="195"/>
      <c r="GO149" s="195"/>
      <c r="GP149" s="195"/>
      <c r="GQ149" s="195"/>
      <c r="GR149" s="195"/>
      <c r="GS149" s="195"/>
      <c r="GT149" s="195"/>
      <c r="GU149" s="195"/>
      <c r="GV149" s="195"/>
      <c r="GW149" s="195"/>
      <c r="GX149" s="195"/>
      <c r="GY149" s="195"/>
      <c r="GZ149" s="195"/>
      <c r="HA149" s="195"/>
    </row>
    <row r="150">
      <c r="A150" s="195"/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428"/>
      <c r="Z150" s="429"/>
      <c r="AA150" s="195"/>
      <c r="AB150" s="195"/>
      <c r="AC150" s="195"/>
      <c r="AD150" s="189"/>
      <c r="AE150" s="191"/>
      <c r="AF150" s="192"/>
      <c r="AG150" s="205"/>
      <c r="AH150" s="192"/>
      <c r="AI150" s="193"/>
      <c r="AJ150" s="193"/>
      <c r="AK150" s="191"/>
      <c r="AL150" s="189"/>
      <c r="AM150" s="189"/>
      <c r="AN150" s="191"/>
      <c r="AO150" s="92"/>
      <c r="AP150" s="189"/>
      <c r="AQ150" s="192"/>
      <c r="AR150" s="201"/>
      <c r="AS150" s="195"/>
      <c r="AT150" s="195"/>
      <c r="AU150" s="195"/>
      <c r="AV150" s="114"/>
      <c r="AW150" s="126"/>
      <c r="AX150" s="123"/>
      <c r="AY150" s="125"/>
      <c r="AZ150" s="97"/>
      <c r="BA150" s="428"/>
      <c r="BB150" s="429"/>
      <c r="BC150" s="195"/>
      <c r="BD150" s="195"/>
      <c r="BE150" s="195"/>
      <c r="BF150" s="195"/>
      <c r="BG150" s="195"/>
      <c r="BH150" s="195"/>
      <c r="BI150" s="195"/>
      <c r="BJ150" s="195"/>
      <c r="BK150" s="195"/>
      <c r="BL150" s="195"/>
      <c r="BM150" s="195"/>
      <c r="BN150" s="195"/>
      <c r="BO150" s="195"/>
      <c r="BP150" s="195"/>
      <c r="BQ150" s="195"/>
      <c r="BR150" s="195"/>
      <c r="BS150" s="195"/>
      <c r="BT150" s="195"/>
      <c r="BU150" s="195"/>
      <c r="BV150" s="195"/>
      <c r="BW150" s="428"/>
      <c r="BX150" s="431"/>
      <c r="BY150" s="22"/>
      <c r="BZ150" s="56"/>
      <c r="CA150" s="56"/>
      <c r="CB150" s="56"/>
      <c r="CC150" s="56"/>
      <c r="CD150" s="56"/>
      <c r="CE150" s="195"/>
      <c r="CF150" s="195"/>
      <c r="CG150" s="195"/>
      <c r="CH150" s="195"/>
      <c r="CI150" s="195"/>
      <c r="CJ150" s="195"/>
      <c r="CK150" s="195"/>
      <c r="CL150" s="195"/>
      <c r="CM150" s="195"/>
      <c r="CN150" s="195"/>
      <c r="CO150" s="195"/>
      <c r="CP150" s="195"/>
      <c r="CQ150" s="195"/>
      <c r="CR150" s="195"/>
      <c r="CS150" s="195"/>
      <c r="CT150" s="195"/>
      <c r="CU150" s="195"/>
      <c r="CV150" s="195"/>
      <c r="CW150" s="195"/>
      <c r="CX150" s="195"/>
      <c r="CY150" s="195"/>
      <c r="CZ150" s="195"/>
      <c r="DA150" s="195"/>
      <c r="DB150" s="195"/>
      <c r="DC150" s="195"/>
      <c r="DD150" s="195"/>
      <c r="DE150" s="195"/>
      <c r="DF150" s="195"/>
      <c r="DG150" s="195"/>
      <c r="DH150" s="195"/>
      <c r="DI150" s="195"/>
      <c r="DJ150" s="195"/>
      <c r="DK150" s="195"/>
      <c r="DL150" s="195"/>
      <c r="DM150" s="195"/>
      <c r="DN150" s="195"/>
      <c r="DO150" s="195"/>
      <c r="DP150" s="195"/>
      <c r="DQ150" s="195"/>
      <c r="DR150" s="195"/>
      <c r="DS150" s="195"/>
      <c r="DT150" s="195"/>
      <c r="DU150" s="195"/>
      <c r="DV150" s="195"/>
      <c r="DW150" s="195"/>
      <c r="DX150" s="195"/>
      <c r="DY150" s="195"/>
      <c r="DZ150" s="195"/>
      <c r="EA150" s="195"/>
      <c r="EB150" s="195"/>
      <c r="EC150" s="195"/>
      <c r="ED150" s="22"/>
      <c r="EE150" s="428"/>
      <c r="EF150" s="428"/>
      <c r="EG150" s="428"/>
      <c r="EH150" s="428"/>
      <c r="EI150" s="428"/>
      <c r="EJ150" s="428"/>
      <c r="EK150" s="428"/>
      <c r="EL150" s="428"/>
      <c r="EM150" s="428"/>
      <c r="EN150" s="428"/>
      <c r="EO150" s="428"/>
      <c r="EP150" s="428"/>
      <c r="EQ150" s="428"/>
      <c r="ER150" s="428"/>
      <c r="ES150" s="428"/>
      <c r="ET150" s="428"/>
      <c r="EU150" s="195"/>
      <c r="EV150" s="195"/>
      <c r="EW150" s="195"/>
      <c r="EX150" s="195"/>
      <c r="EY150" s="195"/>
      <c r="EZ150" s="195"/>
      <c r="FA150" s="195"/>
      <c r="FB150" s="195"/>
      <c r="FC150" s="195"/>
      <c r="FD150" s="195"/>
      <c r="FE150" s="195"/>
      <c r="FF150" s="195"/>
      <c r="FG150" s="195"/>
      <c r="FH150" s="195"/>
      <c r="FI150" s="195"/>
      <c r="FJ150" s="195"/>
      <c r="FK150" s="195"/>
      <c r="FL150" s="195"/>
      <c r="FM150" s="195"/>
      <c r="FN150" s="195"/>
      <c r="FO150" s="195"/>
      <c r="FP150" s="195"/>
      <c r="FQ150" s="195"/>
      <c r="FR150" s="195"/>
      <c r="FS150" s="195"/>
      <c r="FT150" s="195"/>
      <c r="FU150" s="195"/>
      <c r="FV150" s="195"/>
      <c r="FW150" s="195"/>
      <c r="FX150" s="195"/>
      <c r="FY150" s="195"/>
      <c r="FZ150" s="195"/>
      <c r="GA150" s="195"/>
      <c r="GB150" s="195"/>
      <c r="GC150" s="195"/>
      <c r="GD150" s="195"/>
      <c r="GE150" s="195"/>
      <c r="GF150" s="195"/>
      <c r="GG150" s="195"/>
      <c r="GH150" s="195"/>
      <c r="GI150" s="195"/>
      <c r="GJ150" s="195"/>
      <c r="GK150" s="195"/>
      <c r="GL150" s="195"/>
      <c r="GM150" s="195"/>
      <c r="GN150" s="195"/>
      <c r="GO150" s="195"/>
      <c r="GP150" s="195"/>
      <c r="GQ150" s="195"/>
      <c r="GR150" s="195"/>
      <c r="GS150" s="195"/>
      <c r="GT150" s="195"/>
      <c r="GU150" s="195"/>
      <c r="GV150" s="195"/>
      <c r="GW150" s="195"/>
      <c r="GX150" s="195"/>
      <c r="GY150" s="195"/>
      <c r="GZ150" s="195"/>
      <c r="HA150" s="195"/>
    </row>
    <row r="151">
      <c r="A151" s="195"/>
      <c r="B151" s="195"/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428"/>
      <c r="Z151" s="429"/>
      <c r="AA151" s="195"/>
      <c r="AB151" s="195"/>
      <c r="AC151" s="195"/>
      <c r="AD151" s="92"/>
      <c r="AE151" s="191"/>
      <c r="AF151" s="92"/>
      <c r="AG151" s="191"/>
      <c r="AH151" s="189"/>
      <c r="AI151" s="192"/>
      <c r="AJ151" s="192"/>
      <c r="AK151" s="92"/>
      <c r="AL151" s="191"/>
      <c r="AM151" s="192"/>
      <c r="AN151" s="191"/>
      <c r="AO151" s="194"/>
      <c r="AP151" s="191"/>
      <c r="AQ151" s="191"/>
      <c r="AR151" s="201"/>
      <c r="AS151" s="195"/>
      <c r="AT151" s="195"/>
      <c r="AU151" s="195"/>
      <c r="AV151" s="97"/>
      <c r="AW151" s="97"/>
      <c r="AX151" s="92"/>
      <c r="AY151" s="125"/>
      <c r="AZ151" s="283"/>
      <c r="BA151" s="428"/>
      <c r="BB151" s="429"/>
      <c r="BC151" s="195"/>
      <c r="BD151" s="195"/>
      <c r="BE151" s="195"/>
      <c r="BF151" s="195"/>
      <c r="BG151" s="195"/>
      <c r="BH151" s="195"/>
      <c r="BI151" s="195"/>
      <c r="BJ151" s="195"/>
      <c r="BK151" s="195"/>
      <c r="BL151" s="195"/>
      <c r="BM151" s="195"/>
      <c r="BN151" s="195"/>
      <c r="BO151" s="195"/>
      <c r="BP151" s="195"/>
      <c r="BQ151" s="195"/>
      <c r="BR151" s="195"/>
      <c r="BS151" s="195"/>
      <c r="BT151" s="195"/>
      <c r="BU151" s="195"/>
      <c r="BV151" s="195"/>
      <c r="BW151" s="428"/>
      <c r="BX151" s="431"/>
      <c r="BY151" s="22"/>
      <c r="BZ151" s="56"/>
      <c r="CA151" s="56"/>
      <c r="CB151" s="56"/>
      <c r="CC151" s="56"/>
      <c r="CD151" s="56"/>
      <c r="CE151" s="195"/>
      <c r="CF151" s="195"/>
      <c r="CG151" s="195"/>
      <c r="CH151" s="195"/>
      <c r="CI151" s="195"/>
      <c r="CJ151" s="195"/>
      <c r="CK151" s="195"/>
      <c r="CL151" s="195"/>
      <c r="CM151" s="195"/>
      <c r="CN151" s="195"/>
      <c r="CO151" s="195"/>
      <c r="CP151" s="195"/>
      <c r="CQ151" s="195"/>
      <c r="CR151" s="195"/>
      <c r="CS151" s="195"/>
      <c r="CT151" s="195"/>
      <c r="CU151" s="195"/>
      <c r="CV151" s="195"/>
      <c r="CW151" s="195"/>
      <c r="CX151" s="195"/>
      <c r="CY151" s="195"/>
      <c r="CZ151" s="195"/>
      <c r="DA151" s="195"/>
      <c r="DB151" s="195"/>
      <c r="DC151" s="195"/>
      <c r="DD151" s="195"/>
      <c r="DE151" s="195"/>
      <c r="DF151" s="195"/>
      <c r="DG151" s="195"/>
      <c r="DH151" s="195"/>
      <c r="DI151" s="195"/>
      <c r="DJ151" s="195"/>
      <c r="DK151" s="195"/>
      <c r="DL151" s="195"/>
      <c r="DM151" s="195"/>
      <c r="DN151" s="195"/>
      <c r="DO151" s="195"/>
      <c r="DP151" s="195"/>
      <c r="DQ151" s="195"/>
      <c r="DR151" s="195"/>
      <c r="DS151" s="195"/>
      <c r="DT151" s="195"/>
      <c r="DU151" s="195"/>
      <c r="DV151" s="195"/>
      <c r="DW151" s="195"/>
      <c r="DX151" s="195"/>
      <c r="DY151" s="195"/>
      <c r="DZ151" s="195"/>
      <c r="EA151" s="195"/>
      <c r="EB151" s="195"/>
      <c r="EC151" s="195"/>
      <c r="ED151" s="23"/>
      <c r="EE151" s="76"/>
      <c r="EF151" s="76"/>
      <c r="EG151" s="76"/>
      <c r="EH151" s="76"/>
      <c r="EI151" s="76"/>
      <c r="EJ151" s="76"/>
      <c r="EK151" s="76"/>
      <c r="EL151" s="76"/>
      <c r="EM151" s="76"/>
      <c r="EN151" s="76"/>
      <c r="EO151" s="76"/>
      <c r="EP151" s="76"/>
      <c r="EQ151" s="76"/>
      <c r="ER151" s="76"/>
      <c r="ES151" s="76"/>
      <c r="ET151" s="76"/>
      <c r="EU151" s="195"/>
      <c r="EV151" s="195"/>
      <c r="EW151" s="195"/>
      <c r="EX151" s="195"/>
      <c r="EY151" s="195"/>
      <c r="EZ151" s="195"/>
      <c r="FA151" s="195"/>
      <c r="FB151" s="195"/>
      <c r="FC151" s="195"/>
      <c r="FD151" s="195"/>
      <c r="FE151" s="195"/>
      <c r="FF151" s="195"/>
      <c r="FG151" s="195"/>
      <c r="FH151" s="195"/>
      <c r="FI151" s="195"/>
      <c r="FJ151" s="195"/>
      <c r="FK151" s="195"/>
      <c r="FL151" s="195"/>
      <c r="FM151" s="195"/>
      <c r="FN151" s="195"/>
      <c r="FO151" s="195"/>
      <c r="FP151" s="195"/>
      <c r="FQ151" s="195"/>
      <c r="FR151" s="195"/>
      <c r="FS151" s="195"/>
      <c r="FT151" s="195"/>
      <c r="FU151" s="195"/>
      <c r="FV151" s="195"/>
      <c r="FW151" s="195"/>
      <c r="FX151" s="195"/>
      <c r="FY151" s="195"/>
      <c r="FZ151" s="195"/>
      <c r="GA151" s="195"/>
      <c r="GB151" s="195"/>
      <c r="GC151" s="195"/>
      <c r="GD151" s="195"/>
      <c r="GE151" s="195"/>
      <c r="GF151" s="195"/>
      <c r="GG151" s="195"/>
      <c r="GH151" s="195"/>
      <c r="GI151" s="195"/>
      <c r="GJ151" s="195"/>
      <c r="GK151" s="195"/>
      <c r="GL151" s="195"/>
      <c r="GM151" s="195"/>
      <c r="GN151" s="195"/>
      <c r="GO151" s="195"/>
      <c r="GP151" s="195"/>
      <c r="GQ151" s="195"/>
      <c r="GR151" s="195"/>
      <c r="GS151" s="195"/>
      <c r="GT151" s="195"/>
      <c r="GU151" s="195"/>
      <c r="GV151" s="195"/>
      <c r="GW151" s="195"/>
      <c r="GX151" s="195"/>
      <c r="GY151" s="195"/>
      <c r="GZ151" s="195"/>
      <c r="HA151" s="195"/>
    </row>
    <row r="152">
      <c r="A152" s="195"/>
      <c r="B152" s="195"/>
      <c r="C152" s="195"/>
      <c r="D152" s="195"/>
      <c r="E152" s="195"/>
      <c r="F152" s="195"/>
      <c r="G152" s="195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S152" s="195"/>
      <c r="T152" s="195"/>
      <c r="U152" s="195"/>
      <c r="V152" s="195"/>
      <c r="W152" s="195"/>
      <c r="X152" s="195"/>
      <c r="Y152" s="428"/>
      <c r="Z152" s="429"/>
      <c r="AA152" s="195"/>
      <c r="AB152" s="195"/>
      <c r="AC152" s="195"/>
      <c r="AD152" s="92"/>
      <c r="AE152" s="114"/>
      <c r="AF152" s="114"/>
      <c r="AG152" s="114"/>
      <c r="AH152" s="114"/>
      <c r="AI152" s="114"/>
      <c r="AJ152" s="201"/>
      <c r="AK152" s="92"/>
      <c r="AL152" s="201"/>
      <c r="AM152" s="191"/>
      <c r="AN152" s="193"/>
      <c r="AO152" s="193"/>
      <c r="AP152" s="193"/>
      <c r="AQ152" s="205"/>
      <c r="AR152" s="191"/>
      <c r="AS152" s="195"/>
      <c r="AT152" s="195"/>
      <c r="AU152" s="195"/>
      <c r="AV152" s="92"/>
      <c r="AW152" s="114"/>
      <c r="AX152" s="114"/>
      <c r="AY152" s="114"/>
      <c r="AZ152" s="114"/>
      <c r="BA152" s="428"/>
      <c r="BB152" s="429"/>
      <c r="BC152" s="195"/>
      <c r="BD152" s="195"/>
      <c r="BE152" s="195"/>
      <c r="BF152" s="195"/>
      <c r="BG152" s="195"/>
      <c r="BH152" s="195"/>
      <c r="BI152" s="195"/>
      <c r="BJ152" s="195"/>
      <c r="BK152" s="195"/>
      <c r="BL152" s="195"/>
      <c r="BM152" s="195"/>
      <c r="BN152" s="195"/>
      <c r="BO152" s="195"/>
      <c r="BP152" s="195"/>
      <c r="BQ152" s="195"/>
      <c r="BR152" s="195"/>
      <c r="BS152" s="195"/>
      <c r="BT152" s="195"/>
      <c r="BU152" s="195"/>
      <c r="BV152" s="195"/>
      <c r="BW152" s="428"/>
      <c r="BX152" s="431"/>
      <c r="BY152" s="22"/>
      <c r="BZ152" s="56"/>
      <c r="CA152" s="56"/>
      <c r="CB152" s="56"/>
      <c r="CC152" s="56"/>
      <c r="CD152" s="56"/>
      <c r="CE152" s="195"/>
      <c r="CF152" s="195"/>
      <c r="CG152" s="195"/>
      <c r="CH152" s="195"/>
      <c r="CI152" s="195"/>
      <c r="CJ152" s="195"/>
      <c r="CK152" s="195"/>
      <c r="CL152" s="195"/>
      <c r="CM152" s="195"/>
      <c r="CN152" s="195"/>
      <c r="CO152" s="195"/>
      <c r="CP152" s="195"/>
      <c r="CQ152" s="195"/>
      <c r="CR152" s="195"/>
      <c r="CS152" s="195"/>
      <c r="CT152" s="195"/>
      <c r="CU152" s="195"/>
      <c r="CV152" s="195"/>
      <c r="CW152" s="195"/>
      <c r="CX152" s="195"/>
      <c r="CY152" s="195"/>
      <c r="CZ152" s="195"/>
      <c r="DA152" s="195"/>
      <c r="DB152" s="195"/>
      <c r="DC152" s="195"/>
      <c r="DD152" s="195"/>
      <c r="DE152" s="195"/>
      <c r="DF152" s="195"/>
      <c r="DG152" s="195"/>
      <c r="DH152" s="195"/>
      <c r="DI152" s="195"/>
      <c r="DJ152" s="195"/>
      <c r="DK152" s="195"/>
      <c r="DL152" s="195"/>
      <c r="DM152" s="195"/>
      <c r="DN152" s="195"/>
      <c r="DO152" s="195"/>
      <c r="DP152" s="195"/>
      <c r="DQ152" s="195"/>
      <c r="DR152" s="195"/>
      <c r="DS152" s="195"/>
      <c r="DT152" s="195"/>
      <c r="DU152" s="195"/>
      <c r="DV152" s="195"/>
      <c r="DW152" s="195"/>
      <c r="DX152" s="195"/>
      <c r="DY152" s="195"/>
      <c r="DZ152" s="195"/>
      <c r="EA152" s="195"/>
      <c r="EB152" s="195"/>
      <c r="EC152" s="428"/>
      <c r="ED152" s="211"/>
      <c r="EE152" s="212"/>
      <c r="EF152" s="212"/>
      <c r="EG152" s="212"/>
      <c r="EH152" s="212"/>
      <c r="EI152" s="212"/>
      <c r="EJ152" s="212"/>
      <c r="EK152" s="212"/>
      <c r="EL152" s="212"/>
      <c r="EM152" s="212"/>
      <c r="EN152" s="212"/>
      <c r="EO152" s="212"/>
      <c r="EP152" s="212"/>
      <c r="EQ152" s="212"/>
      <c r="ER152" s="212"/>
      <c r="ES152" s="212"/>
      <c r="ET152" s="212"/>
      <c r="EU152" s="195"/>
      <c r="EV152" s="195"/>
      <c r="EW152" s="195"/>
      <c r="EX152" s="195"/>
      <c r="EY152" s="195"/>
      <c r="EZ152" s="195"/>
      <c r="FA152" s="195"/>
      <c r="FB152" s="195"/>
      <c r="FC152" s="195"/>
      <c r="FD152" s="195"/>
      <c r="FE152" s="195"/>
      <c r="FF152" s="195"/>
      <c r="FG152" s="195"/>
      <c r="FH152" s="195"/>
      <c r="FI152" s="195"/>
      <c r="FJ152" s="195"/>
      <c r="FK152" s="195"/>
      <c r="FL152" s="195"/>
      <c r="FM152" s="195"/>
      <c r="FN152" s="195"/>
      <c r="FO152" s="195"/>
      <c r="FP152" s="195"/>
      <c r="FQ152" s="195"/>
      <c r="FR152" s="195"/>
      <c r="FS152" s="195"/>
      <c r="FT152" s="195"/>
      <c r="FU152" s="195"/>
      <c r="FV152" s="195"/>
      <c r="FW152" s="195"/>
      <c r="FX152" s="195"/>
      <c r="FY152" s="195"/>
      <c r="FZ152" s="195"/>
      <c r="GA152" s="195"/>
      <c r="GB152" s="195"/>
      <c r="GC152" s="195"/>
      <c r="GD152" s="195"/>
      <c r="GE152" s="195"/>
      <c r="GF152" s="195"/>
      <c r="GG152" s="195"/>
      <c r="GH152" s="195"/>
      <c r="GI152" s="195"/>
      <c r="GJ152" s="195"/>
      <c r="GK152" s="195"/>
      <c r="GL152" s="195"/>
      <c r="GM152" s="195"/>
      <c r="GN152" s="195"/>
      <c r="GO152" s="195"/>
      <c r="GP152" s="195"/>
      <c r="GQ152" s="195"/>
      <c r="GR152" s="195"/>
      <c r="GS152" s="195"/>
      <c r="GT152" s="195"/>
      <c r="GU152" s="195"/>
      <c r="GV152" s="195"/>
      <c r="GW152" s="195"/>
      <c r="GX152" s="195"/>
      <c r="GY152" s="195"/>
      <c r="GZ152" s="195"/>
      <c r="HA152" s="195"/>
    </row>
    <row r="153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428"/>
      <c r="Z153" s="429"/>
      <c r="AA153" s="195"/>
      <c r="AB153" s="195"/>
      <c r="AC153" s="195"/>
      <c r="AD153" s="92"/>
      <c r="AE153" s="92"/>
      <c r="AF153" s="114"/>
      <c r="AG153" s="114"/>
      <c r="AH153" s="92"/>
      <c r="AI153" s="92"/>
      <c r="AJ153" s="193"/>
      <c r="AK153" s="92"/>
      <c r="AL153" s="191"/>
      <c r="AM153" s="189"/>
      <c r="AN153" s="189"/>
      <c r="AO153" s="192"/>
      <c r="AP153" s="192"/>
      <c r="AQ153" s="201"/>
      <c r="AR153" s="205"/>
      <c r="AS153" s="195"/>
      <c r="AT153" s="195"/>
      <c r="AU153" s="195"/>
      <c r="AV153" s="92"/>
      <c r="AW153" s="92"/>
      <c r="AX153" s="114"/>
      <c r="AY153" s="284"/>
      <c r="AZ153" s="114"/>
      <c r="BA153" s="428"/>
      <c r="BB153" s="429"/>
      <c r="BC153" s="195"/>
      <c r="BD153" s="195"/>
      <c r="BE153" s="195"/>
      <c r="BF153" s="195"/>
      <c r="BG153" s="195"/>
      <c r="BH153" s="195"/>
      <c r="BI153" s="195"/>
      <c r="BJ153" s="195"/>
      <c r="BK153" s="195"/>
      <c r="BL153" s="195"/>
      <c r="BM153" s="195"/>
      <c r="BN153" s="195"/>
      <c r="BO153" s="195"/>
      <c r="BP153" s="195"/>
      <c r="BQ153" s="195"/>
      <c r="BR153" s="195"/>
      <c r="BS153" s="195"/>
      <c r="BT153" s="195"/>
      <c r="BU153" s="195"/>
      <c r="BV153" s="195"/>
      <c r="BW153" s="428"/>
      <c r="BX153" s="430"/>
      <c r="BY153" s="22"/>
      <c r="BZ153" s="56"/>
      <c r="CA153" s="56"/>
      <c r="CB153" s="56"/>
      <c r="CC153" s="56"/>
      <c r="CD153" s="56"/>
      <c r="CE153" s="195"/>
      <c r="CF153" s="195"/>
      <c r="CG153" s="195"/>
      <c r="CH153" s="195"/>
      <c r="CI153" s="195"/>
      <c r="CJ153" s="195"/>
      <c r="CK153" s="195"/>
      <c r="CL153" s="195"/>
      <c r="CM153" s="195"/>
      <c r="CN153" s="195"/>
      <c r="CO153" s="195"/>
      <c r="CP153" s="195"/>
      <c r="CQ153" s="195"/>
      <c r="CR153" s="195"/>
      <c r="CS153" s="195"/>
      <c r="CT153" s="195"/>
      <c r="CU153" s="195"/>
      <c r="CV153" s="195"/>
      <c r="CW153" s="195"/>
      <c r="CX153" s="195"/>
      <c r="CY153" s="195"/>
      <c r="CZ153" s="195"/>
      <c r="DA153" s="195"/>
      <c r="DB153" s="195"/>
      <c r="DC153" s="195"/>
      <c r="DD153" s="195"/>
      <c r="DE153" s="195"/>
      <c r="DF153" s="195"/>
      <c r="DG153" s="195"/>
      <c r="DH153" s="195"/>
      <c r="DI153" s="195"/>
      <c r="DJ153" s="195"/>
      <c r="DK153" s="195"/>
      <c r="DL153" s="195"/>
      <c r="DM153" s="195"/>
      <c r="DN153" s="195"/>
      <c r="DO153" s="195"/>
      <c r="DP153" s="195"/>
      <c r="DQ153" s="195"/>
      <c r="DR153" s="195"/>
      <c r="DS153" s="195"/>
      <c r="DT153" s="195"/>
      <c r="DU153" s="195"/>
      <c r="DV153" s="195"/>
      <c r="DW153" s="195"/>
      <c r="DX153" s="195"/>
      <c r="DY153" s="195"/>
      <c r="DZ153" s="195"/>
      <c r="EA153" s="195"/>
      <c r="EB153" s="195"/>
      <c r="EC153" s="195"/>
      <c r="ED153" s="22"/>
      <c r="EE153" s="212"/>
      <c r="EF153" s="212"/>
      <c r="EG153" s="212"/>
      <c r="EH153" s="212"/>
      <c r="EI153" s="212"/>
      <c r="EJ153" s="212"/>
      <c r="EK153" s="212"/>
      <c r="EL153" s="212"/>
      <c r="EM153" s="212"/>
      <c r="EN153" s="212"/>
      <c r="EO153" s="212"/>
      <c r="EP153" s="212"/>
      <c r="EQ153" s="212"/>
      <c r="ER153" s="212"/>
      <c r="ES153" s="212"/>
      <c r="ET153" s="212"/>
      <c r="EU153" s="195"/>
      <c r="EV153" s="195"/>
      <c r="EW153" s="195"/>
      <c r="EX153" s="195"/>
      <c r="EY153" s="195"/>
      <c r="EZ153" s="195"/>
      <c r="FA153" s="195"/>
      <c r="FB153" s="195"/>
      <c r="FC153" s="195"/>
      <c r="FD153" s="195"/>
      <c r="FE153" s="195"/>
      <c r="FF153" s="195"/>
      <c r="FG153" s="195"/>
      <c r="FH153" s="195"/>
      <c r="FI153" s="195"/>
      <c r="FJ153" s="195"/>
      <c r="FK153" s="195"/>
      <c r="FL153" s="195"/>
      <c r="FM153" s="195"/>
      <c r="FN153" s="195"/>
      <c r="FO153" s="195"/>
      <c r="FP153" s="195"/>
      <c r="FQ153" s="195"/>
      <c r="FR153" s="195"/>
      <c r="FS153" s="195"/>
      <c r="FT153" s="195"/>
      <c r="FU153" s="195"/>
      <c r="FV153" s="195"/>
      <c r="FW153" s="195"/>
      <c r="FX153" s="195"/>
      <c r="FY153" s="195"/>
      <c r="FZ153" s="195"/>
      <c r="GA153" s="195"/>
      <c r="GB153" s="195"/>
      <c r="GC153" s="195"/>
      <c r="GD153" s="195"/>
      <c r="GE153" s="195"/>
      <c r="GF153" s="195"/>
      <c r="GG153" s="195"/>
      <c r="GH153" s="195"/>
      <c r="GI153" s="195"/>
      <c r="GJ153" s="195"/>
      <c r="GK153" s="195"/>
      <c r="GL153" s="195"/>
      <c r="GM153" s="195"/>
      <c r="GN153" s="195"/>
      <c r="GO153" s="195"/>
      <c r="GP153" s="195"/>
      <c r="GQ153" s="195"/>
      <c r="GR153" s="195"/>
      <c r="GS153" s="195"/>
      <c r="GT153" s="195"/>
      <c r="GU153" s="195"/>
      <c r="GV153" s="195"/>
      <c r="GW153" s="195"/>
      <c r="GX153" s="195"/>
      <c r="GY153" s="195"/>
      <c r="GZ153" s="195"/>
      <c r="HA153" s="195"/>
    </row>
    <row r="154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  <c r="R154" s="195"/>
      <c r="S154" s="195"/>
      <c r="T154" s="195"/>
      <c r="U154" s="195"/>
      <c r="V154" s="195"/>
      <c r="W154" s="195"/>
      <c r="X154" s="195"/>
      <c r="Y154" s="428"/>
      <c r="Z154" s="429"/>
      <c r="AA154" s="195"/>
      <c r="AB154" s="195"/>
      <c r="AC154" s="195"/>
      <c r="AD154" s="92"/>
      <c r="AE154" s="92"/>
      <c r="AF154" s="114"/>
      <c r="AG154" s="114"/>
      <c r="AH154" s="114"/>
      <c r="AI154" s="92"/>
      <c r="AJ154" s="92"/>
      <c r="AK154" s="92"/>
      <c r="AL154" s="205"/>
      <c r="AM154" s="92"/>
      <c r="AN154" s="205"/>
      <c r="AO154" s="192"/>
      <c r="AP154" s="189"/>
      <c r="AQ154" s="191"/>
      <c r="AR154" s="193"/>
      <c r="AS154" s="195"/>
      <c r="AT154" s="195"/>
      <c r="AU154" s="195"/>
      <c r="AV154" s="92"/>
      <c r="AW154" s="92"/>
      <c r="AX154" s="114"/>
      <c r="AY154" s="92"/>
      <c r="AZ154" s="114"/>
      <c r="BA154" s="428"/>
      <c r="BB154" s="429"/>
      <c r="BC154" s="195"/>
      <c r="BD154" s="195"/>
      <c r="BE154" s="195"/>
      <c r="BF154" s="195"/>
      <c r="BG154" s="195"/>
      <c r="BH154" s="195"/>
      <c r="BI154" s="195"/>
      <c r="BJ154" s="195"/>
      <c r="BK154" s="195"/>
      <c r="BL154" s="195"/>
      <c r="BM154" s="195"/>
      <c r="BN154" s="195"/>
      <c r="BO154" s="195"/>
      <c r="BP154" s="195"/>
      <c r="BQ154" s="195"/>
      <c r="BR154" s="195"/>
      <c r="BS154" s="195"/>
      <c r="BT154" s="195"/>
      <c r="BU154" s="195"/>
      <c r="BV154" s="195"/>
      <c r="BW154" s="428"/>
      <c r="BX154" s="430"/>
      <c r="BY154" s="22"/>
      <c r="BZ154" s="56"/>
      <c r="CA154" s="56"/>
      <c r="CB154" s="56"/>
      <c r="CC154" s="56"/>
      <c r="CD154" s="56"/>
      <c r="CE154" s="195"/>
      <c r="CF154" s="195"/>
      <c r="CG154" s="195"/>
      <c r="CH154" s="195"/>
      <c r="CI154" s="195"/>
      <c r="CJ154" s="195"/>
      <c r="CK154" s="195"/>
      <c r="CL154" s="195"/>
      <c r="CM154" s="195"/>
      <c r="CN154" s="195"/>
      <c r="CO154" s="195"/>
      <c r="CP154" s="195"/>
      <c r="CQ154" s="195"/>
      <c r="CR154" s="195"/>
      <c r="CS154" s="195"/>
      <c r="CT154" s="195"/>
      <c r="CU154" s="195"/>
      <c r="CV154" s="195"/>
      <c r="CW154" s="195"/>
      <c r="CX154" s="195"/>
      <c r="CY154" s="195"/>
      <c r="CZ154" s="195"/>
      <c r="DA154" s="195"/>
      <c r="DB154" s="195"/>
      <c r="DC154" s="195"/>
      <c r="DD154" s="195"/>
      <c r="DE154" s="195"/>
      <c r="DF154" s="195"/>
      <c r="DG154" s="195"/>
      <c r="DH154" s="195"/>
      <c r="DI154" s="195"/>
      <c r="DJ154" s="195"/>
      <c r="DK154" s="195"/>
      <c r="DL154" s="195"/>
      <c r="DM154" s="195"/>
      <c r="DN154" s="195"/>
      <c r="DO154" s="195"/>
      <c r="DP154" s="195"/>
      <c r="DQ154" s="195"/>
      <c r="DR154" s="195"/>
      <c r="DS154" s="195"/>
      <c r="DT154" s="195"/>
      <c r="DU154" s="195"/>
      <c r="DV154" s="195"/>
      <c r="DW154" s="195"/>
      <c r="DX154" s="195"/>
      <c r="DY154" s="195"/>
      <c r="DZ154" s="195"/>
      <c r="EA154" s="195"/>
      <c r="EB154" s="195"/>
      <c r="EC154" s="195"/>
      <c r="ED154" s="22"/>
      <c r="EE154" s="212"/>
      <c r="EF154" s="212"/>
      <c r="EG154" s="212"/>
      <c r="EH154" s="212"/>
      <c r="EI154" s="212"/>
      <c r="EJ154" s="212"/>
      <c r="EK154" s="212"/>
      <c r="EL154" s="212"/>
      <c r="EM154" s="212"/>
      <c r="EN154" s="212"/>
      <c r="EO154" s="212"/>
      <c r="EP154" s="212"/>
      <c r="EQ154" s="212"/>
      <c r="ER154" s="212"/>
      <c r="ES154" s="212"/>
      <c r="ET154" s="212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  <c r="FH154" s="195"/>
      <c r="FI154" s="195"/>
      <c r="FJ154" s="195"/>
      <c r="FK154" s="195"/>
      <c r="FL154" s="195"/>
      <c r="FM154" s="195"/>
      <c r="FN154" s="195"/>
      <c r="FO154" s="195"/>
      <c r="FP154" s="195"/>
      <c r="FQ154" s="195"/>
      <c r="FR154" s="195"/>
      <c r="FS154" s="195"/>
      <c r="FT154" s="195"/>
      <c r="FU154" s="195"/>
      <c r="FV154" s="195"/>
      <c r="FW154" s="195"/>
      <c r="FX154" s="195"/>
      <c r="FY154" s="195"/>
      <c r="FZ154" s="195"/>
      <c r="GA154" s="195"/>
      <c r="GB154" s="195"/>
      <c r="GC154" s="195"/>
      <c r="GD154" s="195"/>
      <c r="GE154" s="195"/>
      <c r="GF154" s="195"/>
      <c r="GG154" s="195"/>
      <c r="GH154" s="195"/>
      <c r="GI154" s="195"/>
      <c r="GJ154" s="195"/>
      <c r="GK154" s="195"/>
      <c r="GL154" s="195"/>
      <c r="GM154" s="195"/>
      <c r="GN154" s="195"/>
      <c r="GO154" s="195"/>
      <c r="GP154" s="195"/>
      <c r="GQ154" s="195"/>
      <c r="GR154" s="195"/>
      <c r="GS154" s="195"/>
      <c r="GT154" s="195"/>
      <c r="GU154" s="195"/>
      <c r="GV154" s="195"/>
      <c r="GW154" s="195"/>
      <c r="GX154" s="195"/>
      <c r="GY154" s="195"/>
      <c r="GZ154" s="195"/>
      <c r="HA154" s="195"/>
    </row>
    <row r="155">
      <c r="A155" s="195"/>
      <c r="B155" s="195"/>
      <c r="C155" s="195"/>
      <c r="D155" s="195"/>
      <c r="E155" s="195"/>
      <c r="F155" s="195"/>
      <c r="G155" s="195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  <c r="R155" s="195"/>
      <c r="S155" s="195"/>
      <c r="T155" s="195"/>
      <c r="U155" s="195"/>
      <c r="V155" s="195"/>
      <c r="W155" s="195"/>
      <c r="X155" s="195"/>
      <c r="Y155" s="428"/>
      <c r="Z155" s="429"/>
      <c r="AA155" s="195"/>
      <c r="AB155" s="195"/>
      <c r="AC155" s="195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7"/>
      <c r="AS155" s="195"/>
      <c r="AT155" s="195"/>
      <c r="AU155" s="195"/>
      <c r="AV155" s="22"/>
      <c r="AW155" s="22"/>
      <c r="AX155" s="22"/>
      <c r="AY155" s="22"/>
      <c r="AZ155" s="27"/>
      <c r="BA155" s="428"/>
      <c r="BB155" s="429"/>
      <c r="BC155" s="195"/>
      <c r="BD155" s="195"/>
      <c r="BE155" s="195"/>
      <c r="BF155" s="195"/>
      <c r="BG155" s="195"/>
      <c r="BH155" s="195"/>
      <c r="BI155" s="195"/>
      <c r="BJ155" s="195"/>
      <c r="BK155" s="195"/>
      <c r="BL155" s="195"/>
      <c r="BM155" s="195"/>
      <c r="BN155" s="195"/>
      <c r="BO155" s="195"/>
      <c r="BP155" s="195"/>
      <c r="BQ155" s="195"/>
      <c r="BR155" s="195"/>
      <c r="BS155" s="195"/>
      <c r="BT155" s="195"/>
      <c r="BU155" s="195"/>
      <c r="BV155" s="195"/>
      <c r="BW155" s="428"/>
      <c r="BX155" s="430"/>
      <c r="BY155" s="22"/>
      <c r="BZ155" s="56"/>
      <c r="CA155" s="56"/>
      <c r="CB155" s="56"/>
      <c r="CC155" s="56"/>
      <c r="CD155" s="56"/>
      <c r="CE155" s="195"/>
      <c r="CF155" s="195"/>
      <c r="CG155" s="195"/>
      <c r="CH155" s="195"/>
      <c r="CI155" s="195"/>
      <c r="CJ155" s="195"/>
      <c r="CK155" s="195"/>
      <c r="CL155" s="195"/>
      <c r="CM155" s="195"/>
      <c r="CN155" s="195"/>
      <c r="CO155" s="195"/>
      <c r="CP155" s="195"/>
      <c r="CQ155" s="195"/>
      <c r="CR155" s="195"/>
      <c r="CS155" s="195"/>
      <c r="CT155" s="195"/>
      <c r="CU155" s="195"/>
      <c r="CV155" s="195"/>
      <c r="CW155" s="195"/>
      <c r="CX155" s="195"/>
      <c r="CY155" s="195"/>
      <c r="CZ155" s="195"/>
      <c r="DA155" s="195"/>
      <c r="DB155" s="195"/>
      <c r="DC155" s="195"/>
      <c r="DD155" s="195"/>
      <c r="DE155" s="195"/>
      <c r="DF155" s="195"/>
      <c r="DG155" s="195"/>
      <c r="DH155" s="195"/>
      <c r="DI155" s="195"/>
      <c r="DJ155" s="195"/>
      <c r="DK155" s="195"/>
      <c r="DL155" s="195"/>
      <c r="DM155" s="195"/>
      <c r="DN155" s="195"/>
      <c r="DO155" s="195"/>
      <c r="DP155" s="195"/>
      <c r="DQ155" s="195"/>
      <c r="DR155" s="195"/>
      <c r="DS155" s="195"/>
      <c r="DT155" s="195"/>
      <c r="DU155" s="195"/>
      <c r="DV155" s="195"/>
      <c r="DW155" s="195"/>
      <c r="DX155" s="195"/>
      <c r="DY155" s="195"/>
      <c r="DZ155" s="195"/>
      <c r="EA155" s="195"/>
      <c r="EB155" s="195"/>
      <c r="EC155" s="195"/>
      <c r="ED155" s="22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195"/>
      <c r="EV155" s="195"/>
      <c r="EW155" s="195"/>
      <c r="EX155" s="195"/>
      <c r="EY155" s="195"/>
      <c r="EZ155" s="195"/>
      <c r="FA155" s="195"/>
      <c r="FB155" s="195"/>
      <c r="FC155" s="195"/>
      <c r="FD155" s="195"/>
      <c r="FE155" s="195"/>
      <c r="FF155" s="195"/>
      <c r="FG155" s="195"/>
      <c r="FH155" s="195"/>
      <c r="FI155" s="195"/>
      <c r="FJ155" s="195"/>
      <c r="FK155" s="195"/>
      <c r="FL155" s="195"/>
      <c r="FM155" s="195"/>
      <c r="FN155" s="195"/>
      <c r="FO155" s="195"/>
      <c r="FP155" s="195"/>
      <c r="FQ155" s="195"/>
      <c r="FR155" s="195"/>
      <c r="FS155" s="195"/>
      <c r="FT155" s="195"/>
      <c r="FU155" s="195"/>
      <c r="FV155" s="195"/>
      <c r="FW155" s="195"/>
      <c r="FX155" s="195"/>
      <c r="FY155" s="195"/>
      <c r="FZ155" s="195"/>
      <c r="GA155" s="195"/>
      <c r="GB155" s="195"/>
      <c r="GC155" s="195"/>
      <c r="GD155" s="195"/>
      <c r="GE155" s="195"/>
      <c r="GF155" s="195"/>
      <c r="GG155" s="195"/>
      <c r="GH155" s="195"/>
      <c r="GI155" s="195"/>
      <c r="GJ155" s="195"/>
      <c r="GK155" s="195"/>
      <c r="GL155" s="195"/>
      <c r="GM155" s="195"/>
      <c r="GN155" s="195"/>
      <c r="GO155" s="195"/>
      <c r="GP155" s="195"/>
      <c r="GQ155" s="195"/>
      <c r="GR155" s="195"/>
      <c r="GS155" s="195"/>
      <c r="GT155" s="195"/>
      <c r="GU155" s="195"/>
      <c r="GV155" s="195"/>
      <c r="GW155" s="195"/>
      <c r="GX155" s="195"/>
      <c r="GY155" s="195"/>
      <c r="GZ155" s="195"/>
      <c r="HA155" s="195"/>
    </row>
    <row r="156">
      <c r="A156" s="195"/>
      <c r="B156" s="195"/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S156" s="195"/>
      <c r="T156" s="195"/>
      <c r="U156" s="195"/>
      <c r="V156" s="195"/>
      <c r="W156" s="195"/>
      <c r="X156" s="195"/>
      <c r="Y156" s="428"/>
      <c r="Z156" s="429"/>
      <c r="AA156" s="195"/>
      <c r="AB156" s="195"/>
      <c r="AC156" s="195"/>
      <c r="AD156" s="27"/>
      <c r="AE156" s="428"/>
      <c r="AF156" s="428"/>
      <c r="AG156" s="428"/>
      <c r="AH156" s="428"/>
      <c r="AI156" s="428"/>
      <c r="AJ156" s="428"/>
      <c r="AK156" s="428"/>
      <c r="AL156" s="195"/>
      <c r="AM156" s="195"/>
      <c r="AN156" s="195"/>
      <c r="AO156" s="195"/>
      <c r="AP156" s="195"/>
      <c r="AQ156" s="195"/>
      <c r="AR156" s="195"/>
      <c r="AS156" s="195"/>
      <c r="AT156" s="195"/>
      <c r="AU156" s="195"/>
      <c r="AV156" s="27"/>
      <c r="AW156" s="428"/>
      <c r="AX156" s="428"/>
      <c r="AY156" s="195"/>
      <c r="AZ156" s="195"/>
      <c r="BA156" s="428"/>
      <c r="BB156" s="429"/>
      <c r="BC156" s="195"/>
      <c r="BD156" s="195"/>
      <c r="BE156" s="195"/>
      <c r="BF156" s="195"/>
      <c r="BG156" s="195"/>
      <c r="BH156" s="195"/>
      <c r="BI156" s="195"/>
      <c r="BJ156" s="195"/>
      <c r="BK156" s="195"/>
      <c r="BL156" s="195"/>
      <c r="BM156" s="195"/>
      <c r="BN156" s="195"/>
      <c r="BO156" s="195"/>
      <c r="BP156" s="195"/>
      <c r="BQ156" s="195"/>
      <c r="BR156" s="195"/>
      <c r="BS156" s="195"/>
      <c r="BT156" s="195"/>
      <c r="BU156" s="195"/>
      <c r="BV156" s="195"/>
      <c r="BW156" s="428"/>
      <c r="BX156" s="430"/>
      <c r="BY156" s="22"/>
      <c r="BZ156" s="56"/>
      <c r="CA156" s="56"/>
      <c r="CB156" s="56"/>
      <c r="CC156" s="56"/>
      <c r="CD156" s="56"/>
      <c r="CE156" s="195"/>
      <c r="CF156" s="195"/>
      <c r="CG156" s="195"/>
      <c r="CH156" s="195"/>
      <c r="CI156" s="195"/>
      <c r="CJ156" s="195"/>
      <c r="CK156" s="195"/>
      <c r="CL156" s="195"/>
      <c r="CM156" s="195"/>
      <c r="CN156" s="195"/>
      <c r="CO156" s="195"/>
      <c r="CP156" s="195"/>
      <c r="CQ156" s="195"/>
      <c r="CR156" s="195"/>
      <c r="CS156" s="195"/>
      <c r="CT156" s="195"/>
      <c r="CU156" s="195"/>
      <c r="CV156" s="195"/>
      <c r="CW156" s="195"/>
      <c r="CX156" s="195"/>
      <c r="CY156" s="195"/>
      <c r="CZ156" s="195"/>
      <c r="DA156" s="195"/>
      <c r="DB156" s="195"/>
      <c r="DC156" s="195"/>
      <c r="DD156" s="195"/>
      <c r="DE156" s="195"/>
      <c r="DF156" s="195"/>
      <c r="DG156" s="195"/>
      <c r="DH156" s="195"/>
      <c r="DI156" s="195"/>
      <c r="DJ156" s="195"/>
      <c r="DK156" s="195"/>
      <c r="DL156" s="195"/>
      <c r="DM156" s="195"/>
      <c r="DN156" s="195"/>
      <c r="DO156" s="195"/>
      <c r="DP156" s="195"/>
      <c r="DQ156" s="195"/>
      <c r="DR156" s="195"/>
      <c r="DS156" s="195"/>
      <c r="DT156" s="195"/>
      <c r="DU156" s="195"/>
      <c r="DV156" s="195"/>
      <c r="DW156" s="195"/>
      <c r="DX156" s="195"/>
      <c r="DY156" s="195"/>
      <c r="DZ156" s="195"/>
      <c r="EA156" s="195"/>
      <c r="EB156" s="195"/>
      <c r="EC156" s="195"/>
      <c r="ED156" s="195"/>
      <c r="EE156" s="27"/>
      <c r="EF156" s="428"/>
      <c r="EG156" s="428"/>
      <c r="EH156" s="428"/>
      <c r="EI156" s="195"/>
      <c r="EJ156" s="195"/>
      <c r="EK156" s="195"/>
      <c r="EL156" s="195"/>
      <c r="EM156" s="195"/>
      <c r="EN156" s="195"/>
      <c r="EO156" s="195"/>
      <c r="EP156" s="195"/>
      <c r="EQ156" s="195"/>
      <c r="ER156" s="195"/>
      <c r="ES156" s="195"/>
      <c r="ET156" s="195"/>
      <c r="EU156" s="195"/>
      <c r="EV156" s="195"/>
      <c r="EW156" s="195"/>
      <c r="EX156" s="195"/>
      <c r="EY156" s="195"/>
      <c r="EZ156" s="195"/>
      <c r="FA156" s="195"/>
      <c r="FB156" s="195"/>
      <c r="FC156" s="195"/>
      <c r="FD156" s="195"/>
      <c r="FE156" s="195"/>
      <c r="FF156" s="195"/>
      <c r="FG156" s="195"/>
      <c r="FH156" s="195"/>
      <c r="FI156" s="195"/>
      <c r="FJ156" s="195"/>
      <c r="FK156" s="195"/>
      <c r="FL156" s="195"/>
      <c r="FM156" s="195"/>
      <c r="FN156" s="195"/>
      <c r="FO156" s="195"/>
      <c r="FP156" s="195"/>
      <c r="FQ156" s="195"/>
      <c r="FR156" s="195"/>
      <c r="FS156" s="195"/>
      <c r="FT156" s="195"/>
      <c r="FU156" s="195"/>
      <c r="FV156" s="195"/>
      <c r="FW156" s="195"/>
      <c r="FX156" s="195"/>
      <c r="FY156" s="195"/>
      <c r="FZ156" s="195"/>
      <c r="GA156" s="195"/>
      <c r="GB156" s="195"/>
      <c r="GC156" s="195"/>
      <c r="GD156" s="195"/>
      <c r="GE156" s="195"/>
      <c r="GF156" s="195"/>
      <c r="GG156" s="195"/>
      <c r="GH156" s="195"/>
      <c r="GI156" s="195"/>
      <c r="GJ156" s="195"/>
      <c r="GK156" s="195"/>
      <c r="GL156" s="195"/>
      <c r="GM156" s="195"/>
      <c r="GN156" s="195"/>
      <c r="GO156" s="195"/>
      <c r="GP156" s="195"/>
      <c r="GQ156" s="195"/>
      <c r="GR156" s="195"/>
      <c r="GS156" s="195"/>
      <c r="GT156" s="195"/>
      <c r="GU156" s="195"/>
      <c r="GV156" s="195"/>
      <c r="GW156" s="195"/>
      <c r="GX156" s="195"/>
      <c r="GY156" s="195"/>
      <c r="GZ156" s="195"/>
      <c r="HA156" s="195"/>
    </row>
    <row r="157">
      <c r="A157" s="195"/>
      <c r="B157" s="195"/>
      <c r="C157" s="195"/>
      <c r="D157" s="195"/>
      <c r="E157" s="195"/>
      <c r="F157" s="195"/>
      <c r="G157" s="195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  <c r="R157" s="195"/>
      <c r="S157" s="195"/>
      <c r="T157" s="195"/>
      <c r="U157" s="195"/>
      <c r="V157" s="195"/>
      <c r="W157" s="195"/>
      <c r="X157" s="195"/>
      <c r="Y157" s="428"/>
      <c r="Z157" s="429"/>
      <c r="AA157" s="195"/>
      <c r="AB157" s="195"/>
      <c r="AC157" s="195"/>
      <c r="AD157" s="27"/>
      <c r="AE157" s="428"/>
      <c r="AF157" s="428"/>
      <c r="AG157" s="428"/>
      <c r="AH157" s="428"/>
      <c r="AI157" s="428"/>
      <c r="AJ157" s="428"/>
      <c r="AK157" s="428"/>
      <c r="AL157" s="428"/>
      <c r="AM157" s="428"/>
      <c r="AN157" s="428"/>
      <c r="AO157" s="428"/>
      <c r="AP157" s="428"/>
      <c r="AQ157" s="428"/>
      <c r="AR157" s="428"/>
      <c r="AS157" s="428"/>
      <c r="AT157" s="428"/>
      <c r="AU157" s="195"/>
      <c r="AV157" s="27"/>
      <c r="AW157" s="428"/>
      <c r="AX157" s="428"/>
      <c r="AY157" s="428"/>
      <c r="AZ157" s="428"/>
      <c r="BA157" s="428"/>
      <c r="BB157" s="429"/>
      <c r="BC157" s="195"/>
      <c r="BD157" s="195"/>
      <c r="BE157" s="195"/>
      <c r="BF157" s="195"/>
      <c r="BG157" s="195"/>
      <c r="BH157" s="195"/>
      <c r="BI157" s="195"/>
      <c r="BJ157" s="195"/>
      <c r="BK157" s="195"/>
      <c r="BL157" s="195"/>
      <c r="BM157" s="195"/>
      <c r="BN157" s="195"/>
      <c r="BO157" s="195"/>
      <c r="BP157" s="195"/>
      <c r="BQ157" s="195"/>
      <c r="BR157" s="195"/>
      <c r="BS157" s="195"/>
      <c r="BT157" s="195"/>
      <c r="BU157" s="195"/>
      <c r="BV157" s="195"/>
      <c r="BW157" s="428"/>
      <c r="BX157" s="430"/>
      <c r="BY157" s="22"/>
      <c r="BZ157" s="56"/>
      <c r="CA157" s="56"/>
      <c r="CB157" s="56"/>
      <c r="CC157" s="56"/>
      <c r="CD157" s="56"/>
      <c r="CE157" s="195"/>
      <c r="CF157" s="195"/>
      <c r="CG157" s="195"/>
      <c r="CH157" s="195"/>
      <c r="CI157" s="195"/>
      <c r="CJ157" s="195"/>
      <c r="CK157" s="195"/>
      <c r="CL157" s="195"/>
      <c r="CM157" s="195"/>
      <c r="CN157" s="195"/>
      <c r="CO157" s="195"/>
      <c r="CP157" s="195"/>
      <c r="CQ157" s="195"/>
      <c r="CR157" s="195"/>
      <c r="CS157" s="195"/>
      <c r="CT157" s="195"/>
      <c r="CU157" s="195"/>
      <c r="CV157" s="195"/>
      <c r="CW157" s="195"/>
      <c r="CX157" s="195"/>
      <c r="CY157" s="195"/>
      <c r="CZ157" s="195"/>
      <c r="DA157" s="195"/>
      <c r="DB157" s="195"/>
      <c r="DC157" s="195"/>
      <c r="DD157" s="195"/>
      <c r="DE157" s="195"/>
      <c r="DF157" s="195"/>
      <c r="DG157" s="195"/>
      <c r="DH157" s="195"/>
      <c r="DI157" s="195"/>
      <c r="DJ157" s="195"/>
      <c r="DK157" s="195"/>
      <c r="DL157" s="195"/>
      <c r="DM157" s="195"/>
      <c r="DN157" s="195"/>
      <c r="DO157" s="195"/>
      <c r="DP157" s="195"/>
      <c r="DQ157" s="195"/>
      <c r="DR157" s="195"/>
      <c r="DS157" s="195"/>
      <c r="DT157" s="195"/>
      <c r="DU157" s="195"/>
      <c r="DV157" s="195"/>
      <c r="DW157" s="195"/>
      <c r="DX157" s="195"/>
      <c r="DY157" s="195"/>
      <c r="DZ157" s="195"/>
      <c r="EA157" s="195"/>
      <c r="EB157" s="195"/>
      <c r="EC157" s="195"/>
      <c r="ED157" s="195"/>
      <c r="EE157" s="27"/>
      <c r="EF157" s="428"/>
      <c r="EG157" s="428"/>
      <c r="EH157" s="428"/>
      <c r="EI157" s="428"/>
      <c r="EJ157" s="195"/>
      <c r="EK157" s="195"/>
      <c r="EL157" s="195"/>
      <c r="EM157" s="195"/>
      <c r="EN157" s="195"/>
      <c r="EO157" s="195"/>
      <c r="EP157" s="195"/>
      <c r="EQ157" s="195"/>
      <c r="ER157" s="195"/>
      <c r="ES157" s="195"/>
      <c r="ET157" s="195"/>
      <c r="EU157" s="195"/>
      <c r="EV157" s="195"/>
      <c r="EW157" s="195"/>
      <c r="EX157" s="195"/>
      <c r="EY157" s="195"/>
      <c r="EZ157" s="195"/>
      <c r="FA157" s="195"/>
      <c r="FB157" s="195"/>
      <c r="FC157" s="195"/>
      <c r="FD157" s="195"/>
      <c r="FE157" s="195"/>
      <c r="FF157" s="195"/>
      <c r="FG157" s="195"/>
      <c r="FH157" s="195"/>
      <c r="FI157" s="195"/>
      <c r="FJ157" s="195"/>
      <c r="FK157" s="195"/>
      <c r="FL157" s="195"/>
      <c r="FM157" s="195"/>
      <c r="FN157" s="195"/>
      <c r="FO157" s="195"/>
      <c r="FP157" s="195"/>
      <c r="FQ157" s="195"/>
      <c r="FR157" s="195"/>
      <c r="FS157" s="195"/>
      <c r="FT157" s="195"/>
      <c r="FU157" s="195"/>
      <c r="FV157" s="195"/>
      <c r="FW157" s="195"/>
      <c r="FX157" s="195"/>
      <c r="FY157" s="195"/>
      <c r="FZ157" s="195"/>
      <c r="GA157" s="195"/>
      <c r="GB157" s="195"/>
      <c r="GC157" s="195"/>
      <c r="GD157" s="195"/>
      <c r="GE157" s="195"/>
      <c r="GF157" s="195"/>
      <c r="GG157" s="195"/>
      <c r="GH157" s="195"/>
      <c r="GI157" s="195"/>
      <c r="GJ157" s="195"/>
      <c r="GK157" s="195"/>
      <c r="GL157" s="195"/>
      <c r="GM157" s="195"/>
      <c r="GN157" s="195"/>
      <c r="GO157" s="195"/>
      <c r="GP157" s="195"/>
      <c r="GQ157" s="195"/>
      <c r="GR157" s="195"/>
      <c r="GS157" s="195"/>
      <c r="GT157" s="195"/>
      <c r="GU157" s="195"/>
      <c r="GV157" s="195"/>
      <c r="GW157" s="195"/>
      <c r="GX157" s="195"/>
      <c r="GY157" s="195"/>
      <c r="GZ157" s="195"/>
      <c r="HA157" s="195"/>
    </row>
    <row r="158">
      <c r="A158" s="195"/>
      <c r="B158" s="195"/>
      <c r="C158" s="195"/>
      <c r="D158" s="195"/>
      <c r="E158" s="195"/>
      <c r="F158" s="195"/>
      <c r="G158" s="195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  <c r="R158" s="195"/>
      <c r="S158" s="195"/>
      <c r="T158" s="195"/>
      <c r="U158" s="195"/>
      <c r="V158" s="195"/>
      <c r="W158" s="195"/>
      <c r="X158" s="195"/>
      <c r="Y158" s="428"/>
      <c r="Z158" s="429"/>
      <c r="AA158" s="195"/>
      <c r="AB158" s="195"/>
      <c r="AC158" s="27"/>
      <c r="AD158" s="428"/>
      <c r="AE158" s="428"/>
      <c r="AF158" s="428"/>
      <c r="AG158" s="428"/>
      <c r="AH158" s="428"/>
      <c r="AI158" s="428"/>
      <c r="AJ158" s="428"/>
      <c r="AK158" s="428"/>
      <c r="AL158" s="428"/>
      <c r="AM158" s="428"/>
      <c r="AN158" s="428"/>
      <c r="AO158" s="428"/>
      <c r="AP158" s="428"/>
      <c r="AQ158" s="428"/>
      <c r="AR158" s="428"/>
      <c r="AS158" s="195"/>
      <c r="AT158" s="195"/>
      <c r="AU158" s="27"/>
      <c r="AV158" s="428"/>
      <c r="AW158" s="428"/>
      <c r="AX158" s="428"/>
      <c r="AY158" s="428"/>
      <c r="AZ158" s="428"/>
      <c r="BA158" s="428"/>
      <c r="BB158" s="429"/>
      <c r="BC158" s="195"/>
      <c r="BD158" s="195"/>
      <c r="BE158" s="195"/>
      <c r="BF158" s="195"/>
      <c r="BG158" s="195"/>
      <c r="BH158" s="195"/>
      <c r="BI158" s="195"/>
      <c r="BJ158" s="195"/>
      <c r="BK158" s="195"/>
      <c r="BL158" s="195"/>
      <c r="BM158" s="195"/>
      <c r="BN158" s="195"/>
      <c r="BO158" s="195"/>
      <c r="BP158" s="195"/>
      <c r="BQ158" s="195"/>
      <c r="BR158" s="195"/>
      <c r="BS158" s="195"/>
      <c r="BT158" s="195"/>
      <c r="BU158" s="195"/>
      <c r="BV158" s="195"/>
      <c r="BW158" s="428"/>
      <c r="BX158" s="430"/>
      <c r="BY158" s="22"/>
      <c r="BZ158" s="56"/>
      <c r="CA158" s="56"/>
      <c r="CB158" s="56"/>
      <c r="CC158" s="56"/>
      <c r="CD158" s="56"/>
      <c r="CE158" s="195"/>
      <c r="CF158" s="195"/>
      <c r="CG158" s="195"/>
      <c r="CH158" s="195"/>
      <c r="CI158" s="195"/>
      <c r="CJ158" s="195"/>
      <c r="CK158" s="195"/>
      <c r="CL158" s="195"/>
      <c r="CM158" s="195"/>
      <c r="CN158" s="195"/>
      <c r="CO158" s="195"/>
      <c r="CP158" s="195"/>
      <c r="CQ158" s="195"/>
      <c r="CR158" s="195"/>
      <c r="CS158" s="195"/>
      <c r="CT158" s="195"/>
      <c r="CU158" s="195"/>
      <c r="CV158" s="195"/>
      <c r="CW158" s="195"/>
      <c r="CX158" s="195"/>
      <c r="CY158" s="195"/>
      <c r="CZ158" s="195"/>
      <c r="DA158" s="195"/>
      <c r="DB158" s="195"/>
      <c r="DC158" s="195"/>
      <c r="DD158" s="195"/>
      <c r="DE158" s="195"/>
      <c r="DF158" s="195"/>
      <c r="DG158" s="195"/>
      <c r="DH158" s="195"/>
      <c r="DI158" s="195"/>
      <c r="DJ158" s="195"/>
      <c r="DK158" s="195"/>
      <c r="DL158" s="195"/>
      <c r="DM158" s="195"/>
      <c r="DN158" s="195"/>
      <c r="DO158" s="195"/>
      <c r="DP158" s="195"/>
      <c r="DQ158" s="195"/>
      <c r="DR158" s="195"/>
      <c r="DS158" s="195"/>
      <c r="DT158" s="195"/>
      <c r="DU158" s="195"/>
      <c r="DV158" s="195"/>
      <c r="DW158" s="195"/>
      <c r="DX158" s="195"/>
      <c r="DY158" s="195"/>
      <c r="DZ158" s="195"/>
      <c r="EA158" s="195"/>
      <c r="EB158" s="195"/>
      <c r="EC158" s="195"/>
      <c r="ED158" s="195"/>
      <c r="EE158" s="27"/>
      <c r="EF158" s="428"/>
      <c r="EG158" s="428"/>
      <c r="EH158" s="428"/>
      <c r="EI158" s="195"/>
      <c r="EJ158" s="195"/>
      <c r="EK158" s="195"/>
      <c r="EL158" s="195"/>
      <c r="EM158" s="195"/>
      <c r="EN158" s="195"/>
      <c r="EO158" s="195"/>
      <c r="EP158" s="195"/>
      <c r="EQ158" s="195"/>
      <c r="ER158" s="195"/>
      <c r="ES158" s="195"/>
      <c r="ET158" s="195"/>
      <c r="EU158" s="195"/>
      <c r="EV158" s="195"/>
      <c r="EW158" s="195"/>
      <c r="EX158" s="195"/>
      <c r="EY158" s="195"/>
      <c r="EZ158" s="195"/>
      <c r="FA158" s="195"/>
      <c r="FB158" s="195"/>
      <c r="FC158" s="195"/>
      <c r="FD158" s="195"/>
      <c r="FE158" s="195"/>
      <c r="FF158" s="195"/>
      <c r="FG158" s="195"/>
      <c r="FH158" s="195"/>
      <c r="FI158" s="195"/>
      <c r="FJ158" s="195"/>
      <c r="FK158" s="195"/>
      <c r="FL158" s="195"/>
      <c r="FM158" s="195"/>
      <c r="FN158" s="195"/>
      <c r="FO158" s="195"/>
      <c r="FP158" s="195"/>
      <c r="FQ158" s="195"/>
      <c r="FR158" s="195"/>
      <c r="FS158" s="195"/>
      <c r="FT158" s="195"/>
      <c r="FU158" s="195"/>
      <c r="FV158" s="195"/>
      <c r="FW158" s="195"/>
      <c r="FX158" s="195"/>
      <c r="FY158" s="195"/>
      <c r="FZ158" s="195"/>
      <c r="GA158" s="195"/>
      <c r="GB158" s="195"/>
      <c r="GC158" s="195"/>
      <c r="GD158" s="195"/>
      <c r="GE158" s="195"/>
      <c r="GF158" s="195"/>
      <c r="GG158" s="195"/>
      <c r="GH158" s="195"/>
      <c r="GI158" s="195"/>
      <c r="GJ158" s="195"/>
      <c r="GK158" s="195"/>
      <c r="GL158" s="195"/>
      <c r="GM158" s="195"/>
      <c r="GN158" s="195"/>
      <c r="GO158" s="195"/>
      <c r="GP158" s="195"/>
      <c r="GQ158" s="195"/>
      <c r="GR158" s="195"/>
      <c r="GS158" s="195"/>
      <c r="GT158" s="195"/>
      <c r="GU158" s="195"/>
      <c r="GV158" s="195"/>
      <c r="GW158" s="195"/>
      <c r="GX158" s="195"/>
      <c r="GY158" s="195"/>
      <c r="GZ158" s="195"/>
      <c r="HA158" s="195"/>
    </row>
    <row r="159">
      <c r="A159" s="195"/>
      <c r="B159" s="195"/>
      <c r="C159" s="195"/>
      <c r="D159" s="195"/>
      <c r="E159" s="195"/>
      <c r="F159" s="195"/>
      <c r="G159" s="195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S159" s="195"/>
      <c r="T159" s="195"/>
      <c r="U159" s="195"/>
      <c r="V159" s="195"/>
      <c r="W159" s="195"/>
      <c r="X159" s="195"/>
      <c r="Y159" s="428"/>
      <c r="Z159" s="429"/>
      <c r="AA159" s="195"/>
      <c r="AB159" s="195"/>
      <c r="AC159" s="23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195"/>
      <c r="AT159" s="195"/>
      <c r="AU159" s="23"/>
      <c r="AV159" s="76"/>
      <c r="AW159" s="76"/>
      <c r="AX159" s="76"/>
      <c r="AY159" s="76"/>
      <c r="AZ159" s="76"/>
      <c r="BA159" s="428"/>
      <c r="BB159" s="429"/>
      <c r="BC159" s="195"/>
      <c r="BD159" s="195"/>
      <c r="BE159" s="195"/>
      <c r="BF159" s="195"/>
      <c r="BG159" s="195"/>
      <c r="BH159" s="195"/>
      <c r="BI159" s="195"/>
      <c r="BJ159" s="195"/>
      <c r="BK159" s="195"/>
      <c r="BL159" s="195"/>
      <c r="BM159" s="195"/>
      <c r="BN159" s="195"/>
      <c r="BO159" s="195"/>
      <c r="BP159" s="195"/>
      <c r="BQ159" s="195"/>
      <c r="BR159" s="195"/>
      <c r="BS159" s="195"/>
      <c r="BT159" s="195"/>
      <c r="BU159" s="195"/>
      <c r="BV159" s="195"/>
      <c r="BW159" s="428"/>
      <c r="BX159" s="430"/>
      <c r="BY159" s="22"/>
      <c r="BZ159" s="56"/>
      <c r="CA159" s="56"/>
      <c r="CB159" s="56"/>
      <c r="CC159" s="56"/>
      <c r="CD159" s="56"/>
      <c r="CE159" s="195"/>
      <c r="CF159" s="195"/>
      <c r="CG159" s="195"/>
      <c r="CH159" s="195"/>
      <c r="CI159" s="195"/>
      <c r="CJ159" s="195"/>
      <c r="CK159" s="195"/>
      <c r="CL159" s="195"/>
      <c r="CM159" s="195"/>
      <c r="CN159" s="195"/>
      <c r="CO159" s="195"/>
      <c r="CP159" s="195"/>
      <c r="CQ159" s="195"/>
      <c r="CR159" s="195"/>
      <c r="CS159" s="195"/>
      <c r="CT159" s="195"/>
      <c r="CU159" s="195"/>
      <c r="CV159" s="195"/>
      <c r="CW159" s="195"/>
      <c r="CX159" s="195"/>
      <c r="CY159" s="195"/>
      <c r="CZ159" s="195"/>
      <c r="DA159" s="195"/>
      <c r="DB159" s="195"/>
      <c r="DC159" s="195"/>
      <c r="DD159" s="195"/>
      <c r="DE159" s="195"/>
      <c r="DF159" s="195"/>
      <c r="DG159" s="195"/>
      <c r="DH159" s="195"/>
      <c r="DI159" s="195"/>
      <c r="DJ159" s="195"/>
      <c r="DK159" s="195"/>
      <c r="DL159" s="195"/>
      <c r="DM159" s="195"/>
      <c r="DN159" s="195"/>
      <c r="DO159" s="195"/>
      <c r="DP159" s="195"/>
      <c r="DQ159" s="195"/>
      <c r="DR159" s="195"/>
      <c r="DS159" s="195"/>
      <c r="DT159" s="195"/>
      <c r="DU159" s="195"/>
      <c r="DV159" s="195"/>
      <c r="DW159" s="195"/>
      <c r="DX159" s="195"/>
      <c r="DY159" s="195"/>
      <c r="DZ159" s="195"/>
      <c r="EA159" s="195"/>
      <c r="EB159" s="195"/>
      <c r="EC159" s="195"/>
      <c r="ED159" s="195"/>
      <c r="EE159" s="195"/>
      <c r="EF159" s="195"/>
      <c r="EG159" s="195"/>
      <c r="EH159" s="195"/>
      <c r="EI159" s="195"/>
      <c r="EJ159" s="195"/>
      <c r="EK159" s="195"/>
      <c r="EL159" s="195"/>
      <c r="EM159" s="195"/>
      <c r="EN159" s="195"/>
      <c r="EO159" s="195"/>
      <c r="EP159" s="195"/>
      <c r="EQ159" s="195"/>
      <c r="ER159" s="195"/>
      <c r="ES159" s="195"/>
      <c r="ET159" s="195"/>
      <c r="EU159" s="195"/>
      <c r="EV159" s="195"/>
      <c r="EW159" s="195"/>
      <c r="EX159" s="195"/>
      <c r="EY159" s="195"/>
      <c r="EZ159" s="195"/>
      <c r="FA159" s="195"/>
      <c r="FB159" s="195"/>
      <c r="FC159" s="195"/>
      <c r="FD159" s="195"/>
      <c r="FE159" s="195"/>
      <c r="FF159" s="195"/>
      <c r="FG159" s="195"/>
      <c r="FH159" s="195"/>
      <c r="FI159" s="195"/>
      <c r="FJ159" s="195"/>
      <c r="FK159" s="195"/>
      <c r="FL159" s="195"/>
      <c r="FM159" s="195"/>
      <c r="FN159" s="195"/>
      <c r="FO159" s="195"/>
      <c r="FP159" s="195"/>
      <c r="FQ159" s="195"/>
      <c r="FR159" s="195"/>
      <c r="FS159" s="195"/>
      <c r="FT159" s="195"/>
      <c r="FU159" s="195"/>
      <c r="FV159" s="195"/>
      <c r="FW159" s="195"/>
      <c r="FX159" s="195"/>
      <c r="FY159" s="195"/>
      <c r="FZ159" s="195"/>
      <c r="GA159" s="195"/>
      <c r="GB159" s="195"/>
      <c r="GC159" s="195"/>
      <c r="GD159" s="195"/>
      <c r="GE159" s="195"/>
      <c r="GF159" s="195"/>
      <c r="GG159" s="195"/>
      <c r="GH159" s="195"/>
      <c r="GI159" s="195"/>
      <c r="GJ159" s="195"/>
      <c r="GK159" s="195"/>
      <c r="GL159" s="195"/>
      <c r="GM159" s="195"/>
      <c r="GN159" s="195"/>
      <c r="GO159" s="195"/>
      <c r="GP159" s="195"/>
      <c r="GQ159" s="195"/>
      <c r="GR159" s="195"/>
      <c r="GS159" s="195"/>
      <c r="GT159" s="195"/>
      <c r="GU159" s="195"/>
      <c r="GV159" s="195"/>
      <c r="GW159" s="195"/>
      <c r="GX159" s="195"/>
      <c r="GY159" s="195"/>
      <c r="GZ159" s="195"/>
      <c r="HA159" s="195"/>
    </row>
    <row r="160">
      <c r="A160" s="195"/>
      <c r="B160" s="195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428"/>
      <c r="Z160" s="429"/>
      <c r="AA160" s="195"/>
      <c r="AB160" s="428"/>
      <c r="AC160" s="211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195"/>
      <c r="AT160" s="428"/>
      <c r="AU160" s="211"/>
      <c r="AV160" s="212"/>
      <c r="AW160" s="212"/>
      <c r="AX160" s="212"/>
      <c r="AY160" s="212"/>
      <c r="AZ160" s="212"/>
      <c r="BA160" s="428"/>
      <c r="BB160" s="429"/>
      <c r="BC160" s="195"/>
      <c r="BD160" s="195"/>
      <c r="BE160" s="195"/>
      <c r="BF160" s="195"/>
      <c r="BG160" s="195"/>
      <c r="BH160" s="195"/>
      <c r="BI160" s="195"/>
      <c r="BJ160" s="195"/>
      <c r="BK160" s="195"/>
      <c r="BL160" s="195"/>
      <c r="BM160" s="195"/>
      <c r="BN160" s="195"/>
      <c r="BO160" s="195"/>
      <c r="BP160" s="195"/>
      <c r="BQ160" s="195"/>
      <c r="BR160" s="195"/>
      <c r="BS160" s="195"/>
      <c r="BT160" s="195"/>
      <c r="BU160" s="195"/>
      <c r="BV160" s="195"/>
      <c r="BW160" s="428"/>
      <c r="BX160" s="430"/>
      <c r="BY160" s="22"/>
      <c r="BZ160" s="56"/>
      <c r="CA160" s="56"/>
      <c r="CB160" s="56"/>
      <c r="CC160" s="56"/>
      <c r="CD160" s="56"/>
      <c r="CE160" s="195"/>
      <c r="CF160" s="195"/>
      <c r="CG160" s="195"/>
      <c r="CH160" s="195"/>
      <c r="CI160" s="195"/>
      <c r="CJ160" s="195"/>
      <c r="CK160" s="195"/>
      <c r="CL160" s="195"/>
      <c r="CM160" s="195"/>
      <c r="CN160" s="195"/>
      <c r="CO160" s="195"/>
      <c r="CP160" s="195"/>
      <c r="CQ160" s="195"/>
      <c r="CR160" s="195"/>
      <c r="CS160" s="195"/>
      <c r="CT160" s="195"/>
      <c r="CU160" s="195"/>
      <c r="CV160" s="195"/>
      <c r="CW160" s="195"/>
      <c r="CX160" s="195"/>
      <c r="CY160" s="195"/>
      <c r="CZ160" s="195"/>
      <c r="DA160" s="195"/>
      <c r="DB160" s="195"/>
      <c r="DC160" s="195"/>
      <c r="DD160" s="195"/>
      <c r="DE160" s="195"/>
      <c r="DF160" s="195"/>
      <c r="DG160" s="195"/>
      <c r="DH160" s="195"/>
      <c r="DI160" s="195"/>
      <c r="DJ160" s="195"/>
      <c r="DK160" s="195"/>
      <c r="DL160" s="195"/>
      <c r="DM160" s="195"/>
      <c r="DN160" s="195"/>
      <c r="DO160" s="195"/>
      <c r="DP160" s="195"/>
      <c r="DQ160" s="195"/>
      <c r="DR160" s="195"/>
      <c r="DS160" s="195"/>
      <c r="DT160" s="195"/>
      <c r="DU160" s="195"/>
      <c r="DV160" s="195"/>
      <c r="DW160" s="195"/>
      <c r="DX160" s="195"/>
      <c r="DY160" s="195"/>
      <c r="DZ160" s="195"/>
      <c r="EA160" s="195"/>
      <c r="EB160" s="195"/>
      <c r="EC160" s="195"/>
      <c r="ED160" s="195"/>
      <c r="EE160" s="195"/>
      <c r="EF160" s="195"/>
      <c r="EG160" s="195"/>
      <c r="EH160" s="195"/>
      <c r="EI160" s="195"/>
      <c r="EJ160" s="195"/>
      <c r="EK160" s="195"/>
      <c r="EL160" s="195"/>
      <c r="EM160" s="195"/>
      <c r="EN160" s="195"/>
      <c r="EO160" s="195"/>
      <c r="EP160" s="195"/>
      <c r="EQ160" s="195"/>
      <c r="ER160" s="195"/>
      <c r="ES160" s="195"/>
      <c r="ET160" s="195"/>
      <c r="EU160" s="195"/>
      <c r="EV160" s="195"/>
      <c r="EW160" s="195"/>
      <c r="EX160" s="195"/>
      <c r="EY160" s="195"/>
      <c r="EZ160" s="195"/>
      <c r="FA160" s="195"/>
      <c r="FB160" s="195"/>
      <c r="FC160" s="195"/>
      <c r="FD160" s="195"/>
      <c r="FE160" s="195"/>
      <c r="FF160" s="195"/>
      <c r="FG160" s="195"/>
      <c r="FH160" s="195"/>
      <c r="FI160" s="195"/>
      <c r="FJ160" s="195"/>
      <c r="FK160" s="195"/>
      <c r="FL160" s="195"/>
      <c r="FM160" s="195"/>
      <c r="FN160" s="195"/>
      <c r="FO160" s="195"/>
      <c r="FP160" s="195"/>
      <c r="FQ160" s="195"/>
      <c r="FR160" s="195"/>
      <c r="FS160" s="195"/>
      <c r="FT160" s="195"/>
      <c r="FU160" s="195"/>
      <c r="FV160" s="195"/>
      <c r="FW160" s="195"/>
      <c r="FX160" s="195"/>
      <c r="FY160" s="195"/>
      <c r="FZ160" s="195"/>
      <c r="GA160" s="195"/>
      <c r="GB160" s="195"/>
      <c r="GC160" s="195"/>
      <c r="GD160" s="195"/>
      <c r="GE160" s="195"/>
      <c r="GF160" s="195"/>
      <c r="GG160" s="195"/>
      <c r="GH160" s="195"/>
      <c r="GI160" s="195"/>
      <c r="GJ160" s="195"/>
      <c r="GK160" s="195"/>
      <c r="GL160" s="195"/>
      <c r="GM160" s="195"/>
      <c r="GN160" s="195"/>
      <c r="GO160" s="195"/>
      <c r="GP160" s="195"/>
      <c r="GQ160" s="195"/>
      <c r="GR160" s="195"/>
      <c r="GS160" s="195"/>
      <c r="GT160" s="195"/>
      <c r="GU160" s="195"/>
      <c r="GV160" s="195"/>
      <c r="GW160" s="195"/>
      <c r="GX160" s="195"/>
      <c r="GY160" s="195"/>
      <c r="GZ160" s="195"/>
      <c r="HA160" s="195"/>
    </row>
    <row r="161">
      <c r="A161" s="195"/>
      <c r="B161" s="195"/>
      <c r="C161" s="195"/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S161" s="195"/>
      <c r="T161" s="195"/>
      <c r="U161" s="195"/>
      <c r="V161" s="195"/>
      <c r="W161" s="195"/>
      <c r="X161" s="195"/>
      <c r="Y161" s="428"/>
      <c r="Z161" s="429"/>
      <c r="AA161" s="195"/>
      <c r="AB161" s="195"/>
      <c r="AC161" s="22"/>
      <c r="AD161" s="212"/>
      <c r="AE161" s="212"/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195"/>
      <c r="AT161" s="195"/>
      <c r="AU161" s="22"/>
      <c r="AV161" s="212"/>
      <c r="AW161" s="212"/>
      <c r="AX161" s="212"/>
      <c r="AY161" s="212"/>
      <c r="AZ161" s="212"/>
      <c r="BA161" s="428"/>
      <c r="BB161" s="429"/>
      <c r="BC161" s="195"/>
      <c r="BD161" s="195"/>
      <c r="BE161" s="195"/>
      <c r="BF161" s="195"/>
      <c r="BG161" s="195"/>
      <c r="BH161" s="195"/>
      <c r="BI161" s="195"/>
      <c r="BJ161" s="195"/>
      <c r="BK161" s="195"/>
      <c r="BL161" s="195"/>
      <c r="BM161" s="195"/>
      <c r="BN161" s="195"/>
      <c r="BO161" s="195"/>
      <c r="BP161" s="195"/>
      <c r="BQ161" s="195"/>
      <c r="BR161" s="195"/>
      <c r="BS161" s="195"/>
      <c r="BT161" s="195"/>
      <c r="BU161" s="195"/>
      <c r="BV161" s="195"/>
      <c r="BW161" s="428"/>
      <c r="BX161" s="430"/>
      <c r="BY161" s="22"/>
      <c r="BZ161" s="56"/>
      <c r="CA161" s="56"/>
      <c r="CB161" s="56"/>
      <c r="CC161" s="56"/>
      <c r="CD161" s="56"/>
      <c r="CE161" s="195"/>
      <c r="CF161" s="195"/>
      <c r="CG161" s="195"/>
      <c r="CH161" s="195"/>
      <c r="CI161" s="195"/>
      <c r="CJ161" s="195"/>
      <c r="CK161" s="195"/>
      <c r="CL161" s="195"/>
      <c r="CM161" s="195"/>
      <c r="CN161" s="195"/>
      <c r="CO161" s="195"/>
      <c r="CP161" s="195"/>
      <c r="CQ161" s="195"/>
      <c r="CR161" s="195"/>
      <c r="CS161" s="195"/>
      <c r="CT161" s="195"/>
      <c r="CU161" s="195"/>
      <c r="CV161" s="195"/>
      <c r="CW161" s="195"/>
      <c r="CX161" s="195"/>
      <c r="CY161" s="195"/>
      <c r="CZ161" s="195"/>
      <c r="DA161" s="195"/>
      <c r="DB161" s="195"/>
      <c r="DC161" s="195"/>
      <c r="DD161" s="195"/>
      <c r="DE161" s="195"/>
      <c r="DF161" s="195"/>
      <c r="DG161" s="195"/>
      <c r="DH161" s="195"/>
      <c r="DI161" s="195"/>
      <c r="DJ161" s="195"/>
      <c r="DK161" s="195"/>
      <c r="DL161" s="195"/>
      <c r="DM161" s="195"/>
      <c r="DN161" s="195"/>
      <c r="DO161" s="195"/>
      <c r="DP161" s="195"/>
      <c r="DQ161" s="195"/>
      <c r="DR161" s="195"/>
      <c r="DS161" s="195"/>
      <c r="DT161" s="195"/>
      <c r="DU161" s="195"/>
      <c r="DV161" s="195"/>
      <c r="DW161" s="195"/>
      <c r="DX161" s="195"/>
      <c r="DY161" s="195"/>
      <c r="DZ161" s="195"/>
      <c r="EA161" s="195"/>
      <c r="EB161" s="195"/>
      <c r="EC161" s="195"/>
      <c r="ED161" s="195"/>
      <c r="EE161" s="195"/>
      <c r="EF161" s="195"/>
      <c r="EG161" s="195"/>
      <c r="EH161" s="195"/>
      <c r="EI161" s="195"/>
      <c r="EJ161" s="195"/>
      <c r="EK161" s="195"/>
      <c r="EL161" s="195"/>
      <c r="EM161" s="195"/>
      <c r="EN161" s="195"/>
      <c r="EO161" s="195"/>
      <c r="EP161" s="195"/>
      <c r="EQ161" s="195"/>
      <c r="ER161" s="195"/>
      <c r="ES161" s="195"/>
      <c r="ET161" s="195"/>
      <c r="EU161" s="195"/>
      <c r="EV161" s="195"/>
      <c r="EW161" s="195"/>
      <c r="EX161" s="195"/>
      <c r="EY161" s="195"/>
      <c r="EZ161" s="195"/>
      <c r="FA161" s="195"/>
      <c r="FB161" s="195"/>
      <c r="FC161" s="195"/>
      <c r="FD161" s="195"/>
      <c r="FE161" s="195"/>
      <c r="FF161" s="195"/>
      <c r="FG161" s="195"/>
      <c r="FH161" s="195"/>
      <c r="FI161" s="195"/>
      <c r="FJ161" s="195"/>
      <c r="FK161" s="195"/>
      <c r="FL161" s="195"/>
      <c r="FM161" s="195"/>
      <c r="FN161" s="195"/>
      <c r="FO161" s="195"/>
      <c r="FP161" s="195"/>
      <c r="FQ161" s="195"/>
      <c r="FR161" s="195"/>
      <c r="FS161" s="195"/>
      <c r="FT161" s="195"/>
      <c r="FU161" s="195"/>
      <c r="FV161" s="195"/>
      <c r="FW161" s="195"/>
      <c r="FX161" s="195"/>
      <c r="FY161" s="195"/>
      <c r="FZ161" s="195"/>
      <c r="GA161" s="195"/>
      <c r="GB161" s="195"/>
      <c r="GC161" s="195"/>
      <c r="GD161" s="195"/>
      <c r="GE161" s="195"/>
      <c r="GF161" s="195"/>
      <c r="GG161" s="195"/>
      <c r="GH161" s="195"/>
      <c r="GI161" s="195"/>
      <c r="GJ161" s="195"/>
      <c r="GK161" s="195"/>
      <c r="GL161" s="195"/>
      <c r="GM161" s="195"/>
      <c r="GN161" s="195"/>
      <c r="GO161" s="195"/>
      <c r="GP161" s="195"/>
      <c r="GQ161" s="195"/>
      <c r="GR161" s="195"/>
      <c r="GS161" s="195"/>
      <c r="GT161" s="195"/>
      <c r="GU161" s="195"/>
      <c r="GV161" s="195"/>
      <c r="GW161" s="195"/>
      <c r="GX161" s="195"/>
      <c r="GY161" s="195"/>
      <c r="GZ161" s="195"/>
      <c r="HA161" s="195"/>
    </row>
    <row r="162">
      <c r="A162" s="195"/>
      <c r="B162" s="195"/>
      <c r="C162" s="195"/>
      <c r="D162" s="195"/>
      <c r="E162" s="195"/>
      <c r="F162" s="195"/>
      <c r="G162" s="195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S162" s="195"/>
      <c r="T162" s="195"/>
      <c r="U162" s="195"/>
      <c r="V162" s="195"/>
      <c r="W162" s="195"/>
      <c r="X162" s="195"/>
      <c r="Y162" s="428"/>
      <c r="Z162" s="429"/>
      <c r="AA162" s="195"/>
      <c r="AB162" s="195"/>
      <c r="AC162" s="22"/>
      <c r="AD162" s="212"/>
      <c r="AE162" s="212"/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195"/>
      <c r="AT162" s="195"/>
      <c r="AU162" s="22"/>
      <c r="AV162" s="212"/>
      <c r="AW162" s="212"/>
      <c r="AX162" s="212"/>
      <c r="AY162" s="212"/>
      <c r="AZ162" s="212"/>
      <c r="BA162" s="428"/>
      <c r="BB162" s="429"/>
      <c r="BC162" s="195"/>
      <c r="BD162" s="195"/>
      <c r="BE162" s="195"/>
      <c r="BF162" s="195"/>
      <c r="BG162" s="195"/>
      <c r="BH162" s="195"/>
      <c r="BI162" s="195"/>
      <c r="BJ162" s="195"/>
      <c r="BK162" s="195"/>
      <c r="BL162" s="195"/>
      <c r="BM162" s="195"/>
      <c r="BN162" s="195"/>
      <c r="BO162" s="195"/>
      <c r="BP162" s="195"/>
      <c r="BQ162" s="195"/>
      <c r="BR162" s="195"/>
      <c r="BS162" s="195"/>
      <c r="BT162" s="195"/>
      <c r="BU162" s="195"/>
      <c r="BV162" s="195"/>
      <c r="BW162" s="195"/>
      <c r="BX162" s="195"/>
      <c r="BY162" s="195"/>
      <c r="BZ162" s="195"/>
      <c r="CA162" s="195"/>
      <c r="CB162" s="195"/>
      <c r="CC162" s="195"/>
      <c r="CD162" s="195"/>
      <c r="CE162" s="195"/>
      <c r="CF162" s="195"/>
      <c r="CG162" s="195"/>
      <c r="CH162" s="195"/>
      <c r="CI162" s="195"/>
      <c r="CJ162" s="195"/>
      <c r="CK162" s="195"/>
      <c r="CL162" s="195"/>
      <c r="CM162" s="195"/>
      <c r="CN162" s="195"/>
      <c r="CO162" s="195"/>
      <c r="CP162" s="195"/>
      <c r="CQ162" s="195"/>
      <c r="CR162" s="195"/>
      <c r="CS162" s="195"/>
      <c r="CT162" s="195"/>
      <c r="CU162" s="195"/>
      <c r="CV162" s="195"/>
      <c r="CW162" s="195"/>
      <c r="CX162" s="195"/>
      <c r="CY162" s="195"/>
      <c r="CZ162" s="195"/>
      <c r="DA162" s="195"/>
      <c r="DB162" s="195"/>
      <c r="DC162" s="195"/>
      <c r="DD162" s="195"/>
      <c r="DE162" s="195"/>
      <c r="DF162" s="195"/>
      <c r="DG162" s="195"/>
      <c r="DH162" s="195"/>
      <c r="DI162" s="195"/>
      <c r="DJ162" s="195"/>
      <c r="DK162" s="195"/>
      <c r="DL162" s="195"/>
      <c r="DM162" s="195"/>
      <c r="DN162" s="195"/>
      <c r="DO162" s="195"/>
      <c r="DP162" s="195"/>
      <c r="DQ162" s="195"/>
      <c r="DR162" s="195"/>
      <c r="DS162" s="195"/>
      <c r="DT162" s="195"/>
      <c r="DU162" s="195"/>
      <c r="DV162" s="195"/>
      <c r="DW162" s="195"/>
      <c r="DX162" s="195"/>
      <c r="DY162" s="195"/>
      <c r="DZ162" s="195"/>
      <c r="EA162" s="195"/>
      <c r="EB162" s="195"/>
      <c r="EC162" s="428"/>
      <c r="ED162" s="428"/>
      <c r="EE162" s="428"/>
      <c r="EF162" s="428"/>
      <c r="EG162" s="428"/>
      <c r="EH162" s="428"/>
      <c r="EI162" s="428"/>
      <c r="EJ162" s="428"/>
      <c r="EK162" s="428"/>
      <c r="EL162" s="428"/>
      <c r="EM162" s="195"/>
      <c r="EN162" s="195"/>
      <c r="EO162" s="195"/>
      <c r="EP162" s="195"/>
      <c r="EQ162" s="195"/>
      <c r="ER162" s="195"/>
      <c r="ES162" s="195"/>
      <c r="ET162" s="195"/>
      <c r="EU162" s="195"/>
      <c r="EV162" s="195"/>
      <c r="EW162" s="195"/>
      <c r="EX162" s="195"/>
      <c r="EY162" s="195"/>
      <c r="EZ162" s="195"/>
      <c r="FA162" s="195"/>
      <c r="FB162" s="195"/>
      <c r="FC162" s="195"/>
      <c r="FD162" s="195"/>
      <c r="FE162" s="195"/>
      <c r="FF162" s="195"/>
      <c r="FG162" s="195"/>
      <c r="FH162" s="195"/>
      <c r="FI162" s="195"/>
      <c r="FJ162" s="195"/>
      <c r="FK162" s="195"/>
      <c r="FL162" s="195"/>
      <c r="FM162" s="195"/>
      <c r="FN162" s="195"/>
      <c r="FO162" s="195"/>
      <c r="FP162" s="195"/>
      <c r="FQ162" s="195"/>
      <c r="FR162" s="195"/>
      <c r="FS162" s="195"/>
      <c r="FT162" s="195"/>
      <c r="FU162" s="195"/>
      <c r="FV162" s="195"/>
      <c r="FW162" s="195"/>
      <c r="FX162" s="195"/>
      <c r="FY162" s="195"/>
      <c r="FZ162" s="195"/>
      <c r="GA162" s="195"/>
      <c r="GB162" s="195"/>
      <c r="GC162" s="195"/>
      <c r="GD162" s="195"/>
      <c r="GE162" s="195"/>
      <c r="GF162" s="195"/>
      <c r="GG162" s="195"/>
      <c r="GH162" s="195"/>
      <c r="GI162" s="195"/>
      <c r="GJ162" s="195"/>
      <c r="GK162" s="195"/>
      <c r="GL162" s="195"/>
      <c r="GM162" s="195"/>
      <c r="GN162" s="195"/>
      <c r="GO162" s="195"/>
      <c r="GP162" s="195"/>
      <c r="GQ162" s="195"/>
      <c r="GR162" s="195"/>
      <c r="GS162" s="195"/>
      <c r="GT162" s="195"/>
      <c r="GU162" s="195"/>
      <c r="GV162" s="195"/>
      <c r="GW162" s="195"/>
      <c r="GX162" s="195"/>
      <c r="GY162" s="195"/>
      <c r="GZ162" s="195"/>
      <c r="HA162" s="195"/>
    </row>
    <row r="163">
      <c r="A163" s="195"/>
      <c r="B163" s="195"/>
      <c r="C163" s="195"/>
      <c r="D163" s="195"/>
      <c r="E163" s="195"/>
      <c r="F163" s="195"/>
      <c r="G163" s="195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S163" s="195"/>
      <c r="T163" s="195"/>
      <c r="U163" s="195"/>
      <c r="V163" s="195"/>
      <c r="W163" s="195"/>
      <c r="X163" s="195"/>
      <c r="Y163" s="428"/>
      <c r="Z163" s="429"/>
      <c r="AA163" s="195"/>
      <c r="AB163" s="195"/>
      <c r="AC163" s="22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195"/>
      <c r="AT163" s="195"/>
      <c r="AU163" s="22"/>
      <c r="AV163" s="68"/>
      <c r="AW163" s="68"/>
      <c r="AX163" s="68"/>
      <c r="AY163" s="68"/>
      <c r="AZ163" s="68"/>
      <c r="BA163" s="428"/>
      <c r="BB163" s="429"/>
      <c r="BC163" s="195"/>
      <c r="BD163" s="195"/>
      <c r="BE163" s="195"/>
      <c r="BF163" s="195"/>
      <c r="BG163" s="195"/>
      <c r="BH163" s="195"/>
      <c r="BI163" s="195"/>
      <c r="BJ163" s="195"/>
      <c r="BK163" s="195"/>
      <c r="BL163" s="195"/>
      <c r="BM163" s="195"/>
      <c r="BN163" s="195"/>
      <c r="BO163" s="195"/>
      <c r="BP163" s="195"/>
      <c r="BQ163" s="195"/>
      <c r="BR163" s="195"/>
      <c r="BS163" s="195"/>
      <c r="BT163" s="195"/>
      <c r="BU163" s="195"/>
      <c r="BV163" s="195"/>
      <c r="BW163" s="195"/>
      <c r="BX163" s="195"/>
      <c r="BY163" s="195"/>
      <c r="BZ163" s="195"/>
      <c r="CA163" s="195"/>
      <c r="CB163" s="195"/>
      <c r="CC163" s="195"/>
      <c r="CD163" s="195"/>
      <c r="CE163" s="195"/>
      <c r="CF163" s="195"/>
      <c r="CG163" s="195"/>
      <c r="CH163" s="195"/>
      <c r="CI163" s="195"/>
      <c r="CJ163" s="195"/>
      <c r="CK163" s="195"/>
      <c r="CL163" s="195"/>
      <c r="CM163" s="195"/>
      <c r="CN163" s="195"/>
      <c r="CO163" s="195"/>
      <c r="CP163" s="195"/>
      <c r="CQ163" s="195"/>
      <c r="CR163" s="195"/>
      <c r="CS163" s="195"/>
      <c r="CT163" s="195"/>
      <c r="CU163" s="195"/>
      <c r="CV163" s="195"/>
      <c r="CW163" s="195"/>
      <c r="CX163" s="195"/>
      <c r="CY163" s="195"/>
      <c r="CZ163" s="195"/>
      <c r="DA163" s="195"/>
      <c r="DB163" s="195"/>
      <c r="DC163" s="195"/>
      <c r="DD163" s="195"/>
      <c r="DE163" s="195"/>
      <c r="DF163" s="195"/>
      <c r="DG163" s="195"/>
      <c r="DH163" s="195"/>
      <c r="DI163" s="195"/>
      <c r="DJ163" s="195"/>
      <c r="DK163" s="195"/>
      <c r="DL163" s="195"/>
      <c r="DM163" s="195"/>
      <c r="DN163" s="195"/>
      <c r="DO163" s="195"/>
      <c r="DP163" s="195"/>
      <c r="DQ163" s="195"/>
      <c r="DR163" s="195"/>
      <c r="DS163" s="195"/>
      <c r="DT163" s="195"/>
      <c r="DU163" s="195"/>
      <c r="DV163" s="195"/>
      <c r="DW163" s="195"/>
      <c r="DX163" s="195"/>
      <c r="DY163" s="195"/>
      <c r="DZ163" s="195"/>
      <c r="EA163" s="195"/>
      <c r="EB163" s="428"/>
      <c r="EC163" s="33"/>
      <c r="ED163" s="33"/>
      <c r="EE163" s="32"/>
      <c r="EF163" s="32"/>
      <c r="EG163" s="32"/>
      <c r="EH163" s="32"/>
      <c r="EI163" s="32"/>
      <c r="EJ163" s="32"/>
      <c r="EK163" s="32"/>
      <c r="EL163" s="32"/>
      <c r="EM163" s="195"/>
      <c r="EN163" s="195"/>
      <c r="EO163" s="195"/>
      <c r="EP163" s="195"/>
      <c r="EQ163" s="195"/>
      <c r="ER163" s="195"/>
      <c r="ES163" s="195"/>
      <c r="ET163" s="195"/>
      <c r="EU163" s="195"/>
      <c r="EV163" s="195"/>
      <c r="EW163" s="195"/>
      <c r="EX163" s="195"/>
      <c r="EY163" s="195"/>
      <c r="EZ163" s="195"/>
      <c r="FA163" s="195"/>
      <c r="FB163" s="195"/>
      <c r="FC163" s="195"/>
      <c r="FD163" s="195"/>
      <c r="FE163" s="195"/>
      <c r="FF163" s="195"/>
      <c r="FG163" s="195"/>
      <c r="FH163" s="195"/>
      <c r="FI163" s="195"/>
      <c r="FJ163" s="195"/>
      <c r="FK163" s="195"/>
      <c r="FL163" s="195"/>
      <c r="FM163" s="195"/>
      <c r="FN163" s="195"/>
      <c r="FO163" s="195"/>
      <c r="FP163" s="195"/>
      <c r="FQ163" s="195"/>
      <c r="FR163" s="195"/>
      <c r="FS163" s="195"/>
      <c r="FT163" s="195"/>
      <c r="FU163" s="195"/>
      <c r="FV163" s="195"/>
      <c r="FW163" s="195"/>
      <c r="FX163" s="195"/>
      <c r="FY163" s="195"/>
      <c r="FZ163" s="195"/>
      <c r="GA163" s="195"/>
      <c r="GB163" s="195"/>
      <c r="GC163" s="195"/>
      <c r="GD163" s="195"/>
      <c r="GE163" s="195"/>
      <c r="GF163" s="195"/>
      <c r="GG163" s="195"/>
      <c r="GH163" s="195"/>
      <c r="GI163" s="195"/>
      <c r="GJ163" s="195"/>
      <c r="GK163" s="195"/>
      <c r="GL163" s="195"/>
      <c r="GM163" s="195"/>
      <c r="GN163" s="195"/>
      <c r="GO163" s="195"/>
      <c r="GP163" s="195"/>
      <c r="GQ163" s="195"/>
      <c r="GR163" s="195"/>
      <c r="GS163" s="195"/>
      <c r="GT163" s="195"/>
      <c r="GU163" s="195"/>
      <c r="GV163" s="195"/>
      <c r="GW163" s="195"/>
      <c r="GX163" s="195"/>
      <c r="GY163" s="195"/>
      <c r="GZ163" s="195"/>
      <c r="HA163" s="195"/>
    </row>
    <row r="164">
      <c r="A164" s="195"/>
      <c r="B164" s="195"/>
      <c r="C164" s="195"/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  <c r="V164" s="195"/>
      <c r="W164" s="195"/>
      <c r="X164" s="195"/>
      <c r="Y164" s="428"/>
      <c r="Z164" s="429"/>
      <c r="AA164" s="195"/>
      <c r="AB164" s="195"/>
      <c r="AC164" s="195"/>
      <c r="AD164" s="27"/>
      <c r="AE164" s="428"/>
      <c r="AF164" s="428"/>
      <c r="AG164" s="428"/>
      <c r="AH164" s="428"/>
      <c r="AI164" s="195"/>
      <c r="AJ164" s="195"/>
      <c r="AK164" s="195"/>
      <c r="AL164" s="195"/>
      <c r="AM164" s="195"/>
      <c r="AN164" s="195"/>
      <c r="AO164" s="195"/>
      <c r="AP164" s="195"/>
      <c r="AQ164" s="195"/>
      <c r="AR164" s="195"/>
      <c r="AS164" s="195"/>
      <c r="AT164" s="195"/>
      <c r="AU164" s="195"/>
      <c r="AV164" s="27"/>
      <c r="AW164" s="428"/>
      <c r="AX164" s="428"/>
      <c r="AY164" s="195"/>
      <c r="AZ164" s="195"/>
      <c r="BA164" s="428"/>
      <c r="BB164" s="429"/>
      <c r="BC164" s="195"/>
      <c r="BD164" s="195"/>
      <c r="BE164" s="195"/>
      <c r="BF164" s="195"/>
      <c r="BG164" s="195"/>
      <c r="BH164" s="195"/>
      <c r="BI164" s="195"/>
      <c r="BJ164" s="195"/>
      <c r="BK164" s="195"/>
      <c r="BL164" s="195"/>
      <c r="BM164" s="195"/>
      <c r="BN164" s="195"/>
      <c r="BO164" s="195"/>
      <c r="BP164" s="195"/>
      <c r="BQ164" s="195"/>
      <c r="BR164" s="195"/>
      <c r="BS164" s="195"/>
      <c r="BT164" s="195"/>
      <c r="BU164" s="195"/>
      <c r="BV164" s="195"/>
      <c r="BW164" s="195"/>
      <c r="BX164" s="195"/>
      <c r="BY164" s="195"/>
      <c r="BZ164" s="195"/>
      <c r="CA164" s="195"/>
      <c r="CB164" s="195"/>
      <c r="CC164" s="195"/>
      <c r="CD164" s="195"/>
      <c r="CE164" s="195"/>
      <c r="CF164" s="195"/>
      <c r="CG164" s="195"/>
      <c r="CH164" s="195"/>
      <c r="CI164" s="195"/>
      <c r="CJ164" s="195"/>
      <c r="CK164" s="195"/>
      <c r="CL164" s="195"/>
      <c r="CM164" s="195"/>
      <c r="CN164" s="195"/>
      <c r="CO164" s="195"/>
      <c r="CP164" s="195"/>
      <c r="CQ164" s="195"/>
      <c r="CR164" s="195"/>
      <c r="CS164" s="195"/>
      <c r="CT164" s="195"/>
      <c r="CU164" s="195"/>
      <c r="CV164" s="195"/>
      <c r="CW164" s="195"/>
      <c r="CX164" s="195"/>
      <c r="CY164" s="195"/>
      <c r="CZ164" s="195"/>
      <c r="DA164" s="195"/>
      <c r="DB164" s="195"/>
      <c r="DC164" s="195"/>
      <c r="DD164" s="195"/>
      <c r="DE164" s="195"/>
      <c r="DF164" s="195"/>
      <c r="DG164" s="195"/>
      <c r="DH164" s="195"/>
      <c r="DI164" s="195"/>
      <c r="DJ164" s="195"/>
      <c r="DK164" s="195"/>
      <c r="DL164" s="195"/>
      <c r="DM164" s="195"/>
      <c r="DN164" s="195"/>
      <c r="DO164" s="195"/>
      <c r="DP164" s="195"/>
      <c r="DQ164" s="195"/>
      <c r="DR164" s="195"/>
      <c r="DS164" s="195"/>
      <c r="DT164" s="195"/>
      <c r="DU164" s="195"/>
      <c r="DV164" s="195"/>
      <c r="DW164" s="195"/>
      <c r="DX164" s="195"/>
      <c r="DY164" s="195"/>
      <c r="DZ164" s="195"/>
      <c r="EA164" s="195"/>
      <c r="EB164" s="428"/>
      <c r="EC164" s="433"/>
      <c r="ED164" s="36"/>
      <c r="EE164" s="41"/>
      <c r="EF164" s="41"/>
      <c r="EG164" s="41"/>
      <c r="EH164" s="41"/>
      <c r="EI164" s="41"/>
      <c r="EJ164" s="41"/>
      <c r="EK164" s="41"/>
      <c r="EL164" s="41"/>
      <c r="EM164" s="195"/>
      <c r="EN164" s="195"/>
      <c r="EO164" s="195"/>
      <c r="EP164" s="195"/>
      <c r="EQ164" s="195"/>
      <c r="ER164" s="195"/>
      <c r="ES164" s="195"/>
      <c r="ET164" s="195"/>
      <c r="EU164" s="195"/>
      <c r="EV164" s="195"/>
      <c r="EW164" s="195"/>
      <c r="EX164" s="195"/>
      <c r="EY164" s="195"/>
      <c r="EZ164" s="195"/>
      <c r="FA164" s="195"/>
      <c r="FB164" s="195"/>
      <c r="FC164" s="195"/>
      <c r="FD164" s="195"/>
      <c r="FE164" s="195"/>
      <c r="FF164" s="195"/>
      <c r="FG164" s="195"/>
      <c r="FH164" s="195"/>
      <c r="FI164" s="195"/>
      <c r="FJ164" s="195"/>
      <c r="FK164" s="195"/>
      <c r="FL164" s="195"/>
      <c r="FM164" s="195"/>
      <c r="FN164" s="195"/>
      <c r="FO164" s="195"/>
      <c r="FP164" s="195"/>
      <c r="FQ164" s="195"/>
      <c r="FR164" s="195"/>
      <c r="FS164" s="195"/>
      <c r="FT164" s="195"/>
      <c r="FU164" s="195"/>
      <c r="FV164" s="195"/>
      <c r="FW164" s="195"/>
      <c r="FX164" s="195"/>
      <c r="FY164" s="195"/>
      <c r="FZ164" s="195"/>
      <c r="GA164" s="195"/>
      <c r="GB164" s="195"/>
      <c r="GC164" s="195"/>
      <c r="GD164" s="195"/>
      <c r="GE164" s="195"/>
      <c r="GF164" s="195"/>
      <c r="GG164" s="195"/>
      <c r="GH164" s="195"/>
      <c r="GI164" s="195"/>
      <c r="GJ164" s="195"/>
      <c r="GK164" s="195"/>
      <c r="GL164" s="195"/>
      <c r="GM164" s="195"/>
      <c r="GN164" s="195"/>
      <c r="GO164" s="195"/>
      <c r="GP164" s="195"/>
      <c r="GQ164" s="195"/>
      <c r="GR164" s="195"/>
      <c r="GS164" s="195"/>
      <c r="GT164" s="195"/>
      <c r="GU164" s="195"/>
      <c r="GV164" s="195"/>
      <c r="GW164" s="195"/>
      <c r="GX164" s="195"/>
      <c r="GY164" s="195"/>
      <c r="GZ164" s="195"/>
      <c r="HA164" s="195"/>
    </row>
    <row r="165">
      <c r="A165" s="195"/>
      <c r="B165" s="195"/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5"/>
      <c r="T165" s="195"/>
      <c r="U165" s="195"/>
      <c r="V165" s="195"/>
      <c r="W165" s="195"/>
      <c r="X165" s="195"/>
      <c r="Y165" s="428"/>
      <c r="Z165" s="429"/>
      <c r="AA165" s="195"/>
      <c r="AB165" s="195"/>
      <c r="AC165" s="195"/>
      <c r="AD165" s="27"/>
      <c r="AE165" s="428"/>
      <c r="AF165" s="428"/>
      <c r="AG165" s="428"/>
      <c r="AH165" s="428"/>
      <c r="AI165" s="428"/>
      <c r="AJ165" s="195"/>
      <c r="AK165" s="195"/>
      <c r="AL165" s="195"/>
      <c r="AM165" s="195"/>
      <c r="AN165" s="195"/>
      <c r="AO165" s="195"/>
      <c r="AP165" s="195"/>
      <c r="AQ165" s="195"/>
      <c r="AR165" s="195"/>
      <c r="AS165" s="195"/>
      <c r="AT165" s="195"/>
      <c r="AU165" s="195"/>
      <c r="AV165" s="27"/>
      <c r="AW165" s="428"/>
      <c r="AX165" s="428"/>
      <c r="AY165" s="195"/>
      <c r="AZ165" s="195"/>
      <c r="BA165" s="428"/>
      <c r="BB165" s="429"/>
      <c r="BC165" s="195"/>
      <c r="BD165" s="195"/>
      <c r="BE165" s="195"/>
      <c r="BF165" s="195"/>
      <c r="BG165" s="195"/>
      <c r="BH165" s="195"/>
      <c r="BI165" s="195"/>
      <c r="BJ165" s="195"/>
      <c r="BK165" s="195"/>
      <c r="BL165" s="195"/>
      <c r="BM165" s="195"/>
      <c r="BN165" s="195"/>
      <c r="BO165" s="195"/>
      <c r="BP165" s="195"/>
      <c r="BQ165" s="195"/>
      <c r="BR165" s="195"/>
      <c r="BS165" s="195"/>
      <c r="BT165" s="195"/>
      <c r="BU165" s="195"/>
      <c r="BV165" s="195"/>
      <c r="BW165" s="195"/>
      <c r="BX165" s="195"/>
      <c r="BY165" s="195"/>
      <c r="BZ165" s="195"/>
      <c r="CA165" s="195"/>
      <c r="CB165" s="195"/>
      <c r="CC165" s="195"/>
      <c r="CD165" s="195"/>
      <c r="CE165" s="195"/>
      <c r="CF165" s="195"/>
      <c r="CG165" s="195"/>
      <c r="CH165" s="195"/>
      <c r="CI165" s="195"/>
      <c r="CJ165" s="195"/>
      <c r="CK165" s="195"/>
      <c r="CL165" s="195"/>
      <c r="CM165" s="195"/>
      <c r="CN165" s="195"/>
      <c r="CO165" s="195"/>
      <c r="CP165" s="195"/>
      <c r="CQ165" s="195"/>
      <c r="CR165" s="195"/>
      <c r="CS165" s="195"/>
      <c r="CT165" s="195"/>
      <c r="CU165" s="195"/>
      <c r="CV165" s="195"/>
      <c r="CW165" s="195"/>
      <c r="CX165" s="195"/>
      <c r="CY165" s="195"/>
      <c r="CZ165" s="195"/>
      <c r="DA165" s="195"/>
      <c r="DB165" s="195"/>
      <c r="DC165" s="195"/>
      <c r="DD165" s="195"/>
      <c r="DE165" s="195"/>
      <c r="DF165" s="195"/>
      <c r="DG165" s="195"/>
      <c r="DH165" s="195"/>
      <c r="DI165" s="195"/>
      <c r="DJ165" s="195"/>
      <c r="DK165" s="195"/>
      <c r="DL165" s="195"/>
      <c r="DM165" s="195"/>
      <c r="DN165" s="195"/>
      <c r="DO165" s="195"/>
      <c r="DP165" s="195"/>
      <c r="DQ165" s="195"/>
      <c r="DR165" s="195"/>
      <c r="DS165" s="195"/>
      <c r="DT165" s="195"/>
      <c r="DU165" s="195"/>
      <c r="DV165" s="195"/>
      <c r="DW165" s="195"/>
      <c r="DX165" s="195"/>
      <c r="DY165" s="195"/>
      <c r="DZ165" s="195"/>
      <c r="EA165" s="195"/>
      <c r="EB165" s="195"/>
      <c r="EC165" s="428"/>
      <c r="ED165" s="36"/>
      <c r="EE165" s="41"/>
      <c r="EF165" s="41"/>
      <c r="EG165" s="41"/>
      <c r="EH165" s="41"/>
      <c r="EI165" s="41"/>
      <c r="EJ165" s="41"/>
      <c r="EK165" s="41"/>
      <c r="EL165" s="41"/>
      <c r="EM165" s="195"/>
      <c r="EN165" s="195"/>
      <c r="EO165" s="195"/>
      <c r="EP165" s="195"/>
      <c r="EQ165" s="195"/>
      <c r="ER165" s="195"/>
      <c r="ES165" s="195"/>
      <c r="ET165" s="195"/>
      <c r="EU165" s="195"/>
      <c r="EV165" s="195"/>
      <c r="EW165" s="195"/>
      <c r="EX165" s="195"/>
      <c r="EY165" s="195"/>
      <c r="EZ165" s="195"/>
      <c r="FA165" s="195"/>
      <c r="FB165" s="195"/>
      <c r="FC165" s="195"/>
      <c r="FD165" s="195"/>
      <c r="FE165" s="195"/>
      <c r="FF165" s="195"/>
      <c r="FG165" s="195"/>
      <c r="FH165" s="195"/>
      <c r="FI165" s="195"/>
      <c r="FJ165" s="195"/>
      <c r="FK165" s="195"/>
      <c r="FL165" s="195"/>
      <c r="FM165" s="195"/>
      <c r="FN165" s="195"/>
      <c r="FO165" s="195"/>
      <c r="FP165" s="195"/>
      <c r="FQ165" s="195"/>
      <c r="FR165" s="195"/>
      <c r="FS165" s="195"/>
      <c r="FT165" s="195"/>
      <c r="FU165" s="195"/>
      <c r="FV165" s="195"/>
      <c r="FW165" s="195"/>
      <c r="FX165" s="195"/>
      <c r="FY165" s="195"/>
      <c r="FZ165" s="195"/>
      <c r="GA165" s="195"/>
      <c r="GB165" s="195"/>
      <c r="GC165" s="195"/>
      <c r="GD165" s="195"/>
      <c r="GE165" s="195"/>
      <c r="GF165" s="195"/>
      <c r="GG165" s="195"/>
      <c r="GH165" s="195"/>
      <c r="GI165" s="195"/>
      <c r="GJ165" s="195"/>
      <c r="GK165" s="195"/>
      <c r="GL165" s="195"/>
      <c r="GM165" s="195"/>
      <c r="GN165" s="195"/>
      <c r="GO165" s="195"/>
      <c r="GP165" s="195"/>
      <c r="GQ165" s="195"/>
      <c r="GR165" s="195"/>
      <c r="GS165" s="195"/>
      <c r="GT165" s="195"/>
      <c r="GU165" s="195"/>
      <c r="GV165" s="195"/>
      <c r="GW165" s="195"/>
      <c r="GX165" s="195"/>
      <c r="GY165" s="195"/>
      <c r="GZ165" s="195"/>
      <c r="HA165" s="195"/>
    </row>
    <row r="166">
      <c r="A166" s="195"/>
      <c r="B166" s="195"/>
      <c r="C166" s="195"/>
      <c r="D166" s="195"/>
      <c r="E166" s="195"/>
      <c r="F166" s="195"/>
      <c r="G166" s="195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S166" s="195"/>
      <c r="T166" s="195"/>
      <c r="U166" s="195"/>
      <c r="V166" s="195"/>
      <c r="W166" s="195"/>
      <c r="X166" s="195"/>
      <c r="Y166" s="428"/>
      <c r="Z166" s="429"/>
      <c r="AA166" s="195"/>
      <c r="AB166" s="195"/>
      <c r="AC166" s="195"/>
      <c r="AD166" s="27"/>
      <c r="AE166" s="428"/>
      <c r="AF166" s="428"/>
      <c r="AG166" s="428"/>
      <c r="AH166" s="428"/>
      <c r="AI166" s="195"/>
      <c r="AJ166" s="195"/>
      <c r="AK166" s="195"/>
      <c r="AL166" s="195"/>
      <c r="AM166" s="195"/>
      <c r="AN166" s="195"/>
      <c r="AO166" s="195"/>
      <c r="AP166" s="195"/>
      <c r="AQ166" s="195"/>
      <c r="AR166" s="195"/>
      <c r="AS166" s="195"/>
      <c r="AT166" s="195"/>
      <c r="AU166" s="195"/>
      <c r="AV166" s="27"/>
      <c r="AW166" s="428"/>
      <c r="AX166" s="428"/>
      <c r="AY166" s="195"/>
      <c r="AZ166" s="195"/>
      <c r="BA166" s="428"/>
      <c r="BB166" s="429"/>
      <c r="BC166" s="195"/>
      <c r="BD166" s="195"/>
      <c r="BE166" s="195"/>
      <c r="BF166" s="195"/>
      <c r="BG166" s="195"/>
      <c r="BH166" s="195"/>
      <c r="BI166" s="195"/>
      <c r="BJ166" s="195"/>
      <c r="BK166" s="195"/>
      <c r="BL166" s="195"/>
      <c r="BM166" s="195"/>
      <c r="BN166" s="195"/>
      <c r="BO166" s="195"/>
      <c r="BP166" s="195"/>
      <c r="BQ166" s="195"/>
      <c r="BR166" s="195"/>
      <c r="BS166" s="195"/>
      <c r="BT166" s="195"/>
      <c r="BU166" s="195"/>
      <c r="BV166" s="195"/>
      <c r="BW166" s="195"/>
      <c r="BX166" s="195"/>
      <c r="BY166" s="195"/>
      <c r="BZ166" s="195"/>
      <c r="CA166" s="195"/>
      <c r="CB166" s="195"/>
      <c r="CC166" s="195"/>
      <c r="CD166" s="195"/>
      <c r="CE166" s="195"/>
      <c r="CF166" s="195"/>
      <c r="CG166" s="195"/>
      <c r="CH166" s="195"/>
      <c r="CI166" s="195"/>
      <c r="CJ166" s="195"/>
      <c r="CK166" s="195"/>
      <c r="CL166" s="195"/>
      <c r="CM166" s="195"/>
      <c r="CN166" s="195"/>
      <c r="CO166" s="195"/>
      <c r="CP166" s="195"/>
      <c r="CQ166" s="195"/>
      <c r="CR166" s="195"/>
      <c r="CS166" s="195"/>
      <c r="CT166" s="195"/>
      <c r="CU166" s="195"/>
      <c r="CV166" s="195"/>
      <c r="CW166" s="195"/>
      <c r="CX166" s="195"/>
      <c r="CY166" s="195"/>
      <c r="CZ166" s="195"/>
      <c r="DA166" s="195"/>
      <c r="DB166" s="195"/>
      <c r="DC166" s="195"/>
      <c r="DD166" s="195"/>
      <c r="DE166" s="195"/>
      <c r="DF166" s="195"/>
      <c r="DG166" s="195"/>
      <c r="DH166" s="195"/>
      <c r="DI166" s="195"/>
      <c r="DJ166" s="195"/>
      <c r="DK166" s="195"/>
      <c r="DL166" s="195"/>
      <c r="DM166" s="195"/>
      <c r="DN166" s="195"/>
      <c r="DO166" s="195"/>
      <c r="DP166" s="195"/>
      <c r="DQ166" s="195"/>
      <c r="DR166" s="195"/>
      <c r="DS166" s="195"/>
      <c r="DT166" s="195"/>
      <c r="DU166" s="195"/>
      <c r="DV166" s="195"/>
      <c r="DW166" s="195"/>
      <c r="DX166" s="195"/>
      <c r="DY166" s="195"/>
      <c r="DZ166" s="195"/>
      <c r="EA166" s="195"/>
      <c r="EB166" s="195"/>
      <c r="EC166" s="195"/>
      <c r="ED166" s="23"/>
      <c r="EE166" s="47"/>
      <c r="EF166" s="47"/>
      <c r="EG166" s="47"/>
      <c r="EH166" s="47"/>
      <c r="EI166" s="47"/>
      <c r="EJ166" s="47"/>
      <c r="EK166" s="47"/>
      <c r="EL166" s="47"/>
      <c r="EM166" s="195"/>
      <c r="EN166" s="195"/>
      <c r="EO166" s="195"/>
      <c r="EP166" s="195"/>
      <c r="EQ166" s="195"/>
      <c r="ER166" s="195"/>
      <c r="ES166" s="195"/>
      <c r="ET166" s="195"/>
      <c r="EU166" s="195"/>
      <c r="EV166" s="195"/>
      <c r="EW166" s="195"/>
      <c r="EX166" s="195"/>
      <c r="EY166" s="195"/>
      <c r="EZ166" s="195"/>
      <c r="FA166" s="195"/>
      <c r="FB166" s="195"/>
      <c r="FC166" s="195"/>
      <c r="FD166" s="195"/>
      <c r="FE166" s="195"/>
      <c r="FF166" s="195"/>
      <c r="FG166" s="195"/>
      <c r="FH166" s="195"/>
      <c r="FI166" s="195"/>
      <c r="FJ166" s="195"/>
      <c r="FK166" s="195"/>
      <c r="FL166" s="195"/>
      <c r="FM166" s="195"/>
      <c r="FN166" s="195"/>
      <c r="FO166" s="195"/>
      <c r="FP166" s="195"/>
      <c r="FQ166" s="195"/>
      <c r="FR166" s="195"/>
      <c r="FS166" s="195"/>
      <c r="FT166" s="195"/>
      <c r="FU166" s="195"/>
      <c r="FV166" s="195"/>
      <c r="FW166" s="195"/>
      <c r="FX166" s="195"/>
      <c r="FY166" s="195"/>
      <c r="FZ166" s="195"/>
      <c r="GA166" s="195"/>
      <c r="GB166" s="195"/>
      <c r="GC166" s="195"/>
      <c r="GD166" s="195"/>
      <c r="GE166" s="195"/>
      <c r="GF166" s="195"/>
      <c r="GG166" s="195"/>
      <c r="GH166" s="195"/>
      <c r="GI166" s="195"/>
      <c r="GJ166" s="195"/>
      <c r="GK166" s="195"/>
      <c r="GL166" s="195"/>
      <c r="GM166" s="195"/>
      <c r="GN166" s="195"/>
      <c r="GO166" s="195"/>
      <c r="GP166" s="195"/>
      <c r="GQ166" s="195"/>
      <c r="GR166" s="195"/>
      <c r="GS166" s="195"/>
      <c r="GT166" s="195"/>
      <c r="GU166" s="195"/>
      <c r="GV166" s="195"/>
      <c r="GW166" s="195"/>
      <c r="GX166" s="195"/>
      <c r="GY166" s="195"/>
      <c r="GZ166" s="195"/>
      <c r="HA166" s="195"/>
    </row>
    <row r="167">
      <c r="A167" s="195"/>
      <c r="B167" s="195"/>
      <c r="C167" s="195"/>
      <c r="D167" s="195"/>
      <c r="E167" s="195"/>
      <c r="F167" s="195"/>
      <c r="G167" s="195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S167" s="195"/>
      <c r="T167" s="195"/>
      <c r="U167" s="195"/>
      <c r="V167" s="195"/>
      <c r="W167" s="195"/>
      <c r="X167" s="195"/>
      <c r="Y167" s="428"/>
      <c r="Z167" s="429"/>
      <c r="AA167" s="195"/>
      <c r="AB167" s="195"/>
      <c r="AC167" s="195"/>
      <c r="AD167" s="195"/>
      <c r="AE167" s="195"/>
      <c r="AF167" s="195"/>
      <c r="AG167" s="195"/>
      <c r="AH167" s="195"/>
      <c r="AI167" s="195"/>
      <c r="AJ167" s="195"/>
      <c r="AK167" s="195"/>
      <c r="AL167" s="195"/>
      <c r="AM167" s="195"/>
      <c r="AN167" s="195"/>
      <c r="AO167" s="195"/>
      <c r="AP167" s="195"/>
      <c r="AQ167" s="195"/>
      <c r="AR167" s="195"/>
      <c r="AS167" s="195"/>
      <c r="AT167" s="195"/>
      <c r="AU167" s="195"/>
      <c r="AV167" s="195"/>
      <c r="AW167" s="195"/>
      <c r="AX167" s="195"/>
      <c r="AY167" s="195"/>
      <c r="AZ167" s="195"/>
      <c r="BA167" s="428"/>
      <c r="BB167" s="429"/>
      <c r="BC167" s="195"/>
      <c r="BD167" s="195"/>
      <c r="BE167" s="195"/>
      <c r="BF167" s="195"/>
      <c r="BG167" s="195"/>
      <c r="BH167" s="195"/>
      <c r="BI167" s="195"/>
      <c r="BJ167" s="195"/>
      <c r="BK167" s="195"/>
      <c r="BL167" s="195"/>
      <c r="BM167" s="195"/>
      <c r="BN167" s="195"/>
      <c r="BO167" s="195"/>
      <c r="BP167" s="195"/>
      <c r="BQ167" s="195"/>
      <c r="BR167" s="195"/>
      <c r="BS167" s="195"/>
      <c r="BT167" s="195"/>
      <c r="BU167" s="195"/>
      <c r="BV167" s="195"/>
      <c r="BW167" s="195"/>
      <c r="BX167" s="195"/>
      <c r="BY167" s="195"/>
      <c r="BZ167" s="195"/>
      <c r="CA167" s="195"/>
      <c r="CB167" s="195"/>
      <c r="CC167" s="195"/>
      <c r="CD167" s="195"/>
      <c r="CE167" s="195"/>
      <c r="CF167" s="195"/>
      <c r="CG167" s="195"/>
      <c r="CH167" s="195"/>
      <c r="CI167" s="195"/>
      <c r="CJ167" s="195"/>
      <c r="CK167" s="195"/>
      <c r="CL167" s="195"/>
      <c r="CM167" s="195"/>
      <c r="CN167" s="195"/>
      <c r="CO167" s="195"/>
      <c r="CP167" s="195"/>
      <c r="CQ167" s="195"/>
      <c r="CR167" s="195"/>
      <c r="CS167" s="195"/>
      <c r="CT167" s="195"/>
      <c r="CU167" s="195"/>
      <c r="CV167" s="195"/>
      <c r="CW167" s="195"/>
      <c r="CX167" s="195"/>
      <c r="CY167" s="195"/>
      <c r="CZ167" s="195"/>
      <c r="DA167" s="195"/>
      <c r="DB167" s="195"/>
      <c r="DC167" s="195"/>
      <c r="DD167" s="195"/>
      <c r="DE167" s="195"/>
      <c r="DF167" s="195"/>
      <c r="DG167" s="195"/>
      <c r="DH167" s="195"/>
      <c r="DI167" s="195"/>
      <c r="DJ167" s="195"/>
      <c r="DK167" s="195"/>
      <c r="DL167" s="195"/>
      <c r="DM167" s="195"/>
      <c r="DN167" s="195"/>
      <c r="DO167" s="195"/>
      <c r="DP167" s="195"/>
      <c r="DQ167" s="195"/>
      <c r="DR167" s="195"/>
      <c r="DS167" s="195"/>
      <c r="DT167" s="195"/>
      <c r="DU167" s="195"/>
      <c r="DV167" s="195"/>
      <c r="DW167" s="195"/>
      <c r="DX167" s="195"/>
      <c r="DY167" s="195"/>
      <c r="DZ167" s="195"/>
      <c r="EA167" s="195"/>
      <c r="EB167" s="195"/>
      <c r="EC167" s="195"/>
      <c r="ED167" s="49"/>
      <c r="EE167" s="52"/>
      <c r="EF167" s="52"/>
      <c r="EG167" s="52"/>
      <c r="EH167" s="52"/>
      <c r="EI167" s="52"/>
      <c r="EJ167" s="52"/>
      <c r="EK167" s="52"/>
      <c r="EL167" s="52"/>
      <c r="EM167" s="195"/>
      <c r="EN167" s="195"/>
      <c r="EO167" s="195"/>
      <c r="EP167" s="195"/>
      <c r="EQ167" s="195"/>
      <c r="ER167" s="195"/>
      <c r="ES167" s="195"/>
      <c r="ET167" s="195"/>
      <c r="EU167" s="195"/>
      <c r="EV167" s="195"/>
      <c r="EW167" s="195"/>
      <c r="EX167" s="195"/>
      <c r="EY167" s="195"/>
      <c r="EZ167" s="195"/>
      <c r="FA167" s="195"/>
      <c r="FB167" s="195"/>
      <c r="FC167" s="195"/>
      <c r="FD167" s="195"/>
      <c r="FE167" s="195"/>
      <c r="FF167" s="195"/>
      <c r="FG167" s="195"/>
      <c r="FH167" s="195"/>
      <c r="FI167" s="195"/>
      <c r="FJ167" s="195"/>
      <c r="FK167" s="195"/>
      <c r="FL167" s="195"/>
      <c r="FM167" s="195"/>
      <c r="FN167" s="195"/>
      <c r="FO167" s="195"/>
      <c r="FP167" s="195"/>
      <c r="FQ167" s="195"/>
      <c r="FR167" s="195"/>
      <c r="FS167" s="195"/>
      <c r="FT167" s="195"/>
      <c r="FU167" s="195"/>
      <c r="FV167" s="195"/>
      <c r="FW167" s="195"/>
      <c r="FX167" s="195"/>
      <c r="FY167" s="195"/>
      <c r="FZ167" s="195"/>
      <c r="GA167" s="195"/>
      <c r="GB167" s="195"/>
      <c r="GC167" s="195"/>
      <c r="GD167" s="195"/>
      <c r="GE167" s="195"/>
      <c r="GF167" s="195"/>
      <c r="GG167" s="195"/>
      <c r="GH167" s="195"/>
      <c r="GI167" s="195"/>
      <c r="GJ167" s="195"/>
      <c r="GK167" s="195"/>
      <c r="GL167" s="195"/>
      <c r="GM167" s="195"/>
      <c r="GN167" s="195"/>
      <c r="GO167" s="195"/>
      <c r="GP167" s="195"/>
      <c r="GQ167" s="195"/>
      <c r="GR167" s="195"/>
      <c r="GS167" s="195"/>
      <c r="GT167" s="195"/>
      <c r="GU167" s="195"/>
      <c r="GV167" s="195"/>
      <c r="GW167" s="195"/>
      <c r="GX167" s="195"/>
      <c r="GY167" s="195"/>
      <c r="GZ167" s="195"/>
      <c r="HA167" s="195"/>
    </row>
    <row r="168">
      <c r="A168" s="195"/>
      <c r="B168" s="195"/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S168" s="195"/>
      <c r="T168" s="195"/>
      <c r="U168" s="195"/>
      <c r="V168" s="195"/>
      <c r="W168" s="195"/>
      <c r="X168" s="195"/>
      <c r="Y168" s="428"/>
      <c r="Z168" s="429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95"/>
      <c r="AK168" s="195"/>
      <c r="AL168" s="195"/>
      <c r="AM168" s="31"/>
      <c r="AN168" s="434"/>
      <c r="AO168" s="434"/>
      <c r="AP168" s="434"/>
      <c r="AQ168" s="195"/>
      <c r="AR168" s="195"/>
      <c r="AS168" s="195"/>
      <c r="AT168" s="195"/>
      <c r="AU168" s="195"/>
      <c r="AV168" s="195"/>
      <c r="AW168" s="195"/>
      <c r="AX168" s="195"/>
      <c r="AY168" s="195"/>
      <c r="AZ168" s="195"/>
      <c r="BA168" s="428"/>
      <c r="BB168" s="429"/>
      <c r="BC168" s="195"/>
      <c r="BD168" s="195"/>
      <c r="BE168" s="195"/>
      <c r="BF168" s="195"/>
      <c r="BG168" s="195"/>
      <c r="BH168" s="195"/>
      <c r="BI168" s="195"/>
      <c r="BJ168" s="195"/>
      <c r="BK168" s="195"/>
      <c r="BL168" s="195"/>
      <c r="BM168" s="195"/>
      <c r="BN168" s="195"/>
      <c r="BO168" s="195"/>
      <c r="BP168" s="195"/>
      <c r="BQ168" s="195"/>
      <c r="BR168" s="195"/>
      <c r="BS168" s="195"/>
      <c r="BT168" s="195"/>
      <c r="BU168" s="195"/>
      <c r="BV168" s="195"/>
      <c r="BW168" s="195"/>
      <c r="BX168" s="195"/>
      <c r="BY168" s="195"/>
      <c r="BZ168" s="195"/>
      <c r="CA168" s="195"/>
      <c r="CB168" s="195"/>
      <c r="CC168" s="195"/>
      <c r="CD168" s="195"/>
      <c r="CE168" s="195"/>
      <c r="CF168" s="195"/>
      <c r="CG168" s="195"/>
      <c r="CH168" s="195"/>
      <c r="CI168" s="195"/>
      <c r="CJ168" s="195"/>
      <c r="CK168" s="195"/>
      <c r="CL168" s="195"/>
      <c r="CM168" s="195"/>
      <c r="CN168" s="195"/>
      <c r="CO168" s="195"/>
      <c r="CP168" s="195"/>
      <c r="CQ168" s="195"/>
      <c r="CR168" s="195"/>
      <c r="CS168" s="195"/>
      <c r="CT168" s="195"/>
      <c r="CU168" s="195"/>
      <c r="CV168" s="195"/>
      <c r="CW168" s="195"/>
      <c r="CX168" s="195"/>
      <c r="CY168" s="195"/>
      <c r="CZ168" s="195"/>
      <c r="DA168" s="195"/>
      <c r="DB168" s="195"/>
      <c r="DC168" s="195"/>
      <c r="DD168" s="195"/>
      <c r="DE168" s="195"/>
      <c r="DF168" s="195"/>
      <c r="DG168" s="195"/>
      <c r="DH168" s="195"/>
      <c r="DI168" s="195"/>
      <c r="DJ168" s="195"/>
      <c r="DK168" s="195"/>
      <c r="DL168" s="195"/>
      <c r="DM168" s="195"/>
      <c r="DN168" s="195"/>
      <c r="DO168" s="195"/>
      <c r="DP168" s="195"/>
      <c r="DQ168" s="195"/>
      <c r="DR168" s="195"/>
      <c r="DS168" s="195"/>
      <c r="DT168" s="195"/>
      <c r="DU168" s="195"/>
      <c r="DV168" s="195"/>
      <c r="DW168" s="195"/>
      <c r="DX168" s="195"/>
      <c r="DY168" s="195"/>
      <c r="DZ168" s="195"/>
      <c r="EA168" s="195"/>
      <c r="EB168" s="195"/>
      <c r="EC168" s="195"/>
      <c r="ED168" s="49"/>
      <c r="EE168" s="52"/>
      <c r="EF168" s="52"/>
      <c r="EG168" s="52"/>
      <c r="EH168" s="52"/>
      <c r="EI168" s="52"/>
      <c r="EJ168" s="52"/>
      <c r="EK168" s="52"/>
      <c r="EL168" s="52"/>
      <c r="EM168" s="195"/>
      <c r="EN168" s="195"/>
      <c r="EO168" s="195"/>
      <c r="EP168" s="195"/>
      <c r="EQ168" s="195"/>
      <c r="ER168" s="195"/>
      <c r="ES168" s="195"/>
      <c r="ET168" s="195"/>
      <c r="EU168" s="195"/>
      <c r="EV168" s="195"/>
      <c r="EW168" s="195"/>
      <c r="EX168" s="195"/>
      <c r="EY168" s="195"/>
      <c r="EZ168" s="195"/>
      <c r="FA168" s="195"/>
      <c r="FB168" s="195"/>
      <c r="FC168" s="195"/>
      <c r="FD168" s="195"/>
      <c r="FE168" s="195"/>
      <c r="FF168" s="195"/>
      <c r="FG168" s="195"/>
      <c r="FH168" s="195"/>
      <c r="FI168" s="195"/>
      <c r="FJ168" s="195"/>
      <c r="FK168" s="195"/>
      <c r="FL168" s="195"/>
      <c r="FM168" s="195"/>
      <c r="FN168" s="195"/>
      <c r="FO168" s="195"/>
      <c r="FP168" s="195"/>
      <c r="FQ168" s="195"/>
      <c r="FR168" s="195"/>
      <c r="FS168" s="195"/>
      <c r="FT168" s="195"/>
      <c r="FU168" s="195"/>
      <c r="FV168" s="195"/>
      <c r="FW168" s="195"/>
      <c r="FX168" s="195"/>
      <c r="FY168" s="195"/>
      <c r="FZ168" s="195"/>
      <c r="GA168" s="195"/>
      <c r="GB168" s="195"/>
      <c r="GC168" s="195"/>
      <c r="GD168" s="195"/>
      <c r="GE168" s="195"/>
      <c r="GF168" s="195"/>
      <c r="GG168" s="195"/>
      <c r="GH168" s="195"/>
      <c r="GI168" s="195"/>
      <c r="GJ168" s="195"/>
      <c r="GK168" s="195"/>
      <c r="GL168" s="195"/>
      <c r="GM168" s="195"/>
      <c r="GN168" s="195"/>
      <c r="GO168" s="195"/>
      <c r="GP168" s="195"/>
      <c r="GQ168" s="195"/>
      <c r="GR168" s="195"/>
      <c r="GS168" s="195"/>
      <c r="GT168" s="195"/>
      <c r="GU168" s="195"/>
      <c r="GV168" s="195"/>
      <c r="GW168" s="195"/>
      <c r="GX168" s="195"/>
      <c r="GY168" s="195"/>
      <c r="GZ168" s="195"/>
      <c r="HA168" s="195"/>
    </row>
    <row r="169">
      <c r="A169" s="195"/>
      <c r="B169" s="195"/>
      <c r="C169" s="195"/>
      <c r="D169" s="195"/>
      <c r="E169" s="195"/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S169" s="195"/>
      <c r="T169" s="195"/>
      <c r="U169" s="195"/>
      <c r="V169" s="195"/>
      <c r="W169" s="195"/>
      <c r="X169" s="195"/>
      <c r="Y169" s="428"/>
      <c r="Z169" s="429"/>
      <c r="AA169" s="195"/>
      <c r="AB169" s="195"/>
      <c r="AC169" s="195"/>
      <c r="AD169" s="195"/>
      <c r="AE169" s="195"/>
      <c r="AF169" s="195"/>
      <c r="AG169" s="195"/>
      <c r="AH169" s="195"/>
      <c r="AI169" s="195"/>
      <c r="AJ169" s="31"/>
      <c r="AK169" s="31"/>
      <c r="AL169" s="195"/>
      <c r="AM169" s="60"/>
      <c r="AN169" s="60"/>
      <c r="AO169" s="60"/>
      <c r="AP169" s="60"/>
      <c r="AQ169" s="195"/>
      <c r="AR169" s="195"/>
      <c r="AS169" s="195"/>
      <c r="AT169" s="195"/>
      <c r="AU169" s="195"/>
      <c r="AV169" s="195"/>
      <c r="AW169" s="195"/>
      <c r="AX169" s="195"/>
      <c r="AY169" s="195"/>
      <c r="AZ169" s="195"/>
      <c r="BA169" s="428"/>
      <c r="BB169" s="429"/>
      <c r="BC169" s="195"/>
      <c r="BD169" s="195"/>
      <c r="BE169" s="195"/>
      <c r="BF169" s="195"/>
      <c r="BG169" s="195"/>
      <c r="BH169" s="195"/>
      <c r="BI169" s="195"/>
      <c r="BJ169" s="195"/>
      <c r="BK169" s="195"/>
      <c r="BL169" s="195"/>
      <c r="BM169" s="195"/>
      <c r="BN169" s="195"/>
      <c r="BO169" s="195"/>
      <c r="BP169" s="195"/>
      <c r="BQ169" s="195"/>
      <c r="BR169" s="195"/>
      <c r="BS169" s="195"/>
      <c r="BT169" s="195"/>
      <c r="BU169" s="195"/>
      <c r="BV169" s="195"/>
      <c r="BW169" s="195"/>
      <c r="BX169" s="195"/>
      <c r="BY169" s="195"/>
      <c r="BZ169" s="195"/>
      <c r="CA169" s="195"/>
      <c r="CB169" s="195"/>
      <c r="CC169" s="195"/>
      <c r="CD169" s="195"/>
      <c r="CE169" s="195"/>
      <c r="CF169" s="195"/>
      <c r="CG169" s="195"/>
      <c r="CH169" s="195"/>
      <c r="CI169" s="195"/>
      <c r="CJ169" s="195"/>
      <c r="CK169" s="195"/>
      <c r="CL169" s="195"/>
      <c r="CM169" s="195"/>
      <c r="CN169" s="195"/>
      <c r="CO169" s="195"/>
      <c r="CP169" s="195"/>
      <c r="CQ169" s="195"/>
      <c r="CR169" s="195"/>
      <c r="CS169" s="195"/>
      <c r="CT169" s="195"/>
      <c r="CU169" s="195"/>
      <c r="CV169" s="195"/>
      <c r="CW169" s="195"/>
      <c r="CX169" s="195"/>
      <c r="CY169" s="195"/>
      <c r="CZ169" s="195"/>
      <c r="DA169" s="195"/>
      <c r="DB169" s="195"/>
      <c r="DC169" s="195"/>
      <c r="DD169" s="195"/>
      <c r="DE169" s="195"/>
      <c r="DF169" s="195"/>
      <c r="DG169" s="195"/>
      <c r="DH169" s="195"/>
      <c r="DI169" s="195"/>
      <c r="DJ169" s="195"/>
      <c r="DK169" s="195"/>
      <c r="DL169" s="195"/>
      <c r="DM169" s="195"/>
      <c r="DN169" s="195"/>
      <c r="DO169" s="195"/>
      <c r="DP169" s="195"/>
      <c r="DQ169" s="195"/>
      <c r="DR169" s="195"/>
      <c r="DS169" s="195"/>
      <c r="DT169" s="195"/>
      <c r="DU169" s="195"/>
      <c r="DV169" s="195"/>
      <c r="DW169" s="195"/>
      <c r="DX169" s="195"/>
      <c r="DY169" s="195"/>
      <c r="DZ169" s="195"/>
      <c r="EA169" s="195"/>
      <c r="EB169" s="195"/>
      <c r="EC169" s="195"/>
      <c r="ED169" s="49"/>
      <c r="EE169" s="430"/>
      <c r="EF169" s="430"/>
      <c r="EG169" s="430"/>
      <c r="EH169" s="430"/>
      <c r="EI169" s="430"/>
      <c r="EJ169" s="430"/>
      <c r="EK169" s="430"/>
      <c r="EL169" s="430"/>
      <c r="EM169" s="195"/>
      <c r="EN169" s="195"/>
      <c r="EO169" s="195"/>
      <c r="EP169" s="195"/>
      <c r="EQ169" s="195"/>
      <c r="ER169" s="195"/>
      <c r="ES169" s="195"/>
      <c r="ET169" s="195"/>
      <c r="EU169" s="195"/>
      <c r="EV169" s="195"/>
      <c r="EW169" s="195"/>
      <c r="EX169" s="195"/>
      <c r="EY169" s="195"/>
      <c r="EZ169" s="195"/>
      <c r="FA169" s="195"/>
      <c r="FB169" s="195"/>
      <c r="FC169" s="195"/>
      <c r="FD169" s="195"/>
      <c r="FE169" s="195"/>
      <c r="FF169" s="195"/>
      <c r="FG169" s="195"/>
      <c r="FH169" s="195"/>
      <c r="FI169" s="195"/>
      <c r="FJ169" s="195"/>
      <c r="FK169" s="195"/>
      <c r="FL169" s="195"/>
      <c r="FM169" s="195"/>
      <c r="FN169" s="195"/>
      <c r="FO169" s="195"/>
      <c r="FP169" s="195"/>
      <c r="FQ169" s="195"/>
      <c r="FR169" s="195"/>
      <c r="FS169" s="195"/>
      <c r="FT169" s="195"/>
      <c r="FU169" s="195"/>
      <c r="FV169" s="195"/>
      <c r="FW169" s="195"/>
      <c r="FX169" s="195"/>
      <c r="FY169" s="195"/>
      <c r="FZ169" s="195"/>
      <c r="GA169" s="195"/>
      <c r="GB169" s="195"/>
      <c r="GC169" s="195"/>
      <c r="GD169" s="195"/>
      <c r="GE169" s="195"/>
      <c r="GF169" s="195"/>
      <c r="GG169" s="195"/>
      <c r="GH169" s="195"/>
      <c r="GI169" s="195"/>
      <c r="GJ169" s="195"/>
      <c r="GK169" s="195"/>
      <c r="GL169" s="195"/>
      <c r="GM169" s="195"/>
      <c r="GN169" s="195"/>
      <c r="GO169" s="195"/>
      <c r="GP169" s="195"/>
      <c r="GQ169" s="195"/>
      <c r="GR169" s="195"/>
      <c r="GS169" s="195"/>
      <c r="GT169" s="195"/>
      <c r="GU169" s="195"/>
      <c r="GV169" s="195"/>
      <c r="GW169" s="195"/>
      <c r="GX169" s="195"/>
      <c r="GY169" s="195"/>
      <c r="GZ169" s="195"/>
      <c r="HA169" s="195"/>
    </row>
    <row r="170">
      <c r="A170" s="195"/>
      <c r="B170" s="195"/>
      <c r="C170" s="195"/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195"/>
      <c r="W170" s="195"/>
      <c r="X170" s="195"/>
      <c r="Y170" s="428"/>
      <c r="Z170" s="429"/>
      <c r="AA170" s="195"/>
      <c r="AB170" s="195"/>
      <c r="AC170" s="22"/>
      <c r="AD170" s="56"/>
      <c r="AE170" s="56"/>
      <c r="AF170" s="56"/>
      <c r="AG170" s="56"/>
      <c r="AH170" s="195"/>
      <c r="AI170" s="31"/>
      <c r="AJ170" s="56"/>
      <c r="AK170" s="56"/>
      <c r="AL170" s="195"/>
      <c r="AM170" s="434"/>
      <c r="AN170" s="434"/>
      <c r="AO170" s="434"/>
      <c r="AP170" s="31"/>
      <c r="AQ170" s="195"/>
      <c r="AR170" s="195"/>
      <c r="AS170" s="195"/>
      <c r="AT170" s="195"/>
      <c r="AU170" s="195"/>
      <c r="AV170" s="195"/>
      <c r="AW170" s="195"/>
      <c r="AX170" s="195"/>
      <c r="AY170" s="195"/>
      <c r="AZ170" s="195"/>
      <c r="BA170" s="428"/>
      <c r="BB170" s="429"/>
      <c r="BC170" s="195"/>
      <c r="BD170" s="195"/>
      <c r="BE170" s="195"/>
      <c r="BF170" s="195"/>
      <c r="BG170" s="195"/>
      <c r="BH170" s="195"/>
      <c r="BI170" s="195"/>
      <c r="BJ170" s="195"/>
      <c r="BK170" s="195"/>
      <c r="BL170" s="195"/>
      <c r="BM170" s="195"/>
      <c r="BN170" s="195"/>
      <c r="BO170" s="195"/>
      <c r="BP170" s="195"/>
      <c r="BQ170" s="195"/>
      <c r="BR170" s="195"/>
      <c r="BS170" s="195"/>
      <c r="BT170" s="195"/>
      <c r="BU170" s="195"/>
      <c r="BV170" s="195"/>
      <c r="BW170" s="195"/>
      <c r="BX170" s="195"/>
      <c r="BY170" s="195"/>
      <c r="BZ170" s="195"/>
      <c r="CA170" s="195"/>
      <c r="CB170" s="195"/>
      <c r="CC170" s="195"/>
      <c r="CD170" s="195"/>
      <c r="CE170" s="195"/>
      <c r="CF170" s="195"/>
      <c r="CG170" s="195"/>
      <c r="CH170" s="195"/>
      <c r="CI170" s="195"/>
      <c r="CJ170" s="195"/>
      <c r="CK170" s="195"/>
      <c r="CL170" s="195"/>
      <c r="CM170" s="195"/>
      <c r="CN170" s="195"/>
      <c r="CO170" s="195"/>
      <c r="CP170" s="195"/>
      <c r="CQ170" s="195"/>
      <c r="CR170" s="195"/>
      <c r="CS170" s="195"/>
      <c r="CT170" s="195"/>
      <c r="CU170" s="195"/>
      <c r="CV170" s="195"/>
      <c r="CW170" s="195"/>
      <c r="CX170" s="195"/>
      <c r="CY170" s="195"/>
      <c r="CZ170" s="195"/>
      <c r="DA170" s="195"/>
      <c r="DB170" s="195"/>
      <c r="DC170" s="195"/>
      <c r="DD170" s="195"/>
      <c r="DE170" s="195"/>
      <c r="DF170" s="195"/>
      <c r="DG170" s="195"/>
      <c r="DH170" s="195"/>
      <c r="DI170" s="195"/>
      <c r="DJ170" s="195"/>
      <c r="DK170" s="195"/>
      <c r="DL170" s="195"/>
      <c r="DM170" s="195"/>
      <c r="DN170" s="195"/>
      <c r="DO170" s="195"/>
      <c r="DP170" s="195"/>
      <c r="DQ170" s="195"/>
      <c r="DR170" s="195"/>
      <c r="DS170" s="195"/>
      <c r="DT170" s="195"/>
      <c r="DU170" s="195"/>
      <c r="DV170" s="195"/>
      <c r="DW170" s="195"/>
      <c r="DX170" s="195"/>
      <c r="DY170" s="195"/>
      <c r="DZ170" s="195"/>
      <c r="EA170" s="195"/>
      <c r="EB170" s="195"/>
      <c r="EC170" s="195"/>
      <c r="ED170" s="31"/>
      <c r="EE170" s="56"/>
      <c r="EF170" s="56"/>
      <c r="EG170" s="56"/>
      <c r="EH170" s="56"/>
      <c r="EI170" s="56"/>
      <c r="EJ170" s="56"/>
      <c r="EK170" s="56"/>
      <c r="EL170" s="56"/>
      <c r="EM170" s="195"/>
      <c r="EN170" s="195"/>
      <c r="EO170" s="195"/>
      <c r="EP170" s="195"/>
      <c r="EQ170" s="195"/>
      <c r="ER170" s="195"/>
      <c r="ES170" s="195"/>
      <c r="ET170" s="195"/>
      <c r="EU170" s="195"/>
      <c r="EV170" s="195"/>
      <c r="EW170" s="195"/>
      <c r="EX170" s="195"/>
      <c r="EY170" s="195"/>
      <c r="EZ170" s="195"/>
      <c r="FA170" s="195"/>
      <c r="FB170" s="195"/>
      <c r="FC170" s="195"/>
      <c r="FD170" s="195"/>
      <c r="FE170" s="195"/>
      <c r="FF170" s="195"/>
      <c r="FG170" s="195"/>
      <c r="FH170" s="195"/>
      <c r="FI170" s="195"/>
      <c r="FJ170" s="195"/>
      <c r="FK170" s="195"/>
      <c r="FL170" s="195"/>
      <c r="FM170" s="195"/>
      <c r="FN170" s="195"/>
      <c r="FO170" s="195"/>
      <c r="FP170" s="195"/>
      <c r="FQ170" s="195"/>
      <c r="FR170" s="195"/>
      <c r="FS170" s="195"/>
      <c r="FT170" s="195"/>
      <c r="FU170" s="195"/>
      <c r="FV170" s="195"/>
      <c r="FW170" s="195"/>
      <c r="FX170" s="195"/>
      <c r="FY170" s="195"/>
      <c r="FZ170" s="195"/>
      <c r="GA170" s="195"/>
      <c r="GB170" s="195"/>
      <c r="GC170" s="195"/>
      <c r="GD170" s="195"/>
      <c r="GE170" s="195"/>
      <c r="GF170" s="195"/>
      <c r="GG170" s="195"/>
      <c r="GH170" s="195"/>
      <c r="GI170" s="195"/>
      <c r="GJ170" s="195"/>
      <c r="GK170" s="195"/>
      <c r="GL170" s="195"/>
      <c r="GM170" s="195"/>
      <c r="GN170" s="195"/>
      <c r="GO170" s="195"/>
      <c r="GP170" s="195"/>
      <c r="GQ170" s="195"/>
      <c r="GR170" s="195"/>
      <c r="GS170" s="195"/>
      <c r="GT170" s="195"/>
      <c r="GU170" s="195"/>
      <c r="GV170" s="195"/>
      <c r="GW170" s="195"/>
      <c r="GX170" s="195"/>
      <c r="GY170" s="195"/>
      <c r="GZ170" s="195"/>
      <c r="HA170" s="195"/>
    </row>
    <row r="171">
      <c r="A171" s="195"/>
      <c r="B171" s="195"/>
      <c r="C171" s="195"/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  <c r="R171" s="195"/>
      <c r="S171" s="195"/>
      <c r="T171" s="195"/>
      <c r="U171" s="195"/>
      <c r="V171" s="195"/>
      <c r="W171" s="195"/>
      <c r="X171" s="195"/>
      <c r="Y171" s="428"/>
      <c r="Z171" s="429"/>
      <c r="AA171" s="195"/>
      <c r="AB171" s="195"/>
      <c r="AC171" s="22"/>
      <c r="AD171" s="56"/>
      <c r="AE171" s="56"/>
      <c r="AF171" s="56"/>
      <c r="AG171" s="56"/>
      <c r="AH171" s="195"/>
      <c r="AI171" s="31"/>
      <c r="AJ171" s="56"/>
      <c r="AK171" s="56"/>
      <c r="AL171" s="195"/>
      <c r="AM171" s="31"/>
      <c r="AN171" s="434"/>
      <c r="AO171" s="434"/>
      <c r="AP171" s="434"/>
      <c r="AQ171" s="195"/>
      <c r="AR171" s="195"/>
      <c r="AS171" s="195"/>
      <c r="AT171" s="195"/>
      <c r="AU171" s="195"/>
      <c r="AV171" s="195"/>
      <c r="AW171" s="195"/>
      <c r="AX171" s="195"/>
      <c r="AY171" s="195"/>
      <c r="AZ171" s="195"/>
      <c r="BA171" s="428"/>
      <c r="BB171" s="429"/>
      <c r="BC171" s="195"/>
      <c r="BD171" s="195"/>
      <c r="BE171" s="195"/>
      <c r="BF171" s="195"/>
      <c r="BG171" s="195"/>
      <c r="BH171" s="195"/>
      <c r="BI171" s="195"/>
      <c r="BJ171" s="195"/>
      <c r="BK171" s="195"/>
      <c r="BL171" s="195"/>
      <c r="BM171" s="195"/>
      <c r="BN171" s="195"/>
      <c r="BO171" s="195"/>
      <c r="BP171" s="195"/>
      <c r="BQ171" s="195"/>
      <c r="BR171" s="195"/>
      <c r="BS171" s="195"/>
      <c r="BT171" s="195"/>
      <c r="BU171" s="195"/>
      <c r="BV171" s="195"/>
      <c r="BW171" s="195"/>
      <c r="BX171" s="195"/>
      <c r="BY171" s="195"/>
      <c r="BZ171" s="195"/>
      <c r="CA171" s="195"/>
      <c r="CB171" s="195"/>
      <c r="CC171" s="195"/>
      <c r="CD171" s="195"/>
      <c r="CE171" s="195"/>
      <c r="CF171" s="195"/>
      <c r="CG171" s="195"/>
      <c r="CH171" s="195"/>
      <c r="CI171" s="195"/>
      <c r="CJ171" s="195"/>
      <c r="CK171" s="195"/>
      <c r="CL171" s="195"/>
      <c r="CM171" s="195"/>
      <c r="CN171" s="195"/>
      <c r="CO171" s="195"/>
      <c r="CP171" s="195"/>
      <c r="CQ171" s="195"/>
      <c r="CR171" s="195"/>
      <c r="CS171" s="195"/>
      <c r="CT171" s="195"/>
      <c r="CU171" s="195"/>
      <c r="CV171" s="195"/>
      <c r="CW171" s="195"/>
      <c r="CX171" s="195"/>
      <c r="CY171" s="195"/>
      <c r="CZ171" s="195"/>
      <c r="DA171" s="195"/>
      <c r="DB171" s="195"/>
      <c r="DC171" s="195"/>
      <c r="DD171" s="195"/>
      <c r="DE171" s="195"/>
      <c r="DF171" s="195"/>
      <c r="DG171" s="195"/>
      <c r="DH171" s="195"/>
      <c r="DI171" s="195"/>
      <c r="DJ171" s="195"/>
      <c r="DK171" s="195"/>
      <c r="DL171" s="195"/>
      <c r="DM171" s="195"/>
      <c r="DN171" s="195"/>
      <c r="DO171" s="195"/>
      <c r="DP171" s="195"/>
      <c r="DQ171" s="195"/>
      <c r="DR171" s="195"/>
      <c r="DS171" s="195"/>
      <c r="DT171" s="195"/>
      <c r="DU171" s="195"/>
      <c r="DV171" s="195"/>
      <c r="DW171" s="195"/>
      <c r="DX171" s="195"/>
      <c r="DY171" s="195"/>
      <c r="DZ171" s="195"/>
      <c r="EA171" s="195"/>
      <c r="EB171" s="195"/>
      <c r="EC171" s="195"/>
      <c r="ED171" s="31"/>
      <c r="EE171" s="57"/>
      <c r="EF171" s="57"/>
      <c r="EG171" s="57"/>
      <c r="EH171" s="57"/>
      <c r="EI171" s="57"/>
      <c r="EJ171" s="57"/>
      <c r="EK171" s="57"/>
      <c r="EL171" s="195"/>
      <c r="EM171" s="195"/>
      <c r="EN171" s="195"/>
      <c r="EO171" s="195"/>
      <c r="EP171" s="195"/>
      <c r="EQ171" s="195"/>
      <c r="ER171" s="195"/>
      <c r="ES171" s="195"/>
      <c r="ET171" s="195"/>
      <c r="EU171" s="195"/>
      <c r="EV171" s="195"/>
      <c r="EW171" s="195"/>
      <c r="EX171" s="195"/>
      <c r="EY171" s="195"/>
      <c r="EZ171" s="195"/>
      <c r="FA171" s="195"/>
      <c r="FB171" s="195"/>
      <c r="FC171" s="195"/>
      <c r="FD171" s="195"/>
      <c r="FE171" s="195"/>
      <c r="FF171" s="195"/>
      <c r="FG171" s="195"/>
      <c r="FH171" s="195"/>
      <c r="FI171" s="195"/>
      <c r="FJ171" s="195"/>
      <c r="FK171" s="195"/>
      <c r="FL171" s="195"/>
      <c r="FM171" s="195"/>
      <c r="FN171" s="195"/>
      <c r="FO171" s="195"/>
      <c r="FP171" s="195"/>
      <c r="FQ171" s="195"/>
      <c r="FR171" s="195"/>
      <c r="FS171" s="195"/>
      <c r="FT171" s="195"/>
      <c r="FU171" s="195"/>
      <c r="FV171" s="195"/>
      <c r="FW171" s="195"/>
      <c r="FX171" s="195"/>
      <c r="FY171" s="195"/>
      <c r="FZ171" s="195"/>
      <c r="GA171" s="195"/>
      <c r="GB171" s="195"/>
      <c r="GC171" s="195"/>
      <c r="GD171" s="195"/>
      <c r="GE171" s="195"/>
      <c r="GF171" s="195"/>
      <c r="GG171" s="195"/>
      <c r="GH171" s="195"/>
      <c r="GI171" s="195"/>
      <c r="GJ171" s="195"/>
      <c r="GK171" s="195"/>
      <c r="GL171" s="195"/>
      <c r="GM171" s="195"/>
      <c r="GN171" s="195"/>
      <c r="GO171" s="195"/>
      <c r="GP171" s="195"/>
      <c r="GQ171" s="195"/>
      <c r="GR171" s="195"/>
      <c r="GS171" s="195"/>
      <c r="GT171" s="195"/>
      <c r="GU171" s="195"/>
      <c r="GV171" s="195"/>
      <c r="GW171" s="195"/>
      <c r="GX171" s="195"/>
      <c r="GY171" s="195"/>
      <c r="GZ171" s="195"/>
      <c r="HA171" s="195"/>
    </row>
    <row r="172">
      <c r="A172" s="195"/>
      <c r="B172" s="195"/>
      <c r="C172" s="195"/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428"/>
      <c r="Z172" s="429"/>
      <c r="AA172" s="195"/>
      <c r="AB172" s="195"/>
      <c r="AC172" s="22"/>
      <c r="AD172" s="56"/>
      <c r="AE172" s="56"/>
      <c r="AF172" s="56"/>
      <c r="AG172" s="56"/>
      <c r="AH172" s="195"/>
      <c r="AI172" s="31"/>
      <c r="AJ172" s="56"/>
      <c r="AK172" s="56"/>
      <c r="AL172" s="195"/>
      <c r="AM172" s="434"/>
      <c r="AN172" s="434"/>
      <c r="AO172" s="31"/>
      <c r="AP172" s="434"/>
      <c r="AQ172" s="195"/>
      <c r="AR172" s="195"/>
      <c r="AS172" s="195"/>
      <c r="AT172" s="195"/>
      <c r="AU172" s="195"/>
      <c r="AV172" s="195"/>
      <c r="AW172" s="195"/>
      <c r="AX172" s="195"/>
      <c r="AY172" s="195"/>
      <c r="AZ172" s="195"/>
      <c r="BA172" s="428"/>
      <c r="BB172" s="429"/>
      <c r="BC172" s="195"/>
      <c r="BD172" s="195"/>
      <c r="BE172" s="195"/>
      <c r="BF172" s="195"/>
      <c r="BG172" s="195"/>
      <c r="BH172" s="195"/>
      <c r="BI172" s="195"/>
      <c r="BJ172" s="195"/>
      <c r="BK172" s="195"/>
      <c r="BL172" s="195"/>
      <c r="BM172" s="195"/>
      <c r="BN172" s="195"/>
      <c r="BO172" s="195"/>
      <c r="BP172" s="195"/>
      <c r="BQ172" s="195"/>
      <c r="BR172" s="195"/>
      <c r="BS172" s="195"/>
      <c r="BT172" s="195"/>
      <c r="BU172" s="195"/>
      <c r="BV172" s="195"/>
      <c r="BW172" s="195"/>
      <c r="BX172" s="195"/>
      <c r="BY172" s="195"/>
      <c r="BZ172" s="195"/>
      <c r="CA172" s="195"/>
      <c r="CB172" s="195"/>
      <c r="CC172" s="195"/>
      <c r="CD172" s="195"/>
      <c r="CE172" s="195"/>
      <c r="CF172" s="195"/>
      <c r="CG172" s="195"/>
      <c r="CH172" s="195"/>
      <c r="CI172" s="195"/>
      <c r="CJ172" s="195"/>
      <c r="CK172" s="195"/>
      <c r="CL172" s="195"/>
      <c r="CM172" s="195"/>
      <c r="CN172" s="195"/>
      <c r="CO172" s="195"/>
      <c r="CP172" s="195"/>
      <c r="CQ172" s="195"/>
      <c r="CR172" s="195"/>
      <c r="CS172" s="195"/>
      <c r="CT172" s="195"/>
      <c r="CU172" s="195"/>
      <c r="CV172" s="195"/>
      <c r="CW172" s="195"/>
      <c r="CX172" s="195"/>
      <c r="CY172" s="195"/>
      <c r="CZ172" s="195"/>
      <c r="DA172" s="195"/>
      <c r="DB172" s="195"/>
      <c r="DC172" s="195"/>
      <c r="DD172" s="195"/>
      <c r="DE172" s="195"/>
      <c r="DF172" s="195"/>
      <c r="DG172" s="195"/>
      <c r="DH172" s="195"/>
      <c r="DI172" s="195"/>
      <c r="DJ172" s="195"/>
      <c r="DK172" s="195"/>
      <c r="DL172" s="195"/>
      <c r="DM172" s="195"/>
      <c r="DN172" s="195"/>
      <c r="DO172" s="195"/>
      <c r="DP172" s="195"/>
      <c r="DQ172" s="195"/>
      <c r="DR172" s="195"/>
      <c r="DS172" s="195"/>
      <c r="DT172" s="195"/>
      <c r="DU172" s="195"/>
      <c r="DV172" s="195"/>
      <c r="DW172" s="195"/>
      <c r="DX172" s="195"/>
      <c r="DY172" s="195"/>
      <c r="DZ172" s="195"/>
      <c r="EA172" s="195"/>
      <c r="EB172" s="195"/>
      <c r="EC172" s="195"/>
      <c r="ED172" s="195"/>
      <c r="EE172" s="195"/>
      <c r="EF172" s="195"/>
      <c r="EG172" s="195"/>
      <c r="EH172" s="195"/>
      <c r="EI172" s="195"/>
      <c r="EJ172" s="195"/>
      <c r="EK172" s="195"/>
      <c r="EL172" s="195"/>
      <c r="EM172" s="195"/>
      <c r="EN172" s="195"/>
      <c r="EO172" s="195"/>
      <c r="EP172" s="195"/>
      <c r="EQ172" s="195"/>
      <c r="ER172" s="195"/>
      <c r="ES172" s="195"/>
      <c r="ET172" s="195"/>
      <c r="EU172" s="195"/>
      <c r="EV172" s="195"/>
      <c r="EW172" s="195"/>
      <c r="EX172" s="195"/>
      <c r="EY172" s="195"/>
      <c r="EZ172" s="195"/>
      <c r="FA172" s="195"/>
      <c r="FB172" s="195"/>
      <c r="FC172" s="195"/>
      <c r="FD172" s="195"/>
      <c r="FE172" s="195"/>
      <c r="FF172" s="195"/>
      <c r="FG172" s="195"/>
      <c r="FH172" s="195"/>
      <c r="FI172" s="195"/>
      <c r="FJ172" s="195"/>
      <c r="FK172" s="195"/>
      <c r="FL172" s="195"/>
      <c r="FM172" s="195"/>
      <c r="FN172" s="195"/>
      <c r="FO172" s="195"/>
      <c r="FP172" s="195"/>
      <c r="FQ172" s="195"/>
      <c r="FR172" s="195"/>
      <c r="FS172" s="195"/>
      <c r="FT172" s="195"/>
      <c r="FU172" s="195"/>
      <c r="FV172" s="195"/>
      <c r="FW172" s="195"/>
      <c r="FX172" s="195"/>
      <c r="FY172" s="195"/>
      <c r="FZ172" s="195"/>
      <c r="GA172" s="195"/>
      <c r="GB172" s="195"/>
      <c r="GC172" s="195"/>
      <c r="GD172" s="195"/>
      <c r="GE172" s="195"/>
      <c r="GF172" s="195"/>
      <c r="GG172" s="195"/>
      <c r="GH172" s="195"/>
      <c r="GI172" s="195"/>
      <c r="GJ172" s="195"/>
      <c r="GK172" s="195"/>
      <c r="GL172" s="195"/>
      <c r="GM172" s="195"/>
      <c r="GN172" s="195"/>
      <c r="GO172" s="195"/>
      <c r="GP172" s="195"/>
      <c r="GQ172" s="195"/>
      <c r="GR172" s="195"/>
      <c r="GS172" s="195"/>
      <c r="GT172" s="195"/>
      <c r="GU172" s="195"/>
      <c r="GV172" s="195"/>
      <c r="GW172" s="195"/>
      <c r="GX172" s="195"/>
      <c r="GY172" s="195"/>
      <c r="GZ172" s="195"/>
      <c r="HA172" s="195"/>
    </row>
    <row r="173">
      <c r="A173" s="195"/>
      <c r="B173" s="195"/>
      <c r="C173" s="195"/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S173" s="195"/>
      <c r="T173" s="195"/>
      <c r="U173" s="195"/>
      <c r="V173" s="195"/>
      <c r="W173" s="195"/>
      <c r="X173" s="195"/>
      <c r="Y173" s="428"/>
      <c r="Z173" s="429"/>
      <c r="AA173" s="195"/>
      <c r="AB173" s="195"/>
      <c r="AC173" s="22"/>
      <c r="AD173" s="56"/>
      <c r="AE173" s="56"/>
      <c r="AF173" s="56"/>
      <c r="AG173" s="56"/>
      <c r="AH173" s="195"/>
      <c r="AI173" s="31"/>
      <c r="AJ173" s="56"/>
      <c r="AK173" s="56"/>
      <c r="AL173" s="195"/>
      <c r="AM173" s="434"/>
      <c r="AN173" s="31"/>
      <c r="AO173" s="434"/>
      <c r="AP173" s="434"/>
      <c r="AQ173" s="195"/>
      <c r="AR173" s="195"/>
      <c r="AS173" s="195"/>
      <c r="AT173" s="195"/>
      <c r="AU173" s="195"/>
      <c r="AV173" s="195"/>
      <c r="AW173" s="195"/>
      <c r="AX173" s="195"/>
      <c r="AY173" s="195"/>
      <c r="AZ173" s="195"/>
      <c r="BA173" s="428"/>
      <c r="BB173" s="429"/>
      <c r="BC173" s="195"/>
      <c r="BD173" s="195"/>
      <c r="BE173" s="195"/>
      <c r="BF173" s="195"/>
      <c r="BG173" s="195"/>
      <c r="BH173" s="195"/>
      <c r="BI173" s="195"/>
      <c r="BJ173" s="195"/>
      <c r="BK173" s="195"/>
      <c r="BL173" s="195"/>
      <c r="BM173" s="195"/>
      <c r="BN173" s="195"/>
      <c r="BO173" s="195"/>
      <c r="BP173" s="195"/>
      <c r="BQ173" s="195"/>
      <c r="BR173" s="195"/>
      <c r="BS173" s="195"/>
      <c r="BT173" s="195"/>
      <c r="BU173" s="195"/>
      <c r="BV173" s="195"/>
      <c r="BW173" s="195"/>
      <c r="BX173" s="195"/>
      <c r="BY173" s="195"/>
      <c r="BZ173" s="195"/>
      <c r="CA173" s="195"/>
      <c r="CB173" s="195"/>
      <c r="CC173" s="195"/>
      <c r="CD173" s="195"/>
      <c r="CE173" s="195"/>
      <c r="CF173" s="195"/>
      <c r="CG173" s="195"/>
      <c r="CH173" s="195"/>
      <c r="CI173" s="195"/>
      <c r="CJ173" s="195"/>
      <c r="CK173" s="195"/>
      <c r="CL173" s="195"/>
      <c r="CM173" s="195"/>
      <c r="CN173" s="195"/>
      <c r="CO173" s="195"/>
      <c r="CP173" s="195"/>
      <c r="CQ173" s="195"/>
      <c r="CR173" s="195"/>
      <c r="CS173" s="195"/>
      <c r="CT173" s="195"/>
      <c r="CU173" s="195"/>
      <c r="CV173" s="195"/>
      <c r="CW173" s="195"/>
      <c r="CX173" s="195"/>
      <c r="CY173" s="195"/>
      <c r="CZ173" s="195"/>
      <c r="DA173" s="195"/>
      <c r="DB173" s="195"/>
      <c r="DC173" s="195"/>
      <c r="DD173" s="195"/>
      <c r="DE173" s="195"/>
      <c r="DF173" s="195"/>
      <c r="DG173" s="195"/>
      <c r="DH173" s="195"/>
      <c r="DI173" s="195"/>
      <c r="DJ173" s="195"/>
      <c r="DK173" s="195"/>
      <c r="DL173" s="195"/>
      <c r="DM173" s="195"/>
      <c r="DN173" s="195"/>
      <c r="DO173" s="195"/>
      <c r="DP173" s="195"/>
      <c r="DQ173" s="195"/>
      <c r="DR173" s="195"/>
      <c r="DS173" s="195"/>
      <c r="DT173" s="195"/>
      <c r="DU173" s="195"/>
      <c r="DV173" s="195"/>
      <c r="DW173" s="195"/>
      <c r="DX173" s="195"/>
      <c r="DY173" s="195"/>
      <c r="DZ173" s="195"/>
      <c r="EA173" s="195"/>
      <c r="EB173" s="195"/>
      <c r="EC173" s="195"/>
      <c r="ED173" s="428"/>
      <c r="EE173" s="428"/>
      <c r="EF173" s="428"/>
      <c r="EG173" s="428"/>
      <c r="EH173" s="428"/>
      <c r="EI173" s="428"/>
      <c r="EJ173" s="428"/>
      <c r="EK173" s="428"/>
      <c r="EL173" s="428"/>
      <c r="EM173" s="195"/>
      <c r="EN173" s="195"/>
      <c r="EO173" s="195"/>
      <c r="EP173" s="195"/>
      <c r="EQ173" s="195"/>
      <c r="ER173" s="195"/>
      <c r="ES173" s="195"/>
      <c r="ET173" s="195"/>
      <c r="EU173" s="195"/>
      <c r="EV173" s="195"/>
      <c r="EW173" s="195"/>
      <c r="EX173" s="195"/>
      <c r="EY173" s="195"/>
      <c r="EZ173" s="195"/>
      <c r="FA173" s="195"/>
      <c r="FB173" s="195"/>
      <c r="FC173" s="195"/>
      <c r="FD173" s="195"/>
      <c r="FE173" s="195"/>
      <c r="FF173" s="195"/>
      <c r="FG173" s="195"/>
      <c r="FH173" s="195"/>
      <c r="FI173" s="195"/>
      <c r="FJ173" s="195"/>
      <c r="FK173" s="195"/>
      <c r="FL173" s="195"/>
      <c r="FM173" s="195"/>
      <c r="FN173" s="195"/>
      <c r="FO173" s="195"/>
      <c r="FP173" s="195"/>
      <c r="FQ173" s="195"/>
      <c r="FR173" s="195"/>
      <c r="FS173" s="195"/>
      <c r="FT173" s="195"/>
      <c r="FU173" s="195"/>
      <c r="FV173" s="195"/>
      <c r="FW173" s="195"/>
      <c r="FX173" s="195"/>
      <c r="FY173" s="195"/>
      <c r="FZ173" s="195"/>
      <c r="GA173" s="195"/>
      <c r="GB173" s="195"/>
      <c r="GC173" s="195"/>
      <c r="GD173" s="195"/>
      <c r="GE173" s="195"/>
      <c r="GF173" s="195"/>
      <c r="GG173" s="195"/>
      <c r="GH173" s="195"/>
      <c r="GI173" s="195"/>
      <c r="GJ173" s="195"/>
      <c r="GK173" s="195"/>
      <c r="GL173" s="195"/>
      <c r="GM173" s="195"/>
      <c r="GN173" s="195"/>
      <c r="GO173" s="195"/>
      <c r="GP173" s="195"/>
      <c r="GQ173" s="195"/>
      <c r="GR173" s="195"/>
      <c r="GS173" s="195"/>
      <c r="GT173" s="195"/>
      <c r="GU173" s="195"/>
      <c r="GV173" s="195"/>
      <c r="GW173" s="195"/>
      <c r="GX173" s="195"/>
      <c r="GY173" s="195"/>
      <c r="GZ173" s="195"/>
      <c r="HA173" s="195"/>
    </row>
    <row r="174">
      <c r="A174" s="195"/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428"/>
      <c r="Z174" s="429"/>
      <c r="AA174" s="195"/>
      <c r="AB174" s="195"/>
      <c r="AC174" s="22"/>
      <c r="AD174" s="56"/>
      <c r="AE174" s="56"/>
      <c r="AF174" s="56"/>
      <c r="AG174" s="56"/>
      <c r="AH174" s="195"/>
      <c r="AI174" s="31"/>
      <c r="AJ174" s="56"/>
      <c r="AK174" s="56"/>
      <c r="AL174" s="195"/>
      <c r="AM174" s="31"/>
      <c r="AN174" s="31"/>
      <c r="AO174" s="31"/>
      <c r="AP174" s="31"/>
      <c r="AQ174" s="195"/>
      <c r="AR174" s="195"/>
      <c r="AS174" s="195"/>
      <c r="AT174" s="195"/>
      <c r="AU174" s="195"/>
      <c r="AV174" s="195"/>
      <c r="AW174" s="195"/>
      <c r="AX174" s="195"/>
      <c r="AY174" s="195"/>
      <c r="AZ174" s="195"/>
      <c r="BA174" s="428"/>
      <c r="BB174" s="429"/>
      <c r="BC174" s="195"/>
      <c r="BD174" s="195"/>
      <c r="BE174" s="195"/>
      <c r="BF174" s="195"/>
      <c r="BG174" s="195"/>
      <c r="BH174" s="195"/>
      <c r="BI174" s="195"/>
      <c r="BJ174" s="195"/>
      <c r="BK174" s="195"/>
      <c r="BL174" s="195"/>
      <c r="BM174" s="195"/>
      <c r="BN174" s="195"/>
      <c r="BO174" s="195"/>
      <c r="BP174" s="195"/>
      <c r="BQ174" s="195"/>
      <c r="BR174" s="195"/>
      <c r="BS174" s="195"/>
      <c r="BT174" s="195"/>
      <c r="BU174" s="195"/>
      <c r="BV174" s="195"/>
      <c r="BW174" s="195"/>
      <c r="BX174" s="195"/>
      <c r="BY174" s="195"/>
      <c r="BZ174" s="195"/>
      <c r="CA174" s="195"/>
      <c r="CB174" s="195"/>
      <c r="CC174" s="195"/>
      <c r="CD174" s="195"/>
      <c r="CE174" s="195"/>
      <c r="CF174" s="195"/>
      <c r="CG174" s="195"/>
      <c r="CH174" s="195"/>
      <c r="CI174" s="195"/>
      <c r="CJ174" s="195"/>
      <c r="CK174" s="195"/>
      <c r="CL174" s="195"/>
      <c r="CM174" s="195"/>
      <c r="CN174" s="195"/>
      <c r="CO174" s="195"/>
      <c r="CP174" s="195"/>
      <c r="CQ174" s="195"/>
      <c r="CR174" s="195"/>
      <c r="CS174" s="195"/>
      <c r="CT174" s="195"/>
      <c r="CU174" s="195"/>
      <c r="CV174" s="195"/>
      <c r="CW174" s="195"/>
      <c r="CX174" s="195"/>
      <c r="CY174" s="195"/>
      <c r="CZ174" s="195"/>
      <c r="DA174" s="195"/>
      <c r="DB174" s="195"/>
      <c r="DC174" s="195"/>
      <c r="DD174" s="195"/>
      <c r="DE174" s="195"/>
      <c r="DF174" s="195"/>
      <c r="DG174" s="195"/>
      <c r="DH174" s="195"/>
      <c r="DI174" s="195"/>
      <c r="DJ174" s="195"/>
      <c r="DK174" s="195"/>
      <c r="DL174" s="195"/>
      <c r="DM174" s="195"/>
      <c r="DN174" s="195"/>
      <c r="DO174" s="195"/>
      <c r="DP174" s="195"/>
      <c r="DQ174" s="195"/>
      <c r="DR174" s="195"/>
      <c r="DS174" s="195"/>
      <c r="DT174" s="195"/>
      <c r="DU174" s="195"/>
      <c r="DV174" s="195"/>
      <c r="DW174" s="195"/>
      <c r="DX174" s="195"/>
      <c r="DY174" s="195"/>
      <c r="DZ174" s="195"/>
      <c r="EA174" s="195"/>
      <c r="EB174" s="195"/>
      <c r="EC174" s="49"/>
      <c r="ED174" s="62"/>
      <c r="EE174" s="63"/>
      <c r="EF174" s="63"/>
      <c r="EG174" s="63"/>
      <c r="EH174" s="63"/>
      <c r="EI174" s="63"/>
      <c r="EJ174" s="63"/>
      <c r="EK174" s="63"/>
      <c r="EL174" s="63"/>
      <c r="EM174" s="195"/>
      <c r="EN174" s="195"/>
      <c r="EO174" s="195"/>
      <c r="EP174" s="195"/>
      <c r="EQ174" s="195"/>
      <c r="ER174" s="195"/>
      <c r="ES174" s="195"/>
      <c r="ET174" s="195"/>
      <c r="EU174" s="195"/>
      <c r="EV174" s="195"/>
      <c r="EW174" s="195"/>
      <c r="EX174" s="195"/>
      <c r="EY174" s="195"/>
      <c r="EZ174" s="195"/>
      <c r="FA174" s="195"/>
      <c r="FB174" s="195"/>
      <c r="FC174" s="195"/>
      <c r="FD174" s="195"/>
      <c r="FE174" s="195"/>
      <c r="FF174" s="195"/>
      <c r="FG174" s="195"/>
      <c r="FH174" s="195"/>
      <c r="FI174" s="195"/>
      <c r="FJ174" s="195"/>
      <c r="FK174" s="195"/>
      <c r="FL174" s="195"/>
      <c r="FM174" s="195"/>
      <c r="FN174" s="195"/>
      <c r="FO174" s="195"/>
      <c r="FP174" s="195"/>
      <c r="FQ174" s="195"/>
      <c r="FR174" s="195"/>
      <c r="FS174" s="195"/>
      <c r="FT174" s="195"/>
      <c r="FU174" s="195"/>
      <c r="FV174" s="195"/>
      <c r="FW174" s="195"/>
      <c r="FX174" s="195"/>
      <c r="FY174" s="195"/>
      <c r="FZ174" s="195"/>
      <c r="GA174" s="195"/>
      <c r="GB174" s="195"/>
      <c r="GC174" s="195"/>
      <c r="GD174" s="195"/>
      <c r="GE174" s="195"/>
      <c r="GF174" s="195"/>
      <c r="GG174" s="195"/>
      <c r="GH174" s="195"/>
      <c r="GI174" s="195"/>
      <c r="GJ174" s="195"/>
      <c r="GK174" s="195"/>
      <c r="GL174" s="195"/>
      <c r="GM174" s="195"/>
      <c r="GN174" s="195"/>
      <c r="GO174" s="195"/>
      <c r="GP174" s="195"/>
      <c r="GQ174" s="195"/>
      <c r="GR174" s="195"/>
      <c r="GS174" s="195"/>
      <c r="GT174" s="195"/>
      <c r="GU174" s="195"/>
      <c r="GV174" s="195"/>
      <c r="GW174" s="195"/>
      <c r="GX174" s="195"/>
      <c r="GY174" s="195"/>
      <c r="GZ174" s="195"/>
      <c r="HA174" s="195"/>
    </row>
    <row r="175">
      <c r="A175" s="195"/>
      <c r="B175" s="195"/>
      <c r="C175" s="195"/>
      <c r="D175" s="195"/>
      <c r="E175" s="195"/>
      <c r="F175" s="195"/>
      <c r="G175" s="195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  <c r="R175" s="195"/>
      <c r="S175" s="195"/>
      <c r="T175" s="195"/>
      <c r="U175" s="195"/>
      <c r="V175" s="195"/>
      <c r="W175" s="195"/>
      <c r="X175" s="195"/>
      <c r="Y175" s="428"/>
      <c r="Z175" s="429"/>
      <c r="AA175" s="195"/>
      <c r="AB175" s="195"/>
      <c r="AC175" s="195"/>
      <c r="AD175" s="195"/>
      <c r="AE175" s="195"/>
      <c r="AF175" s="195"/>
      <c r="AG175" s="195"/>
      <c r="AH175" s="195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5"/>
      <c r="AT175" s="195"/>
      <c r="AU175" s="195"/>
      <c r="AV175" s="195"/>
      <c r="AW175" s="195"/>
      <c r="AX175" s="195"/>
      <c r="AY175" s="195"/>
      <c r="AZ175" s="195"/>
      <c r="BA175" s="428"/>
      <c r="BB175" s="429"/>
      <c r="BC175" s="195"/>
      <c r="BD175" s="195"/>
      <c r="BE175" s="195"/>
      <c r="BF175" s="195"/>
      <c r="BG175" s="195"/>
      <c r="BH175" s="195"/>
      <c r="BI175" s="195"/>
      <c r="BJ175" s="195"/>
      <c r="BK175" s="195"/>
      <c r="BL175" s="195"/>
      <c r="BM175" s="195"/>
      <c r="BN175" s="195"/>
      <c r="BO175" s="195"/>
      <c r="BP175" s="195"/>
      <c r="BQ175" s="195"/>
      <c r="BR175" s="195"/>
      <c r="BS175" s="195"/>
      <c r="BT175" s="195"/>
      <c r="BU175" s="195"/>
      <c r="BV175" s="195"/>
      <c r="BW175" s="195"/>
      <c r="BX175" s="195"/>
      <c r="BY175" s="195"/>
      <c r="BZ175" s="195"/>
      <c r="CA175" s="195"/>
      <c r="CB175" s="195"/>
      <c r="CC175" s="195"/>
      <c r="CD175" s="195"/>
      <c r="CE175" s="195"/>
      <c r="CF175" s="195"/>
      <c r="CG175" s="195"/>
      <c r="CH175" s="195"/>
      <c r="CI175" s="195"/>
      <c r="CJ175" s="195"/>
      <c r="CK175" s="195"/>
      <c r="CL175" s="195"/>
      <c r="CM175" s="195"/>
      <c r="CN175" s="195"/>
      <c r="CO175" s="195"/>
      <c r="CP175" s="195"/>
      <c r="CQ175" s="195"/>
      <c r="CR175" s="195"/>
      <c r="CS175" s="195"/>
      <c r="CT175" s="195"/>
      <c r="CU175" s="195"/>
      <c r="CV175" s="195"/>
      <c r="CW175" s="195"/>
      <c r="CX175" s="195"/>
      <c r="CY175" s="195"/>
      <c r="CZ175" s="195"/>
      <c r="DA175" s="195"/>
      <c r="DB175" s="195"/>
      <c r="DC175" s="195"/>
      <c r="DD175" s="195"/>
      <c r="DE175" s="195"/>
      <c r="DF175" s="195"/>
      <c r="DG175" s="195"/>
      <c r="DH175" s="195"/>
      <c r="DI175" s="195"/>
      <c r="DJ175" s="195"/>
      <c r="DK175" s="195"/>
      <c r="DL175" s="195"/>
      <c r="DM175" s="195"/>
      <c r="DN175" s="195"/>
      <c r="DO175" s="195"/>
      <c r="DP175" s="195"/>
      <c r="DQ175" s="195"/>
      <c r="DR175" s="195"/>
      <c r="DS175" s="195"/>
      <c r="DT175" s="195"/>
      <c r="DU175" s="195"/>
      <c r="DV175" s="195"/>
      <c r="DW175" s="195"/>
      <c r="DX175" s="195"/>
      <c r="DY175" s="195"/>
      <c r="DZ175" s="195"/>
      <c r="EA175" s="195"/>
      <c r="EB175" s="195"/>
      <c r="EC175" s="195"/>
      <c r="ED175" s="22"/>
      <c r="EE175" s="56"/>
      <c r="EF175" s="56"/>
      <c r="EG175" s="56"/>
      <c r="EH175" s="56"/>
      <c r="EI175" s="56"/>
      <c r="EJ175" s="56"/>
      <c r="EK175" s="56"/>
      <c r="EL175" s="56"/>
      <c r="EM175" s="195"/>
      <c r="EN175" s="195"/>
      <c r="EO175" s="195"/>
      <c r="EP175" s="195"/>
      <c r="EQ175" s="195"/>
      <c r="ER175" s="195"/>
      <c r="ES175" s="195"/>
      <c r="ET175" s="195"/>
      <c r="EU175" s="195"/>
      <c r="EV175" s="195"/>
      <c r="EW175" s="195"/>
      <c r="EX175" s="195"/>
      <c r="EY175" s="195"/>
      <c r="EZ175" s="195"/>
      <c r="FA175" s="195"/>
      <c r="FB175" s="195"/>
      <c r="FC175" s="195"/>
      <c r="FD175" s="195"/>
      <c r="FE175" s="195"/>
      <c r="FF175" s="195"/>
      <c r="FG175" s="195"/>
      <c r="FH175" s="195"/>
      <c r="FI175" s="195"/>
      <c r="FJ175" s="195"/>
      <c r="FK175" s="195"/>
      <c r="FL175" s="195"/>
      <c r="FM175" s="195"/>
      <c r="FN175" s="195"/>
      <c r="FO175" s="195"/>
      <c r="FP175" s="195"/>
      <c r="FQ175" s="195"/>
      <c r="FR175" s="195"/>
      <c r="FS175" s="195"/>
      <c r="FT175" s="195"/>
      <c r="FU175" s="195"/>
      <c r="FV175" s="195"/>
      <c r="FW175" s="195"/>
      <c r="FX175" s="195"/>
      <c r="FY175" s="195"/>
      <c r="FZ175" s="195"/>
      <c r="GA175" s="195"/>
      <c r="GB175" s="195"/>
      <c r="GC175" s="195"/>
      <c r="GD175" s="195"/>
      <c r="GE175" s="195"/>
      <c r="GF175" s="195"/>
      <c r="GG175" s="195"/>
      <c r="GH175" s="195"/>
      <c r="GI175" s="195"/>
      <c r="GJ175" s="195"/>
      <c r="GK175" s="195"/>
      <c r="GL175" s="195"/>
      <c r="GM175" s="195"/>
      <c r="GN175" s="195"/>
      <c r="GO175" s="195"/>
      <c r="GP175" s="195"/>
      <c r="GQ175" s="195"/>
      <c r="GR175" s="195"/>
      <c r="GS175" s="195"/>
      <c r="GT175" s="195"/>
      <c r="GU175" s="195"/>
      <c r="GV175" s="195"/>
      <c r="GW175" s="195"/>
      <c r="GX175" s="195"/>
      <c r="GY175" s="195"/>
      <c r="GZ175" s="195"/>
      <c r="HA175" s="195"/>
    </row>
    <row r="176">
      <c r="A176" s="195"/>
      <c r="B176" s="195"/>
      <c r="C176" s="195"/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S176" s="195"/>
      <c r="T176" s="195"/>
      <c r="U176" s="195"/>
      <c r="V176" s="195"/>
      <c r="W176" s="195"/>
      <c r="X176" s="195"/>
      <c r="Y176" s="428"/>
      <c r="Z176" s="429"/>
      <c r="AA176" s="428"/>
      <c r="AB176" s="428"/>
      <c r="AC176" s="428"/>
      <c r="AD176" s="428"/>
      <c r="AE176" s="428"/>
      <c r="AF176" s="428"/>
      <c r="AG176" s="428"/>
      <c r="AH176" s="428"/>
      <c r="AI176" s="428"/>
      <c r="AJ176" s="428"/>
      <c r="AK176" s="428"/>
      <c r="AL176" s="428"/>
      <c r="AM176" s="428"/>
      <c r="AN176" s="428"/>
      <c r="AO176" s="428"/>
      <c r="AP176" s="428"/>
      <c r="AQ176" s="428"/>
      <c r="AR176" s="428"/>
      <c r="AS176" s="428"/>
      <c r="AT176" s="428"/>
      <c r="AU176" s="428"/>
      <c r="AV176" s="428"/>
      <c r="AW176" s="428"/>
      <c r="AX176" s="428"/>
      <c r="AY176" s="428"/>
      <c r="AZ176" s="428"/>
      <c r="BA176" s="428"/>
      <c r="BB176" s="429"/>
      <c r="BC176" s="195"/>
      <c r="BD176" s="195"/>
      <c r="BE176" s="195"/>
      <c r="BF176" s="195"/>
      <c r="BG176" s="195"/>
      <c r="BH176" s="195"/>
      <c r="BI176" s="195"/>
      <c r="BJ176" s="195"/>
      <c r="BK176" s="195"/>
      <c r="BL176" s="195"/>
      <c r="BM176" s="195"/>
      <c r="BN176" s="195"/>
      <c r="BO176" s="195"/>
      <c r="BP176" s="195"/>
      <c r="BQ176" s="195"/>
      <c r="BR176" s="195"/>
      <c r="BS176" s="195"/>
      <c r="BT176" s="195"/>
      <c r="BU176" s="195"/>
      <c r="BV176" s="195"/>
      <c r="BW176" s="195"/>
      <c r="BX176" s="195"/>
      <c r="BY176" s="195"/>
      <c r="BZ176" s="195"/>
      <c r="CA176" s="195"/>
      <c r="CB176" s="195"/>
      <c r="CC176" s="195"/>
      <c r="CD176" s="195"/>
      <c r="CE176" s="195"/>
      <c r="CF176" s="195"/>
      <c r="CG176" s="195"/>
      <c r="CH176" s="195"/>
      <c r="CI176" s="195"/>
      <c r="CJ176" s="195"/>
      <c r="CK176" s="195"/>
      <c r="CL176" s="195"/>
      <c r="CM176" s="195"/>
      <c r="CN176" s="195"/>
      <c r="CO176" s="195"/>
      <c r="CP176" s="195"/>
      <c r="CQ176" s="195"/>
      <c r="CR176" s="195"/>
      <c r="CS176" s="195"/>
      <c r="CT176" s="195"/>
      <c r="CU176" s="195"/>
      <c r="CV176" s="195"/>
      <c r="CW176" s="195"/>
      <c r="CX176" s="195"/>
      <c r="CY176" s="195"/>
      <c r="CZ176" s="195"/>
      <c r="DA176" s="195"/>
      <c r="DB176" s="195"/>
      <c r="DC176" s="195"/>
      <c r="DD176" s="195"/>
      <c r="DE176" s="195"/>
      <c r="DF176" s="195"/>
      <c r="DG176" s="195"/>
      <c r="DH176" s="195"/>
      <c r="DI176" s="195"/>
      <c r="DJ176" s="195"/>
      <c r="DK176" s="195"/>
      <c r="DL176" s="195"/>
      <c r="DM176" s="195"/>
      <c r="DN176" s="195"/>
      <c r="DO176" s="195"/>
      <c r="DP176" s="195"/>
      <c r="DQ176" s="195"/>
      <c r="DR176" s="195"/>
      <c r="DS176" s="195"/>
      <c r="DT176" s="195"/>
      <c r="DU176" s="195"/>
      <c r="DV176" s="195"/>
      <c r="DW176" s="195"/>
      <c r="DX176" s="195"/>
      <c r="DY176" s="195"/>
      <c r="DZ176" s="195"/>
      <c r="EA176" s="195"/>
      <c r="EB176" s="195"/>
      <c r="EC176" s="195"/>
      <c r="ED176" s="22"/>
      <c r="EE176" s="56"/>
      <c r="EF176" s="56"/>
      <c r="EG176" s="56"/>
      <c r="EH176" s="56"/>
      <c r="EI176" s="56"/>
      <c r="EJ176" s="56"/>
      <c r="EK176" s="56"/>
      <c r="EL176" s="56"/>
      <c r="EM176" s="195"/>
      <c r="EN176" s="195"/>
      <c r="EO176" s="195"/>
      <c r="EP176" s="195"/>
      <c r="EQ176" s="195"/>
      <c r="ER176" s="195"/>
      <c r="ES176" s="195"/>
      <c r="ET176" s="195"/>
      <c r="EU176" s="195"/>
      <c r="EV176" s="195"/>
      <c r="EW176" s="195"/>
      <c r="EX176" s="195"/>
      <c r="EY176" s="195"/>
      <c r="EZ176" s="195"/>
      <c r="FA176" s="195"/>
      <c r="FB176" s="195"/>
      <c r="FC176" s="195"/>
      <c r="FD176" s="195"/>
      <c r="FE176" s="195"/>
      <c r="FF176" s="195"/>
      <c r="FG176" s="195"/>
      <c r="FH176" s="195"/>
      <c r="FI176" s="195"/>
      <c r="FJ176" s="195"/>
      <c r="FK176" s="195"/>
      <c r="FL176" s="195"/>
      <c r="FM176" s="195"/>
      <c r="FN176" s="195"/>
      <c r="FO176" s="195"/>
      <c r="FP176" s="195"/>
      <c r="FQ176" s="195"/>
      <c r="FR176" s="195"/>
      <c r="FS176" s="195"/>
      <c r="FT176" s="195"/>
      <c r="FU176" s="195"/>
      <c r="FV176" s="195"/>
      <c r="FW176" s="195"/>
      <c r="FX176" s="195"/>
      <c r="FY176" s="195"/>
      <c r="FZ176" s="195"/>
      <c r="GA176" s="195"/>
      <c r="GB176" s="195"/>
      <c r="GC176" s="195"/>
      <c r="GD176" s="195"/>
      <c r="GE176" s="195"/>
      <c r="GF176" s="195"/>
      <c r="GG176" s="195"/>
      <c r="GH176" s="195"/>
      <c r="GI176" s="195"/>
      <c r="GJ176" s="195"/>
      <c r="GK176" s="195"/>
      <c r="GL176" s="195"/>
      <c r="GM176" s="195"/>
      <c r="GN176" s="195"/>
      <c r="GO176" s="195"/>
      <c r="GP176" s="195"/>
      <c r="GQ176" s="195"/>
      <c r="GR176" s="195"/>
      <c r="GS176" s="195"/>
      <c r="GT176" s="195"/>
      <c r="GU176" s="195"/>
      <c r="GV176" s="195"/>
      <c r="GW176" s="195"/>
      <c r="GX176" s="195"/>
      <c r="GY176" s="195"/>
      <c r="GZ176" s="195"/>
      <c r="HA176" s="195"/>
    </row>
    <row r="177">
      <c r="A177" s="195"/>
      <c r="B177" s="195"/>
      <c r="C177" s="195"/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428"/>
      <c r="Z177" s="429"/>
      <c r="AA177" s="429"/>
      <c r="AB177" s="429"/>
      <c r="AC177" s="429"/>
      <c r="AD177" s="429"/>
      <c r="AE177" s="429"/>
      <c r="AF177" s="429"/>
      <c r="AG177" s="429"/>
      <c r="AH177" s="429"/>
      <c r="AI177" s="429"/>
      <c r="AJ177" s="429"/>
      <c r="AK177" s="429"/>
      <c r="AL177" s="429"/>
      <c r="AM177" s="429"/>
      <c r="AN177" s="429"/>
      <c r="AO177" s="429"/>
      <c r="AP177" s="429"/>
      <c r="AQ177" s="429"/>
      <c r="AR177" s="429"/>
      <c r="AS177" s="429"/>
      <c r="AT177" s="429"/>
      <c r="AU177" s="429"/>
      <c r="AV177" s="429"/>
      <c r="AW177" s="429"/>
      <c r="AX177" s="429"/>
      <c r="AY177" s="429"/>
      <c r="AZ177" s="429"/>
      <c r="BA177" s="429"/>
      <c r="BB177" s="429"/>
      <c r="BC177" s="195"/>
      <c r="BD177" s="195"/>
      <c r="BE177" s="195"/>
      <c r="BF177" s="195"/>
      <c r="BG177" s="195"/>
      <c r="BH177" s="195"/>
      <c r="BI177" s="195"/>
      <c r="BJ177" s="195"/>
      <c r="BK177" s="195"/>
      <c r="BL177" s="195"/>
      <c r="BM177" s="195"/>
      <c r="BN177" s="195"/>
      <c r="BO177" s="195"/>
      <c r="BP177" s="195"/>
      <c r="BQ177" s="195"/>
      <c r="BR177" s="195"/>
      <c r="BS177" s="195"/>
      <c r="BT177" s="195"/>
      <c r="BU177" s="195"/>
      <c r="BV177" s="195"/>
      <c r="BW177" s="195"/>
      <c r="BX177" s="195"/>
      <c r="BY177" s="195"/>
      <c r="BZ177" s="195"/>
      <c r="CA177" s="195"/>
      <c r="CB177" s="195"/>
      <c r="CC177" s="195"/>
      <c r="CD177" s="195"/>
      <c r="CE177" s="195"/>
      <c r="CF177" s="195"/>
      <c r="CG177" s="195"/>
      <c r="CH177" s="195"/>
      <c r="CI177" s="195"/>
      <c r="CJ177" s="195"/>
      <c r="CK177" s="195"/>
      <c r="CL177" s="195"/>
      <c r="CM177" s="195"/>
      <c r="CN177" s="195"/>
      <c r="CO177" s="195"/>
      <c r="CP177" s="195"/>
      <c r="CQ177" s="195"/>
      <c r="CR177" s="195"/>
      <c r="CS177" s="195"/>
      <c r="CT177" s="195"/>
      <c r="CU177" s="195"/>
      <c r="CV177" s="195"/>
      <c r="CW177" s="195"/>
      <c r="CX177" s="195"/>
      <c r="CY177" s="195"/>
      <c r="CZ177" s="195"/>
      <c r="DA177" s="195"/>
      <c r="DB177" s="195"/>
      <c r="DC177" s="195"/>
      <c r="DD177" s="195"/>
      <c r="DE177" s="195"/>
      <c r="DF177" s="195"/>
      <c r="DG177" s="195"/>
      <c r="DH177" s="195"/>
      <c r="DI177" s="195"/>
      <c r="DJ177" s="195"/>
      <c r="DK177" s="195"/>
      <c r="DL177" s="195"/>
      <c r="DM177" s="195"/>
      <c r="DN177" s="195"/>
      <c r="DO177" s="195"/>
      <c r="DP177" s="195"/>
      <c r="DQ177" s="195"/>
      <c r="DR177" s="195"/>
      <c r="DS177" s="195"/>
      <c r="DT177" s="195"/>
      <c r="DU177" s="195"/>
      <c r="DV177" s="195"/>
      <c r="DW177" s="195"/>
      <c r="DX177" s="195"/>
      <c r="DY177" s="195"/>
      <c r="DZ177" s="195"/>
      <c r="EA177" s="195"/>
      <c r="EB177" s="195"/>
      <c r="EC177" s="195"/>
      <c r="ED177" s="195"/>
      <c r="EE177" s="195"/>
      <c r="EF177" s="195"/>
      <c r="EG177" s="195"/>
      <c r="EH177" s="195"/>
      <c r="EI177" s="195"/>
      <c r="EJ177" s="195"/>
      <c r="EK177" s="195"/>
      <c r="EL177" s="195"/>
      <c r="EM177" s="195"/>
      <c r="EN177" s="195"/>
      <c r="EO177" s="195"/>
      <c r="EP177" s="195"/>
      <c r="EQ177" s="195"/>
      <c r="ER177" s="195"/>
      <c r="ES177" s="195"/>
      <c r="ET177" s="195"/>
      <c r="EU177" s="195"/>
      <c r="EV177" s="195"/>
      <c r="EW177" s="195"/>
      <c r="EX177" s="195"/>
      <c r="EY177" s="195"/>
      <c r="EZ177" s="195"/>
      <c r="FA177" s="195"/>
      <c r="FB177" s="195"/>
      <c r="FC177" s="195"/>
      <c r="FD177" s="195"/>
      <c r="FE177" s="195"/>
      <c r="FF177" s="195"/>
      <c r="FG177" s="195"/>
      <c r="FH177" s="195"/>
      <c r="FI177" s="195"/>
      <c r="FJ177" s="195"/>
      <c r="FK177" s="195"/>
      <c r="FL177" s="195"/>
      <c r="FM177" s="195"/>
      <c r="FN177" s="195"/>
      <c r="FO177" s="195"/>
      <c r="FP177" s="195"/>
      <c r="FQ177" s="195"/>
      <c r="FR177" s="195"/>
      <c r="FS177" s="195"/>
      <c r="FT177" s="195"/>
      <c r="FU177" s="195"/>
      <c r="FV177" s="195"/>
      <c r="FW177" s="195"/>
      <c r="FX177" s="195"/>
      <c r="FY177" s="195"/>
      <c r="FZ177" s="195"/>
      <c r="GA177" s="195"/>
      <c r="GB177" s="195"/>
      <c r="GC177" s="195"/>
      <c r="GD177" s="195"/>
      <c r="GE177" s="195"/>
      <c r="GF177" s="195"/>
      <c r="GG177" s="195"/>
      <c r="GH177" s="195"/>
      <c r="GI177" s="195"/>
      <c r="GJ177" s="195"/>
      <c r="GK177" s="195"/>
      <c r="GL177" s="195"/>
      <c r="GM177" s="195"/>
      <c r="GN177" s="195"/>
      <c r="GO177" s="195"/>
      <c r="GP177" s="195"/>
      <c r="GQ177" s="195"/>
      <c r="GR177" s="195"/>
      <c r="GS177" s="195"/>
      <c r="GT177" s="195"/>
      <c r="GU177" s="195"/>
      <c r="GV177" s="195"/>
      <c r="GW177" s="195"/>
      <c r="GX177" s="195"/>
      <c r="GY177" s="195"/>
      <c r="GZ177" s="195"/>
      <c r="HA177" s="195"/>
    </row>
    <row r="178">
      <c r="A178" s="195"/>
      <c r="B178" s="195"/>
      <c r="C178" s="195"/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5"/>
      <c r="T178" s="195"/>
      <c r="U178" s="195"/>
      <c r="V178" s="195"/>
      <c r="W178" s="195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/>
      <c r="AH178" s="195"/>
      <c r="AI178" s="195"/>
      <c r="AJ178" s="195"/>
      <c r="AK178" s="195"/>
      <c r="AL178" s="195"/>
      <c r="AM178" s="195"/>
      <c r="AN178" s="195"/>
      <c r="AO178" s="195"/>
      <c r="AP178" s="195"/>
      <c r="AQ178" s="195"/>
      <c r="AR178" s="195"/>
      <c r="AS178" s="195"/>
      <c r="AT178" s="195"/>
      <c r="AU178" s="195"/>
      <c r="AV178" s="195"/>
      <c r="AW178" s="195"/>
      <c r="AX178" s="195"/>
      <c r="AY178" s="195"/>
      <c r="AZ178" s="195"/>
      <c r="BA178" s="195"/>
      <c r="BB178" s="195"/>
      <c r="BC178" s="195"/>
      <c r="BD178" s="195"/>
      <c r="BE178" s="195"/>
      <c r="BF178" s="195"/>
      <c r="BG178" s="195"/>
      <c r="BH178" s="195"/>
      <c r="BI178" s="195"/>
      <c r="BJ178" s="195"/>
      <c r="BK178" s="195"/>
      <c r="BL178" s="195"/>
      <c r="BM178" s="195"/>
      <c r="BN178" s="195"/>
      <c r="BO178" s="195"/>
      <c r="BP178" s="195"/>
      <c r="BQ178" s="195"/>
      <c r="BR178" s="195"/>
      <c r="BS178" s="195"/>
      <c r="BT178" s="195"/>
      <c r="BU178" s="195"/>
      <c r="BV178" s="195"/>
      <c r="BW178" s="195"/>
      <c r="BX178" s="195"/>
      <c r="BY178" s="195"/>
      <c r="BZ178" s="195"/>
      <c r="CA178" s="195"/>
      <c r="CB178" s="195"/>
      <c r="CC178" s="195"/>
      <c r="CD178" s="195"/>
      <c r="CE178" s="195"/>
      <c r="CF178" s="195"/>
      <c r="CG178" s="195"/>
      <c r="CH178" s="195"/>
      <c r="CI178" s="195"/>
      <c r="CJ178" s="195"/>
      <c r="CK178" s="195"/>
      <c r="CL178" s="195"/>
      <c r="CM178" s="195"/>
      <c r="CN178" s="195"/>
      <c r="CO178" s="195"/>
      <c r="CP178" s="195"/>
      <c r="CQ178" s="195"/>
      <c r="CR178" s="195"/>
      <c r="CS178" s="195"/>
      <c r="CT178" s="195"/>
      <c r="CU178" s="195"/>
      <c r="CV178" s="195"/>
      <c r="CW178" s="195"/>
      <c r="CX178" s="195"/>
      <c r="CY178" s="195"/>
      <c r="CZ178" s="195"/>
      <c r="DA178" s="195"/>
      <c r="DB178" s="195"/>
      <c r="DC178" s="195"/>
      <c r="DD178" s="195"/>
      <c r="DE178" s="195"/>
      <c r="DF178" s="195"/>
      <c r="DG178" s="195"/>
      <c r="DH178" s="195"/>
      <c r="DI178" s="195"/>
      <c r="DJ178" s="195"/>
      <c r="DK178" s="195"/>
      <c r="DL178" s="195"/>
      <c r="DM178" s="195"/>
      <c r="DN178" s="195"/>
      <c r="DO178" s="195"/>
      <c r="DP178" s="195"/>
      <c r="DQ178" s="195"/>
      <c r="DR178" s="195"/>
      <c r="DS178" s="195"/>
      <c r="DT178" s="195"/>
      <c r="DU178" s="195"/>
      <c r="DV178" s="195"/>
      <c r="DW178" s="195"/>
      <c r="DX178" s="195"/>
      <c r="DY178" s="195"/>
      <c r="DZ178" s="195"/>
      <c r="EA178" s="195"/>
      <c r="EB178" s="195"/>
      <c r="EC178" s="195"/>
      <c r="ED178" s="428"/>
      <c r="EE178" s="428"/>
      <c r="EF178" s="428"/>
      <c r="EG178" s="428"/>
      <c r="EH178" s="428"/>
      <c r="EI178" s="428"/>
      <c r="EJ178" s="428"/>
      <c r="EK178" s="428"/>
      <c r="EL178" s="428"/>
      <c r="EM178" s="195"/>
      <c r="EN178" s="195"/>
      <c r="EO178" s="195"/>
      <c r="EP178" s="195"/>
      <c r="EQ178" s="195"/>
      <c r="ER178" s="195"/>
      <c r="ES178" s="195"/>
      <c r="ET178" s="195"/>
      <c r="EU178" s="195"/>
      <c r="EV178" s="195"/>
      <c r="EW178" s="195"/>
      <c r="EX178" s="195"/>
      <c r="EY178" s="195"/>
      <c r="EZ178" s="195"/>
      <c r="FA178" s="195"/>
      <c r="FB178" s="195"/>
      <c r="FC178" s="195"/>
      <c r="FD178" s="195"/>
      <c r="FE178" s="195"/>
      <c r="FF178" s="195"/>
      <c r="FG178" s="195"/>
      <c r="FH178" s="195"/>
      <c r="FI178" s="195"/>
      <c r="FJ178" s="195"/>
      <c r="FK178" s="195"/>
      <c r="FL178" s="195"/>
      <c r="FM178" s="195"/>
      <c r="FN178" s="195"/>
      <c r="FO178" s="195"/>
      <c r="FP178" s="195"/>
      <c r="FQ178" s="195"/>
      <c r="FR178" s="195"/>
      <c r="FS178" s="195"/>
      <c r="FT178" s="195"/>
      <c r="FU178" s="195"/>
      <c r="FV178" s="195"/>
      <c r="FW178" s="195"/>
      <c r="FX178" s="195"/>
      <c r="FY178" s="195"/>
      <c r="FZ178" s="195"/>
      <c r="GA178" s="195"/>
      <c r="GB178" s="195"/>
      <c r="GC178" s="195"/>
      <c r="GD178" s="195"/>
      <c r="GE178" s="195"/>
      <c r="GF178" s="195"/>
      <c r="GG178" s="195"/>
      <c r="GH178" s="195"/>
      <c r="GI178" s="195"/>
      <c r="GJ178" s="195"/>
      <c r="GK178" s="195"/>
      <c r="GL178" s="195"/>
      <c r="GM178" s="195"/>
      <c r="GN178" s="195"/>
      <c r="GO178" s="195"/>
      <c r="GP178" s="195"/>
      <c r="GQ178" s="195"/>
      <c r="GR178" s="195"/>
      <c r="GS178" s="195"/>
      <c r="GT178" s="195"/>
      <c r="GU178" s="195"/>
      <c r="GV178" s="195"/>
      <c r="GW178" s="195"/>
      <c r="GX178" s="195"/>
      <c r="GY178" s="195"/>
      <c r="GZ178" s="195"/>
      <c r="HA178" s="195"/>
    </row>
    <row r="179">
      <c r="A179" s="195"/>
      <c r="B179" s="195"/>
      <c r="C179" s="195"/>
      <c r="D179" s="195"/>
      <c r="E179" s="195"/>
      <c r="F179" s="195"/>
      <c r="G179" s="195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S179" s="195"/>
      <c r="T179" s="195"/>
      <c r="U179" s="195"/>
      <c r="V179" s="195"/>
      <c r="W179" s="195"/>
      <c r="X179" s="195"/>
      <c r="Y179" s="195"/>
      <c r="Z179" s="195"/>
      <c r="AA179" s="195"/>
      <c r="AB179" s="195"/>
      <c r="AC179" s="195"/>
      <c r="AD179" s="195"/>
      <c r="AE179" s="195"/>
      <c r="AF179" s="195"/>
      <c r="AG179" s="195"/>
      <c r="AH179" s="195"/>
      <c r="AI179" s="195"/>
      <c r="AJ179" s="195"/>
      <c r="AK179" s="195"/>
      <c r="AL179" s="195"/>
      <c r="AM179" s="195"/>
      <c r="AN179" s="195"/>
      <c r="AO179" s="195"/>
      <c r="AP179" s="195"/>
      <c r="AQ179" s="195"/>
      <c r="AR179" s="195"/>
      <c r="AS179" s="195"/>
      <c r="AT179" s="195"/>
      <c r="AU179" s="195"/>
      <c r="AV179" s="195"/>
      <c r="AW179" s="195"/>
      <c r="AX179" s="195"/>
      <c r="AY179" s="195"/>
      <c r="AZ179" s="195"/>
      <c r="BA179" s="195"/>
      <c r="BB179" s="195"/>
      <c r="BC179" s="195"/>
      <c r="BD179" s="195"/>
      <c r="BE179" s="195"/>
      <c r="BF179" s="195"/>
      <c r="BG179" s="195"/>
      <c r="BH179" s="195"/>
      <c r="BI179" s="195"/>
      <c r="BJ179" s="195"/>
      <c r="BK179" s="195"/>
      <c r="BL179" s="195"/>
      <c r="BM179" s="195"/>
      <c r="BN179" s="195"/>
      <c r="BO179" s="195"/>
      <c r="BP179" s="195"/>
      <c r="BQ179" s="195"/>
      <c r="BR179" s="195"/>
      <c r="BS179" s="195"/>
      <c r="BT179" s="195"/>
      <c r="BU179" s="195"/>
      <c r="BV179" s="195"/>
      <c r="BW179" s="195"/>
      <c r="BX179" s="195"/>
      <c r="BY179" s="195"/>
      <c r="BZ179" s="195"/>
      <c r="CA179" s="195"/>
      <c r="CB179" s="195"/>
      <c r="CC179" s="195"/>
      <c r="CD179" s="195"/>
      <c r="CE179" s="195"/>
      <c r="CF179" s="195"/>
      <c r="CG179" s="195"/>
      <c r="CH179" s="195"/>
      <c r="CI179" s="195"/>
      <c r="CJ179" s="195"/>
      <c r="CK179" s="195"/>
      <c r="CL179" s="195"/>
      <c r="CM179" s="195"/>
      <c r="CN179" s="195"/>
      <c r="CO179" s="195"/>
      <c r="CP179" s="195"/>
      <c r="CQ179" s="195"/>
      <c r="CR179" s="195"/>
      <c r="CS179" s="195"/>
      <c r="CT179" s="195"/>
      <c r="CU179" s="195"/>
      <c r="CV179" s="195"/>
      <c r="CW179" s="195"/>
      <c r="CX179" s="195"/>
      <c r="CY179" s="195"/>
      <c r="CZ179" s="195"/>
      <c r="DA179" s="195"/>
      <c r="DB179" s="195"/>
      <c r="DC179" s="195"/>
      <c r="DD179" s="195"/>
      <c r="DE179" s="195"/>
      <c r="DF179" s="195"/>
      <c r="DG179" s="195"/>
      <c r="DH179" s="195"/>
      <c r="DI179" s="195"/>
      <c r="DJ179" s="195"/>
      <c r="DK179" s="195"/>
      <c r="DL179" s="195"/>
      <c r="DM179" s="195"/>
      <c r="DN179" s="195"/>
      <c r="DO179" s="195"/>
      <c r="DP179" s="195"/>
      <c r="DQ179" s="195"/>
      <c r="DR179" s="195"/>
      <c r="DS179" s="195"/>
      <c r="DT179" s="195"/>
      <c r="DU179" s="195"/>
      <c r="DV179" s="195"/>
      <c r="DW179" s="195"/>
      <c r="DX179" s="195"/>
      <c r="DY179" s="195"/>
      <c r="DZ179" s="195"/>
      <c r="EA179" s="195"/>
      <c r="EB179" s="195"/>
      <c r="EC179" s="428"/>
      <c r="ED179" s="62"/>
      <c r="EE179" s="76"/>
      <c r="EF179" s="76"/>
      <c r="EG179" s="76"/>
      <c r="EH179" s="76"/>
      <c r="EI179" s="76"/>
      <c r="EJ179" s="76"/>
      <c r="EK179" s="76"/>
      <c r="EL179" s="76"/>
      <c r="EM179" s="195"/>
      <c r="EN179" s="195"/>
      <c r="EO179" s="195"/>
      <c r="EP179" s="195"/>
      <c r="EQ179" s="195"/>
      <c r="ER179" s="195"/>
      <c r="ES179" s="195"/>
      <c r="ET179" s="195"/>
      <c r="EU179" s="195"/>
      <c r="EV179" s="195"/>
      <c r="EW179" s="195"/>
      <c r="EX179" s="195"/>
      <c r="EY179" s="195"/>
      <c r="EZ179" s="195"/>
      <c r="FA179" s="195"/>
      <c r="FB179" s="195"/>
      <c r="FC179" s="195"/>
      <c r="FD179" s="195"/>
      <c r="FE179" s="195"/>
      <c r="FF179" s="195"/>
      <c r="FG179" s="195"/>
      <c r="FH179" s="195"/>
      <c r="FI179" s="195"/>
      <c r="FJ179" s="195"/>
      <c r="FK179" s="195"/>
      <c r="FL179" s="195"/>
      <c r="FM179" s="195"/>
      <c r="FN179" s="195"/>
      <c r="FO179" s="195"/>
      <c r="FP179" s="195"/>
      <c r="FQ179" s="195"/>
      <c r="FR179" s="195"/>
      <c r="FS179" s="195"/>
      <c r="FT179" s="195"/>
      <c r="FU179" s="195"/>
      <c r="FV179" s="195"/>
      <c r="FW179" s="195"/>
      <c r="FX179" s="195"/>
      <c r="FY179" s="195"/>
      <c r="FZ179" s="195"/>
      <c r="GA179" s="195"/>
      <c r="GB179" s="195"/>
      <c r="GC179" s="195"/>
      <c r="GD179" s="195"/>
      <c r="GE179" s="195"/>
      <c r="GF179" s="195"/>
      <c r="GG179" s="195"/>
      <c r="GH179" s="195"/>
      <c r="GI179" s="195"/>
      <c r="GJ179" s="195"/>
      <c r="GK179" s="195"/>
      <c r="GL179" s="195"/>
      <c r="GM179" s="195"/>
      <c r="GN179" s="195"/>
      <c r="GO179" s="195"/>
      <c r="GP179" s="195"/>
      <c r="GQ179" s="195"/>
      <c r="GR179" s="195"/>
      <c r="GS179" s="195"/>
      <c r="GT179" s="195"/>
      <c r="GU179" s="195"/>
      <c r="GV179" s="195"/>
      <c r="GW179" s="195"/>
      <c r="GX179" s="195"/>
      <c r="GY179" s="195"/>
      <c r="GZ179" s="195"/>
      <c r="HA179" s="195"/>
    </row>
    <row r="180">
      <c r="A180" s="195"/>
      <c r="B180" s="195"/>
      <c r="C180" s="195"/>
      <c r="D180" s="195"/>
      <c r="E180" s="195"/>
      <c r="F180" s="195"/>
      <c r="G180" s="195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S180" s="195"/>
      <c r="T180" s="195"/>
      <c r="U180" s="195"/>
      <c r="V180" s="195"/>
      <c r="W180" s="195"/>
      <c r="X180" s="195"/>
      <c r="Y180" s="195"/>
      <c r="Z180" s="195"/>
      <c r="AA180" s="195"/>
      <c r="AB180" s="195"/>
      <c r="AC180" s="195"/>
      <c r="AD180" s="195"/>
      <c r="AE180" s="195"/>
      <c r="AF180" s="195"/>
      <c r="AG180" s="195"/>
      <c r="AH180" s="195"/>
      <c r="AI180" s="195"/>
      <c r="AJ180" s="195"/>
      <c r="AK180" s="195"/>
      <c r="AL180" s="195"/>
      <c r="AM180" s="195"/>
      <c r="AN180" s="195"/>
      <c r="AO180" s="195"/>
      <c r="AP180" s="195"/>
      <c r="AQ180" s="195"/>
      <c r="AR180" s="195"/>
      <c r="AS180" s="195"/>
      <c r="AT180" s="195"/>
      <c r="AU180" s="195"/>
      <c r="AV180" s="195"/>
      <c r="AW180" s="195"/>
      <c r="AX180" s="195"/>
      <c r="AY180" s="195"/>
      <c r="AZ180" s="195"/>
      <c r="BA180" s="195"/>
      <c r="BB180" s="195"/>
      <c r="BC180" s="195"/>
      <c r="BD180" s="195"/>
      <c r="BE180" s="195"/>
      <c r="BF180" s="195"/>
      <c r="BG180" s="195"/>
      <c r="BH180" s="195"/>
      <c r="BI180" s="195"/>
      <c r="BJ180" s="195"/>
      <c r="BK180" s="195"/>
      <c r="BL180" s="195"/>
      <c r="BM180" s="195"/>
      <c r="BN180" s="195"/>
      <c r="BO180" s="195"/>
      <c r="BP180" s="195"/>
      <c r="BQ180" s="195"/>
      <c r="BR180" s="195"/>
      <c r="BS180" s="195"/>
      <c r="BT180" s="195"/>
      <c r="BU180" s="195"/>
      <c r="BV180" s="195"/>
      <c r="BW180" s="195"/>
      <c r="BX180" s="195"/>
      <c r="BY180" s="195"/>
      <c r="BZ180" s="195"/>
      <c r="CA180" s="195"/>
      <c r="CB180" s="195"/>
      <c r="CC180" s="195"/>
      <c r="CD180" s="195"/>
      <c r="CE180" s="195"/>
      <c r="CF180" s="195"/>
      <c r="CG180" s="195"/>
      <c r="CH180" s="195"/>
      <c r="CI180" s="195"/>
      <c r="CJ180" s="195"/>
      <c r="CK180" s="195"/>
      <c r="CL180" s="195"/>
      <c r="CM180" s="195"/>
      <c r="CN180" s="195"/>
      <c r="CO180" s="195"/>
      <c r="CP180" s="195"/>
      <c r="CQ180" s="195"/>
      <c r="CR180" s="195"/>
      <c r="CS180" s="195"/>
      <c r="CT180" s="195"/>
      <c r="CU180" s="195"/>
      <c r="CV180" s="195"/>
      <c r="CW180" s="195"/>
      <c r="CX180" s="195"/>
      <c r="CY180" s="195"/>
      <c r="CZ180" s="195"/>
      <c r="DA180" s="195"/>
      <c r="DB180" s="195"/>
      <c r="DC180" s="195"/>
      <c r="DD180" s="195"/>
      <c r="DE180" s="195"/>
      <c r="DF180" s="195"/>
      <c r="DG180" s="195"/>
      <c r="DH180" s="195"/>
      <c r="DI180" s="195"/>
      <c r="DJ180" s="195"/>
      <c r="DK180" s="195"/>
      <c r="DL180" s="195"/>
      <c r="DM180" s="195"/>
      <c r="DN180" s="195"/>
      <c r="DO180" s="195"/>
      <c r="DP180" s="195"/>
      <c r="DQ180" s="195"/>
      <c r="DR180" s="195"/>
      <c r="DS180" s="195"/>
      <c r="DT180" s="195"/>
      <c r="DU180" s="195"/>
      <c r="DV180" s="195"/>
      <c r="DW180" s="195"/>
      <c r="DX180" s="195"/>
      <c r="DY180" s="195"/>
      <c r="DZ180" s="195"/>
      <c r="EA180" s="195"/>
      <c r="EB180" s="195"/>
      <c r="EC180" s="195"/>
      <c r="ED180" s="195"/>
      <c r="EE180" s="195"/>
      <c r="EF180" s="195"/>
      <c r="EG180" s="195"/>
      <c r="EH180" s="195"/>
      <c r="EI180" s="195"/>
      <c r="EJ180" s="195"/>
      <c r="EK180" s="195"/>
      <c r="EL180" s="195"/>
      <c r="EM180" s="195"/>
      <c r="EN180" s="195"/>
      <c r="EO180" s="195"/>
      <c r="EP180" s="195"/>
      <c r="EQ180" s="195"/>
      <c r="ER180" s="195"/>
      <c r="ES180" s="195"/>
      <c r="ET180" s="195"/>
      <c r="EU180" s="195"/>
      <c r="EV180" s="195"/>
      <c r="EW180" s="195"/>
      <c r="EX180" s="195"/>
      <c r="EY180" s="195"/>
      <c r="EZ180" s="195"/>
      <c r="FA180" s="195"/>
      <c r="FB180" s="195"/>
      <c r="FC180" s="195"/>
      <c r="FD180" s="195"/>
      <c r="FE180" s="195"/>
      <c r="FF180" s="195"/>
      <c r="FG180" s="195"/>
      <c r="FH180" s="195"/>
      <c r="FI180" s="195"/>
      <c r="FJ180" s="195"/>
      <c r="FK180" s="195"/>
      <c r="FL180" s="195"/>
      <c r="FM180" s="195"/>
      <c r="FN180" s="195"/>
      <c r="FO180" s="195"/>
      <c r="FP180" s="195"/>
      <c r="FQ180" s="195"/>
      <c r="FR180" s="195"/>
      <c r="FS180" s="195"/>
      <c r="FT180" s="195"/>
      <c r="FU180" s="195"/>
      <c r="FV180" s="195"/>
      <c r="FW180" s="195"/>
      <c r="FX180" s="195"/>
      <c r="FY180" s="195"/>
      <c r="FZ180" s="195"/>
      <c r="GA180" s="195"/>
      <c r="GB180" s="195"/>
      <c r="GC180" s="195"/>
      <c r="GD180" s="195"/>
      <c r="GE180" s="195"/>
      <c r="GF180" s="195"/>
      <c r="GG180" s="195"/>
      <c r="GH180" s="195"/>
      <c r="GI180" s="195"/>
      <c r="GJ180" s="195"/>
      <c r="GK180" s="195"/>
      <c r="GL180" s="195"/>
      <c r="GM180" s="195"/>
      <c r="GN180" s="195"/>
      <c r="GO180" s="195"/>
      <c r="GP180" s="195"/>
      <c r="GQ180" s="195"/>
      <c r="GR180" s="195"/>
      <c r="GS180" s="195"/>
      <c r="GT180" s="195"/>
      <c r="GU180" s="195"/>
      <c r="GV180" s="195"/>
      <c r="GW180" s="195"/>
      <c r="GX180" s="195"/>
      <c r="GY180" s="195"/>
      <c r="GZ180" s="195"/>
      <c r="HA180" s="195"/>
    </row>
    <row r="181">
      <c r="A181" s="195"/>
      <c r="B181" s="195"/>
      <c r="C181" s="195"/>
      <c r="D181" s="195"/>
      <c r="E181" s="195"/>
      <c r="F181" s="195"/>
      <c r="G181" s="195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S181" s="195"/>
      <c r="T181" s="195"/>
      <c r="U181" s="195"/>
      <c r="V181" s="195"/>
      <c r="W181" s="195"/>
      <c r="X181" s="195"/>
      <c r="Y181" s="195"/>
      <c r="Z181" s="195"/>
      <c r="AA181" s="195"/>
      <c r="AB181" s="195"/>
      <c r="AC181" s="195"/>
      <c r="AD181" s="195"/>
      <c r="AE181" s="195"/>
      <c r="AF181" s="195"/>
      <c r="AG181" s="195"/>
      <c r="AH181" s="195"/>
      <c r="AI181" s="195"/>
      <c r="AJ181" s="195"/>
      <c r="AK181" s="195"/>
      <c r="AL181" s="195"/>
      <c r="AM181" s="195"/>
      <c r="AN181" s="195"/>
      <c r="AO181" s="195"/>
      <c r="AP181" s="195"/>
      <c r="AQ181" s="195"/>
      <c r="AR181" s="195"/>
      <c r="AS181" s="195"/>
      <c r="AT181" s="195"/>
      <c r="AU181" s="195"/>
      <c r="AV181" s="195"/>
      <c r="AW181" s="195"/>
      <c r="AX181" s="195"/>
      <c r="AY181" s="195"/>
      <c r="AZ181" s="195"/>
      <c r="BA181" s="195"/>
      <c r="BB181" s="195"/>
      <c r="BC181" s="195"/>
      <c r="BD181" s="195"/>
      <c r="BE181" s="195"/>
      <c r="BF181" s="195"/>
      <c r="BG181" s="195"/>
      <c r="BH181" s="195"/>
      <c r="BI181" s="195"/>
      <c r="BJ181" s="195"/>
      <c r="BK181" s="195"/>
      <c r="BL181" s="195"/>
      <c r="BM181" s="195"/>
      <c r="BN181" s="195"/>
      <c r="BO181" s="195"/>
      <c r="BP181" s="195"/>
      <c r="BQ181" s="195"/>
      <c r="BR181" s="195"/>
      <c r="BS181" s="195"/>
      <c r="BT181" s="195"/>
      <c r="BU181" s="195"/>
      <c r="BV181" s="195"/>
      <c r="BW181" s="195"/>
      <c r="BX181" s="195"/>
      <c r="BY181" s="195"/>
      <c r="BZ181" s="195"/>
      <c r="CA181" s="195"/>
      <c r="CB181" s="195"/>
      <c r="CC181" s="195"/>
      <c r="CD181" s="195"/>
      <c r="CE181" s="195"/>
      <c r="CF181" s="195"/>
      <c r="CG181" s="195"/>
      <c r="CH181" s="195"/>
      <c r="CI181" s="195"/>
      <c r="CJ181" s="195"/>
      <c r="CK181" s="195"/>
      <c r="CL181" s="195"/>
      <c r="CM181" s="195"/>
      <c r="CN181" s="195"/>
      <c r="CO181" s="195"/>
      <c r="CP181" s="195"/>
      <c r="CQ181" s="195"/>
      <c r="CR181" s="195"/>
      <c r="CS181" s="195"/>
      <c r="CT181" s="195"/>
      <c r="CU181" s="195"/>
      <c r="CV181" s="195"/>
      <c r="CW181" s="195"/>
      <c r="CX181" s="195"/>
      <c r="CY181" s="195"/>
      <c r="CZ181" s="195"/>
      <c r="DA181" s="195"/>
      <c r="DB181" s="195"/>
      <c r="DC181" s="195"/>
      <c r="DD181" s="195"/>
      <c r="DE181" s="195"/>
      <c r="DF181" s="195"/>
      <c r="DG181" s="195"/>
      <c r="DH181" s="195"/>
      <c r="DI181" s="195"/>
      <c r="DJ181" s="195"/>
      <c r="DK181" s="195"/>
      <c r="DL181" s="195"/>
      <c r="DM181" s="195"/>
      <c r="DN181" s="195"/>
      <c r="DO181" s="195"/>
      <c r="DP181" s="195"/>
      <c r="DQ181" s="195"/>
      <c r="DR181" s="195"/>
      <c r="DS181" s="195"/>
      <c r="DT181" s="195"/>
      <c r="DU181" s="195"/>
      <c r="DV181" s="195"/>
      <c r="DW181" s="195"/>
      <c r="DX181" s="195"/>
      <c r="DY181" s="195"/>
      <c r="DZ181" s="195"/>
      <c r="EA181" s="195"/>
      <c r="EB181" s="195"/>
      <c r="EC181" s="61"/>
      <c r="ED181" s="195"/>
      <c r="EE181" s="195"/>
      <c r="EF181" s="195"/>
      <c r="EG181" s="195"/>
      <c r="EH181" s="195"/>
      <c r="EI181" s="195"/>
      <c r="EJ181" s="195"/>
      <c r="EK181" s="195"/>
      <c r="EL181" s="195"/>
      <c r="EM181" s="195"/>
      <c r="EN181" s="195"/>
      <c r="EO181" s="195"/>
      <c r="EP181" s="195"/>
      <c r="EQ181" s="195"/>
      <c r="ER181" s="195"/>
      <c r="ES181" s="195"/>
      <c r="ET181" s="195"/>
      <c r="EU181" s="195"/>
      <c r="EV181" s="195"/>
      <c r="EW181" s="195"/>
      <c r="EX181" s="195"/>
      <c r="EY181" s="195"/>
      <c r="EZ181" s="195"/>
      <c r="FA181" s="195"/>
      <c r="FB181" s="195"/>
      <c r="FC181" s="195"/>
      <c r="FD181" s="195"/>
      <c r="FE181" s="195"/>
      <c r="FF181" s="195"/>
      <c r="FG181" s="195"/>
      <c r="FH181" s="195"/>
      <c r="FI181" s="195"/>
      <c r="FJ181" s="195"/>
      <c r="FK181" s="195"/>
      <c r="FL181" s="195"/>
      <c r="FM181" s="195"/>
      <c r="FN181" s="195"/>
      <c r="FO181" s="195"/>
      <c r="FP181" s="195"/>
      <c r="FQ181" s="195"/>
      <c r="FR181" s="195"/>
      <c r="FS181" s="195"/>
      <c r="FT181" s="195"/>
      <c r="FU181" s="195"/>
      <c r="FV181" s="195"/>
      <c r="FW181" s="195"/>
      <c r="FX181" s="195"/>
      <c r="FY181" s="195"/>
      <c r="FZ181" s="195"/>
      <c r="GA181" s="195"/>
      <c r="GB181" s="195"/>
      <c r="GC181" s="195"/>
      <c r="GD181" s="195"/>
      <c r="GE181" s="195"/>
      <c r="GF181" s="195"/>
      <c r="GG181" s="195"/>
      <c r="GH181" s="195"/>
      <c r="GI181" s="195"/>
      <c r="GJ181" s="195"/>
      <c r="GK181" s="195"/>
      <c r="GL181" s="195"/>
      <c r="GM181" s="195"/>
      <c r="GN181" s="195"/>
      <c r="GO181" s="195"/>
      <c r="GP181" s="195"/>
      <c r="GQ181" s="195"/>
      <c r="GR181" s="195"/>
      <c r="GS181" s="195"/>
      <c r="GT181" s="195"/>
      <c r="GU181" s="195"/>
      <c r="GV181" s="195"/>
      <c r="GW181" s="195"/>
      <c r="GX181" s="195"/>
      <c r="GY181" s="195"/>
      <c r="GZ181" s="195"/>
      <c r="HA181" s="195"/>
    </row>
    <row r="182">
      <c r="A182" s="195"/>
      <c r="B182" s="195"/>
      <c r="C182" s="195"/>
      <c r="D182" s="195"/>
      <c r="E182" s="195"/>
      <c r="F182" s="195"/>
      <c r="G182" s="195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S182" s="195"/>
      <c r="T182" s="195"/>
      <c r="U182" s="195"/>
      <c r="V182" s="195"/>
      <c r="W182" s="195"/>
      <c r="X182" s="195"/>
      <c r="Y182" s="195"/>
      <c r="Z182" s="195"/>
      <c r="AA182" s="195"/>
      <c r="AB182" s="195"/>
      <c r="AC182" s="195"/>
      <c r="AD182" s="195"/>
      <c r="AE182" s="195"/>
      <c r="AF182" s="195"/>
      <c r="AG182" s="195"/>
      <c r="AH182" s="195"/>
      <c r="AI182" s="195"/>
      <c r="AJ182" s="195"/>
      <c r="AK182" s="195"/>
      <c r="AL182" s="195"/>
      <c r="AM182" s="195"/>
      <c r="AN182" s="195"/>
      <c r="AO182" s="195"/>
      <c r="AP182" s="195"/>
      <c r="AQ182" s="195"/>
      <c r="AR182" s="195"/>
      <c r="AS182" s="195"/>
      <c r="AT182" s="195"/>
      <c r="AU182" s="195"/>
      <c r="AV182" s="195"/>
      <c r="AW182" s="195"/>
      <c r="AX182" s="195"/>
      <c r="AY182" s="195"/>
      <c r="AZ182" s="195"/>
      <c r="BA182" s="195"/>
      <c r="BB182" s="195"/>
      <c r="BC182" s="195"/>
      <c r="BD182" s="195"/>
      <c r="BE182" s="195"/>
      <c r="BF182" s="195"/>
      <c r="BG182" s="195"/>
      <c r="BH182" s="195"/>
      <c r="BI182" s="195"/>
      <c r="BJ182" s="195"/>
      <c r="BK182" s="195"/>
      <c r="BL182" s="195"/>
      <c r="BM182" s="195"/>
      <c r="BN182" s="195"/>
      <c r="BO182" s="195"/>
      <c r="BP182" s="195"/>
      <c r="BQ182" s="195"/>
      <c r="BR182" s="195"/>
      <c r="BS182" s="195"/>
      <c r="BT182" s="195"/>
      <c r="BU182" s="195"/>
      <c r="BV182" s="195"/>
      <c r="BW182" s="195"/>
      <c r="BX182" s="195"/>
      <c r="BY182" s="195"/>
      <c r="BZ182" s="195"/>
      <c r="CA182" s="195"/>
      <c r="CB182" s="195"/>
      <c r="CC182" s="195"/>
      <c r="CD182" s="195"/>
      <c r="CE182" s="195"/>
      <c r="CF182" s="195"/>
      <c r="CG182" s="195"/>
      <c r="CH182" s="195"/>
      <c r="CI182" s="195"/>
      <c r="CJ182" s="195"/>
      <c r="CK182" s="195"/>
      <c r="CL182" s="195"/>
      <c r="CM182" s="195"/>
      <c r="CN182" s="195"/>
      <c r="CO182" s="195"/>
      <c r="CP182" s="195"/>
      <c r="CQ182" s="195"/>
      <c r="CR182" s="195"/>
      <c r="CS182" s="195"/>
      <c r="CT182" s="195"/>
      <c r="CU182" s="195"/>
      <c r="CV182" s="195"/>
      <c r="CW182" s="195"/>
      <c r="CX182" s="195"/>
      <c r="CY182" s="195"/>
      <c r="CZ182" s="195"/>
      <c r="DA182" s="195"/>
      <c r="DB182" s="195"/>
      <c r="DC182" s="195"/>
      <c r="DD182" s="195"/>
      <c r="DE182" s="195"/>
      <c r="DF182" s="195"/>
      <c r="DG182" s="195"/>
      <c r="DH182" s="195"/>
      <c r="DI182" s="195"/>
      <c r="DJ182" s="195"/>
      <c r="DK182" s="195"/>
      <c r="DL182" s="195"/>
      <c r="DM182" s="195"/>
      <c r="DN182" s="195"/>
      <c r="DO182" s="195"/>
      <c r="DP182" s="195"/>
      <c r="DQ182" s="195"/>
      <c r="DR182" s="195"/>
      <c r="DS182" s="195"/>
      <c r="DT182" s="195"/>
      <c r="DU182" s="195"/>
      <c r="DV182" s="195"/>
      <c r="DW182" s="195"/>
      <c r="DX182" s="195"/>
      <c r="DY182" s="195"/>
      <c r="DZ182" s="195"/>
      <c r="EA182" s="195"/>
      <c r="EB182" s="195"/>
      <c r="EC182" s="61"/>
      <c r="ED182" s="195"/>
      <c r="EE182" s="195"/>
      <c r="EF182" s="195"/>
      <c r="EG182" s="195"/>
      <c r="EH182" s="195"/>
      <c r="EI182" s="195"/>
      <c r="EJ182" s="195"/>
      <c r="EK182" s="195"/>
      <c r="EL182" s="195"/>
      <c r="EM182" s="195"/>
      <c r="EN182" s="195"/>
      <c r="EO182" s="195"/>
      <c r="EP182" s="195"/>
      <c r="EQ182" s="195"/>
      <c r="ER182" s="195"/>
      <c r="ES182" s="195"/>
      <c r="ET182" s="195"/>
      <c r="EU182" s="195"/>
      <c r="EV182" s="195"/>
      <c r="EW182" s="195"/>
      <c r="EX182" s="195"/>
      <c r="EY182" s="195"/>
      <c r="EZ182" s="195"/>
      <c r="FA182" s="195"/>
      <c r="FB182" s="195"/>
      <c r="FC182" s="195"/>
      <c r="FD182" s="195"/>
      <c r="FE182" s="195"/>
      <c r="FF182" s="195"/>
      <c r="FG182" s="195"/>
      <c r="FH182" s="195"/>
      <c r="FI182" s="195"/>
      <c r="FJ182" s="195"/>
      <c r="FK182" s="195"/>
      <c r="FL182" s="195"/>
      <c r="FM182" s="195"/>
      <c r="FN182" s="195"/>
      <c r="FO182" s="195"/>
      <c r="FP182" s="195"/>
      <c r="FQ182" s="195"/>
      <c r="FR182" s="195"/>
      <c r="FS182" s="195"/>
      <c r="FT182" s="195"/>
      <c r="FU182" s="195"/>
      <c r="FV182" s="195"/>
      <c r="FW182" s="195"/>
      <c r="FX182" s="195"/>
      <c r="FY182" s="195"/>
      <c r="FZ182" s="195"/>
      <c r="GA182" s="195"/>
      <c r="GB182" s="195"/>
      <c r="GC182" s="195"/>
      <c r="GD182" s="195"/>
      <c r="GE182" s="195"/>
      <c r="GF182" s="195"/>
      <c r="GG182" s="195"/>
      <c r="GH182" s="195"/>
      <c r="GI182" s="195"/>
      <c r="GJ182" s="195"/>
      <c r="GK182" s="195"/>
      <c r="GL182" s="195"/>
      <c r="GM182" s="195"/>
      <c r="GN182" s="195"/>
      <c r="GO182" s="195"/>
      <c r="GP182" s="195"/>
      <c r="GQ182" s="195"/>
      <c r="GR182" s="195"/>
      <c r="GS182" s="195"/>
      <c r="GT182" s="195"/>
      <c r="GU182" s="195"/>
      <c r="GV182" s="195"/>
      <c r="GW182" s="195"/>
      <c r="GX182" s="195"/>
      <c r="GY182" s="195"/>
      <c r="GZ182" s="195"/>
      <c r="HA182" s="195"/>
    </row>
    <row r="183">
      <c r="A183" s="195"/>
      <c r="B183" s="195"/>
      <c r="C183" s="195"/>
      <c r="D183" s="195"/>
      <c r="E183" s="195"/>
      <c r="F183" s="195"/>
      <c r="G183" s="195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S183" s="195"/>
      <c r="T183" s="195"/>
      <c r="U183" s="195"/>
      <c r="V183" s="195"/>
      <c r="W183" s="195"/>
      <c r="X183" s="195"/>
      <c r="Y183" s="195"/>
      <c r="Z183" s="195"/>
      <c r="AA183" s="195"/>
      <c r="AB183" s="195"/>
      <c r="AC183" s="195"/>
      <c r="AD183" s="195"/>
      <c r="AE183" s="195"/>
      <c r="AF183" s="195"/>
      <c r="AG183" s="195"/>
      <c r="AH183" s="195"/>
      <c r="AI183" s="195"/>
      <c r="AJ183" s="195"/>
      <c r="AK183" s="195"/>
      <c r="AL183" s="195"/>
      <c r="AM183" s="195"/>
      <c r="AN183" s="195"/>
      <c r="AO183" s="195"/>
      <c r="AP183" s="195"/>
      <c r="AQ183" s="195"/>
      <c r="AR183" s="195"/>
      <c r="AS183" s="195"/>
      <c r="AT183" s="195"/>
      <c r="AU183" s="195"/>
      <c r="AV183" s="195"/>
      <c r="AW183" s="195"/>
      <c r="AX183" s="195"/>
      <c r="AY183" s="195"/>
      <c r="AZ183" s="195"/>
      <c r="BA183" s="195"/>
      <c r="BB183" s="195"/>
      <c r="BC183" s="195"/>
      <c r="BD183" s="195"/>
      <c r="BE183" s="195"/>
      <c r="BF183" s="195"/>
      <c r="BG183" s="195"/>
      <c r="BH183" s="195"/>
      <c r="BI183" s="195"/>
      <c r="BJ183" s="195"/>
      <c r="BK183" s="195"/>
      <c r="BL183" s="195"/>
      <c r="BM183" s="195"/>
      <c r="BN183" s="195"/>
      <c r="BO183" s="195"/>
      <c r="BP183" s="195"/>
      <c r="BQ183" s="195"/>
      <c r="BR183" s="195"/>
      <c r="BS183" s="195"/>
      <c r="BT183" s="195"/>
      <c r="BU183" s="195"/>
      <c r="BV183" s="195"/>
      <c r="BW183" s="195"/>
      <c r="BX183" s="195"/>
      <c r="BY183" s="195"/>
      <c r="BZ183" s="195"/>
      <c r="CA183" s="195"/>
      <c r="CB183" s="195"/>
      <c r="CC183" s="195"/>
      <c r="CD183" s="195"/>
      <c r="CE183" s="195"/>
      <c r="CF183" s="195"/>
      <c r="CG183" s="195"/>
      <c r="CH183" s="195"/>
      <c r="CI183" s="195"/>
      <c r="CJ183" s="195"/>
      <c r="CK183" s="195"/>
      <c r="CL183" s="195"/>
      <c r="CM183" s="195"/>
      <c r="CN183" s="195"/>
      <c r="CO183" s="195"/>
      <c r="CP183" s="195"/>
      <c r="CQ183" s="195"/>
      <c r="CR183" s="195"/>
      <c r="CS183" s="195"/>
      <c r="CT183" s="195"/>
      <c r="CU183" s="195"/>
      <c r="CV183" s="195"/>
      <c r="CW183" s="195"/>
      <c r="CX183" s="195"/>
      <c r="CY183" s="195"/>
      <c r="CZ183" s="195"/>
      <c r="DA183" s="195"/>
      <c r="DB183" s="195"/>
      <c r="DC183" s="195"/>
      <c r="DD183" s="195"/>
      <c r="DE183" s="195"/>
      <c r="DF183" s="195"/>
      <c r="DG183" s="195"/>
      <c r="DH183" s="195"/>
      <c r="DI183" s="195"/>
      <c r="DJ183" s="195"/>
      <c r="DK183" s="195"/>
      <c r="DL183" s="195"/>
      <c r="DM183" s="195"/>
      <c r="DN183" s="195"/>
      <c r="DO183" s="195"/>
      <c r="DP183" s="195"/>
      <c r="DQ183" s="195"/>
      <c r="DR183" s="195"/>
      <c r="DS183" s="195"/>
      <c r="DT183" s="195"/>
      <c r="DU183" s="195"/>
      <c r="DV183" s="195"/>
      <c r="DW183" s="195"/>
      <c r="DX183" s="195"/>
      <c r="DY183" s="195"/>
      <c r="DZ183" s="195"/>
      <c r="EA183" s="195"/>
      <c r="EB183" s="195"/>
      <c r="EC183" s="195"/>
      <c r="ED183" s="23"/>
      <c r="EE183" s="90"/>
      <c r="EF183" s="90"/>
      <c r="EG183" s="90"/>
      <c r="EH183" s="90"/>
      <c r="EI183" s="90"/>
      <c r="EJ183" s="90"/>
      <c r="EK183" s="90"/>
      <c r="EL183" s="90"/>
      <c r="EM183" s="195"/>
      <c r="EN183" s="195"/>
      <c r="EO183" s="195"/>
      <c r="EP183" s="195"/>
      <c r="EQ183" s="195"/>
      <c r="ER183" s="195"/>
      <c r="ES183" s="195"/>
      <c r="ET183" s="195"/>
      <c r="EU183" s="195"/>
      <c r="EV183" s="195"/>
      <c r="EW183" s="195"/>
      <c r="EX183" s="195"/>
      <c r="EY183" s="195"/>
      <c r="EZ183" s="195"/>
      <c r="FA183" s="195"/>
      <c r="FB183" s="195"/>
      <c r="FC183" s="195"/>
      <c r="FD183" s="195"/>
      <c r="FE183" s="195"/>
      <c r="FF183" s="195"/>
      <c r="FG183" s="195"/>
      <c r="FH183" s="195"/>
      <c r="FI183" s="195"/>
      <c r="FJ183" s="195"/>
      <c r="FK183" s="195"/>
      <c r="FL183" s="195"/>
      <c r="FM183" s="195"/>
      <c r="FN183" s="195"/>
      <c r="FO183" s="195"/>
      <c r="FP183" s="195"/>
      <c r="FQ183" s="195"/>
      <c r="FR183" s="195"/>
      <c r="FS183" s="195"/>
      <c r="FT183" s="195"/>
      <c r="FU183" s="195"/>
      <c r="FV183" s="195"/>
      <c r="FW183" s="195"/>
      <c r="FX183" s="195"/>
      <c r="FY183" s="195"/>
      <c r="FZ183" s="195"/>
      <c r="GA183" s="195"/>
      <c r="GB183" s="195"/>
      <c r="GC183" s="195"/>
      <c r="GD183" s="195"/>
      <c r="GE183" s="195"/>
      <c r="GF183" s="195"/>
      <c r="GG183" s="195"/>
      <c r="GH183" s="195"/>
      <c r="GI183" s="195"/>
      <c r="GJ183" s="195"/>
      <c r="GK183" s="195"/>
      <c r="GL183" s="195"/>
      <c r="GM183" s="195"/>
      <c r="GN183" s="195"/>
      <c r="GO183" s="195"/>
      <c r="GP183" s="195"/>
      <c r="GQ183" s="195"/>
      <c r="GR183" s="195"/>
      <c r="GS183" s="195"/>
      <c r="GT183" s="195"/>
      <c r="GU183" s="195"/>
      <c r="GV183" s="195"/>
      <c r="GW183" s="195"/>
      <c r="GX183" s="195"/>
      <c r="GY183" s="195"/>
      <c r="GZ183" s="195"/>
      <c r="HA183" s="195"/>
    </row>
    <row r="184">
      <c r="A184" s="195"/>
      <c r="B184" s="195"/>
      <c r="C184" s="195"/>
      <c r="D184" s="195"/>
      <c r="E184" s="195"/>
      <c r="F184" s="195"/>
      <c r="G184" s="195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S184" s="195"/>
      <c r="T184" s="195"/>
      <c r="U184" s="195"/>
      <c r="V184" s="195"/>
      <c r="W184" s="195"/>
      <c r="X184" s="195"/>
      <c r="Y184" s="195"/>
      <c r="Z184" s="195"/>
      <c r="AA184" s="195"/>
      <c r="AB184" s="195"/>
      <c r="AC184" s="195"/>
      <c r="AD184" s="195"/>
      <c r="AE184" s="195"/>
      <c r="AF184" s="195"/>
      <c r="AG184" s="195"/>
      <c r="AH184" s="195"/>
      <c r="AI184" s="195"/>
      <c r="AJ184" s="195"/>
      <c r="AK184" s="195"/>
      <c r="AL184" s="195"/>
      <c r="AM184" s="195"/>
      <c r="AN184" s="195"/>
      <c r="AO184" s="195"/>
      <c r="AP184" s="195"/>
      <c r="AQ184" s="195"/>
      <c r="AR184" s="195"/>
      <c r="AS184" s="195"/>
      <c r="AT184" s="195"/>
      <c r="AU184" s="195"/>
      <c r="AV184" s="195"/>
      <c r="AW184" s="195"/>
      <c r="AX184" s="195"/>
      <c r="AY184" s="195"/>
      <c r="AZ184" s="195"/>
      <c r="BA184" s="195"/>
      <c r="BB184" s="195"/>
      <c r="BC184" s="195"/>
      <c r="BD184" s="195"/>
      <c r="BE184" s="195"/>
      <c r="BF184" s="195"/>
      <c r="BG184" s="195"/>
      <c r="BH184" s="195"/>
      <c r="BI184" s="195"/>
      <c r="BJ184" s="195"/>
      <c r="BK184" s="195"/>
      <c r="BL184" s="195"/>
      <c r="BM184" s="195"/>
      <c r="BN184" s="195"/>
      <c r="BO184" s="195"/>
      <c r="BP184" s="195"/>
      <c r="BQ184" s="195"/>
      <c r="BR184" s="195"/>
      <c r="BS184" s="195"/>
      <c r="BT184" s="195"/>
      <c r="BU184" s="195"/>
      <c r="BV184" s="195"/>
      <c r="BW184" s="195"/>
      <c r="BX184" s="195"/>
      <c r="BY184" s="195"/>
      <c r="BZ184" s="195"/>
      <c r="CA184" s="195"/>
      <c r="CB184" s="195"/>
      <c r="CC184" s="195"/>
      <c r="CD184" s="195"/>
      <c r="CE184" s="195"/>
      <c r="CF184" s="195"/>
      <c r="CG184" s="195"/>
      <c r="CH184" s="195"/>
      <c r="CI184" s="195"/>
      <c r="CJ184" s="195"/>
      <c r="CK184" s="195"/>
      <c r="CL184" s="195"/>
      <c r="CM184" s="195"/>
      <c r="CN184" s="195"/>
      <c r="CO184" s="195"/>
      <c r="CP184" s="195"/>
      <c r="CQ184" s="195"/>
      <c r="CR184" s="195"/>
      <c r="CS184" s="195"/>
      <c r="CT184" s="195"/>
      <c r="CU184" s="195"/>
      <c r="CV184" s="195"/>
      <c r="CW184" s="195"/>
      <c r="CX184" s="195"/>
      <c r="CY184" s="195"/>
      <c r="CZ184" s="195"/>
      <c r="DA184" s="195"/>
      <c r="DB184" s="195"/>
      <c r="DC184" s="195"/>
      <c r="DD184" s="195"/>
      <c r="DE184" s="195"/>
      <c r="DF184" s="195"/>
      <c r="DG184" s="195"/>
      <c r="DH184" s="195"/>
      <c r="DI184" s="195"/>
      <c r="DJ184" s="195"/>
      <c r="DK184" s="195"/>
      <c r="DL184" s="195"/>
      <c r="DM184" s="195"/>
      <c r="DN184" s="195"/>
      <c r="DO184" s="195"/>
      <c r="DP184" s="195"/>
      <c r="DQ184" s="195"/>
      <c r="DR184" s="195"/>
      <c r="DS184" s="195"/>
      <c r="DT184" s="195"/>
      <c r="DU184" s="195"/>
      <c r="DV184" s="195"/>
      <c r="DW184" s="195"/>
      <c r="DX184" s="195"/>
      <c r="DY184" s="195"/>
      <c r="DZ184" s="195"/>
      <c r="EA184" s="195"/>
      <c r="EB184" s="195"/>
      <c r="EC184" s="428"/>
      <c r="ED184" s="62"/>
      <c r="EE184" s="63"/>
      <c r="EF184" s="63"/>
      <c r="EG184" s="63"/>
      <c r="EH184" s="63"/>
      <c r="EI184" s="63"/>
      <c r="EJ184" s="63"/>
      <c r="EK184" s="63"/>
      <c r="EL184" s="63"/>
      <c r="EM184" s="195"/>
      <c r="EN184" s="195"/>
      <c r="EO184" s="195"/>
      <c r="EP184" s="195"/>
      <c r="EQ184" s="195"/>
      <c r="ER184" s="195"/>
      <c r="ES184" s="195"/>
      <c r="ET184" s="195"/>
      <c r="EU184" s="195"/>
      <c r="EV184" s="195"/>
      <c r="EW184" s="195"/>
      <c r="EX184" s="195"/>
      <c r="EY184" s="195"/>
      <c r="EZ184" s="195"/>
      <c r="FA184" s="195"/>
      <c r="FB184" s="195"/>
      <c r="FC184" s="195"/>
      <c r="FD184" s="195"/>
      <c r="FE184" s="195"/>
      <c r="FF184" s="195"/>
      <c r="FG184" s="195"/>
      <c r="FH184" s="195"/>
      <c r="FI184" s="195"/>
      <c r="FJ184" s="195"/>
      <c r="FK184" s="195"/>
      <c r="FL184" s="195"/>
      <c r="FM184" s="195"/>
      <c r="FN184" s="195"/>
      <c r="FO184" s="195"/>
      <c r="FP184" s="195"/>
      <c r="FQ184" s="195"/>
      <c r="FR184" s="195"/>
      <c r="FS184" s="195"/>
      <c r="FT184" s="195"/>
      <c r="FU184" s="195"/>
      <c r="FV184" s="195"/>
      <c r="FW184" s="195"/>
      <c r="FX184" s="195"/>
      <c r="FY184" s="195"/>
      <c r="FZ184" s="195"/>
      <c r="GA184" s="195"/>
      <c r="GB184" s="195"/>
      <c r="GC184" s="195"/>
      <c r="GD184" s="195"/>
      <c r="GE184" s="195"/>
      <c r="GF184" s="195"/>
      <c r="GG184" s="195"/>
      <c r="GH184" s="195"/>
      <c r="GI184" s="195"/>
      <c r="GJ184" s="195"/>
      <c r="GK184" s="195"/>
      <c r="GL184" s="195"/>
      <c r="GM184" s="195"/>
      <c r="GN184" s="195"/>
      <c r="GO184" s="195"/>
      <c r="GP184" s="195"/>
      <c r="GQ184" s="195"/>
      <c r="GR184" s="195"/>
      <c r="GS184" s="195"/>
      <c r="GT184" s="195"/>
      <c r="GU184" s="195"/>
      <c r="GV184" s="195"/>
      <c r="GW184" s="195"/>
      <c r="GX184" s="195"/>
      <c r="GY184" s="195"/>
      <c r="GZ184" s="195"/>
      <c r="HA184" s="195"/>
    </row>
    <row r="185">
      <c r="A185" s="195"/>
      <c r="B185" s="195"/>
      <c r="C185" s="195"/>
      <c r="D185" s="195"/>
      <c r="E185" s="195"/>
      <c r="F185" s="195"/>
      <c r="G185" s="195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  <c r="R185" s="195"/>
      <c r="S185" s="195"/>
      <c r="T185" s="195"/>
      <c r="U185" s="195"/>
      <c r="V185" s="195"/>
      <c r="W185" s="195"/>
      <c r="X185" s="195"/>
      <c r="Y185" s="195"/>
      <c r="Z185" s="195"/>
      <c r="AA185" s="195"/>
      <c r="AB185" s="195"/>
      <c r="AC185" s="195"/>
      <c r="AD185" s="195"/>
      <c r="AE185" s="195"/>
      <c r="AF185" s="195"/>
      <c r="AG185" s="195"/>
      <c r="AH185" s="195"/>
      <c r="AI185" s="195"/>
      <c r="AJ185" s="195"/>
      <c r="AK185" s="195"/>
      <c r="AL185" s="195"/>
      <c r="AM185" s="195"/>
      <c r="AN185" s="195"/>
      <c r="AO185" s="195"/>
      <c r="AP185" s="195"/>
      <c r="AQ185" s="195"/>
      <c r="AR185" s="195"/>
      <c r="AS185" s="195"/>
      <c r="AT185" s="195"/>
      <c r="AU185" s="195"/>
      <c r="AV185" s="195"/>
      <c r="AW185" s="195"/>
      <c r="AX185" s="195"/>
      <c r="AY185" s="195"/>
      <c r="AZ185" s="195"/>
      <c r="BA185" s="195"/>
      <c r="BB185" s="195"/>
      <c r="BC185" s="195"/>
      <c r="BD185" s="195"/>
      <c r="BE185" s="195"/>
      <c r="BF185" s="195"/>
      <c r="BG185" s="195"/>
      <c r="BH185" s="195"/>
      <c r="BI185" s="195"/>
      <c r="BJ185" s="195"/>
      <c r="BK185" s="195"/>
      <c r="BL185" s="195"/>
      <c r="BM185" s="195"/>
      <c r="BN185" s="195"/>
      <c r="BO185" s="195"/>
      <c r="BP185" s="195"/>
      <c r="BQ185" s="195"/>
      <c r="BR185" s="195"/>
      <c r="BS185" s="195"/>
      <c r="BT185" s="195"/>
      <c r="BU185" s="195"/>
      <c r="BV185" s="195"/>
      <c r="BW185" s="195"/>
      <c r="BX185" s="195"/>
      <c r="BY185" s="195"/>
      <c r="BZ185" s="195"/>
      <c r="CA185" s="195"/>
      <c r="CB185" s="195"/>
      <c r="CC185" s="195"/>
      <c r="CD185" s="195"/>
      <c r="CE185" s="195"/>
      <c r="CF185" s="195"/>
      <c r="CG185" s="195"/>
      <c r="CH185" s="195"/>
      <c r="CI185" s="195"/>
      <c r="CJ185" s="195"/>
      <c r="CK185" s="195"/>
      <c r="CL185" s="195"/>
      <c r="CM185" s="195"/>
      <c r="CN185" s="195"/>
      <c r="CO185" s="195"/>
      <c r="CP185" s="195"/>
      <c r="CQ185" s="195"/>
      <c r="CR185" s="195"/>
      <c r="CS185" s="195"/>
      <c r="CT185" s="195"/>
      <c r="CU185" s="195"/>
      <c r="CV185" s="195"/>
      <c r="CW185" s="195"/>
      <c r="CX185" s="195"/>
      <c r="CY185" s="195"/>
      <c r="CZ185" s="195"/>
      <c r="DA185" s="195"/>
      <c r="DB185" s="195"/>
      <c r="DC185" s="195"/>
      <c r="DD185" s="195"/>
      <c r="DE185" s="195"/>
      <c r="DF185" s="195"/>
      <c r="DG185" s="195"/>
      <c r="DH185" s="195"/>
      <c r="DI185" s="195"/>
      <c r="DJ185" s="195"/>
      <c r="DK185" s="195"/>
      <c r="DL185" s="195"/>
      <c r="DM185" s="195"/>
      <c r="DN185" s="195"/>
      <c r="DO185" s="195"/>
      <c r="DP185" s="195"/>
      <c r="DQ185" s="195"/>
      <c r="DR185" s="195"/>
      <c r="DS185" s="195"/>
      <c r="DT185" s="195"/>
      <c r="DU185" s="195"/>
      <c r="DV185" s="195"/>
      <c r="DW185" s="195"/>
      <c r="DX185" s="195"/>
      <c r="DY185" s="195"/>
      <c r="DZ185" s="195"/>
      <c r="EA185" s="195"/>
      <c r="EB185" s="195"/>
      <c r="EC185" s="195"/>
      <c r="ED185" s="195"/>
      <c r="EE185" s="195"/>
      <c r="EF185" s="195"/>
      <c r="EG185" s="195"/>
      <c r="EH185" s="195"/>
      <c r="EI185" s="195"/>
      <c r="EJ185" s="195"/>
      <c r="EK185" s="195"/>
      <c r="EL185" s="195"/>
      <c r="EM185" s="195"/>
      <c r="EN185" s="195"/>
      <c r="EO185" s="195"/>
      <c r="EP185" s="195"/>
      <c r="EQ185" s="195"/>
      <c r="ER185" s="195"/>
      <c r="ES185" s="195"/>
      <c r="ET185" s="195"/>
      <c r="EU185" s="195"/>
      <c r="EV185" s="195"/>
      <c r="EW185" s="195"/>
      <c r="EX185" s="195"/>
      <c r="EY185" s="195"/>
      <c r="EZ185" s="195"/>
      <c r="FA185" s="195"/>
      <c r="FB185" s="195"/>
      <c r="FC185" s="195"/>
      <c r="FD185" s="195"/>
      <c r="FE185" s="195"/>
      <c r="FF185" s="195"/>
      <c r="FG185" s="195"/>
      <c r="FH185" s="195"/>
      <c r="FI185" s="195"/>
      <c r="FJ185" s="195"/>
      <c r="FK185" s="195"/>
      <c r="FL185" s="195"/>
      <c r="FM185" s="195"/>
      <c r="FN185" s="195"/>
      <c r="FO185" s="195"/>
      <c r="FP185" s="195"/>
      <c r="FQ185" s="195"/>
      <c r="FR185" s="195"/>
      <c r="FS185" s="195"/>
      <c r="FT185" s="195"/>
      <c r="FU185" s="195"/>
      <c r="FV185" s="195"/>
      <c r="FW185" s="195"/>
      <c r="FX185" s="195"/>
      <c r="FY185" s="195"/>
      <c r="FZ185" s="195"/>
      <c r="GA185" s="195"/>
      <c r="GB185" s="195"/>
      <c r="GC185" s="195"/>
      <c r="GD185" s="195"/>
      <c r="GE185" s="195"/>
      <c r="GF185" s="195"/>
      <c r="GG185" s="195"/>
      <c r="GH185" s="195"/>
      <c r="GI185" s="195"/>
      <c r="GJ185" s="195"/>
      <c r="GK185" s="195"/>
      <c r="GL185" s="195"/>
      <c r="GM185" s="195"/>
      <c r="GN185" s="195"/>
      <c r="GO185" s="195"/>
      <c r="GP185" s="195"/>
      <c r="GQ185" s="195"/>
      <c r="GR185" s="195"/>
      <c r="GS185" s="195"/>
      <c r="GT185" s="195"/>
      <c r="GU185" s="195"/>
      <c r="GV185" s="195"/>
      <c r="GW185" s="195"/>
      <c r="GX185" s="195"/>
      <c r="GY185" s="195"/>
      <c r="GZ185" s="195"/>
      <c r="HA185" s="195"/>
    </row>
    <row r="186">
      <c r="A186" s="195"/>
      <c r="B186" s="195"/>
      <c r="C186" s="195"/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5"/>
      <c r="AT186" s="195"/>
      <c r="AU186" s="195"/>
      <c r="AV186" s="195"/>
      <c r="AW186" s="195"/>
      <c r="AX186" s="195"/>
      <c r="AY186" s="195"/>
      <c r="AZ186" s="195"/>
      <c r="BA186" s="195"/>
      <c r="BB186" s="195"/>
      <c r="BC186" s="195"/>
      <c r="BD186" s="195"/>
      <c r="BE186" s="195"/>
      <c r="BF186" s="195"/>
      <c r="BG186" s="195"/>
      <c r="BH186" s="195"/>
      <c r="BI186" s="195"/>
      <c r="BJ186" s="195"/>
      <c r="BK186" s="195"/>
      <c r="BL186" s="195"/>
      <c r="BM186" s="195"/>
      <c r="BN186" s="195"/>
      <c r="BO186" s="195"/>
      <c r="BP186" s="195"/>
      <c r="BQ186" s="195"/>
      <c r="BR186" s="195"/>
      <c r="BS186" s="195"/>
      <c r="BT186" s="195"/>
      <c r="BU186" s="195"/>
      <c r="BV186" s="195"/>
      <c r="BW186" s="195"/>
      <c r="BX186" s="195"/>
      <c r="BY186" s="195"/>
      <c r="BZ186" s="195"/>
      <c r="CA186" s="195"/>
      <c r="CB186" s="195"/>
      <c r="CC186" s="195"/>
      <c r="CD186" s="195"/>
      <c r="CE186" s="195"/>
      <c r="CF186" s="195"/>
      <c r="CG186" s="195"/>
      <c r="CH186" s="195"/>
      <c r="CI186" s="195"/>
      <c r="CJ186" s="195"/>
      <c r="CK186" s="195"/>
      <c r="CL186" s="195"/>
      <c r="CM186" s="195"/>
      <c r="CN186" s="195"/>
      <c r="CO186" s="195"/>
      <c r="CP186" s="195"/>
      <c r="CQ186" s="195"/>
      <c r="CR186" s="195"/>
      <c r="CS186" s="195"/>
      <c r="CT186" s="195"/>
      <c r="CU186" s="195"/>
      <c r="CV186" s="195"/>
      <c r="CW186" s="195"/>
      <c r="CX186" s="195"/>
      <c r="CY186" s="195"/>
      <c r="CZ186" s="195"/>
      <c r="DA186" s="195"/>
      <c r="DB186" s="195"/>
      <c r="DC186" s="195"/>
      <c r="DD186" s="195"/>
      <c r="DE186" s="195"/>
      <c r="DF186" s="195"/>
      <c r="DG186" s="195"/>
      <c r="DH186" s="195"/>
      <c r="DI186" s="195"/>
      <c r="DJ186" s="195"/>
      <c r="DK186" s="195"/>
      <c r="DL186" s="195"/>
      <c r="DM186" s="195"/>
      <c r="DN186" s="195"/>
      <c r="DO186" s="195"/>
      <c r="DP186" s="195"/>
      <c r="DQ186" s="195"/>
      <c r="DR186" s="195"/>
      <c r="DS186" s="195"/>
      <c r="DT186" s="195"/>
      <c r="DU186" s="195"/>
      <c r="DV186" s="195"/>
      <c r="DW186" s="195"/>
      <c r="DX186" s="195"/>
      <c r="DY186" s="195"/>
      <c r="DZ186" s="195"/>
      <c r="EA186" s="195"/>
      <c r="EB186" s="195"/>
      <c r="EC186" s="195"/>
      <c r="ED186" s="195"/>
      <c r="EE186" s="195"/>
      <c r="EF186" s="195"/>
      <c r="EG186" s="195"/>
      <c r="EH186" s="195"/>
      <c r="EI186" s="195"/>
      <c r="EJ186" s="195"/>
      <c r="EK186" s="195"/>
      <c r="EL186" s="195"/>
      <c r="EM186" s="195"/>
      <c r="EN186" s="195"/>
      <c r="EO186" s="195"/>
      <c r="EP186" s="195"/>
      <c r="EQ186" s="195"/>
      <c r="ER186" s="195"/>
      <c r="ES186" s="195"/>
      <c r="ET186" s="195"/>
      <c r="EU186" s="195"/>
      <c r="EV186" s="195"/>
      <c r="EW186" s="195"/>
      <c r="EX186" s="195"/>
      <c r="EY186" s="195"/>
      <c r="EZ186" s="195"/>
      <c r="FA186" s="195"/>
      <c r="FB186" s="195"/>
      <c r="FC186" s="195"/>
      <c r="FD186" s="195"/>
      <c r="FE186" s="195"/>
      <c r="FF186" s="195"/>
      <c r="FG186" s="195"/>
      <c r="FH186" s="195"/>
      <c r="FI186" s="195"/>
      <c r="FJ186" s="195"/>
      <c r="FK186" s="195"/>
      <c r="FL186" s="195"/>
      <c r="FM186" s="195"/>
      <c r="FN186" s="195"/>
      <c r="FO186" s="195"/>
      <c r="FP186" s="195"/>
      <c r="FQ186" s="195"/>
      <c r="FR186" s="195"/>
      <c r="FS186" s="195"/>
      <c r="FT186" s="195"/>
      <c r="FU186" s="195"/>
      <c r="FV186" s="195"/>
      <c r="FW186" s="195"/>
      <c r="FX186" s="195"/>
      <c r="FY186" s="195"/>
      <c r="FZ186" s="195"/>
      <c r="GA186" s="195"/>
      <c r="GB186" s="195"/>
      <c r="GC186" s="195"/>
      <c r="GD186" s="195"/>
      <c r="GE186" s="195"/>
      <c r="GF186" s="195"/>
      <c r="GG186" s="195"/>
      <c r="GH186" s="195"/>
      <c r="GI186" s="195"/>
      <c r="GJ186" s="195"/>
      <c r="GK186" s="195"/>
      <c r="GL186" s="195"/>
      <c r="GM186" s="195"/>
      <c r="GN186" s="195"/>
      <c r="GO186" s="195"/>
      <c r="GP186" s="195"/>
      <c r="GQ186" s="195"/>
      <c r="GR186" s="195"/>
      <c r="GS186" s="195"/>
      <c r="GT186" s="195"/>
      <c r="GU186" s="195"/>
      <c r="GV186" s="195"/>
      <c r="GW186" s="195"/>
      <c r="GX186" s="195"/>
      <c r="GY186" s="195"/>
      <c r="GZ186" s="195"/>
      <c r="HA186" s="195"/>
    </row>
    <row r="187">
      <c r="A187" s="195"/>
      <c r="B187" s="195"/>
      <c r="C187" s="195"/>
      <c r="D187" s="195"/>
      <c r="E187" s="195"/>
      <c r="F187" s="195"/>
      <c r="G187" s="195"/>
      <c r="H187" s="195"/>
      <c r="I187" s="195"/>
      <c r="J187" s="195"/>
      <c r="K187" s="195"/>
      <c r="L187" s="195"/>
      <c r="M187" s="195"/>
      <c r="N187" s="195"/>
      <c r="O187" s="195"/>
      <c r="P187" s="195"/>
      <c r="Q187" s="195"/>
      <c r="R187" s="195"/>
      <c r="S187" s="195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5"/>
      <c r="AT187" s="195"/>
      <c r="AU187" s="195"/>
      <c r="AV187" s="195"/>
      <c r="AW187" s="195"/>
      <c r="AX187" s="195"/>
      <c r="AY187" s="195"/>
      <c r="AZ187" s="195"/>
      <c r="BA187" s="195"/>
      <c r="BB187" s="195"/>
      <c r="BC187" s="195"/>
      <c r="BD187" s="195"/>
      <c r="BE187" s="195"/>
      <c r="BF187" s="195"/>
      <c r="BG187" s="195"/>
      <c r="BH187" s="195"/>
      <c r="BI187" s="195"/>
      <c r="BJ187" s="195"/>
      <c r="BK187" s="195"/>
      <c r="BL187" s="195"/>
      <c r="BM187" s="195"/>
      <c r="BN187" s="195"/>
      <c r="BO187" s="195"/>
      <c r="BP187" s="195"/>
      <c r="BQ187" s="195"/>
      <c r="BR187" s="195"/>
      <c r="BS187" s="195"/>
      <c r="BT187" s="195"/>
      <c r="BU187" s="195"/>
      <c r="BV187" s="195"/>
      <c r="BW187" s="195"/>
      <c r="BX187" s="195"/>
      <c r="BY187" s="195"/>
      <c r="BZ187" s="195"/>
      <c r="CA187" s="195"/>
      <c r="CB187" s="195"/>
      <c r="CC187" s="195"/>
      <c r="CD187" s="195"/>
      <c r="CE187" s="195"/>
      <c r="CF187" s="195"/>
      <c r="CG187" s="195"/>
      <c r="CH187" s="195"/>
      <c r="CI187" s="195"/>
      <c r="CJ187" s="195"/>
      <c r="CK187" s="195"/>
      <c r="CL187" s="195"/>
      <c r="CM187" s="195"/>
      <c r="CN187" s="195"/>
      <c r="CO187" s="195"/>
      <c r="CP187" s="195"/>
      <c r="CQ187" s="195"/>
      <c r="CR187" s="195"/>
      <c r="CS187" s="195"/>
      <c r="CT187" s="195"/>
      <c r="CU187" s="195"/>
      <c r="CV187" s="195"/>
      <c r="CW187" s="195"/>
      <c r="CX187" s="195"/>
      <c r="CY187" s="195"/>
      <c r="CZ187" s="195"/>
      <c r="DA187" s="195"/>
      <c r="DB187" s="195"/>
      <c r="DC187" s="195"/>
      <c r="DD187" s="195"/>
      <c r="DE187" s="195"/>
      <c r="DF187" s="195"/>
      <c r="DG187" s="195"/>
      <c r="DH187" s="195"/>
      <c r="DI187" s="195"/>
      <c r="DJ187" s="195"/>
      <c r="DK187" s="195"/>
      <c r="DL187" s="195"/>
      <c r="DM187" s="195"/>
      <c r="DN187" s="195"/>
      <c r="DO187" s="195"/>
      <c r="DP187" s="195"/>
      <c r="DQ187" s="195"/>
      <c r="DR187" s="195"/>
      <c r="DS187" s="195"/>
      <c r="DT187" s="195"/>
      <c r="DU187" s="195"/>
      <c r="DV187" s="195"/>
      <c r="DW187" s="195"/>
      <c r="DX187" s="195"/>
      <c r="DY187" s="195"/>
      <c r="DZ187" s="195"/>
      <c r="EA187" s="195"/>
      <c r="EB187" s="195"/>
      <c r="EC187" s="61"/>
      <c r="ED187" s="195"/>
      <c r="EE187" s="435"/>
      <c r="EF187" s="204"/>
      <c r="EG187" s="204"/>
      <c r="EH187" s="197"/>
      <c r="EI187" s="198"/>
      <c r="EJ187" s="197"/>
      <c r="EK187" s="197"/>
      <c r="EL187" s="435"/>
      <c r="EM187" s="195"/>
      <c r="EN187" s="195"/>
      <c r="EO187" s="195"/>
      <c r="EP187" s="195"/>
      <c r="EQ187" s="195"/>
      <c r="ER187" s="195"/>
      <c r="ES187" s="195"/>
      <c r="ET187" s="195"/>
      <c r="EU187" s="195"/>
      <c r="EV187" s="195"/>
      <c r="EW187" s="195"/>
      <c r="EX187" s="195"/>
      <c r="EY187" s="195"/>
      <c r="EZ187" s="195"/>
      <c r="FA187" s="195"/>
      <c r="FB187" s="195"/>
      <c r="FC187" s="195"/>
      <c r="FD187" s="195"/>
      <c r="FE187" s="195"/>
      <c r="FF187" s="195"/>
      <c r="FG187" s="195"/>
      <c r="FH187" s="195"/>
      <c r="FI187" s="195"/>
      <c r="FJ187" s="195"/>
      <c r="FK187" s="195"/>
      <c r="FL187" s="195"/>
      <c r="FM187" s="195"/>
      <c r="FN187" s="195"/>
      <c r="FO187" s="195"/>
      <c r="FP187" s="195"/>
      <c r="FQ187" s="195"/>
      <c r="FR187" s="195"/>
      <c r="FS187" s="195"/>
      <c r="FT187" s="195"/>
      <c r="FU187" s="195"/>
      <c r="FV187" s="195"/>
      <c r="FW187" s="195"/>
      <c r="FX187" s="195"/>
      <c r="FY187" s="195"/>
      <c r="FZ187" s="195"/>
      <c r="GA187" s="195"/>
      <c r="GB187" s="195"/>
      <c r="GC187" s="195"/>
      <c r="GD187" s="195"/>
      <c r="GE187" s="195"/>
      <c r="GF187" s="195"/>
      <c r="GG187" s="195"/>
      <c r="GH187" s="195"/>
      <c r="GI187" s="195"/>
      <c r="GJ187" s="195"/>
      <c r="GK187" s="195"/>
      <c r="GL187" s="195"/>
      <c r="GM187" s="195"/>
      <c r="GN187" s="195"/>
      <c r="GO187" s="195"/>
      <c r="GP187" s="195"/>
      <c r="GQ187" s="195"/>
      <c r="GR187" s="195"/>
      <c r="GS187" s="195"/>
      <c r="GT187" s="195"/>
      <c r="GU187" s="195"/>
      <c r="GV187" s="195"/>
      <c r="GW187" s="195"/>
      <c r="GX187" s="195"/>
      <c r="GY187" s="195"/>
      <c r="GZ187" s="195"/>
      <c r="HA187" s="195"/>
    </row>
    <row r="188">
      <c r="A188" s="195"/>
      <c r="B188" s="195"/>
      <c r="C188" s="195"/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5"/>
      <c r="AT188" s="195"/>
      <c r="AU188" s="195"/>
      <c r="AV188" s="195"/>
      <c r="AW188" s="195"/>
      <c r="AX188" s="195"/>
      <c r="AY188" s="195"/>
      <c r="AZ188" s="195"/>
      <c r="BA188" s="195"/>
      <c r="BB188" s="195"/>
      <c r="BC188" s="195"/>
      <c r="BD188" s="195"/>
      <c r="BE188" s="195"/>
      <c r="BF188" s="195"/>
      <c r="BG188" s="195"/>
      <c r="BH188" s="195"/>
      <c r="BI188" s="195"/>
      <c r="BJ188" s="195"/>
      <c r="BK188" s="195"/>
      <c r="BL188" s="195"/>
      <c r="BM188" s="195"/>
      <c r="BN188" s="195"/>
      <c r="BO188" s="195"/>
      <c r="BP188" s="195"/>
      <c r="BQ188" s="195"/>
      <c r="BR188" s="195"/>
      <c r="BS188" s="195"/>
      <c r="BT188" s="195"/>
      <c r="BU188" s="195"/>
      <c r="BV188" s="195"/>
      <c r="BW188" s="195"/>
      <c r="BX188" s="195"/>
      <c r="BY188" s="195"/>
      <c r="BZ188" s="195"/>
      <c r="CA188" s="195"/>
      <c r="CB188" s="195"/>
      <c r="CC188" s="195"/>
      <c r="CD188" s="195"/>
      <c r="CE188" s="195"/>
      <c r="CF188" s="195"/>
      <c r="CG188" s="195"/>
      <c r="CH188" s="195"/>
      <c r="CI188" s="195"/>
      <c r="CJ188" s="195"/>
      <c r="CK188" s="195"/>
      <c r="CL188" s="195"/>
      <c r="CM188" s="195"/>
      <c r="CN188" s="195"/>
      <c r="CO188" s="195"/>
      <c r="CP188" s="195"/>
      <c r="CQ188" s="195"/>
      <c r="CR188" s="195"/>
      <c r="CS188" s="195"/>
      <c r="CT188" s="195"/>
      <c r="CU188" s="195"/>
      <c r="CV188" s="195"/>
      <c r="CW188" s="195"/>
      <c r="CX188" s="195"/>
      <c r="CY188" s="195"/>
      <c r="CZ188" s="195"/>
      <c r="DA188" s="195"/>
      <c r="DB188" s="195"/>
      <c r="DC188" s="195"/>
      <c r="DD188" s="195"/>
      <c r="DE188" s="195"/>
      <c r="DF188" s="195"/>
      <c r="DG188" s="195"/>
      <c r="DH188" s="195"/>
      <c r="DI188" s="195"/>
      <c r="DJ188" s="195"/>
      <c r="DK188" s="195"/>
      <c r="DL188" s="195"/>
      <c r="DM188" s="195"/>
      <c r="DN188" s="195"/>
      <c r="DO188" s="195"/>
      <c r="DP188" s="195"/>
      <c r="DQ188" s="195"/>
      <c r="DR188" s="195"/>
      <c r="DS188" s="195"/>
      <c r="DT188" s="195"/>
      <c r="DU188" s="195"/>
      <c r="DV188" s="195"/>
      <c r="DW188" s="195"/>
      <c r="DX188" s="195"/>
      <c r="DY188" s="195"/>
      <c r="DZ188" s="195"/>
      <c r="EA188" s="195"/>
      <c r="EB188" s="195"/>
      <c r="EC188" s="195"/>
      <c r="ED188" s="195"/>
      <c r="EE188" s="97"/>
      <c r="EF188" s="197"/>
      <c r="EG188" s="197"/>
      <c r="EH188" s="97"/>
      <c r="EI188" s="435"/>
      <c r="EJ188" s="197"/>
      <c r="EK188" s="197"/>
      <c r="EL188" s="97"/>
      <c r="EM188" s="195"/>
      <c r="EN188" s="195"/>
      <c r="EO188" s="195"/>
      <c r="EP188" s="195"/>
      <c r="EQ188" s="195"/>
      <c r="ER188" s="195"/>
      <c r="ES188" s="195"/>
      <c r="ET188" s="195"/>
      <c r="EU188" s="195"/>
      <c r="EV188" s="195"/>
      <c r="EW188" s="195"/>
      <c r="EX188" s="195"/>
      <c r="EY188" s="195"/>
      <c r="EZ188" s="195"/>
      <c r="FA188" s="195"/>
      <c r="FB188" s="195"/>
      <c r="FC188" s="195"/>
      <c r="FD188" s="195"/>
      <c r="FE188" s="195"/>
      <c r="FF188" s="195"/>
      <c r="FG188" s="195"/>
      <c r="FH188" s="195"/>
      <c r="FI188" s="195"/>
      <c r="FJ188" s="195"/>
      <c r="FK188" s="195"/>
      <c r="FL188" s="195"/>
      <c r="FM188" s="195"/>
      <c r="FN188" s="195"/>
      <c r="FO188" s="195"/>
      <c r="FP188" s="195"/>
      <c r="FQ188" s="195"/>
      <c r="FR188" s="195"/>
      <c r="FS188" s="195"/>
      <c r="FT188" s="195"/>
      <c r="FU188" s="195"/>
      <c r="FV188" s="195"/>
      <c r="FW188" s="195"/>
      <c r="FX188" s="195"/>
      <c r="FY188" s="195"/>
      <c r="FZ188" s="195"/>
      <c r="GA188" s="195"/>
      <c r="GB188" s="195"/>
      <c r="GC188" s="195"/>
      <c r="GD188" s="195"/>
      <c r="GE188" s="195"/>
      <c r="GF188" s="195"/>
      <c r="GG188" s="195"/>
      <c r="GH188" s="195"/>
      <c r="GI188" s="195"/>
      <c r="GJ188" s="195"/>
      <c r="GK188" s="195"/>
      <c r="GL188" s="195"/>
      <c r="GM188" s="195"/>
      <c r="GN188" s="195"/>
      <c r="GO188" s="195"/>
      <c r="GP188" s="195"/>
      <c r="GQ188" s="195"/>
      <c r="GR188" s="195"/>
      <c r="GS188" s="195"/>
      <c r="GT188" s="195"/>
      <c r="GU188" s="195"/>
      <c r="GV188" s="195"/>
      <c r="GW188" s="195"/>
      <c r="GX188" s="195"/>
      <c r="GY188" s="195"/>
      <c r="GZ188" s="195"/>
      <c r="HA188" s="195"/>
    </row>
    <row r="189">
      <c r="A189" s="195"/>
      <c r="B189" s="195"/>
      <c r="C189" s="195"/>
      <c r="D189" s="195"/>
      <c r="E189" s="195"/>
      <c r="F189" s="195"/>
      <c r="G189" s="195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  <c r="R189" s="195"/>
      <c r="S189" s="195"/>
      <c r="T189" s="195"/>
      <c r="U189" s="195"/>
      <c r="V189" s="195"/>
      <c r="W189" s="195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5"/>
      <c r="AT189" s="195"/>
      <c r="AU189" s="195"/>
      <c r="AV189" s="195"/>
      <c r="AW189" s="195"/>
      <c r="AX189" s="195"/>
      <c r="AY189" s="195"/>
      <c r="AZ189" s="195"/>
      <c r="BA189" s="195"/>
      <c r="BB189" s="195"/>
      <c r="BC189" s="195"/>
      <c r="BD189" s="195"/>
      <c r="BE189" s="195"/>
      <c r="BF189" s="195"/>
      <c r="BG189" s="195"/>
      <c r="BH189" s="195"/>
      <c r="BI189" s="195"/>
      <c r="BJ189" s="195"/>
      <c r="BK189" s="195"/>
      <c r="BL189" s="195"/>
      <c r="BM189" s="195"/>
      <c r="BN189" s="195"/>
      <c r="BO189" s="195"/>
      <c r="BP189" s="195"/>
      <c r="BQ189" s="195"/>
      <c r="BR189" s="195"/>
      <c r="BS189" s="195"/>
      <c r="BT189" s="195"/>
      <c r="BU189" s="195"/>
      <c r="BV189" s="195"/>
      <c r="BW189" s="195"/>
      <c r="BX189" s="195"/>
      <c r="BY189" s="195"/>
      <c r="BZ189" s="195"/>
      <c r="CA189" s="195"/>
      <c r="CB189" s="195"/>
      <c r="CC189" s="195"/>
      <c r="CD189" s="195"/>
      <c r="CE189" s="195"/>
      <c r="CF189" s="195"/>
      <c r="CG189" s="195"/>
      <c r="CH189" s="195"/>
      <c r="CI189" s="195"/>
      <c r="CJ189" s="195"/>
      <c r="CK189" s="195"/>
      <c r="CL189" s="195"/>
      <c r="CM189" s="195"/>
      <c r="CN189" s="195"/>
      <c r="CO189" s="195"/>
      <c r="CP189" s="195"/>
      <c r="CQ189" s="195"/>
      <c r="CR189" s="195"/>
      <c r="CS189" s="195"/>
      <c r="CT189" s="195"/>
      <c r="CU189" s="195"/>
      <c r="CV189" s="195"/>
      <c r="CW189" s="195"/>
      <c r="CX189" s="195"/>
      <c r="CY189" s="195"/>
      <c r="CZ189" s="195"/>
      <c r="DA189" s="195"/>
      <c r="DB189" s="195"/>
      <c r="DC189" s="195"/>
      <c r="DD189" s="195"/>
      <c r="DE189" s="195"/>
      <c r="DF189" s="195"/>
      <c r="DG189" s="195"/>
      <c r="DH189" s="195"/>
      <c r="DI189" s="195"/>
      <c r="DJ189" s="195"/>
      <c r="DK189" s="195"/>
      <c r="DL189" s="195"/>
      <c r="DM189" s="195"/>
      <c r="DN189" s="195"/>
      <c r="DO189" s="195"/>
      <c r="DP189" s="195"/>
      <c r="DQ189" s="195"/>
      <c r="DR189" s="195"/>
      <c r="DS189" s="195"/>
      <c r="DT189" s="195"/>
      <c r="DU189" s="195"/>
      <c r="DV189" s="195"/>
      <c r="DW189" s="195"/>
      <c r="DX189" s="195"/>
      <c r="DY189" s="195"/>
      <c r="DZ189" s="195"/>
      <c r="EA189" s="195"/>
      <c r="EB189" s="195"/>
      <c r="EC189" s="195"/>
      <c r="ED189" s="195"/>
      <c r="EE189" s="123"/>
      <c r="EF189" s="197"/>
      <c r="EG189" s="204"/>
      <c r="EH189" s="204"/>
      <c r="EI189" s="198"/>
      <c r="EJ189" s="204"/>
      <c r="EK189" s="204"/>
      <c r="EL189" s="204"/>
      <c r="EM189" s="195"/>
      <c r="EN189" s="195"/>
      <c r="EO189" s="195"/>
      <c r="EP189" s="195"/>
      <c r="EQ189" s="195"/>
      <c r="ER189" s="195"/>
      <c r="ES189" s="195"/>
      <c r="ET189" s="195"/>
      <c r="EU189" s="195"/>
      <c r="EV189" s="195"/>
      <c r="EW189" s="195"/>
      <c r="EX189" s="195"/>
      <c r="EY189" s="195"/>
      <c r="EZ189" s="195"/>
      <c r="FA189" s="195"/>
      <c r="FB189" s="195"/>
      <c r="FC189" s="195"/>
      <c r="FD189" s="195"/>
      <c r="FE189" s="195"/>
      <c r="FF189" s="195"/>
      <c r="FG189" s="195"/>
      <c r="FH189" s="195"/>
      <c r="FI189" s="195"/>
      <c r="FJ189" s="195"/>
      <c r="FK189" s="195"/>
      <c r="FL189" s="195"/>
      <c r="FM189" s="195"/>
      <c r="FN189" s="195"/>
      <c r="FO189" s="195"/>
      <c r="FP189" s="195"/>
      <c r="FQ189" s="195"/>
      <c r="FR189" s="195"/>
      <c r="FS189" s="195"/>
      <c r="FT189" s="195"/>
      <c r="FU189" s="195"/>
      <c r="FV189" s="195"/>
      <c r="FW189" s="195"/>
      <c r="FX189" s="195"/>
      <c r="FY189" s="195"/>
      <c r="FZ189" s="195"/>
      <c r="GA189" s="195"/>
      <c r="GB189" s="195"/>
      <c r="GC189" s="195"/>
      <c r="GD189" s="195"/>
      <c r="GE189" s="195"/>
      <c r="GF189" s="195"/>
      <c r="GG189" s="195"/>
      <c r="GH189" s="195"/>
      <c r="GI189" s="195"/>
      <c r="GJ189" s="195"/>
      <c r="GK189" s="195"/>
      <c r="GL189" s="195"/>
      <c r="GM189" s="195"/>
      <c r="GN189" s="195"/>
      <c r="GO189" s="195"/>
      <c r="GP189" s="195"/>
      <c r="GQ189" s="195"/>
      <c r="GR189" s="195"/>
      <c r="GS189" s="195"/>
      <c r="GT189" s="195"/>
      <c r="GU189" s="195"/>
      <c r="GV189" s="195"/>
      <c r="GW189" s="195"/>
      <c r="GX189" s="195"/>
      <c r="GY189" s="195"/>
      <c r="GZ189" s="195"/>
      <c r="HA189" s="195"/>
    </row>
    <row r="190">
      <c r="A190" s="195"/>
      <c r="B190" s="195"/>
      <c r="C190" s="195"/>
      <c r="D190" s="195"/>
      <c r="E190" s="195"/>
      <c r="F190" s="195"/>
      <c r="G190" s="195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S190" s="195"/>
      <c r="T190" s="195"/>
      <c r="U190" s="195"/>
      <c r="V190" s="195"/>
      <c r="W190" s="195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5"/>
      <c r="AT190" s="195"/>
      <c r="AU190" s="195"/>
      <c r="AV190" s="195"/>
      <c r="AW190" s="195"/>
      <c r="AX190" s="195"/>
      <c r="AY190" s="195"/>
      <c r="AZ190" s="195"/>
      <c r="BA190" s="195"/>
      <c r="BB190" s="195"/>
      <c r="BC190" s="195"/>
      <c r="BD190" s="195"/>
      <c r="BE190" s="195"/>
      <c r="BF190" s="195"/>
      <c r="BG190" s="195"/>
      <c r="BH190" s="195"/>
      <c r="BI190" s="195"/>
      <c r="BJ190" s="195"/>
      <c r="BK190" s="195"/>
      <c r="BL190" s="195"/>
      <c r="BM190" s="195"/>
      <c r="BN190" s="195"/>
      <c r="BO190" s="195"/>
      <c r="BP190" s="195"/>
      <c r="BQ190" s="195"/>
      <c r="BR190" s="195"/>
      <c r="BS190" s="195"/>
      <c r="BT190" s="195"/>
      <c r="BU190" s="195"/>
      <c r="BV190" s="195"/>
      <c r="BW190" s="195"/>
      <c r="BX190" s="195"/>
      <c r="BY190" s="195"/>
      <c r="BZ190" s="195"/>
      <c r="CA190" s="195"/>
      <c r="CB190" s="195"/>
      <c r="CC190" s="195"/>
      <c r="CD190" s="195"/>
      <c r="CE190" s="195"/>
      <c r="CF190" s="195"/>
      <c r="CG190" s="195"/>
      <c r="CH190" s="195"/>
      <c r="CI190" s="195"/>
      <c r="CJ190" s="195"/>
      <c r="CK190" s="195"/>
      <c r="CL190" s="195"/>
      <c r="CM190" s="195"/>
      <c r="CN190" s="195"/>
      <c r="CO190" s="195"/>
      <c r="CP190" s="195"/>
      <c r="CQ190" s="195"/>
      <c r="CR190" s="195"/>
      <c r="CS190" s="195"/>
      <c r="CT190" s="195"/>
      <c r="CU190" s="195"/>
      <c r="CV190" s="195"/>
      <c r="CW190" s="195"/>
      <c r="CX190" s="195"/>
      <c r="CY190" s="195"/>
      <c r="CZ190" s="195"/>
      <c r="DA190" s="195"/>
      <c r="DB190" s="195"/>
      <c r="DC190" s="195"/>
      <c r="DD190" s="195"/>
      <c r="DE190" s="195"/>
      <c r="DF190" s="195"/>
      <c r="DG190" s="195"/>
      <c r="DH190" s="195"/>
      <c r="DI190" s="195"/>
      <c r="DJ190" s="195"/>
      <c r="DK190" s="195"/>
      <c r="DL190" s="195"/>
      <c r="DM190" s="195"/>
      <c r="DN190" s="195"/>
      <c r="DO190" s="195"/>
      <c r="DP190" s="195"/>
      <c r="DQ190" s="195"/>
      <c r="DR190" s="195"/>
      <c r="DS190" s="195"/>
      <c r="DT190" s="195"/>
      <c r="DU190" s="195"/>
      <c r="DV190" s="195"/>
      <c r="DW190" s="195"/>
      <c r="DX190" s="195"/>
      <c r="DY190" s="195"/>
      <c r="DZ190" s="195"/>
      <c r="EA190" s="195"/>
      <c r="EB190" s="195"/>
      <c r="EC190" s="195"/>
      <c r="ED190" s="195"/>
      <c r="EE190" s="97"/>
      <c r="EF190" s="198"/>
      <c r="EG190" s="92"/>
      <c r="EH190" s="92"/>
      <c r="EI190" s="197"/>
      <c r="EJ190" s="92"/>
      <c r="EK190" s="204"/>
      <c r="EL190" s="97"/>
      <c r="EM190" s="195"/>
      <c r="EN190" s="195"/>
      <c r="EO190" s="195"/>
      <c r="EP190" s="195"/>
      <c r="EQ190" s="195"/>
      <c r="ER190" s="195"/>
      <c r="ES190" s="195"/>
      <c r="ET190" s="195"/>
      <c r="EU190" s="195"/>
      <c r="EV190" s="195"/>
      <c r="EW190" s="195"/>
      <c r="EX190" s="195"/>
      <c r="EY190" s="195"/>
      <c r="EZ190" s="195"/>
      <c r="FA190" s="195"/>
      <c r="FB190" s="195"/>
      <c r="FC190" s="195"/>
      <c r="FD190" s="195"/>
      <c r="FE190" s="195"/>
      <c r="FF190" s="195"/>
      <c r="FG190" s="195"/>
      <c r="FH190" s="195"/>
      <c r="FI190" s="195"/>
      <c r="FJ190" s="195"/>
      <c r="FK190" s="195"/>
      <c r="FL190" s="195"/>
      <c r="FM190" s="195"/>
      <c r="FN190" s="195"/>
      <c r="FO190" s="195"/>
      <c r="FP190" s="195"/>
      <c r="FQ190" s="195"/>
      <c r="FR190" s="195"/>
      <c r="FS190" s="195"/>
      <c r="FT190" s="195"/>
      <c r="FU190" s="195"/>
      <c r="FV190" s="195"/>
      <c r="FW190" s="195"/>
      <c r="FX190" s="195"/>
      <c r="FY190" s="195"/>
      <c r="FZ190" s="195"/>
      <c r="GA190" s="195"/>
      <c r="GB190" s="195"/>
      <c r="GC190" s="195"/>
      <c r="GD190" s="195"/>
      <c r="GE190" s="195"/>
      <c r="GF190" s="195"/>
      <c r="GG190" s="195"/>
      <c r="GH190" s="195"/>
      <c r="GI190" s="195"/>
      <c r="GJ190" s="195"/>
      <c r="GK190" s="195"/>
      <c r="GL190" s="195"/>
      <c r="GM190" s="195"/>
      <c r="GN190" s="195"/>
      <c r="GO190" s="195"/>
      <c r="GP190" s="195"/>
      <c r="GQ190" s="195"/>
      <c r="GR190" s="195"/>
      <c r="GS190" s="195"/>
      <c r="GT190" s="195"/>
      <c r="GU190" s="195"/>
      <c r="GV190" s="195"/>
      <c r="GW190" s="195"/>
      <c r="GX190" s="195"/>
      <c r="GY190" s="195"/>
      <c r="GZ190" s="195"/>
      <c r="HA190" s="195"/>
    </row>
    <row r="191">
      <c r="A191" s="195"/>
      <c r="B191" s="195"/>
      <c r="C191" s="195"/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S191" s="195"/>
      <c r="T191" s="195"/>
      <c r="U191" s="195"/>
      <c r="V191" s="195"/>
      <c r="W191" s="195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/>
      <c r="AH191" s="195"/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195"/>
      <c r="AT191" s="195"/>
      <c r="AU191" s="195"/>
      <c r="AV191" s="195"/>
      <c r="AW191" s="195"/>
      <c r="AX191" s="195"/>
      <c r="AY191" s="195"/>
      <c r="AZ191" s="195"/>
      <c r="BA191" s="195"/>
      <c r="BB191" s="195"/>
      <c r="BC191" s="195"/>
      <c r="BD191" s="195"/>
      <c r="BE191" s="195"/>
      <c r="BF191" s="195"/>
      <c r="BG191" s="195"/>
      <c r="BH191" s="195"/>
      <c r="BI191" s="195"/>
      <c r="BJ191" s="195"/>
      <c r="BK191" s="195"/>
      <c r="BL191" s="195"/>
      <c r="BM191" s="195"/>
      <c r="BN191" s="195"/>
      <c r="BO191" s="195"/>
      <c r="BP191" s="195"/>
      <c r="BQ191" s="195"/>
      <c r="BR191" s="195"/>
      <c r="BS191" s="195"/>
      <c r="BT191" s="195"/>
      <c r="BU191" s="195"/>
      <c r="BV191" s="195"/>
      <c r="BW191" s="195"/>
      <c r="BX191" s="195"/>
      <c r="BY191" s="195"/>
      <c r="BZ191" s="195"/>
      <c r="CA191" s="195"/>
      <c r="CB191" s="195"/>
      <c r="CC191" s="195"/>
      <c r="CD191" s="195"/>
      <c r="CE191" s="195"/>
      <c r="CF191" s="195"/>
      <c r="CG191" s="195"/>
      <c r="CH191" s="195"/>
      <c r="CI191" s="195"/>
      <c r="CJ191" s="195"/>
      <c r="CK191" s="195"/>
      <c r="CL191" s="195"/>
      <c r="CM191" s="195"/>
      <c r="CN191" s="195"/>
      <c r="CO191" s="195"/>
      <c r="CP191" s="195"/>
      <c r="CQ191" s="195"/>
      <c r="CR191" s="195"/>
      <c r="CS191" s="195"/>
      <c r="CT191" s="195"/>
      <c r="CU191" s="195"/>
      <c r="CV191" s="195"/>
      <c r="CW191" s="195"/>
      <c r="CX191" s="195"/>
      <c r="CY191" s="195"/>
      <c r="CZ191" s="195"/>
      <c r="DA191" s="195"/>
      <c r="DB191" s="195"/>
      <c r="DC191" s="195"/>
      <c r="DD191" s="195"/>
      <c r="DE191" s="195"/>
      <c r="DF191" s="195"/>
      <c r="DG191" s="195"/>
      <c r="DH191" s="195"/>
      <c r="DI191" s="195"/>
      <c r="DJ191" s="195"/>
      <c r="DK191" s="195"/>
      <c r="DL191" s="195"/>
      <c r="DM191" s="195"/>
      <c r="DN191" s="195"/>
      <c r="DO191" s="195"/>
      <c r="DP191" s="195"/>
      <c r="DQ191" s="195"/>
      <c r="DR191" s="195"/>
      <c r="DS191" s="195"/>
      <c r="DT191" s="195"/>
      <c r="DU191" s="195"/>
      <c r="DV191" s="195"/>
      <c r="DW191" s="195"/>
      <c r="DX191" s="195"/>
      <c r="DY191" s="195"/>
      <c r="DZ191" s="195"/>
      <c r="EA191" s="195"/>
      <c r="EB191" s="195"/>
      <c r="EC191" s="195"/>
      <c r="ED191" s="195"/>
      <c r="EE191" s="92"/>
      <c r="EF191" s="197"/>
      <c r="EG191" s="92"/>
      <c r="EH191" s="92"/>
      <c r="EI191" s="92"/>
      <c r="EJ191" s="92"/>
      <c r="EK191" s="97"/>
      <c r="EL191" s="114"/>
      <c r="EM191" s="195"/>
      <c r="EN191" s="195"/>
      <c r="EO191" s="195"/>
      <c r="EP191" s="195"/>
      <c r="EQ191" s="195"/>
      <c r="ER191" s="195"/>
      <c r="ES191" s="195"/>
      <c r="ET191" s="195"/>
      <c r="EU191" s="195"/>
      <c r="EV191" s="195"/>
      <c r="EW191" s="195"/>
      <c r="EX191" s="195"/>
      <c r="EY191" s="195"/>
      <c r="EZ191" s="195"/>
      <c r="FA191" s="195"/>
      <c r="FB191" s="195"/>
      <c r="FC191" s="195"/>
      <c r="FD191" s="195"/>
      <c r="FE191" s="195"/>
      <c r="FF191" s="195"/>
      <c r="FG191" s="195"/>
      <c r="FH191" s="195"/>
      <c r="FI191" s="195"/>
      <c r="FJ191" s="195"/>
      <c r="FK191" s="195"/>
      <c r="FL191" s="195"/>
      <c r="FM191" s="195"/>
      <c r="FN191" s="195"/>
      <c r="FO191" s="195"/>
      <c r="FP191" s="195"/>
      <c r="FQ191" s="195"/>
      <c r="FR191" s="195"/>
      <c r="FS191" s="195"/>
      <c r="FT191" s="195"/>
      <c r="FU191" s="195"/>
      <c r="FV191" s="195"/>
      <c r="FW191" s="195"/>
      <c r="FX191" s="195"/>
      <c r="FY191" s="195"/>
      <c r="FZ191" s="195"/>
      <c r="GA191" s="195"/>
      <c r="GB191" s="195"/>
      <c r="GC191" s="195"/>
      <c r="GD191" s="195"/>
      <c r="GE191" s="195"/>
      <c r="GF191" s="195"/>
      <c r="GG191" s="195"/>
      <c r="GH191" s="195"/>
      <c r="GI191" s="195"/>
      <c r="GJ191" s="195"/>
      <c r="GK191" s="195"/>
      <c r="GL191" s="195"/>
      <c r="GM191" s="195"/>
      <c r="GN191" s="195"/>
      <c r="GO191" s="195"/>
      <c r="GP191" s="195"/>
      <c r="GQ191" s="195"/>
      <c r="GR191" s="195"/>
      <c r="GS191" s="195"/>
      <c r="GT191" s="195"/>
      <c r="GU191" s="195"/>
      <c r="GV191" s="195"/>
      <c r="GW191" s="195"/>
      <c r="GX191" s="195"/>
      <c r="GY191" s="195"/>
      <c r="GZ191" s="195"/>
      <c r="HA191" s="195"/>
    </row>
    <row r="192">
      <c r="A192" s="195"/>
      <c r="B192" s="195"/>
      <c r="C192" s="195"/>
      <c r="D192" s="195"/>
      <c r="E192" s="195"/>
      <c r="F192" s="195"/>
      <c r="G192" s="195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/>
      <c r="AH192" s="195"/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195"/>
      <c r="AT192" s="195"/>
      <c r="AU192" s="195"/>
      <c r="AV192" s="195"/>
      <c r="AW192" s="195"/>
      <c r="AX192" s="195"/>
      <c r="AY192" s="195"/>
      <c r="AZ192" s="195"/>
      <c r="BA192" s="195"/>
      <c r="BB192" s="195"/>
      <c r="BC192" s="195"/>
      <c r="BD192" s="195"/>
      <c r="BE192" s="195"/>
      <c r="BF192" s="195"/>
      <c r="BG192" s="195"/>
      <c r="BH192" s="195"/>
      <c r="BI192" s="195"/>
      <c r="BJ192" s="195"/>
      <c r="BK192" s="195"/>
      <c r="BL192" s="195"/>
      <c r="BM192" s="195"/>
      <c r="BN192" s="195"/>
      <c r="BO192" s="195"/>
      <c r="BP192" s="195"/>
      <c r="BQ192" s="195"/>
      <c r="BR192" s="195"/>
      <c r="BS192" s="195"/>
      <c r="BT192" s="195"/>
      <c r="BU192" s="195"/>
      <c r="BV192" s="195"/>
      <c r="BW192" s="195"/>
      <c r="BX192" s="195"/>
      <c r="BY192" s="195"/>
      <c r="BZ192" s="195"/>
      <c r="CA192" s="195"/>
      <c r="CB192" s="195"/>
      <c r="CC192" s="195"/>
      <c r="CD192" s="195"/>
      <c r="CE192" s="195"/>
      <c r="CF192" s="195"/>
      <c r="CG192" s="195"/>
      <c r="CH192" s="195"/>
      <c r="CI192" s="195"/>
      <c r="CJ192" s="195"/>
      <c r="CK192" s="195"/>
      <c r="CL192" s="195"/>
      <c r="CM192" s="195"/>
      <c r="CN192" s="195"/>
      <c r="CO192" s="195"/>
      <c r="CP192" s="195"/>
      <c r="CQ192" s="195"/>
      <c r="CR192" s="195"/>
      <c r="CS192" s="195"/>
      <c r="CT192" s="195"/>
      <c r="CU192" s="195"/>
      <c r="CV192" s="195"/>
      <c r="CW192" s="195"/>
      <c r="CX192" s="195"/>
      <c r="CY192" s="195"/>
      <c r="CZ192" s="195"/>
      <c r="DA192" s="195"/>
      <c r="DB192" s="195"/>
      <c r="DC192" s="195"/>
      <c r="DD192" s="195"/>
      <c r="DE192" s="195"/>
      <c r="DF192" s="195"/>
      <c r="DG192" s="195"/>
      <c r="DH192" s="195"/>
      <c r="DI192" s="195"/>
      <c r="DJ192" s="195"/>
      <c r="DK192" s="195"/>
      <c r="DL192" s="195"/>
      <c r="DM192" s="195"/>
      <c r="DN192" s="195"/>
      <c r="DO192" s="195"/>
      <c r="DP192" s="195"/>
      <c r="DQ192" s="195"/>
      <c r="DR192" s="195"/>
      <c r="DS192" s="195"/>
      <c r="DT192" s="195"/>
      <c r="DU192" s="195"/>
      <c r="DV192" s="195"/>
      <c r="DW192" s="195"/>
      <c r="DX192" s="195"/>
      <c r="DY192" s="195"/>
      <c r="DZ192" s="195"/>
      <c r="EA192" s="195"/>
      <c r="EB192" s="195"/>
      <c r="EC192" s="195"/>
      <c r="ED192" s="195"/>
      <c r="EE192" s="197"/>
      <c r="EF192" s="204"/>
      <c r="EG192" s="197"/>
      <c r="EH192" s="92"/>
      <c r="EI192" s="92"/>
      <c r="EJ192" s="92"/>
      <c r="EK192" s="92"/>
      <c r="EL192" s="436"/>
      <c r="EM192" s="195"/>
      <c r="EN192" s="195"/>
      <c r="EO192" s="195"/>
      <c r="EP192" s="195"/>
      <c r="EQ192" s="195"/>
      <c r="ER192" s="195"/>
      <c r="ES192" s="195"/>
      <c r="ET192" s="195"/>
      <c r="EU192" s="195"/>
      <c r="EV192" s="195"/>
      <c r="EW192" s="195"/>
      <c r="EX192" s="195"/>
      <c r="EY192" s="195"/>
      <c r="EZ192" s="195"/>
      <c r="FA192" s="195"/>
      <c r="FB192" s="195"/>
      <c r="FC192" s="195"/>
      <c r="FD192" s="195"/>
      <c r="FE192" s="195"/>
      <c r="FF192" s="195"/>
      <c r="FG192" s="195"/>
      <c r="FH192" s="195"/>
      <c r="FI192" s="195"/>
      <c r="FJ192" s="195"/>
      <c r="FK192" s="195"/>
      <c r="FL192" s="195"/>
      <c r="FM192" s="195"/>
      <c r="FN192" s="195"/>
      <c r="FO192" s="195"/>
      <c r="FP192" s="195"/>
      <c r="FQ192" s="195"/>
      <c r="FR192" s="195"/>
      <c r="FS192" s="195"/>
      <c r="FT192" s="195"/>
      <c r="FU192" s="195"/>
      <c r="FV192" s="195"/>
      <c r="FW192" s="195"/>
      <c r="FX192" s="195"/>
      <c r="FY192" s="195"/>
      <c r="FZ192" s="195"/>
      <c r="GA192" s="195"/>
      <c r="GB192" s="195"/>
      <c r="GC192" s="195"/>
      <c r="GD192" s="195"/>
      <c r="GE192" s="195"/>
      <c r="GF192" s="195"/>
      <c r="GG192" s="195"/>
      <c r="GH192" s="195"/>
      <c r="GI192" s="195"/>
      <c r="GJ192" s="195"/>
      <c r="GK192" s="195"/>
      <c r="GL192" s="195"/>
      <c r="GM192" s="195"/>
      <c r="GN192" s="195"/>
      <c r="GO192" s="195"/>
      <c r="GP192" s="195"/>
      <c r="GQ192" s="195"/>
      <c r="GR192" s="195"/>
      <c r="GS192" s="195"/>
      <c r="GT192" s="195"/>
      <c r="GU192" s="195"/>
      <c r="GV192" s="195"/>
      <c r="GW192" s="195"/>
      <c r="GX192" s="195"/>
      <c r="GY192" s="195"/>
      <c r="GZ192" s="195"/>
      <c r="HA192" s="195"/>
    </row>
    <row r="193">
      <c r="A193" s="195"/>
      <c r="B193" s="195"/>
      <c r="C193" s="195"/>
      <c r="D193" s="195"/>
      <c r="E193" s="195"/>
      <c r="F193" s="195"/>
      <c r="G193" s="195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195"/>
      <c r="AT193" s="195"/>
      <c r="AU193" s="195"/>
      <c r="AV193" s="195"/>
      <c r="AW193" s="195"/>
      <c r="AX193" s="195"/>
      <c r="AY193" s="195"/>
      <c r="AZ193" s="195"/>
      <c r="BA193" s="195"/>
      <c r="BB193" s="195"/>
      <c r="BC193" s="195"/>
      <c r="BD193" s="195"/>
      <c r="BE193" s="195"/>
      <c r="BF193" s="195"/>
      <c r="BG193" s="195"/>
      <c r="BH193" s="195"/>
      <c r="BI193" s="195"/>
      <c r="BJ193" s="195"/>
      <c r="BK193" s="195"/>
      <c r="BL193" s="195"/>
      <c r="BM193" s="195"/>
      <c r="BN193" s="195"/>
      <c r="BO193" s="195"/>
      <c r="BP193" s="195"/>
      <c r="BQ193" s="195"/>
      <c r="BR193" s="195"/>
      <c r="BS193" s="195"/>
      <c r="BT193" s="195"/>
      <c r="BU193" s="195"/>
      <c r="BV193" s="195"/>
      <c r="BW193" s="195"/>
      <c r="BX193" s="195"/>
      <c r="BY193" s="195"/>
      <c r="BZ193" s="195"/>
      <c r="CA193" s="195"/>
      <c r="CB193" s="195"/>
      <c r="CC193" s="195"/>
      <c r="CD193" s="195"/>
      <c r="CE193" s="195"/>
      <c r="CF193" s="195"/>
      <c r="CG193" s="195"/>
      <c r="CH193" s="195"/>
      <c r="CI193" s="195"/>
      <c r="CJ193" s="195"/>
      <c r="CK193" s="195"/>
      <c r="CL193" s="195"/>
      <c r="CM193" s="195"/>
      <c r="CN193" s="195"/>
      <c r="CO193" s="195"/>
      <c r="CP193" s="195"/>
      <c r="CQ193" s="195"/>
      <c r="CR193" s="195"/>
      <c r="CS193" s="195"/>
      <c r="CT193" s="195"/>
      <c r="CU193" s="195"/>
      <c r="CV193" s="195"/>
      <c r="CW193" s="195"/>
      <c r="CX193" s="195"/>
      <c r="CY193" s="195"/>
      <c r="CZ193" s="195"/>
      <c r="DA193" s="195"/>
      <c r="DB193" s="195"/>
      <c r="DC193" s="195"/>
      <c r="DD193" s="195"/>
      <c r="DE193" s="195"/>
      <c r="DF193" s="195"/>
      <c r="DG193" s="195"/>
      <c r="DH193" s="195"/>
      <c r="DI193" s="195"/>
      <c r="DJ193" s="195"/>
      <c r="DK193" s="195"/>
      <c r="DL193" s="195"/>
      <c r="DM193" s="195"/>
      <c r="DN193" s="195"/>
      <c r="DO193" s="195"/>
      <c r="DP193" s="195"/>
      <c r="DQ193" s="195"/>
      <c r="DR193" s="195"/>
      <c r="DS193" s="195"/>
      <c r="DT193" s="195"/>
      <c r="DU193" s="195"/>
      <c r="DV193" s="195"/>
      <c r="DW193" s="195"/>
      <c r="DX193" s="195"/>
      <c r="DY193" s="195"/>
      <c r="DZ193" s="195"/>
      <c r="EA193" s="195"/>
      <c r="EB193" s="195"/>
      <c r="EC193" s="195"/>
      <c r="ED193" s="195"/>
      <c r="EE193" s="92"/>
      <c r="EF193" s="204"/>
      <c r="EG193" s="204"/>
      <c r="EH193" s="92"/>
      <c r="EI193" s="123"/>
      <c r="EJ193" s="92"/>
      <c r="EK193" s="92"/>
      <c r="EL193" s="204"/>
      <c r="EM193" s="195"/>
      <c r="EN193" s="195"/>
      <c r="EO193" s="195"/>
      <c r="EP193" s="195"/>
      <c r="EQ193" s="195"/>
      <c r="ER193" s="195"/>
      <c r="ES193" s="195"/>
      <c r="ET193" s="195"/>
      <c r="EU193" s="195"/>
      <c r="EV193" s="195"/>
      <c r="EW193" s="195"/>
      <c r="EX193" s="195"/>
      <c r="EY193" s="195"/>
      <c r="EZ193" s="195"/>
      <c r="FA193" s="195"/>
      <c r="FB193" s="195"/>
      <c r="FC193" s="195"/>
      <c r="FD193" s="195"/>
      <c r="FE193" s="195"/>
      <c r="FF193" s="195"/>
      <c r="FG193" s="195"/>
      <c r="FH193" s="195"/>
      <c r="FI193" s="195"/>
      <c r="FJ193" s="195"/>
      <c r="FK193" s="195"/>
      <c r="FL193" s="195"/>
      <c r="FM193" s="195"/>
      <c r="FN193" s="195"/>
      <c r="FO193" s="195"/>
      <c r="FP193" s="195"/>
      <c r="FQ193" s="195"/>
      <c r="FR193" s="195"/>
      <c r="FS193" s="195"/>
      <c r="FT193" s="195"/>
      <c r="FU193" s="195"/>
      <c r="FV193" s="195"/>
      <c r="FW193" s="195"/>
      <c r="FX193" s="195"/>
      <c r="FY193" s="195"/>
      <c r="FZ193" s="195"/>
      <c r="GA193" s="195"/>
      <c r="GB193" s="195"/>
      <c r="GC193" s="195"/>
      <c r="GD193" s="195"/>
      <c r="GE193" s="195"/>
      <c r="GF193" s="195"/>
      <c r="GG193" s="195"/>
      <c r="GH193" s="195"/>
      <c r="GI193" s="195"/>
      <c r="GJ193" s="195"/>
      <c r="GK193" s="195"/>
      <c r="GL193" s="195"/>
      <c r="GM193" s="195"/>
      <c r="GN193" s="195"/>
      <c r="GO193" s="195"/>
      <c r="GP193" s="195"/>
      <c r="GQ193" s="195"/>
      <c r="GR193" s="195"/>
      <c r="GS193" s="195"/>
      <c r="GT193" s="195"/>
      <c r="GU193" s="195"/>
      <c r="GV193" s="195"/>
      <c r="GW193" s="195"/>
      <c r="GX193" s="195"/>
      <c r="GY193" s="195"/>
      <c r="GZ193" s="195"/>
      <c r="HA193" s="195"/>
    </row>
    <row r="194">
      <c r="A194" s="195"/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5"/>
      <c r="AT194" s="195"/>
      <c r="AU194" s="195"/>
      <c r="AV194" s="195"/>
      <c r="AW194" s="195"/>
      <c r="AX194" s="195"/>
      <c r="AY194" s="195"/>
      <c r="AZ194" s="195"/>
      <c r="BA194" s="195"/>
      <c r="BB194" s="195"/>
      <c r="BC194" s="195"/>
      <c r="BD194" s="195"/>
      <c r="BE194" s="195"/>
      <c r="BF194" s="195"/>
      <c r="BG194" s="195"/>
      <c r="BH194" s="195"/>
      <c r="BI194" s="195"/>
      <c r="BJ194" s="195"/>
      <c r="BK194" s="195"/>
      <c r="BL194" s="195"/>
      <c r="BM194" s="195"/>
      <c r="BN194" s="195"/>
      <c r="BO194" s="195"/>
      <c r="BP194" s="195"/>
      <c r="BQ194" s="195"/>
      <c r="BR194" s="195"/>
      <c r="BS194" s="195"/>
      <c r="BT194" s="195"/>
      <c r="BU194" s="195"/>
      <c r="BV194" s="195"/>
      <c r="BW194" s="195"/>
      <c r="BX194" s="195"/>
      <c r="BY194" s="195"/>
      <c r="BZ194" s="195"/>
      <c r="CA194" s="195"/>
      <c r="CB194" s="195"/>
      <c r="CC194" s="195"/>
      <c r="CD194" s="195"/>
      <c r="CE194" s="195"/>
      <c r="CF194" s="195"/>
      <c r="CG194" s="195"/>
      <c r="CH194" s="195"/>
      <c r="CI194" s="195"/>
      <c r="CJ194" s="195"/>
      <c r="CK194" s="195"/>
      <c r="CL194" s="195"/>
      <c r="CM194" s="195"/>
      <c r="CN194" s="195"/>
      <c r="CO194" s="195"/>
      <c r="CP194" s="195"/>
      <c r="CQ194" s="195"/>
      <c r="CR194" s="195"/>
      <c r="CS194" s="195"/>
      <c r="CT194" s="195"/>
      <c r="CU194" s="195"/>
      <c r="CV194" s="195"/>
      <c r="CW194" s="195"/>
      <c r="CX194" s="195"/>
      <c r="CY194" s="195"/>
      <c r="CZ194" s="195"/>
      <c r="DA194" s="195"/>
      <c r="DB194" s="195"/>
      <c r="DC194" s="195"/>
      <c r="DD194" s="195"/>
      <c r="DE194" s="195"/>
      <c r="DF194" s="195"/>
      <c r="DG194" s="195"/>
      <c r="DH194" s="195"/>
      <c r="DI194" s="195"/>
      <c r="DJ194" s="195"/>
      <c r="DK194" s="195"/>
      <c r="DL194" s="195"/>
      <c r="DM194" s="195"/>
      <c r="DN194" s="195"/>
      <c r="DO194" s="195"/>
      <c r="DP194" s="195"/>
      <c r="DQ194" s="195"/>
      <c r="DR194" s="195"/>
      <c r="DS194" s="195"/>
      <c r="DT194" s="195"/>
      <c r="DU194" s="195"/>
      <c r="DV194" s="195"/>
      <c r="DW194" s="195"/>
      <c r="DX194" s="195"/>
      <c r="DY194" s="195"/>
      <c r="DZ194" s="195"/>
      <c r="EA194" s="195"/>
      <c r="EB194" s="195"/>
      <c r="EC194" s="195"/>
      <c r="ED194" s="195"/>
      <c r="EE194" s="435"/>
      <c r="EF194" s="92"/>
      <c r="EG194" s="198"/>
      <c r="EH194" s="92"/>
      <c r="EI194" s="198"/>
      <c r="EJ194" s="92"/>
      <c r="EK194" s="92"/>
      <c r="EL194" s="197"/>
      <c r="EM194" s="195"/>
      <c r="EN194" s="195"/>
      <c r="EO194" s="195"/>
      <c r="EP194" s="195"/>
      <c r="EQ194" s="195"/>
      <c r="ER194" s="195"/>
      <c r="ES194" s="195"/>
      <c r="ET194" s="195"/>
      <c r="EU194" s="195"/>
      <c r="EV194" s="195"/>
      <c r="EW194" s="195"/>
      <c r="EX194" s="195"/>
      <c r="EY194" s="195"/>
      <c r="EZ194" s="195"/>
      <c r="FA194" s="195"/>
      <c r="FB194" s="195"/>
      <c r="FC194" s="195"/>
      <c r="FD194" s="195"/>
      <c r="FE194" s="195"/>
      <c r="FF194" s="195"/>
      <c r="FG194" s="195"/>
      <c r="FH194" s="195"/>
      <c r="FI194" s="195"/>
      <c r="FJ194" s="195"/>
      <c r="FK194" s="195"/>
      <c r="FL194" s="195"/>
      <c r="FM194" s="195"/>
      <c r="FN194" s="195"/>
      <c r="FO194" s="195"/>
      <c r="FP194" s="195"/>
      <c r="FQ194" s="195"/>
      <c r="FR194" s="195"/>
      <c r="FS194" s="195"/>
      <c r="FT194" s="195"/>
      <c r="FU194" s="195"/>
      <c r="FV194" s="195"/>
      <c r="FW194" s="195"/>
      <c r="FX194" s="195"/>
      <c r="FY194" s="195"/>
      <c r="FZ194" s="195"/>
      <c r="GA194" s="195"/>
      <c r="GB194" s="195"/>
      <c r="GC194" s="195"/>
      <c r="GD194" s="195"/>
      <c r="GE194" s="195"/>
      <c r="GF194" s="195"/>
      <c r="GG194" s="195"/>
      <c r="GH194" s="195"/>
      <c r="GI194" s="195"/>
      <c r="GJ194" s="195"/>
      <c r="GK194" s="195"/>
      <c r="GL194" s="195"/>
      <c r="GM194" s="195"/>
      <c r="GN194" s="195"/>
      <c r="GO194" s="195"/>
      <c r="GP194" s="195"/>
      <c r="GQ194" s="195"/>
      <c r="GR194" s="195"/>
      <c r="GS194" s="195"/>
      <c r="GT194" s="195"/>
      <c r="GU194" s="195"/>
      <c r="GV194" s="195"/>
      <c r="GW194" s="195"/>
      <c r="GX194" s="195"/>
      <c r="GY194" s="195"/>
      <c r="GZ194" s="195"/>
      <c r="HA194" s="195"/>
    </row>
    <row r="195">
      <c r="A195" s="195"/>
      <c r="B195" s="195"/>
      <c r="C195" s="195"/>
      <c r="D195" s="195"/>
      <c r="E195" s="195"/>
      <c r="F195" s="195"/>
      <c r="G195" s="195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  <c r="R195" s="195"/>
      <c r="S195" s="195"/>
      <c r="T195" s="195"/>
      <c r="U195" s="195"/>
      <c r="V195" s="195"/>
      <c r="W195" s="195"/>
      <c r="X195" s="195"/>
      <c r="Y195" s="195"/>
      <c r="Z195" s="195"/>
      <c r="AA195" s="195"/>
      <c r="AB195" s="195"/>
      <c r="AC195" s="195"/>
      <c r="AD195" s="195"/>
      <c r="AE195" s="195"/>
      <c r="AF195" s="195"/>
      <c r="AG195" s="195"/>
      <c r="AH195" s="195"/>
      <c r="AI195" s="195"/>
      <c r="AJ195" s="195"/>
      <c r="AK195" s="195"/>
      <c r="AL195" s="195"/>
      <c r="AM195" s="195"/>
      <c r="AN195" s="195"/>
      <c r="AO195" s="195"/>
      <c r="AP195" s="195"/>
      <c r="AQ195" s="195"/>
      <c r="AR195" s="195"/>
      <c r="AS195" s="195"/>
      <c r="AT195" s="195"/>
      <c r="AU195" s="195"/>
      <c r="AV195" s="195"/>
      <c r="AW195" s="195"/>
      <c r="AX195" s="195"/>
      <c r="AY195" s="195"/>
      <c r="AZ195" s="195"/>
      <c r="BA195" s="195"/>
      <c r="BB195" s="195"/>
      <c r="BC195" s="195"/>
      <c r="BD195" s="195"/>
      <c r="BE195" s="195"/>
      <c r="BF195" s="195"/>
      <c r="BG195" s="195"/>
      <c r="BH195" s="195"/>
      <c r="BI195" s="195"/>
      <c r="BJ195" s="195"/>
      <c r="BK195" s="195"/>
      <c r="BL195" s="195"/>
      <c r="BM195" s="195"/>
      <c r="BN195" s="195"/>
      <c r="BO195" s="195"/>
      <c r="BP195" s="195"/>
      <c r="BQ195" s="195"/>
      <c r="BR195" s="195"/>
      <c r="BS195" s="195"/>
      <c r="BT195" s="195"/>
      <c r="BU195" s="195"/>
      <c r="BV195" s="195"/>
      <c r="BW195" s="195"/>
      <c r="BX195" s="195"/>
      <c r="BY195" s="195"/>
      <c r="BZ195" s="195"/>
      <c r="CA195" s="195"/>
      <c r="CB195" s="195"/>
      <c r="CC195" s="195"/>
      <c r="CD195" s="195"/>
      <c r="CE195" s="195"/>
      <c r="CF195" s="195"/>
      <c r="CG195" s="195"/>
      <c r="CH195" s="195"/>
      <c r="CI195" s="195"/>
      <c r="CJ195" s="195"/>
      <c r="CK195" s="195"/>
      <c r="CL195" s="195"/>
      <c r="CM195" s="195"/>
      <c r="CN195" s="195"/>
      <c r="CO195" s="195"/>
      <c r="CP195" s="195"/>
      <c r="CQ195" s="195"/>
      <c r="CR195" s="195"/>
      <c r="CS195" s="195"/>
      <c r="CT195" s="195"/>
      <c r="CU195" s="195"/>
      <c r="CV195" s="195"/>
      <c r="CW195" s="195"/>
      <c r="CX195" s="195"/>
      <c r="CY195" s="195"/>
      <c r="CZ195" s="195"/>
      <c r="DA195" s="195"/>
      <c r="DB195" s="195"/>
      <c r="DC195" s="195"/>
      <c r="DD195" s="195"/>
      <c r="DE195" s="195"/>
      <c r="DF195" s="195"/>
      <c r="DG195" s="195"/>
      <c r="DH195" s="195"/>
      <c r="DI195" s="195"/>
      <c r="DJ195" s="195"/>
      <c r="DK195" s="195"/>
      <c r="DL195" s="195"/>
      <c r="DM195" s="195"/>
      <c r="DN195" s="195"/>
      <c r="DO195" s="195"/>
      <c r="DP195" s="195"/>
      <c r="DQ195" s="195"/>
      <c r="DR195" s="195"/>
      <c r="DS195" s="195"/>
      <c r="DT195" s="195"/>
      <c r="DU195" s="195"/>
      <c r="DV195" s="195"/>
      <c r="DW195" s="195"/>
      <c r="DX195" s="195"/>
      <c r="DY195" s="195"/>
      <c r="DZ195" s="195"/>
      <c r="EA195" s="195"/>
      <c r="EB195" s="195"/>
      <c r="EC195" s="195"/>
      <c r="ED195" s="195"/>
      <c r="EE195" s="22"/>
      <c r="EF195" s="22"/>
      <c r="EG195" s="22"/>
      <c r="EH195" s="22"/>
      <c r="EI195" s="22"/>
      <c r="EJ195" s="22"/>
      <c r="EK195" s="22"/>
      <c r="EL195" s="27"/>
      <c r="EM195" s="195"/>
      <c r="EN195" s="195"/>
      <c r="EO195" s="195"/>
      <c r="EP195" s="195"/>
      <c r="EQ195" s="195"/>
      <c r="ER195" s="195"/>
      <c r="ES195" s="195"/>
      <c r="ET195" s="195"/>
      <c r="EU195" s="195"/>
      <c r="EV195" s="195"/>
      <c r="EW195" s="195"/>
      <c r="EX195" s="195"/>
      <c r="EY195" s="195"/>
      <c r="EZ195" s="195"/>
      <c r="FA195" s="195"/>
      <c r="FB195" s="195"/>
      <c r="FC195" s="195"/>
      <c r="FD195" s="195"/>
      <c r="FE195" s="195"/>
      <c r="FF195" s="195"/>
      <c r="FG195" s="195"/>
      <c r="FH195" s="195"/>
      <c r="FI195" s="195"/>
      <c r="FJ195" s="195"/>
      <c r="FK195" s="195"/>
      <c r="FL195" s="195"/>
      <c r="FM195" s="195"/>
      <c r="FN195" s="195"/>
      <c r="FO195" s="195"/>
      <c r="FP195" s="195"/>
      <c r="FQ195" s="195"/>
      <c r="FR195" s="195"/>
      <c r="FS195" s="195"/>
      <c r="FT195" s="195"/>
      <c r="FU195" s="195"/>
      <c r="FV195" s="195"/>
      <c r="FW195" s="195"/>
      <c r="FX195" s="195"/>
      <c r="FY195" s="195"/>
      <c r="FZ195" s="195"/>
      <c r="GA195" s="195"/>
      <c r="GB195" s="195"/>
      <c r="GC195" s="195"/>
      <c r="GD195" s="195"/>
      <c r="GE195" s="195"/>
      <c r="GF195" s="195"/>
      <c r="GG195" s="195"/>
      <c r="GH195" s="195"/>
      <c r="GI195" s="195"/>
      <c r="GJ195" s="195"/>
      <c r="GK195" s="195"/>
      <c r="GL195" s="195"/>
      <c r="GM195" s="195"/>
      <c r="GN195" s="195"/>
      <c r="GO195" s="195"/>
      <c r="GP195" s="195"/>
      <c r="GQ195" s="195"/>
      <c r="GR195" s="195"/>
      <c r="GS195" s="195"/>
      <c r="GT195" s="195"/>
      <c r="GU195" s="195"/>
      <c r="GV195" s="195"/>
      <c r="GW195" s="195"/>
      <c r="GX195" s="195"/>
      <c r="GY195" s="195"/>
      <c r="GZ195" s="195"/>
      <c r="HA195" s="195"/>
    </row>
    <row r="196">
      <c r="A196" s="195"/>
      <c r="B196" s="195"/>
      <c r="C196" s="195"/>
      <c r="D196" s="195"/>
      <c r="E196" s="195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S196" s="195"/>
      <c r="T196" s="195"/>
      <c r="U196" s="195"/>
      <c r="V196" s="195"/>
      <c r="W196" s="195"/>
      <c r="X196" s="195"/>
      <c r="Y196" s="195"/>
      <c r="Z196" s="195"/>
      <c r="AA196" s="195"/>
      <c r="AB196" s="195"/>
      <c r="AC196" s="195"/>
      <c r="AD196" s="195"/>
      <c r="AE196" s="195"/>
      <c r="AF196" s="195"/>
      <c r="AG196" s="195"/>
      <c r="AH196" s="195"/>
      <c r="AI196" s="195"/>
      <c r="AJ196" s="195"/>
      <c r="AK196" s="195"/>
      <c r="AL196" s="195"/>
      <c r="AM196" s="195"/>
      <c r="AN196" s="195"/>
      <c r="AO196" s="195"/>
      <c r="AP196" s="195"/>
      <c r="AQ196" s="195"/>
      <c r="AR196" s="195"/>
      <c r="AS196" s="195"/>
      <c r="AT196" s="195"/>
      <c r="AU196" s="195"/>
      <c r="AV196" s="195"/>
      <c r="AW196" s="195"/>
      <c r="AX196" s="195"/>
      <c r="AY196" s="195"/>
      <c r="AZ196" s="195"/>
      <c r="BA196" s="195"/>
      <c r="BB196" s="195"/>
      <c r="BC196" s="195"/>
      <c r="BD196" s="195"/>
      <c r="BE196" s="195"/>
      <c r="BF196" s="195"/>
      <c r="BG196" s="195"/>
      <c r="BH196" s="195"/>
      <c r="BI196" s="195"/>
      <c r="BJ196" s="195"/>
      <c r="BK196" s="195"/>
      <c r="BL196" s="195"/>
      <c r="BM196" s="195"/>
      <c r="BN196" s="195"/>
      <c r="BO196" s="195"/>
      <c r="BP196" s="195"/>
      <c r="BQ196" s="195"/>
      <c r="BR196" s="195"/>
      <c r="BS196" s="195"/>
      <c r="BT196" s="195"/>
      <c r="BU196" s="195"/>
      <c r="BV196" s="195"/>
      <c r="BW196" s="195"/>
      <c r="BX196" s="195"/>
      <c r="BY196" s="195"/>
      <c r="BZ196" s="195"/>
      <c r="CA196" s="195"/>
      <c r="CB196" s="195"/>
      <c r="CC196" s="195"/>
      <c r="CD196" s="195"/>
      <c r="CE196" s="195"/>
      <c r="CF196" s="195"/>
      <c r="CG196" s="195"/>
      <c r="CH196" s="195"/>
      <c r="CI196" s="195"/>
      <c r="CJ196" s="195"/>
      <c r="CK196" s="195"/>
      <c r="CL196" s="195"/>
      <c r="CM196" s="195"/>
      <c r="CN196" s="195"/>
      <c r="CO196" s="195"/>
      <c r="CP196" s="195"/>
      <c r="CQ196" s="195"/>
      <c r="CR196" s="195"/>
      <c r="CS196" s="195"/>
      <c r="CT196" s="195"/>
      <c r="CU196" s="195"/>
      <c r="CV196" s="195"/>
      <c r="CW196" s="195"/>
      <c r="CX196" s="195"/>
      <c r="CY196" s="195"/>
      <c r="CZ196" s="195"/>
      <c r="DA196" s="195"/>
      <c r="DB196" s="195"/>
      <c r="DC196" s="195"/>
      <c r="DD196" s="195"/>
      <c r="DE196" s="195"/>
      <c r="DF196" s="195"/>
      <c r="DG196" s="195"/>
      <c r="DH196" s="195"/>
      <c r="DI196" s="195"/>
      <c r="DJ196" s="195"/>
      <c r="DK196" s="195"/>
      <c r="DL196" s="195"/>
      <c r="DM196" s="195"/>
      <c r="DN196" s="195"/>
      <c r="DO196" s="195"/>
      <c r="DP196" s="195"/>
      <c r="DQ196" s="195"/>
      <c r="DR196" s="195"/>
      <c r="DS196" s="195"/>
      <c r="DT196" s="195"/>
      <c r="DU196" s="195"/>
      <c r="DV196" s="195"/>
      <c r="DW196" s="195"/>
      <c r="DX196" s="195"/>
      <c r="DY196" s="195"/>
      <c r="DZ196" s="195"/>
      <c r="EA196" s="195"/>
      <c r="EB196" s="195"/>
      <c r="EC196" s="195"/>
      <c r="ED196" s="195"/>
      <c r="EE196" s="27"/>
      <c r="EF196" s="428"/>
      <c r="EG196" s="428"/>
      <c r="EH196" s="428"/>
      <c r="EI196" s="195"/>
      <c r="EJ196" s="195"/>
      <c r="EK196" s="195"/>
      <c r="EL196" s="195"/>
      <c r="EM196" s="195"/>
      <c r="EN196" s="195"/>
      <c r="EO196" s="195"/>
      <c r="EP196" s="195"/>
      <c r="EQ196" s="195"/>
      <c r="ER196" s="195"/>
      <c r="ES196" s="195"/>
      <c r="ET196" s="195"/>
      <c r="EU196" s="195"/>
      <c r="EV196" s="195"/>
      <c r="EW196" s="195"/>
      <c r="EX196" s="195"/>
      <c r="EY196" s="195"/>
      <c r="EZ196" s="195"/>
      <c r="FA196" s="195"/>
      <c r="FB196" s="195"/>
      <c r="FC196" s="195"/>
      <c r="FD196" s="195"/>
      <c r="FE196" s="195"/>
      <c r="FF196" s="195"/>
      <c r="FG196" s="195"/>
      <c r="FH196" s="195"/>
      <c r="FI196" s="195"/>
      <c r="FJ196" s="195"/>
      <c r="FK196" s="195"/>
      <c r="FL196" s="195"/>
      <c r="FM196" s="195"/>
      <c r="FN196" s="195"/>
      <c r="FO196" s="195"/>
      <c r="FP196" s="195"/>
      <c r="FQ196" s="195"/>
      <c r="FR196" s="195"/>
      <c r="FS196" s="195"/>
      <c r="FT196" s="195"/>
      <c r="FU196" s="195"/>
      <c r="FV196" s="195"/>
      <c r="FW196" s="195"/>
      <c r="FX196" s="195"/>
      <c r="FY196" s="195"/>
      <c r="FZ196" s="195"/>
      <c r="GA196" s="195"/>
      <c r="GB196" s="195"/>
      <c r="GC196" s="195"/>
      <c r="GD196" s="195"/>
      <c r="GE196" s="195"/>
      <c r="GF196" s="195"/>
      <c r="GG196" s="195"/>
      <c r="GH196" s="195"/>
      <c r="GI196" s="195"/>
      <c r="GJ196" s="195"/>
      <c r="GK196" s="195"/>
      <c r="GL196" s="195"/>
      <c r="GM196" s="195"/>
      <c r="GN196" s="195"/>
      <c r="GO196" s="195"/>
      <c r="GP196" s="195"/>
      <c r="GQ196" s="195"/>
      <c r="GR196" s="195"/>
      <c r="GS196" s="195"/>
      <c r="GT196" s="195"/>
      <c r="GU196" s="195"/>
      <c r="GV196" s="195"/>
      <c r="GW196" s="195"/>
      <c r="GX196" s="195"/>
      <c r="GY196" s="195"/>
      <c r="GZ196" s="195"/>
      <c r="HA196" s="195"/>
    </row>
    <row r="197">
      <c r="A197" s="195"/>
      <c r="B197" s="195"/>
      <c r="C197" s="195"/>
      <c r="D197" s="195"/>
      <c r="E197" s="195"/>
      <c r="F197" s="195"/>
      <c r="G197" s="195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S197" s="195"/>
      <c r="T197" s="195"/>
      <c r="U197" s="195"/>
      <c r="V197" s="195"/>
      <c r="W197" s="195"/>
      <c r="X197" s="195"/>
      <c r="Y197" s="195"/>
      <c r="Z197" s="195"/>
      <c r="AA197" s="195"/>
      <c r="AB197" s="195"/>
      <c r="AC197" s="195"/>
      <c r="AD197" s="195"/>
      <c r="AE197" s="195"/>
      <c r="AF197" s="195"/>
      <c r="AG197" s="195"/>
      <c r="AH197" s="195"/>
      <c r="AI197" s="195"/>
      <c r="AJ197" s="195"/>
      <c r="AK197" s="195"/>
      <c r="AL197" s="195"/>
      <c r="AM197" s="195"/>
      <c r="AN197" s="195"/>
      <c r="AO197" s="195"/>
      <c r="AP197" s="195"/>
      <c r="AQ197" s="195"/>
      <c r="AR197" s="195"/>
      <c r="AS197" s="195"/>
      <c r="AT197" s="195"/>
      <c r="AU197" s="195"/>
      <c r="AV197" s="195"/>
      <c r="AW197" s="195"/>
      <c r="AX197" s="195"/>
      <c r="AY197" s="195"/>
      <c r="AZ197" s="195"/>
      <c r="BA197" s="195"/>
      <c r="BB197" s="195"/>
      <c r="BC197" s="195"/>
      <c r="BD197" s="195"/>
      <c r="BE197" s="195"/>
      <c r="BF197" s="195"/>
      <c r="BG197" s="195"/>
      <c r="BH197" s="195"/>
      <c r="BI197" s="195"/>
      <c r="BJ197" s="195"/>
      <c r="BK197" s="195"/>
      <c r="BL197" s="195"/>
      <c r="BM197" s="195"/>
      <c r="BN197" s="195"/>
      <c r="BO197" s="195"/>
      <c r="BP197" s="195"/>
      <c r="BQ197" s="195"/>
      <c r="BR197" s="195"/>
      <c r="BS197" s="195"/>
      <c r="BT197" s="195"/>
      <c r="BU197" s="195"/>
      <c r="BV197" s="195"/>
      <c r="BW197" s="195"/>
      <c r="BX197" s="195"/>
      <c r="BY197" s="195"/>
      <c r="BZ197" s="195"/>
      <c r="CA197" s="195"/>
      <c r="CB197" s="195"/>
      <c r="CC197" s="195"/>
      <c r="CD197" s="195"/>
      <c r="CE197" s="195"/>
      <c r="CF197" s="195"/>
      <c r="CG197" s="195"/>
      <c r="CH197" s="195"/>
      <c r="CI197" s="195"/>
      <c r="CJ197" s="195"/>
      <c r="CK197" s="195"/>
      <c r="CL197" s="195"/>
      <c r="CM197" s="195"/>
      <c r="CN197" s="195"/>
      <c r="CO197" s="195"/>
      <c r="CP197" s="195"/>
      <c r="CQ197" s="195"/>
      <c r="CR197" s="195"/>
      <c r="CS197" s="195"/>
      <c r="CT197" s="195"/>
      <c r="CU197" s="195"/>
      <c r="CV197" s="195"/>
      <c r="CW197" s="195"/>
      <c r="CX197" s="195"/>
      <c r="CY197" s="195"/>
      <c r="CZ197" s="195"/>
      <c r="DA197" s="195"/>
      <c r="DB197" s="195"/>
      <c r="DC197" s="195"/>
      <c r="DD197" s="195"/>
      <c r="DE197" s="195"/>
      <c r="DF197" s="195"/>
      <c r="DG197" s="195"/>
      <c r="DH197" s="195"/>
      <c r="DI197" s="195"/>
      <c r="DJ197" s="195"/>
      <c r="DK197" s="195"/>
      <c r="DL197" s="195"/>
      <c r="DM197" s="195"/>
      <c r="DN197" s="195"/>
      <c r="DO197" s="195"/>
      <c r="DP197" s="195"/>
      <c r="DQ197" s="195"/>
      <c r="DR197" s="195"/>
      <c r="DS197" s="195"/>
      <c r="DT197" s="195"/>
      <c r="DU197" s="195"/>
      <c r="DV197" s="195"/>
      <c r="DW197" s="195"/>
      <c r="DX197" s="195"/>
      <c r="DY197" s="195"/>
      <c r="DZ197" s="195"/>
      <c r="EA197" s="195"/>
      <c r="EB197" s="195"/>
      <c r="EC197" s="195"/>
      <c r="ED197" s="195"/>
      <c r="EE197" s="27"/>
      <c r="EF197" s="428"/>
      <c r="EG197" s="428"/>
      <c r="EH197" s="428"/>
      <c r="EI197" s="428"/>
      <c r="EJ197" s="428"/>
      <c r="EK197" s="428"/>
      <c r="EL197" s="428"/>
      <c r="EM197" s="428"/>
      <c r="EN197" s="195"/>
      <c r="EO197" s="195"/>
      <c r="EP197" s="195"/>
      <c r="EQ197" s="195"/>
      <c r="ER197" s="195"/>
      <c r="ES197" s="195"/>
      <c r="ET197" s="195"/>
      <c r="EU197" s="195"/>
      <c r="EV197" s="195"/>
      <c r="EW197" s="195"/>
      <c r="EX197" s="195"/>
      <c r="EY197" s="195"/>
      <c r="EZ197" s="195"/>
      <c r="FA197" s="195"/>
      <c r="FB197" s="195"/>
      <c r="FC197" s="195"/>
      <c r="FD197" s="195"/>
      <c r="FE197" s="195"/>
      <c r="FF197" s="195"/>
      <c r="FG197" s="195"/>
      <c r="FH197" s="195"/>
      <c r="FI197" s="195"/>
      <c r="FJ197" s="195"/>
      <c r="FK197" s="195"/>
      <c r="FL197" s="195"/>
      <c r="FM197" s="195"/>
      <c r="FN197" s="195"/>
      <c r="FO197" s="195"/>
      <c r="FP197" s="195"/>
      <c r="FQ197" s="195"/>
      <c r="FR197" s="195"/>
      <c r="FS197" s="195"/>
      <c r="FT197" s="195"/>
      <c r="FU197" s="195"/>
      <c r="FV197" s="195"/>
      <c r="FW197" s="195"/>
      <c r="FX197" s="195"/>
      <c r="FY197" s="195"/>
      <c r="FZ197" s="195"/>
      <c r="GA197" s="195"/>
      <c r="GB197" s="195"/>
      <c r="GC197" s="195"/>
      <c r="GD197" s="195"/>
      <c r="GE197" s="195"/>
      <c r="GF197" s="195"/>
      <c r="GG197" s="195"/>
      <c r="GH197" s="195"/>
      <c r="GI197" s="195"/>
      <c r="GJ197" s="195"/>
      <c r="GK197" s="195"/>
      <c r="GL197" s="195"/>
      <c r="GM197" s="195"/>
      <c r="GN197" s="195"/>
      <c r="GO197" s="195"/>
      <c r="GP197" s="195"/>
      <c r="GQ197" s="195"/>
      <c r="GR197" s="195"/>
      <c r="GS197" s="195"/>
      <c r="GT197" s="195"/>
      <c r="GU197" s="195"/>
      <c r="GV197" s="195"/>
      <c r="GW197" s="195"/>
      <c r="GX197" s="195"/>
      <c r="GY197" s="195"/>
      <c r="GZ197" s="195"/>
      <c r="HA197" s="195"/>
    </row>
    <row r="198">
      <c r="A198" s="195"/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5"/>
      <c r="T198" s="195"/>
      <c r="U198" s="195"/>
      <c r="V198" s="195"/>
      <c r="W198" s="195"/>
      <c r="X198" s="195"/>
      <c r="Y198" s="195"/>
      <c r="Z198" s="195"/>
      <c r="AA198" s="195"/>
      <c r="AB198" s="195"/>
      <c r="AC198" s="195"/>
      <c r="AD198" s="195"/>
      <c r="AE198" s="195"/>
      <c r="AF198" s="195"/>
      <c r="AG198" s="195"/>
      <c r="AH198" s="195"/>
      <c r="AI198" s="195"/>
      <c r="AJ198" s="195"/>
      <c r="AK198" s="195"/>
      <c r="AL198" s="195"/>
      <c r="AM198" s="195"/>
      <c r="AN198" s="195"/>
      <c r="AO198" s="195"/>
      <c r="AP198" s="195"/>
      <c r="AQ198" s="195"/>
      <c r="AR198" s="195"/>
      <c r="AS198" s="195"/>
      <c r="AT198" s="195"/>
      <c r="AU198" s="195"/>
      <c r="AV198" s="195"/>
      <c r="AW198" s="195"/>
      <c r="AX198" s="195"/>
      <c r="AY198" s="195"/>
      <c r="AZ198" s="195"/>
      <c r="BA198" s="195"/>
      <c r="BB198" s="195"/>
      <c r="BC198" s="195"/>
      <c r="BD198" s="195"/>
      <c r="BE198" s="195"/>
      <c r="BF198" s="195"/>
      <c r="BG198" s="195"/>
      <c r="BH198" s="195"/>
      <c r="BI198" s="195"/>
      <c r="BJ198" s="195"/>
      <c r="BK198" s="195"/>
      <c r="BL198" s="195"/>
      <c r="BM198" s="195"/>
      <c r="BN198" s="195"/>
      <c r="BO198" s="195"/>
      <c r="BP198" s="195"/>
      <c r="BQ198" s="195"/>
      <c r="BR198" s="195"/>
      <c r="BS198" s="195"/>
      <c r="BT198" s="195"/>
      <c r="BU198" s="195"/>
      <c r="BV198" s="195"/>
      <c r="BW198" s="195"/>
      <c r="BX198" s="195"/>
      <c r="BY198" s="195"/>
      <c r="BZ198" s="195"/>
      <c r="CA198" s="195"/>
      <c r="CB198" s="195"/>
      <c r="CC198" s="195"/>
      <c r="CD198" s="195"/>
      <c r="CE198" s="195"/>
      <c r="CF198" s="195"/>
      <c r="CG198" s="195"/>
      <c r="CH198" s="195"/>
      <c r="CI198" s="195"/>
      <c r="CJ198" s="195"/>
      <c r="CK198" s="195"/>
      <c r="CL198" s="195"/>
      <c r="CM198" s="195"/>
      <c r="CN198" s="195"/>
      <c r="CO198" s="195"/>
      <c r="CP198" s="195"/>
      <c r="CQ198" s="195"/>
      <c r="CR198" s="195"/>
      <c r="CS198" s="195"/>
      <c r="CT198" s="195"/>
      <c r="CU198" s="195"/>
      <c r="CV198" s="195"/>
      <c r="CW198" s="195"/>
      <c r="CX198" s="195"/>
      <c r="CY198" s="195"/>
      <c r="CZ198" s="195"/>
      <c r="DA198" s="195"/>
      <c r="DB198" s="195"/>
      <c r="DC198" s="195"/>
      <c r="DD198" s="195"/>
      <c r="DE198" s="195"/>
      <c r="DF198" s="195"/>
      <c r="DG198" s="195"/>
      <c r="DH198" s="195"/>
      <c r="DI198" s="195"/>
      <c r="DJ198" s="195"/>
      <c r="DK198" s="195"/>
      <c r="DL198" s="195"/>
      <c r="DM198" s="195"/>
      <c r="DN198" s="195"/>
      <c r="DO198" s="195"/>
      <c r="DP198" s="195"/>
      <c r="DQ198" s="195"/>
      <c r="DR198" s="195"/>
      <c r="DS198" s="195"/>
      <c r="DT198" s="195"/>
      <c r="DU198" s="195"/>
      <c r="DV198" s="195"/>
      <c r="DW198" s="195"/>
      <c r="DX198" s="195"/>
      <c r="DY198" s="195"/>
      <c r="DZ198" s="195"/>
      <c r="EA198" s="195"/>
      <c r="EB198" s="195"/>
      <c r="EC198" s="195"/>
      <c r="ED198" s="22"/>
      <c r="EE198" s="428"/>
      <c r="EF198" s="428"/>
      <c r="EG198" s="428"/>
      <c r="EH198" s="428"/>
      <c r="EI198" s="428"/>
      <c r="EJ198" s="428"/>
      <c r="EK198" s="428"/>
      <c r="EL198" s="428"/>
      <c r="EM198" s="195"/>
      <c r="EN198" s="195"/>
      <c r="EO198" s="195"/>
      <c r="EP198" s="195"/>
      <c r="EQ198" s="195"/>
      <c r="ER198" s="195"/>
      <c r="ES198" s="195"/>
      <c r="ET198" s="195"/>
      <c r="EU198" s="195"/>
      <c r="EV198" s="195"/>
      <c r="EW198" s="195"/>
      <c r="EX198" s="195"/>
      <c r="EY198" s="195"/>
      <c r="EZ198" s="195"/>
      <c r="FA198" s="195"/>
      <c r="FB198" s="195"/>
      <c r="FC198" s="195"/>
      <c r="FD198" s="195"/>
      <c r="FE198" s="195"/>
      <c r="FF198" s="195"/>
      <c r="FG198" s="195"/>
      <c r="FH198" s="195"/>
      <c r="FI198" s="195"/>
      <c r="FJ198" s="195"/>
      <c r="FK198" s="195"/>
      <c r="FL198" s="195"/>
      <c r="FM198" s="195"/>
      <c r="FN198" s="195"/>
      <c r="FO198" s="195"/>
      <c r="FP198" s="195"/>
      <c r="FQ198" s="195"/>
      <c r="FR198" s="195"/>
      <c r="FS198" s="195"/>
      <c r="FT198" s="195"/>
      <c r="FU198" s="195"/>
      <c r="FV198" s="195"/>
      <c r="FW198" s="195"/>
      <c r="FX198" s="195"/>
      <c r="FY198" s="195"/>
      <c r="FZ198" s="195"/>
      <c r="GA198" s="195"/>
      <c r="GB198" s="195"/>
      <c r="GC198" s="195"/>
      <c r="GD198" s="195"/>
      <c r="GE198" s="195"/>
      <c r="GF198" s="195"/>
      <c r="GG198" s="195"/>
      <c r="GH198" s="195"/>
      <c r="GI198" s="195"/>
      <c r="GJ198" s="195"/>
      <c r="GK198" s="195"/>
      <c r="GL198" s="195"/>
      <c r="GM198" s="195"/>
      <c r="GN198" s="195"/>
      <c r="GO198" s="195"/>
      <c r="GP198" s="195"/>
      <c r="GQ198" s="195"/>
      <c r="GR198" s="195"/>
      <c r="GS198" s="195"/>
      <c r="GT198" s="195"/>
      <c r="GU198" s="195"/>
      <c r="GV198" s="195"/>
      <c r="GW198" s="195"/>
      <c r="GX198" s="195"/>
      <c r="GY198" s="195"/>
      <c r="GZ198" s="195"/>
      <c r="HA198" s="195"/>
    </row>
    <row r="199">
      <c r="A199" s="195"/>
      <c r="B199" s="195"/>
      <c r="C199" s="195"/>
      <c r="D199" s="195"/>
      <c r="E199" s="195"/>
      <c r="F199" s="195"/>
      <c r="G199" s="195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S199" s="195"/>
      <c r="T199" s="195"/>
      <c r="U199" s="195"/>
      <c r="V199" s="195"/>
      <c r="W199" s="195"/>
      <c r="X199" s="195"/>
      <c r="Y199" s="195"/>
      <c r="Z199" s="195"/>
      <c r="AA199" s="195"/>
      <c r="AB199" s="195"/>
      <c r="AC199" s="195"/>
      <c r="AD199" s="195"/>
      <c r="AE199" s="195"/>
      <c r="AF199" s="195"/>
      <c r="AG199" s="195"/>
      <c r="AH199" s="195"/>
      <c r="AI199" s="195"/>
      <c r="AJ199" s="195"/>
      <c r="AK199" s="195"/>
      <c r="AL199" s="195"/>
      <c r="AM199" s="195"/>
      <c r="AN199" s="195"/>
      <c r="AO199" s="195"/>
      <c r="AP199" s="195"/>
      <c r="AQ199" s="195"/>
      <c r="AR199" s="195"/>
      <c r="AS199" s="195"/>
      <c r="AT199" s="195"/>
      <c r="AU199" s="195"/>
      <c r="AV199" s="195"/>
      <c r="AW199" s="195"/>
      <c r="AX199" s="195"/>
      <c r="AY199" s="195"/>
      <c r="AZ199" s="195"/>
      <c r="BA199" s="195"/>
      <c r="BB199" s="195"/>
      <c r="BC199" s="195"/>
      <c r="BD199" s="195"/>
      <c r="BE199" s="195"/>
      <c r="BF199" s="195"/>
      <c r="BG199" s="195"/>
      <c r="BH199" s="195"/>
      <c r="BI199" s="195"/>
      <c r="BJ199" s="195"/>
      <c r="BK199" s="195"/>
      <c r="BL199" s="195"/>
      <c r="BM199" s="195"/>
      <c r="BN199" s="195"/>
      <c r="BO199" s="195"/>
      <c r="BP199" s="195"/>
      <c r="BQ199" s="195"/>
      <c r="BR199" s="195"/>
      <c r="BS199" s="195"/>
      <c r="BT199" s="195"/>
      <c r="BU199" s="195"/>
      <c r="BV199" s="195"/>
      <c r="BW199" s="195"/>
      <c r="BX199" s="195"/>
      <c r="BY199" s="195"/>
      <c r="BZ199" s="195"/>
      <c r="CA199" s="195"/>
      <c r="CB199" s="195"/>
      <c r="CC199" s="195"/>
      <c r="CD199" s="195"/>
      <c r="CE199" s="195"/>
      <c r="CF199" s="195"/>
      <c r="CG199" s="195"/>
      <c r="CH199" s="195"/>
      <c r="CI199" s="195"/>
      <c r="CJ199" s="195"/>
      <c r="CK199" s="195"/>
      <c r="CL199" s="195"/>
      <c r="CM199" s="195"/>
      <c r="CN199" s="195"/>
      <c r="CO199" s="195"/>
      <c r="CP199" s="195"/>
      <c r="CQ199" s="195"/>
      <c r="CR199" s="195"/>
      <c r="CS199" s="195"/>
      <c r="CT199" s="195"/>
      <c r="CU199" s="195"/>
      <c r="CV199" s="195"/>
      <c r="CW199" s="195"/>
      <c r="CX199" s="195"/>
      <c r="CY199" s="195"/>
      <c r="CZ199" s="195"/>
      <c r="DA199" s="195"/>
      <c r="DB199" s="195"/>
      <c r="DC199" s="195"/>
      <c r="DD199" s="195"/>
      <c r="DE199" s="195"/>
      <c r="DF199" s="195"/>
      <c r="DG199" s="195"/>
      <c r="DH199" s="195"/>
      <c r="DI199" s="195"/>
      <c r="DJ199" s="195"/>
      <c r="DK199" s="195"/>
      <c r="DL199" s="195"/>
      <c r="DM199" s="195"/>
      <c r="DN199" s="195"/>
      <c r="DO199" s="195"/>
      <c r="DP199" s="195"/>
      <c r="DQ199" s="195"/>
      <c r="DR199" s="195"/>
      <c r="DS199" s="195"/>
      <c r="DT199" s="195"/>
      <c r="DU199" s="195"/>
      <c r="DV199" s="195"/>
      <c r="DW199" s="195"/>
      <c r="DX199" s="195"/>
      <c r="DY199" s="195"/>
      <c r="DZ199" s="195"/>
      <c r="EA199" s="195"/>
      <c r="EB199" s="195"/>
      <c r="EC199" s="195"/>
      <c r="ED199" s="23"/>
      <c r="EE199" s="76"/>
      <c r="EF199" s="76"/>
      <c r="EG199" s="76"/>
      <c r="EH199" s="76"/>
      <c r="EI199" s="76"/>
      <c r="EJ199" s="76"/>
      <c r="EK199" s="76"/>
      <c r="EL199" s="76"/>
      <c r="EM199" s="195"/>
      <c r="EN199" s="195"/>
      <c r="EO199" s="195"/>
      <c r="EP199" s="195"/>
      <c r="EQ199" s="195"/>
      <c r="ER199" s="195"/>
      <c r="ES199" s="195"/>
      <c r="ET199" s="195"/>
      <c r="EU199" s="195"/>
      <c r="EV199" s="195"/>
      <c r="EW199" s="195"/>
      <c r="EX199" s="195"/>
      <c r="EY199" s="195"/>
      <c r="EZ199" s="195"/>
      <c r="FA199" s="195"/>
      <c r="FB199" s="195"/>
      <c r="FC199" s="195"/>
      <c r="FD199" s="195"/>
      <c r="FE199" s="195"/>
      <c r="FF199" s="195"/>
      <c r="FG199" s="195"/>
      <c r="FH199" s="195"/>
      <c r="FI199" s="195"/>
      <c r="FJ199" s="195"/>
      <c r="FK199" s="195"/>
      <c r="FL199" s="195"/>
      <c r="FM199" s="195"/>
      <c r="FN199" s="195"/>
      <c r="FO199" s="195"/>
      <c r="FP199" s="195"/>
      <c r="FQ199" s="195"/>
      <c r="FR199" s="195"/>
      <c r="FS199" s="195"/>
      <c r="FT199" s="195"/>
      <c r="FU199" s="195"/>
      <c r="FV199" s="195"/>
      <c r="FW199" s="195"/>
      <c r="FX199" s="195"/>
      <c r="FY199" s="195"/>
      <c r="FZ199" s="195"/>
      <c r="GA199" s="195"/>
      <c r="GB199" s="195"/>
      <c r="GC199" s="195"/>
      <c r="GD199" s="195"/>
      <c r="GE199" s="195"/>
      <c r="GF199" s="195"/>
      <c r="GG199" s="195"/>
      <c r="GH199" s="195"/>
      <c r="GI199" s="195"/>
      <c r="GJ199" s="195"/>
      <c r="GK199" s="195"/>
      <c r="GL199" s="195"/>
      <c r="GM199" s="195"/>
      <c r="GN199" s="195"/>
      <c r="GO199" s="195"/>
      <c r="GP199" s="195"/>
      <c r="GQ199" s="195"/>
      <c r="GR199" s="195"/>
      <c r="GS199" s="195"/>
      <c r="GT199" s="195"/>
      <c r="GU199" s="195"/>
      <c r="GV199" s="195"/>
      <c r="GW199" s="195"/>
      <c r="GX199" s="195"/>
      <c r="GY199" s="195"/>
      <c r="GZ199" s="195"/>
      <c r="HA199" s="195"/>
    </row>
    <row r="200">
      <c r="A200" s="195"/>
      <c r="B200" s="195"/>
      <c r="C200" s="195"/>
      <c r="D200" s="195"/>
      <c r="E200" s="195"/>
      <c r="F200" s="195"/>
      <c r="G200" s="195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S200" s="195"/>
      <c r="T200" s="195"/>
      <c r="U200" s="195"/>
      <c r="V200" s="195"/>
      <c r="W200" s="195"/>
      <c r="X200" s="195"/>
      <c r="Y200" s="195"/>
      <c r="Z200" s="195"/>
      <c r="AA200" s="195"/>
      <c r="AB200" s="195"/>
      <c r="AC200" s="195"/>
      <c r="AD200" s="195"/>
      <c r="AE200" s="195"/>
      <c r="AF200" s="195"/>
      <c r="AG200" s="195"/>
      <c r="AH200" s="195"/>
      <c r="AI200" s="195"/>
      <c r="AJ200" s="195"/>
      <c r="AK200" s="195"/>
      <c r="AL200" s="195"/>
      <c r="AM200" s="195"/>
      <c r="AN200" s="195"/>
      <c r="AO200" s="195"/>
      <c r="AP200" s="195"/>
      <c r="AQ200" s="195"/>
      <c r="AR200" s="195"/>
      <c r="AS200" s="195"/>
      <c r="AT200" s="195"/>
      <c r="AU200" s="195"/>
      <c r="AV200" s="195"/>
      <c r="AW200" s="195"/>
      <c r="AX200" s="195"/>
      <c r="AY200" s="195"/>
      <c r="AZ200" s="195"/>
      <c r="BA200" s="195"/>
      <c r="BB200" s="195"/>
      <c r="BC200" s="195"/>
      <c r="BD200" s="195"/>
      <c r="BE200" s="195"/>
      <c r="BF200" s="195"/>
      <c r="BG200" s="195"/>
      <c r="BH200" s="195"/>
      <c r="BI200" s="195"/>
      <c r="BJ200" s="195"/>
      <c r="BK200" s="195"/>
      <c r="BL200" s="195"/>
      <c r="BM200" s="195"/>
      <c r="BN200" s="195"/>
      <c r="BO200" s="195"/>
      <c r="BP200" s="195"/>
      <c r="BQ200" s="195"/>
      <c r="BR200" s="195"/>
      <c r="BS200" s="195"/>
      <c r="BT200" s="195"/>
      <c r="BU200" s="195"/>
      <c r="BV200" s="195"/>
      <c r="BW200" s="195"/>
      <c r="BX200" s="195"/>
      <c r="BY200" s="195"/>
      <c r="BZ200" s="195"/>
      <c r="CA200" s="195"/>
      <c r="CB200" s="195"/>
      <c r="CC200" s="195"/>
      <c r="CD200" s="195"/>
      <c r="CE200" s="195"/>
      <c r="CF200" s="195"/>
      <c r="CG200" s="195"/>
      <c r="CH200" s="195"/>
      <c r="CI200" s="195"/>
      <c r="CJ200" s="195"/>
      <c r="CK200" s="195"/>
      <c r="CL200" s="195"/>
      <c r="CM200" s="195"/>
      <c r="CN200" s="195"/>
      <c r="CO200" s="195"/>
      <c r="CP200" s="195"/>
      <c r="CQ200" s="195"/>
      <c r="CR200" s="195"/>
      <c r="CS200" s="195"/>
      <c r="CT200" s="195"/>
      <c r="CU200" s="195"/>
      <c r="CV200" s="195"/>
      <c r="CW200" s="195"/>
      <c r="CX200" s="195"/>
      <c r="CY200" s="195"/>
      <c r="CZ200" s="195"/>
      <c r="DA200" s="195"/>
      <c r="DB200" s="195"/>
      <c r="DC200" s="195"/>
      <c r="DD200" s="195"/>
      <c r="DE200" s="195"/>
      <c r="DF200" s="195"/>
      <c r="DG200" s="195"/>
      <c r="DH200" s="195"/>
      <c r="DI200" s="195"/>
      <c r="DJ200" s="195"/>
      <c r="DK200" s="195"/>
      <c r="DL200" s="195"/>
      <c r="DM200" s="195"/>
      <c r="DN200" s="195"/>
      <c r="DO200" s="195"/>
      <c r="DP200" s="195"/>
      <c r="DQ200" s="195"/>
      <c r="DR200" s="195"/>
      <c r="DS200" s="195"/>
      <c r="DT200" s="195"/>
      <c r="DU200" s="195"/>
      <c r="DV200" s="195"/>
      <c r="DW200" s="195"/>
      <c r="DX200" s="195"/>
      <c r="DY200" s="195"/>
      <c r="DZ200" s="195"/>
      <c r="EA200" s="195"/>
      <c r="EB200" s="195"/>
      <c r="EC200" s="428"/>
      <c r="ED200" s="211"/>
      <c r="EE200" s="212"/>
      <c r="EF200" s="212"/>
      <c r="EG200" s="212"/>
      <c r="EH200" s="212"/>
      <c r="EI200" s="212"/>
      <c r="EJ200" s="212"/>
      <c r="EK200" s="212"/>
      <c r="EL200" s="212"/>
      <c r="EM200" s="195"/>
      <c r="EN200" s="195"/>
      <c r="EO200" s="195"/>
      <c r="EP200" s="195"/>
      <c r="EQ200" s="195"/>
      <c r="ER200" s="195"/>
      <c r="ES200" s="195"/>
      <c r="ET200" s="195"/>
      <c r="EU200" s="195"/>
      <c r="EV200" s="195"/>
      <c r="EW200" s="195"/>
      <c r="EX200" s="195"/>
      <c r="EY200" s="195"/>
      <c r="EZ200" s="195"/>
      <c r="FA200" s="195"/>
      <c r="FB200" s="195"/>
      <c r="FC200" s="195"/>
      <c r="FD200" s="195"/>
      <c r="FE200" s="195"/>
      <c r="FF200" s="195"/>
      <c r="FG200" s="195"/>
      <c r="FH200" s="195"/>
      <c r="FI200" s="195"/>
      <c r="FJ200" s="195"/>
      <c r="FK200" s="195"/>
      <c r="FL200" s="195"/>
      <c r="FM200" s="195"/>
      <c r="FN200" s="195"/>
      <c r="FO200" s="195"/>
      <c r="FP200" s="195"/>
      <c r="FQ200" s="195"/>
      <c r="FR200" s="195"/>
      <c r="FS200" s="195"/>
      <c r="FT200" s="195"/>
      <c r="FU200" s="195"/>
      <c r="FV200" s="195"/>
      <c r="FW200" s="195"/>
      <c r="FX200" s="195"/>
      <c r="FY200" s="195"/>
      <c r="FZ200" s="195"/>
      <c r="GA200" s="195"/>
      <c r="GB200" s="195"/>
      <c r="GC200" s="195"/>
      <c r="GD200" s="195"/>
      <c r="GE200" s="195"/>
      <c r="GF200" s="195"/>
      <c r="GG200" s="195"/>
      <c r="GH200" s="195"/>
      <c r="GI200" s="195"/>
      <c r="GJ200" s="195"/>
      <c r="GK200" s="195"/>
      <c r="GL200" s="195"/>
      <c r="GM200" s="195"/>
      <c r="GN200" s="195"/>
      <c r="GO200" s="195"/>
      <c r="GP200" s="195"/>
      <c r="GQ200" s="195"/>
      <c r="GR200" s="195"/>
      <c r="GS200" s="195"/>
      <c r="GT200" s="195"/>
      <c r="GU200" s="195"/>
      <c r="GV200" s="195"/>
      <c r="GW200" s="195"/>
      <c r="GX200" s="195"/>
      <c r="GY200" s="195"/>
      <c r="GZ200" s="195"/>
      <c r="HA200" s="195"/>
    </row>
    <row r="201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  <c r="AE201" s="195"/>
      <c r="AF201" s="195"/>
      <c r="AG201" s="195"/>
      <c r="AH201" s="195"/>
      <c r="AI201" s="195"/>
      <c r="AJ201" s="195"/>
      <c r="AK201" s="195"/>
      <c r="AL201" s="195"/>
      <c r="AM201" s="195"/>
      <c r="AN201" s="195"/>
      <c r="AO201" s="195"/>
      <c r="AP201" s="195"/>
      <c r="AQ201" s="195"/>
      <c r="AR201" s="195"/>
      <c r="AS201" s="195"/>
      <c r="AT201" s="195"/>
      <c r="AU201" s="195"/>
      <c r="AV201" s="195"/>
      <c r="AW201" s="195"/>
      <c r="AX201" s="195"/>
      <c r="AY201" s="195"/>
      <c r="AZ201" s="195"/>
      <c r="BA201" s="195"/>
      <c r="BB201" s="195"/>
      <c r="BC201" s="195"/>
      <c r="BD201" s="195"/>
      <c r="BE201" s="195"/>
      <c r="BF201" s="195"/>
      <c r="BG201" s="195"/>
      <c r="BH201" s="195"/>
      <c r="BI201" s="195"/>
      <c r="BJ201" s="195"/>
      <c r="BK201" s="195"/>
      <c r="BL201" s="195"/>
      <c r="BM201" s="195"/>
      <c r="BN201" s="195"/>
      <c r="BO201" s="195"/>
      <c r="BP201" s="195"/>
      <c r="BQ201" s="195"/>
      <c r="BR201" s="195"/>
      <c r="BS201" s="195"/>
      <c r="BT201" s="195"/>
      <c r="BU201" s="195"/>
      <c r="BV201" s="195"/>
      <c r="BW201" s="195"/>
      <c r="BX201" s="195"/>
      <c r="BY201" s="195"/>
      <c r="BZ201" s="195"/>
      <c r="CA201" s="195"/>
      <c r="CB201" s="195"/>
      <c r="CC201" s="195"/>
      <c r="CD201" s="195"/>
      <c r="CE201" s="195"/>
      <c r="CF201" s="195"/>
      <c r="CG201" s="195"/>
      <c r="CH201" s="195"/>
      <c r="CI201" s="195"/>
      <c r="CJ201" s="195"/>
      <c r="CK201" s="195"/>
      <c r="CL201" s="195"/>
      <c r="CM201" s="195"/>
      <c r="CN201" s="195"/>
      <c r="CO201" s="195"/>
      <c r="CP201" s="195"/>
      <c r="CQ201" s="195"/>
      <c r="CR201" s="195"/>
      <c r="CS201" s="195"/>
      <c r="CT201" s="195"/>
      <c r="CU201" s="195"/>
      <c r="CV201" s="195"/>
      <c r="CW201" s="195"/>
      <c r="CX201" s="195"/>
      <c r="CY201" s="195"/>
      <c r="CZ201" s="195"/>
      <c r="DA201" s="195"/>
      <c r="DB201" s="195"/>
      <c r="DC201" s="195"/>
      <c r="DD201" s="195"/>
      <c r="DE201" s="195"/>
      <c r="DF201" s="195"/>
      <c r="DG201" s="195"/>
      <c r="DH201" s="195"/>
      <c r="DI201" s="195"/>
      <c r="DJ201" s="195"/>
      <c r="DK201" s="195"/>
      <c r="DL201" s="195"/>
      <c r="DM201" s="195"/>
      <c r="DN201" s="195"/>
      <c r="DO201" s="195"/>
      <c r="DP201" s="195"/>
      <c r="DQ201" s="195"/>
      <c r="DR201" s="195"/>
      <c r="DS201" s="195"/>
      <c r="DT201" s="195"/>
      <c r="DU201" s="195"/>
      <c r="DV201" s="195"/>
      <c r="DW201" s="195"/>
      <c r="DX201" s="195"/>
      <c r="DY201" s="195"/>
      <c r="DZ201" s="195"/>
      <c r="EA201" s="195"/>
      <c r="EB201" s="195"/>
      <c r="EC201" s="195"/>
      <c r="ED201" s="22"/>
      <c r="EE201" s="212"/>
      <c r="EF201" s="212"/>
      <c r="EG201" s="212"/>
      <c r="EH201" s="212"/>
      <c r="EI201" s="212"/>
      <c r="EJ201" s="212"/>
      <c r="EK201" s="212"/>
      <c r="EL201" s="212"/>
      <c r="EM201" s="195"/>
      <c r="EN201" s="195"/>
      <c r="EO201" s="195"/>
      <c r="EP201" s="195"/>
      <c r="EQ201" s="195"/>
      <c r="ER201" s="195"/>
      <c r="ES201" s="195"/>
      <c r="ET201" s="195"/>
      <c r="EU201" s="195"/>
      <c r="EV201" s="195"/>
      <c r="EW201" s="195"/>
      <c r="EX201" s="195"/>
      <c r="EY201" s="195"/>
      <c r="EZ201" s="195"/>
      <c r="FA201" s="195"/>
      <c r="FB201" s="195"/>
      <c r="FC201" s="195"/>
      <c r="FD201" s="195"/>
      <c r="FE201" s="195"/>
      <c r="FF201" s="195"/>
      <c r="FG201" s="195"/>
      <c r="FH201" s="195"/>
      <c r="FI201" s="195"/>
      <c r="FJ201" s="195"/>
      <c r="FK201" s="195"/>
      <c r="FL201" s="195"/>
      <c r="FM201" s="195"/>
      <c r="FN201" s="195"/>
      <c r="FO201" s="195"/>
      <c r="FP201" s="195"/>
      <c r="FQ201" s="195"/>
      <c r="FR201" s="195"/>
      <c r="FS201" s="195"/>
      <c r="FT201" s="195"/>
      <c r="FU201" s="195"/>
      <c r="FV201" s="195"/>
      <c r="FW201" s="195"/>
      <c r="FX201" s="195"/>
      <c r="FY201" s="195"/>
      <c r="FZ201" s="195"/>
      <c r="GA201" s="195"/>
      <c r="GB201" s="195"/>
      <c r="GC201" s="195"/>
      <c r="GD201" s="195"/>
      <c r="GE201" s="195"/>
      <c r="GF201" s="195"/>
      <c r="GG201" s="195"/>
      <c r="GH201" s="195"/>
      <c r="GI201" s="195"/>
      <c r="GJ201" s="195"/>
      <c r="GK201" s="195"/>
      <c r="GL201" s="195"/>
      <c r="GM201" s="195"/>
      <c r="GN201" s="195"/>
      <c r="GO201" s="195"/>
      <c r="GP201" s="195"/>
      <c r="GQ201" s="195"/>
      <c r="GR201" s="195"/>
      <c r="GS201" s="195"/>
      <c r="GT201" s="195"/>
      <c r="GU201" s="195"/>
      <c r="GV201" s="195"/>
      <c r="GW201" s="195"/>
      <c r="GX201" s="195"/>
      <c r="GY201" s="195"/>
      <c r="GZ201" s="195"/>
      <c r="HA201" s="195"/>
    </row>
    <row r="202">
      <c r="A202" s="195"/>
      <c r="B202" s="195"/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5"/>
      <c r="AT202" s="195"/>
      <c r="AU202" s="195"/>
      <c r="AV202" s="195"/>
      <c r="AW202" s="195"/>
      <c r="AX202" s="195"/>
      <c r="AY202" s="195"/>
      <c r="AZ202" s="195"/>
      <c r="BA202" s="195"/>
      <c r="BB202" s="195"/>
      <c r="BC202" s="195"/>
      <c r="BD202" s="195"/>
      <c r="BE202" s="195"/>
      <c r="BF202" s="195"/>
      <c r="BG202" s="195"/>
      <c r="BH202" s="195"/>
      <c r="BI202" s="195"/>
      <c r="BJ202" s="195"/>
      <c r="BK202" s="195"/>
      <c r="BL202" s="195"/>
      <c r="BM202" s="195"/>
      <c r="BN202" s="195"/>
      <c r="BO202" s="195"/>
      <c r="BP202" s="195"/>
      <c r="BQ202" s="195"/>
      <c r="BR202" s="195"/>
      <c r="BS202" s="195"/>
      <c r="BT202" s="195"/>
      <c r="BU202" s="195"/>
      <c r="BV202" s="195"/>
      <c r="BW202" s="195"/>
      <c r="BX202" s="195"/>
      <c r="BY202" s="195"/>
      <c r="BZ202" s="195"/>
      <c r="CA202" s="195"/>
      <c r="CB202" s="195"/>
      <c r="CC202" s="195"/>
      <c r="CD202" s="195"/>
      <c r="CE202" s="195"/>
      <c r="CF202" s="195"/>
      <c r="CG202" s="195"/>
      <c r="CH202" s="195"/>
      <c r="CI202" s="195"/>
      <c r="CJ202" s="195"/>
      <c r="CK202" s="195"/>
      <c r="CL202" s="195"/>
      <c r="CM202" s="195"/>
      <c r="CN202" s="195"/>
      <c r="CO202" s="195"/>
      <c r="CP202" s="195"/>
      <c r="CQ202" s="195"/>
      <c r="CR202" s="195"/>
      <c r="CS202" s="195"/>
      <c r="CT202" s="195"/>
      <c r="CU202" s="195"/>
      <c r="CV202" s="195"/>
      <c r="CW202" s="195"/>
      <c r="CX202" s="195"/>
      <c r="CY202" s="195"/>
      <c r="CZ202" s="195"/>
      <c r="DA202" s="195"/>
      <c r="DB202" s="195"/>
      <c r="DC202" s="195"/>
      <c r="DD202" s="195"/>
      <c r="DE202" s="195"/>
      <c r="DF202" s="195"/>
      <c r="DG202" s="195"/>
      <c r="DH202" s="195"/>
      <c r="DI202" s="195"/>
      <c r="DJ202" s="195"/>
      <c r="DK202" s="195"/>
      <c r="DL202" s="195"/>
      <c r="DM202" s="195"/>
      <c r="DN202" s="195"/>
      <c r="DO202" s="195"/>
      <c r="DP202" s="195"/>
      <c r="DQ202" s="195"/>
      <c r="DR202" s="195"/>
      <c r="DS202" s="195"/>
      <c r="DT202" s="195"/>
      <c r="DU202" s="195"/>
      <c r="DV202" s="195"/>
      <c r="DW202" s="195"/>
      <c r="DX202" s="195"/>
      <c r="DY202" s="195"/>
      <c r="DZ202" s="195"/>
      <c r="EA202" s="195"/>
      <c r="EB202" s="195"/>
      <c r="EC202" s="195"/>
      <c r="ED202" s="22"/>
      <c r="EE202" s="212"/>
      <c r="EF202" s="212"/>
      <c r="EG202" s="212"/>
      <c r="EH202" s="212"/>
      <c r="EI202" s="212"/>
      <c r="EJ202" s="212"/>
      <c r="EK202" s="212"/>
      <c r="EL202" s="212"/>
      <c r="EM202" s="195"/>
      <c r="EN202" s="195"/>
      <c r="EO202" s="195"/>
      <c r="EP202" s="195"/>
      <c r="EQ202" s="195"/>
      <c r="ER202" s="195"/>
      <c r="ES202" s="195"/>
      <c r="ET202" s="195"/>
      <c r="EU202" s="195"/>
      <c r="EV202" s="195"/>
      <c r="EW202" s="195"/>
      <c r="EX202" s="195"/>
      <c r="EY202" s="195"/>
      <c r="EZ202" s="195"/>
      <c r="FA202" s="195"/>
      <c r="FB202" s="195"/>
      <c r="FC202" s="195"/>
      <c r="FD202" s="195"/>
      <c r="FE202" s="195"/>
      <c r="FF202" s="195"/>
      <c r="FG202" s="195"/>
      <c r="FH202" s="195"/>
      <c r="FI202" s="195"/>
      <c r="FJ202" s="195"/>
      <c r="FK202" s="195"/>
      <c r="FL202" s="195"/>
      <c r="FM202" s="195"/>
      <c r="FN202" s="195"/>
      <c r="FO202" s="195"/>
      <c r="FP202" s="195"/>
      <c r="FQ202" s="195"/>
      <c r="FR202" s="195"/>
      <c r="FS202" s="195"/>
      <c r="FT202" s="195"/>
      <c r="FU202" s="195"/>
      <c r="FV202" s="195"/>
      <c r="FW202" s="195"/>
      <c r="FX202" s="195"/>
      <c r="FY202" s="195"/>
      <c r="FZ202" s="195"/>
      <c r="GA202" s="195"/>
      <c r="GB202" s="195"/>
      <c r="GC202" s="195"/>
      <c r="GD202" s="195"/>
      <c r="GE202" s="195"/>
      <c r="GF202" s="195"/>
      <c r="GG202" s="195"/>
      <c r="GH202" s="195"/>
      <c r="GI202" s="195"/>
      <c r="GJ202" s="195"/>
      <c r="GK202" s="195"/>
      <c r="GL202" s="195"/>
      <c r="GM202" s="195"/>
      <c r="GN202" s="195"/>
      <c r="GO202" s="195"/>
      <c r="GP202" s="195"/>
      <c r="GQ202" s="195"/>
      <c r="GR202" s="195"/>
      <c r="GS202" s="195"/>
      <c r="GT202" s="195"/>
      <c r="GU202" s="195"/>
      <c r="GV202" s="195"/>
      <c r="GW202" s="195"/>
      <c r="GX202" s="195"/>
      <c r="GY202" s="195"/>
      <c r="GZ202" s="195"/>
      <c r="HA202" s="195"/>
    </row>
    <row r="203">
      <c r="A203" s="195"/>
      <c r="B203" s="195"/>
      <c r="C203" s="195"/>
      <c r="D203" s="195"/>
      <c r="E203" s="195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5"/>
      <c r="AT203" s="195"/>
      <c r="AU203" s="195"/>
      <c r="AV203" s="195"/>
      <c r="AW203" s="195"/>
      <c r="AX203" s="195"/>
      <c r="AY203" s="195"/>
      <c r="AZ203" s="195"/>
      <c r="BA203" s="195"/>
      <c r="BB203" s="195"/>
      <c r="BC203" s="195"/>
      <c r="BD203" s="195"/>
      <c r="BE203" s="195"/>
      <c r="BF203" s="195"/>
      <c r="BG203" s="195"/>
      <c r="BH203" s="195"/>
      <c r="BI203" s="195"/>
      <c r="BJ203" s="195"/>
      <c r="BK203" s="195"/>
      <c r="BL203" s="195"/>
      <c r="BM203" s="195"/>
      <c r="BN203" s="195"/>
      <c r="BO203" s="195"/>
      <c r="BP203" s="195"/>
      <c r="BQ203" s="195"/>
      <c r="BR203" s="195"/>
      <c r="BS203" s="195"/>
      <c r="BT203" s="195"/>
      <c r="BU203" s="195"/>
      <c r="BV203" s="195"/>
      <c r="BW203" s="195"/>
      <c r="BX203" s="195"/>
      <c r="BY203" s="195"/>
      <c r="BZ203" s="195"/>
      <c r="CA203" s="195"/>
      <c r="CB203" s="195"/>
      <c r="CC203" s="195"/>
      <c r="CD203" s="195"/>
      <c r="CE203" s="195"/>
      <c r="CF203" s="195"/>
      <c r="CG203" s="195"/>
      <c r="CH203" s="195"/>
      <c r="CI203" s="195"/>
      <c r="CJ203" s="195"/>
      <c r="CK203" s="195"/>
      <c r="CL203" s="195"/>
      <c r="CM203" s="195"/>
      <c r="CN203" s="195"/>
      <c r="CO203" s="195"/>
      <c r="CP203" s="195"/>
      <c r="CQ203" s="195"/>
      <c r="CR203" s="195"/>
      <c r="CS203" s="195"/>
      <c r="CT203" s="195"/>
      <c r="CU203" s="195"/>
      <c r="CV203" s="195"/>
      <c r="CW203" s="195"/>
      <c r="CX203" s="195"/>
      <c r="CY203" s="195"/>
      <c r="CZ203" s="195"/>
      <c r="DA203" s="195"/>
      <c r="DB203" s="195"/>
      <c r="DC203" s="195"/>
      <c r="DD203" s="195"/>
      <c r="DE203" s="195"/>
      <c r="DF203" s="195"/>
      <c r="DG203" s="195"/>
      <c r="DH203" s="195"/>
      <c r="DI203" s="195"/>
      <c r="DJ203" s="195"/>
      <c r="DK203" s="195"/>
      <c r="DL203" s="195"/>
      <c r="DM203" s="195"/>
      <c r="DN203" s="195"/>
      <c r="DO203" s="195"/>
      <c r="DP203" s="195"/>
      <c r="DQ203" s="195"/>
      <c r="DR203" s="195"/>
      <c r="DS203" s="195"/>
      <c r="DT203" s="195"/>
      <c r="DU203" s="195"/>
      <c r="DV203" s="195"/>
      <c r="DW203" s="195"/>
      <c r="DX203" s="195"/>
      <c r="DY203" s="195"/>
      <c r="DZ203" s="195"/>
      <c r="EA203" s="195"/>
      <c r="EB203" s="195"/>
      <c r="EC203" s="195"/>
      <c r="ED203" s="22"/>
      <c r="EE203" s="68"/>
      <c r="EF203" s="68"/>
      <c r="EG203" s="68"/>
      <c r="EH203" s="68"/>
      <c r="EI203" s="68"/>
      <c r="EJ203" s="68"/>
      <c r="EK203" s="68"/>
      <c r="EL203" s="68"/>
      <c r="EM203" s="195"/>
      <c r="EN203" s="195"/>
      <c r="EO203" s="195"/>
      <c r="EP203" s="195"/>
      <c r="EQ203" s="195"/>
      <c r="ER203" s="195"/>
      <c r="ES203" s="195"/>
      <c r="ET203" s="195"/>
      <c r="EU203" s="195"/>
      <c r="EV203" s="195"/>
      <c r="EW203" s="195"/>
      <c r="EX203" s="195"/>
      <c r="EY203" s="195"/>
      <c r="EZ203" s="195"/>
      <c r="FA203" s="195"/>
      <c r="FB203" s="195"/>
      <c r="FC203" s="195"/>
      <c r="FD203" s="195"/>
      <c r="FE203" s="195"/>
      <c r="FF203" s="195"/>
      <c r="FG203" s="195"/>
      <c r="FH203" s="195"/>
      <c r="FI203" s="195"/>
      <c r="FJ203" s="195"/>
      <c r="FK203" s="195"/>
      <c r="FL203" s="195"/>
      <c r="FM203" s="195"/>
      <c r="FN203" s="195"/>
      <c r="FO203" s="195"/>
      <c r="FP203" s="195"/>
      <c r="FQ203" s="195"/>
      <c r="FR203" s="195"/>
      <c r="FS203" s="195"/>
      <c r="FT203" s="195"/>
      <c r="FU203" s="195"/>
      <c r="FV203" s="195"/>
      <c r="FW203" s="195"/>
      <c r="FX203" s="195"/>
      <c r="FY203" s="195"/>
      <c r="FZ203" s="195"/>
      <c r="GA203" s="195"/>
      <c r="GB203" s="195"/>
      <c r="GC203" s="195"/>
      <c r="GD203" s="195"/>
      <c r="GE203" s="195"/>
      <c r="GF203" s="195"/>
      <c r="GG203" s="195"/>
      <c r="GH203" s="195"/>
      <c r="GI203" s="195"/>
      <c r="GJ203" s="195"/>
      <c r="GK203" s="195"/>
      <c r="GL203" s="195"/>
      <c r="GM203" s="195"/>
      <c r="GN203" s="195"/>
      <c r="GO203" s="195"/>
      <c r="GP203" s="195"/>
      <c r="GQ203" s="195"/>
      <c r="GR203" s="195"/>
      <c r="GS203" s="195"/>
      <c r="GT203" s="195"/>
      <c r="GU203" s="195"/>
      <c r="GV203" s="195"/>
      <c r="GW203" s="195"/>
      <c r="GX203" s="195"/>
      <c r="GY203" s="195"/>
      <c r="GZ203" s="195"/>
      <c r="HA203" s="195"/>
    </row>
    <row r="204">
      <c r="A204" s="195"/>
      <c r="B204" s="195"/>
      <c r="C204" s="195"/>
      <c r="D204" s="195"/>
      <c r="E204" s="195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5"/>
      <c r="AT204" s="195"/>
      <c r="AU204" s="195"/>
      <c r="AV204" s="195"/>
      <c r="AW204" s="195"/>
      <c r="AX204" s="195"/>
      <c r="AY204" s="195"/>
      <c r="AZ204" s="195"/>
      <c r="BA204" s="195"/>
      <c r="BB204" s="195"/>
      <c r="BC204" s="195"/>
      <c r="BD204" s="195"/>
      <c r="BE204" s="195"/>
      <c r="BF204" s="195"/>
      <c r="BG204" s="195"/>
      <c r="BH204" s="195"/>
      <c r="BI204" s="195"/>
      <c r="BJ204" s="195"/>
      <c r="BK204" s="195"/>
      <c r="BL204" s="195"/>
      <c r="BM204" s="195"/>
      <c r="BN204" s="195"/>
      <c r="BO204" s="195"/>
      <c r="BP204" s="195"/>
      <c r="BQ204" s="195"/>
      <c r="BR204" s="195"/>
      <c r="BS204" s="195"/>
      <c r="BT204" s="195"/>
      <c r="BU204" s="195"/>
      <c r="BV204" s="195"/>
      <c r="BW204" s="195"/>
      <c r="BX204" s="195"/>
      <c r="BY204" s="195"/>
      <c r="BZ204" s="195"/>
      <c r="CA204" s="195"/>
      <c r="CB204" s="195"/>
      <c r="CC204" s="195"/>
      <c r="CD204" s="195"/>
      <c r="CE204" s="195"/>
      <c r="CF204" s="195"/>
      <c r="CG204" s="195"/>
      <c r="CH204" s="195"/>
      <c r="CI204" s="195"/>
      <c r="CJ204" s="195"/>
      <c r="CK204" s="195"/>
      <c r="CL204" s="195"/>
      <c r="CM204" s="195"/>
      <c r="CN204" s="195"/>
      <c r="CO204" s="195"/>
      <c r="CP204" s="195"/>
      <c r="CQ204" s="195"/>
      <c r="CR204" s="195"/>
      <c r="CS204" s="195"/>
      <c r="CT204" s="195"/>
      <c r="CU204" s="195"/>
      <c r="CV204" s="195"/>
      <c r="CW204" s="195"/>
      <c r="CX204" s="195"/>
      <c r="CY204" s="195"/>
      <c r="CZ204" s="195"/>
      <c r="DA204" s="195"/>
      <c r="DB204" s="195"/>
      <c r="DC204" s="195"/>
      <c r="DD204" s="195"/>
      <c r="DE204" s="195"/>
      <c r="DF204" s="195"/>
      <c r="DG204" s="195"/>
      <c r="DH204" s="195"/>
      <c r="DI204" s="195"/>
      <c r="DJ204" s="195"/>
      <c r="DK204" s="195"/>
      <c r="DL204" s="195"/>
      <c r="DM204" s="195"/>
      <c r="DN204" s="195"/>
      <c r="DO204" s="195"/>
      <c r="DP204" s="195"/>
      <c r="DQ204" s="195"/>
      <c r="DR204" s="195"/>
      <c r="DS204" s="195"/>
      <c r="DT204" s="195"/>
      <c r="DU204" s="195"/>
      <c r="DV204" s="195"/>
      <c r="DW204" s="195"/>
      <c r="DX204" s="195"/>
      <c r="DY204" s="195"/>
      <c r="DZ204" s="195"/>
      <c r="EA204" s="195"/>
      <c r="EB204" s="195"/>
      <c r="EC204" s="195"/>
      <c r="ED204" s="195"/>
      <c r="EE204" s="27"/>
      <c r="EF204" s="428"/>
      <c r="EG204" s="428"/>
      <c r="EH204" s="428"/>
      <c r="EI204" s="428"/>
      <c r="EJ204" s="195"/>
      <c r="EK204" s="195"/>
      <c r="EL204" s="195"/>
      <c r="EM204" s="195"/>
      <c r="EN204" s="195"/>
      <c r="EO204" s="195"/>
      <c r="EP204" s="195"/>
      <c r="EQ204" s="195"/>
      <c r="ER204" s="195"/>
      <c r="ES204" s="195"/>
      <c r="ET204" s="195"/>
      <c r="EU204" s="195"/>
      <c r="EV204" s="195"/>
      <c r="EW204" s="195"/>
      <c r="EX204" s="195"/>
      <c r="EY204" s="195"/>
      <c r="EZ204" s="195"/>
      <c r="FA204" s="195"/>
      <c r="FB204" s="195"/>
      <c r="FC204" s="195"/>
      <c r="FD204" s="195"/>
      <c r="FE204" s="195"/>
      <c r="FF204" s="195"/>
      <c r="FG204" s="195"/>
      <c r="FH204" s="195"/>
      <c r="FI204" s="195"/>
      <c r="FJ204" s="195"/>
      <c r="FK204" s="195"/>
      <c r="FL204" s="195"/>
      <c r="FM204" s="195"/>
      <c r="FN204" s="195"/>
      <c r="FO204" s="195"/>
      <c r="FP204" s="195"/>
      <c r="FQ204" s="195"/>
      <c r="FR204" s="195"/>
      <c r="FS204" s="195"/>
      <c r="FT204" s="195"/>
      <c r="FU204" s="195"/>
      <c r="FV204" s="195"/>
      <c r="FW204" s="195"/>
      <c r="FX204" s="195"/>
      <c r="FY204" s="195"/>
      <c r="FZ204" s="195"/>
      <c r="GA204" s="195"/>
      <c r="GB204" s="195"/>
      <c r="GC204" s="195"/>
      <c r="GD204" s="195"/>
      <c r="GE204" s="195"/>
      <c r="GF204" s="195"/>
      <c r="GG204" s="195"/>
      <c r="GH204" s="195"/>
      <c r="GI204" s="195"/>
      <c r="GJ204" s="195"/>
      <c r="GK204" s="195"/>
      <c r="GL204" s="195"/>
      <c r="GM204" s="195"/>
      <c r="GN204" s="195"/>
      <c r="GO204" s="195"/>
      <c r="GP204" s="195"/>
      <c r="GQ204" s="195"/>
      <c r="GR204" s="195"/>
      <c r="GS204" s="195"/>
      <c r="GT204" s="195"/>
      <c r="GU204" s="195"/>
      <c r="GV204" s="195"/>
      <c r="GW204" s="195"/>
      <c r="GX204" s="195"/>
      <c r="GY204" s="195"/>
      <c r="GZ204" s="195"/>
      <c r="HA204" s="195"/>
    </row>
    <row r="205">
      <c r="A205" s="195"/>
      <c r="B205" s="195"/>
      <c r="C205" s="195"/>
      <c r="D205" s="195"/>
      <c r="E205" s="195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5"/>
      <c r="AT205" s="195"/>
      <c r="AU205" s="195"/>
      <c r="AV205" s="195"/>
      <c r="AW205" s="195"/>
      <c r="AX205" s="195"/>
      <c r="AY205" s="195"/>
      <c r="AZ205" s="195"/>
      <c r="BA205" s="195"/>
      <c r="BB205" s="195"/>
      <c r="BC205" s="195"/>
      <c r="BD205" s="195"/>
      <c r="BE205" s="195"/>
      <c r="BF205" s="195"/>
      <c r="BG205" s="195"/>
      <c r="BH205" s="195"/>
      <c r="BI205" s="195"/>
      <c r="BJ205" s="195"/>
      <c r="BK205" s="195"/>
      <c r="BL205" s="195"/>
      <c r="BM205" s="195"/>
      <c r="BN205" s="195"/>
      <c r="BO205" s="195"/>
      <c r="BP205" s="195"/>
      <c r="BQ205" s="195"/>
      <c r="BR205" s="195"/>
      <c r="BS205" s="195"/>
      <c r="BT205" s="195"/>
      <c r="BU205" s="195"/>
      <c r="BV205" s="195"/>
      <c r="BW205" s="195"/>
      <c r="BX205" s="195"/>
      <c r="BY205" s="195"/>
      <c r="BZ205" s="195"/>
      <c r="CA205" s="195"/>
      <c r="CB205" s="195"/>
      <c r="CC205" s="195"/>
      <c r="CD205" s="195"/>
      <c r="CE205" s="195"/>
      <c r="CF205" s="195"/>
      <c r="CG205" s="195"/>
      <c r="CH205" s="195"/>
      <c r="CI205" s="195"/>
      <c r="CJ205" s="195"/>
      <c r="CK205" s="195"/>
      <c r="CL205" s="195"/>
      <c r="CM205" s="195"/>
      <c r="CN205" s="195"/>
      <c r="CO205" s="195"/>
      <c r="CP205" s="195"/>
      <c r="CQ205" s="195"/>
      <c r="CR205" s="195"/>
      <c r="CS205" s="195"/>
      <c r="CT205" s="195"/>
      <c r="CU205" s="195"/>
      <c r="CV205" s="195"/>
      <c r="CW205" s="195"/>
      <c r="CX205" s="195"/>
      <c r="CY205" s="195"/>
      <c r="CZ205" s="195"/>
      <c r="DA205" s="195"/>
      <c r="DB205" s="195"/>
      <c r="DC205" s="195"/>
      <c r="DD205" s="195"/>
      <c r="DE205" s="195"/>
      <c r="DF205" s="195"/>
      <c r="DG205" s="195"/>
      <c r="DH205" s="195"/>
      <c r="DI205" s="195"/>
      <c r="DJ205" s="195"/>
      <c r="DK205" s="195"/>
      <c r="DL205" s="195"/>
      <c r="DM205" s="195"/>
      <c r="DN205" s="195"/>
      <c r="DO205" s="195"/>
      <c r="DP205" s="195"/>
      <c r="DQ205" s="195"/>
      <c r="DR205" s="195"/>
      <c r="DS205" s="195"/>
      <c r="DT205" s="195"/>
      <c r="DU205" s="195"/>
      <c r="DV205" s="195"/>
      <c r="DW205" s="195"/>
      <c r="DX205" s="195"/>
      <c r="DY205" s="195"/>
      <c r="DZ205" s="195"/>
      <c r="EA205" s="195"/>
      <c r="EB205" s="195"/>
      <c r="EC205" s="195"/>
      <c r="ED205" s="195"/>
      <c r="EE205" s="27"/>
      <c r="EF205" s="428"/>
      <c r="EG205" s="428"/>
      <c r="EH205" s="428"/>
      <c r="EI205" s="428"/>
      <c r="EJ205" s="195"/>
      <c r="EK205" s="195"/>
      <c r="EL205" s="195"/>
      <c r="EM205" s="195"/>
      <c r="EN205" s="195"/>
      <c r="EO205" s="195"/>
      <c r="EP205" s="195"/>
      <c r="EQ205" s="195"/>
      <c r="ER205" s="195"/>
      <c r="ES205" s="195"/>
      <c r="ET205" s="195"/>
      <c r="EU205" s="195"/>
      <c r="EV205" s="195"/>
      <c r="EW205" s="195"/>
      <c r="EX205" s="195"/>
      <c r="EY205" s="195"/>
      <c r="EZ205" s="195"/>
      <c r="FA205" s="195"/>
      <c r="FB205" s="195"/>
      <c r="FC205" s="195"/>
      <c r="FD205" s="195"/>
      <c r="FE205" s="195"/>
      <c r="FF205" s="195"/>
      <c r="FG205" s="195"/>
      <c r="FH205" s="195"/>
      <c r="FI205" s="195"/>
      <c r="FJ205" s="195"/>
      <c r="FK205" s="195"/>
      <c r="FL205" s="195"/>
      <c r="FM205" s="195"/>
      <c r="FN205" s="195"/>
      <c r="FO205" s="195"/>
      <c r="FP205" s="195"/>
      <c r="FQ205" s="195"/>
      <c r="FR205" s="195"/>
      <c r="FS205" s="195"/>
      <c r="FT205" s="195"/>
      <c r="FU205" s="195"/>
      <c r="FV205" s="195"/>
      <c r="FW205" s="195"/>
      <c r="FX205" s="195"/>
      <c r="FY205" s="195"/>
      <c r="FZ205" s="195"/>
      <c r="GA205" s="195"/>
      <c r="GB205" s="195"/>
      <c r="GC205" s="195"/>
      <c r="GD205" s="195"/>
      <c r="GE205" s="195"/>
      <c r="GF205" s="195"/>
      <c r="GG205" s="195"/>
      <c r="GH205" s="195"/>
      <c r="GI205" s="195"/>
      <c r="GJ205" s="195"/>
      <c r="GK205" s="195"/>
      <c r="GL205" s="195"/>
      <c r="GM205" s="195"/>
      <c r="GN205" s="195"/>
      <c r="GO205" s="195"/>
      <c r="GP205" s="195"/>
      <c r="GQ205" s="195"/>
      <c r="GR205" s="195"/>
      <c r="GS205" s="195"/>
      <c r="GT205" s="195"/>
      <c r="GU205" s="195"/>
      <c r="GV205" s="195"/>
      <c r="GW205" s="195"/>
      <c r="GX205" s="195"/>
      <c r="GY205" s="195"/>
      <c r="GZ205" s="195"/>
      <c r="HA205" s="195"/>
    </row>
    <row r="206">
      <c r="A206" s="195"/>
      <c r="B206" s="195"/>
      <c r="C206" s="195"/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5"/>
      <c r="AT206" s="195"/>
      <c r="AU206" s="195"/>
      <c r="AV206" s="195"/>
      <c r="AW206" s="195"/>
      <c r="AX206" s="195"/>
      <c r="AY206" s="195"/>
      <c r="AZ206" s="195"/>
      <c r="BA206" s="195"/>
      <c r="BB206" s="195"/>
      <c r="BC206" s="195"/>
      <c r="BD206" s="195"/>
      <c r="BE206" s="195"/>
      <c r="BF206" s="195"/>
      <c r="BG206" s="195"/>
      <c r="BH206" s="195"/>
      <c r="BI206" s="195"/>
      <c r="BJ206" s="195"/>
      <c r="BK206" s="195"/>
      <c r="BL206" s="195"/>
      <c r="BM206" s="195"/>
      <c r="BN206" s="195"/>
      <c r="BO206" s="195"/>
      <c r="BP206" s="195"/>
      <c r="BQ206" s="195"/>
      <c r="BR206" s="195"/>
      <c r="BS206" s="195"/>
      <c r="BT206" s="195"/>
      <c r="BU206" s="195"/>
      <c r="BV206" s="195"/>
      <c r="BW206" s="195"/>
      <c r="BX206" s="195"/>
      <c r="BY206" s="195"/>
      <c r="BZ206" s="195"/>
      <c r="CA206" s="195"/>
      <c r="CB206" s="195"/>
      <c r="CC206" s="195"/>
      <c r="CD206" s="195"/>
      <c r="CE206" s="195"/>
      <c r="CF206" s="195"/>
      <c r="CG206" s="195"/>
      <c r="CH206" s="195"/>
      <c r="CI206" s="195"/>
      <c r="CJ206" s="195"/>
      <c r="CK206" s="195"/>
      <c r="CL206" s="195"/>
      <c r="CM206" s="195"/>
      <c r="CN206" s="195"/>
      <c r="CO206" s="195"/>
      <c r="CP206" s="195"/>
      <c r="CQ206" s="195"/>
      <c r="CR206" s="195"/>
      <c r="CS206" s="195"/>
      <c r="CT206" s="195"/>
      <c r="CU206" s="195"/>
      <c r="CV206" s="195"/>
      <c r="CW206" s="195"/>
      <c r="CX206" s="195"/>
      <c r="CY206" s="195"/>
      <c r="CZ206" s="195"/>
      <c r="DA206" s="195"/>
      <c r="DB206" s="195"/>
      <c r="DC206" s="195"/>
      <c r="DD206" s="195"/>
      <c r="DE206" s="195"/>
      <c r="DF206" s="195"/>
      <c r="DG206" s="195"/>
      <c r="DH206" s="195"/>
      <c r="DI206" s="195"/>
      <c r="DJ206" s="195"/>
      <c r="DK206" s="195"/>
      <c r="DL206" s="195"/>
      <c r="DM206" s="195"/>
      <c r="DN206" s="195"/>
      <c r="DO206" s="195"/>
      <c r="DP206" s="195"/>
      <c r="DQ206" s="195"/>
      <c r="DR206" s="195"/>
      <c r="DS206" s="195"/>
      <c r="DT206" s="195"/>
      <c r="DU206" s="195"/>
      <c r="DV206" s="195"/>
      <c r="DW206" s="195"/>
      <c r="DX206" s="195"/>
      <c r="DY206" s="195"/>
      <c r="DZ206" s="195"/>
      <c r="EA206" s="195"/>
      <c r="EB206" s="195"/>
      <c r="EC206" s="195"/>
      <c r="ED206" s="195"/>
      <c r="EE206" s="27"/>
      <c r="EF206" s="428"/>
      <c r="EG206" s="428"/>
      <c r="EH206" s="428"/>
      <c r="EI206" s="195"/>
      <c r="EJ206" s="195"/>
      <c r="EK206" s="195"/>
      <c r="EL206" s="195"/>
      <c r="EM206" s="195"/>
      <c r="EN206" s="195"/>
      <c r="EO206" s="195"/>
      <c r="EP206" s="195"/>
      <c r="EQ206" s="195"/>
      <c r="ER206" s="195"/>
      <c r="ES206" s="195"/>
      <c r="ET206" s="195"/>
      <c r="EU206" s="195"/>
      <c r="EV206" s="195"/>
      <c r="EW206" s="195"/>
      <c r="EX206" s="195"/>
      <c r="EY206" s="195"/>
      <c r="EZ206" s="195"/>
      <c r="FA206" s="195"/>
      <c r="FB206" s="195"/>
      <c r="FC206" s="195"/>
      <c r="FD206" s="195"/>
      <c r="FE206" s="195"/>
      <c r="FF206" s="195"/>
      <c r="FG206" s="195"/>
      <c r="FH206" s="195"/>
      <c r="FI206" s="195"/>
      <c r="FJ206" s="195"/>
      <c r="FK206" s="195"/>
      <c r="FL206" s="195"/>
      <c r="FM206" s="195"/>
      <c r="FN206" s="195"/>
      <c r="FO206" s="195"/>
      <c r="FP206" s="195"/>
      <c r="FQ206" s="195"/>
      <c r="FR206" s="195"/>
      <c r="FS206" s="195"/>
      <c r="FT206" s="195"/>
      <c r="FU206" s="195"/>
      <c r="FV206" s="195"/>
      <c r="FW206" s="195"/>
      <c r="FX206" s="195"/>
      <c r="FY206" s="195"/>
      <c r="FZ206" s="195"/>
      <c r="GA206" s="195"/>
      <c r="GB206" s="195"/>
      <c r="GC206" s="195"/>
      <c r="GD206" s="195"/>
      <c r="GE206" s="195"/>
      <c r="GF206" s="195"/>
      <c r="GG206" s="195"/>
      <c r="GH206" s="195"/>
      <c r="GI206" s="195"/>
      <c r="GJ206" s="195"/>
      <c r="GK206" s="195"/>
      <c r="GL206" s="195"/>
      <c r="GM206" s="195"/>
      <c r="GN206" s="195"/>
      <c r="GO206" s="195"/>
      <c r="GP206" s="195"/>
      <c r="GQ206" s="195"/>
      <c r="GR206" s="195"/>
      <c r="GS206" s="195"/>
      <c r="GT206" s="195"/>
      <c r="GU206" s="195"/>
      <c r="GV206" s="195"/>
      <c r="GW206" s="195"/>
      <c r="GX206" s="195"/>
      <c r="GY206" s="195"/>
      <c r="GZ206" s="195"/>
      <c r="HA206" s="19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</row>
    <row r="2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</row>
    <row r="3">
      <c r="A3" s="437"/>
      <c r="B3" s="438" t="s">
        <v>282</v>
      </c>
      <c r="C3" s="439"/>
      <c r="D3" s="439"/>
      <c r="E3" s="439"/>
      <c r="F3" s="439"/>
      <c r="G3" s="439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</row>
    <row r="4">
      <c r="A4" s="437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</row>
    <row r="5">
      <c r="A5" s="437"/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</row>
    <row r="6">
      <c r="A6" s="439"/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39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39"/>
      <c r="X6" s="440"/>
      <c r="Y6" s="440"/>
      <c r="Z6" s="440"/>
      <c r="AA6" s="440"/>
      <c r="AB6" s="440"/>
      <c r="AC6" s="440"/>
      <c r="AD6" s="440"/>
      <c r="AE6" s="440"/>
      <c r="AF6" s="440"/>
      <c r="AG6" s="440"/>
    </row>
    <row r="7">
      <c r="A7" s="437"/>
      <c r="B7" s="439"/>
      <c r="C7" s="433" t="s">
        <v>283</v>
      </c>
      <c r="D7" s="441" t="s">
        <v>284</v>
      </c>
      <c r="E7" s="442"/>
      <c r="F7" s="442"/>
      <c r="G7" s="442"/>
      <c r="H7" s="443" t="s">
        <v>285</v>
      </c>
      <c r="I7" s="444"/>
      <c r="J7" s="444"/>
      <c r="K7" s="444"/>
      <c r="L7" s="437"/>
      <c r="M7" s="439"/>
      <c r="N7" s="433" t="s">
        <v>286</v>
      </c>
      <c r="O7" s="441" t="s">
        <v>284</v>
      </c>
      <c r="P7" s="442"/>
      <c r="Q7" s="442"/>
      <c r="R7" s="442"/>
      <c r="S7" s="443" t="s">
        <v>285</v>
      </c>
      <c r="T7" s="444"/>
      <c r="U7" s="444"/>
      <c r="V7" s="444"/>
      <c r="W7" s="437"/>
      <c r="X7" s="439"/>
      <c r="Y7" s="433" t="s">
        <v>287</v>
      </c>
      <c r="Z7" s="441" t="s">
        <v>284</v>
      </c>
      <c r="AA7" s="442"/>
      <c r="AB7" s="442"/>
      <c r="AC7" s="442"/>
      <c r="AD7" s="443" t="s">
        <v>285</v>
      </c>
      <c r="AE7" s="444"/>
      <c r="AF7" s="444"/>
      <c r="AG7" s="444"/>
    </row>
    <row r="8">
      <c r="A8" s="437"/>
      <c r="B8" s="437"/>
      <c r="C8" s="439" t="s">
        <v>39</v>
      </c>
      <c r="D8" s="445">
        <v>100.0</v>
      </c>
      <c r="E8" s="445">
        <v>100.0</v>
      </c>
      <c r="F8" s="445">
        <v>100.0</v>
      </c>
      <c r="G8" s="445">
        <v>100.0</v>
      </c>
      <c r="H8" s="445">
        <v>100.0</v>
      </c>
      <c r="I8" s="445">
        <v>100.0</v>
      </c>
      <c r="J8" s="445">
        <v>100.0</v>
      </c>
      <c r="K8" s="445">
        <v>100.0</v>
      </c>
      <c r="L8" s="437"/>
      <c r="M8" s="437"/>
      <c r="N8" s="439" t="s">
        <v>39</v>
      </c>
      <c r="O8" s="445">
        <v>100.0</v>
      </c>
      <c r="P8" s="445">
        <v>100.0</v>
      </c>
      <c r="Q8" s="445">
        <v>100.0</v>
      </c>
      <c r="R8" s="445">
        <v>100.0</v>
      </c>
      <c r="S8" s="445">
        <v>100.0</v>
      </c>
      <c r="T8" s="445">
        <v>100.0</v>
      </c>
      <c r="U8" s="445">
        <v>100.0</v>
      </c>
      <c r="V8" s="445">
        <v>100.0</v>
      </c>
      <c r="W8" s="437"/>
      <c r="X8" s="437"/>
      <c r="Y8" s="439" t="s">
        <v>39</v>
      </c>
      <c r="Z8" s="445">
        <v>100.0</v>
      </c>
      <c r="AA8" s="445">
        <v>100.0</v>
      </c>
      <c r="AB8" s="445">
        <v>100.0</v>
      </c>
      <c r="AC8" s="445">
        <v>100.0</v>
      </c>
      <c r="AD8" s="445">
        <v>100.0</v>
      </c>
      <c r="AE8" s="445">
        <v>100.0</v>
      </c>
      <c r="AF8" s="445">
        <v>100.0</v>
      </c>
      <c r="AG8" s="445">
        <v>100.0</v>
      </c>
    </row>
    <row r="9">
      <c r="A9" s="437"/>
      <c r="B9" s="437"/>
      <c r="C9" s="439" t="s">
        <v>2</v>
      </c>
      <c r="D9" s="446" t="s">
        <v>288</v>
      </c>
      <c r="E9" s="446" t="s">
        <v>289</v>
      </c>
      <c r="F9" s="446" t="s">
        <v>290</v>
      </c>
      <c r="G9" s="446" t="s">
        <v>290</v>
      </c>
      <c r="H9" s="446" t="s">
        <v>288</v>
      </c>
      <c r="I9" s="446" t="s">
        <v>289</v>
      </c>
      <c r="J9" s="446" t="s">
        <v>290</v>
      </c>
      <c r="K9" s="446" t="s">
        <v>290</v>
      </c>
      <c r="L9" s="437"/>
      <c r="M9" s="437"/>
      <c r="N9" s="439" t="s">
        <v>2</v>
      </c>
      <c r="O9" s="446" t="s">
        <v>288</v>
      </c>
      <c r="P9" s="446" t="s">
        <v>289</v>
      </c>
      <c r="Q9" s="446" t="s">
        <v>290</v>
      </c>
      <c r="R9" s="446" t="s">
        <v>290</v>
      </c>
      <c r="S9" s="446" t="s">
        <v>288</v>
      </c>
      <c r="T9" s="446" t="s">
        <v>289</v>
      </c>
      <c r="U9" s="446" t="s">
        <v>290</v>
      </c>
      <c r="V9" s="446" t="s">
        <v>290</v>
      </c>
      <c r="W9" s="437"/>
      <c r="X9" s="437"/>
      <c r="Y9" s="439" t="s">
        <v>2</v>
      </c>
      <c r="Z9" s="446" t="s">
        <v>288</v>
      </c>
      <c r="AA9" s="446" t="s">
        <v>289</v>
      </c>
      <c r="AB9" s="446" t="s">
        <v>290</v>
      </c>
      <c r="AC9" s="446" t="s">
        <v>290</v>
      </c>
      <c r="AD9" s="446" t="s">
        <v>288</v>
      </c>
      <c r="AE9" s="446" t="s">
        <v>289</v>
      </c>
      <c r="AF9" s="446" t="s">
        <v>290</v>
      </c>
      <c r="AG9" s="446" t="s">
        <v>290</v>
      </c>
    </row>
    <row r="10">
      <c r="A10" s="437"/>
      <c r="B10" s="437"/>
      <c r="C10" s="439" t="s">
        <v>7</v>
      </c>
      <c r="D10" s="447"/>
      <c r="E10" s="447"/>
      <c r="F10" s="447"/>
      <c r="G10" s="447"/>
      <c r="H10" s="447"/>
      <c r="I10" s="447"/>
      <c r="J10" s="447"/>
      <c r="K10" s="447"/>
      <c r="L10" s="437"/>
      <c r="M10" s="437"/>
      <c r="N10" s="439" t="s">
        <v>7</v>
      </c>
      <c r="O10" s="447"/>
      <c r="P10" s="447"/>
      <c r="Q10" s="447"/>
      <c r="R10" s="447"/>
      <c r="S10" s="447"/>
      <c r="T10" s="447"/>
      <c r="U10" s="447"/>
      <c r="V10" s="447"/>
      <c r="W10" s="437"/>
      <c r="X10" s="437"/>
      <c r="Y10" s="439" t="s">
        <v>7</v>
      </c>
      <c r="Z10" s="447"/>
      <c r="AA10" s="447"/>
      <c r="AB10" s="447"/>
      <c r="AC10" s="447"/>
      <c r="AD10" s="447"/>
      <c r="AE10" s="447"/>
      <c r="AF10" s="447"/>
      <c r="AG10" s="447"/>
    </row>
    <row r="11">
      <c r="A11" s="437"/>
      <c r="B11" s="437"/>
      <c r="C11" s="437" t="s">
        <v>9</v>
      </c>
      <c r="D11" s="57">
        <v>8.0</v>
      </c>
      <c r="E11" s="57">
        <v>8.0</v>
      </c>
      <c r="F11" s="57">
        <v>8.0</v>
      </c>
      <c r="G11" s="57">
        <v>8.0</v>
      </c>
      <c r="H11" s="57">
        <v>8.0</v>
      </c>
      <c r="I11" s="57">
        <v>8.0</v>
      </c>
      <c r="J11" s="57">
        <v>8.0</v>
      </c>
      <c r="K11" s="57">
        <v>8.0</v>
      </c>
      <c r="L11" s="437"/>
      <c r="M11" s="437"/>
      <c r="N11" s="437" t="s">
        <v>9</v>
      </c>
      <c r="O11" s="57">
        <v>8.0</v>
      </c>
      <c r="P11" s="57">
        <v>8.0</v>
      </c>
      <c r="Q11" s="57">
        <v>8.0</v>
      </c>
      <c r="R11" s="57">
        <v>8.0</v>
      </c>
      <c r="S11" s="57">
        <v>8.0</v>
      </c>
      <c r="T11" s="57">
        <v>8.0</v>
      </c>
      <c r="U11" s="57">
        <v>8.0</v>
      </c>
      <c r="V11" s="57">
        <v>8.0</v>
      </c>
      <c r="W11" s="437"/>
      <c r="X11" s="437"/>
      <c r="Y11" s="437" t="s">
        <v>9</v>
      </c>
      <c r="Z11" s="57">
        <v>8.0</v>
      </c>
      <c r="AA11" s="57">
        <v>8.0</v>
      </c>
      <c r="AB11" s="57">
        <v>8.0</v>
      </c>
      <c r="AC11" s="57">
        <v>8.0</v>
      </c>
      <c r="AD11" s="57">
        <v>8.0</v>
      </c>
      <c r="AE11" s="57">
        <v>8.0</v>
      </c>
      <c r="AF11" s="57">
        <v>8.0</v>
      </c>
      <c r="AG11" s="57">
        <v>8.0</v>
      </c>
    </row>
    <row r="12">
      <c r="A12" s="437"/>
      <c r="B12" s="437"/>
      <c r="C12" s="428" t="s">
        <v>11</v>
      </c>
      <c r="D12" s="57"/>
      <c r="E12" s="57"/>
      <c r="F12" s="57"/>
      <c r="G12" s="57"/>
      <c r="H12" s="57"/>
      <c r="I12" s="57"/>
      <c r="J12" s="57"/>
      <c r="K12" s="437"/>
      <c r="L12" s="437"/>
      <c r="M12" s="437"/>
      <c r="N12" s="428" t="s">
        <v>11</v>
      </c>
      <c r="O12" s="57"/>
      <c r="P12" s="57"/>
      <c r="Q12" s="57"/>
      <c r="R12" s="57"/>
      <c r="S12" s="57"/>
      <c r="T12" s="57"/>
      <c r="U12" s="57"/>
      <c r="V12" s="437"/>
      <c r="W12" s="437"/>
      <c r="X12" s="437"/>
      <c r="Y12" s="428" t="s">
        <v>11</v>
      </c>
      <c r="Z12" s="57"/>
      <c r="AA12" s="57"/>
      <c r="AB12" s="57"/>
      <c r="AC12" s="57"/>
      <c r="AD12" s="57"/>
      <c r="AE12" s="57"/>
      <c r="AF12" s="57"/>
      <c r="AG12" s="437"/>
    </row>
    <row r="13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37"/>
      <c r="AG13" s="437"/>
    </row>
    <row r="14">
      <c r="A14" s="437"/>
      <c r="B14" s="437"/>
      <c r="C14" s="439"/>
      <c r="D14" s="439"/>
      <c r="E14" s="439"/>
      <c r="F14" s="439"/>
      <c r="G14" s="439"/>
      <c r="H14" s="439"/>
      <c r="I14" s="439"/>
      <c r="J14" s="439"/>
      <c r="K14" s="439"/>
      <c r="L14" s="437"/>
      <c r="M14" s="437"/>
      <c r="N14" s="439"/>
      <c r="O14" s="439"/>
      <c r="P14" s="439"/>
      <c r="Q14" s="439"/>
      <c r="R14" s="439"/>
      <c r="S14" s="439"/>
      <c r="T14" s="439"/>
      <c r="U14" s="439"/>
      <c r="V14" s="439"/>
      <c r="W14" s="437"/>
      <c r="X14" s="437"/>
      <c r="Y14" s="439"/>
      <c r="Z14" s="439"/>
      <c r="AA14" s="439"/>
      <c r="AB14" s="439"/>
      <c r="AC14" s="439"/>
      <c r="AD14" s="439"/>
      <c r="AE14" s="439"/>
      <c r="AF14" s="439"/>
      <c r="AG14" s="439"/>
    </row>
    <row r="15">
      <c r="A15" s="437"/>
      <c r="B15" s="439" t="s">
        <v>12</v>
      </c>
      <c r="C15" s="448" t="s">
        <v>13</v>
      </c>
      <c r="D15" s="64">
        <v>20.0</v>
      </c>
      <c r="E15" s="64">
        <f t="shared" ref="E15:K15" si="1">D15</f>
        <v>20</v>
      </c>
      <c r="F15" s="64">
        <f t="shared" si="1"/>
        <v>20</v>
      </c>
      <c r="G15" s="64">
        <f t="shared" si="1"/>
        <v>20</v>
      </c>
      <c r="H15" s="64">
        <f t="shared" si="1"/>
        <v>20</v>
      </c>
      <c r="I15" s="64">
        <f t="shared" si="1"/>
        <v>20</v>
      </c>
      <c r="J15" s="64">
        <f t="shared" si="1"/>
        <v>20</v>
      </c>
      <c r="K15" s="64">
        <f t="shared" si="1"/>
        <v>20</v>
      </c>
      <c r="L15" s="437"/>
      <c r="M15" s="439" t="s">
        <v>12</v>
      </c>
      <c r="N15" s="448" t="s">
        <v>13</v>
      </c>
      <c r="O15" s="64">
        <v>2000.0</v>
      </c>
      <c r="P15" s="64">
        <f t="shared" ref="P15:V15" si="2">O15</f>
        <v>2000</v>
      </c>
      <c r="Q15" s="64">
        <f t="shared" si="2"/>
        <v>2000</v>
      </c>
      <c r="R15" s="64">
        <f t="shared" si="2"/>
        <v>2000</v>
      </c>
      <c r="S15" s="64">
        <f t="shared" si="2"/>
        <v>2000</v>
      </c>
      <c r="T15" s="64">
        <f t="shared" si="2"/>
        <v>2000</v>
      </c>
      <c r="U15" s="64">
        <f t="shared" si="2"/>
        <v>2000</v>
      </c>
      <c r="V15" s="64">
        <f t="shared" si="2"/>
        <v>2000</v>
      </c>
      <c r="W15" s="437"/>
      <c r="X15" s="439" t="s">
        <v>12</v>
      </c>
      <c r="Y15" s="448" t="s">
        <v>13</v>
      </c>
      <c r="Z15" s="64">
        <v>20000.0</v>
      </c>
      <c r="AA15" s="64">
        <f t="shared" ref="AA15:AG15" si="3">Z15</f>
        <v>20000</v>
      </c>
      <c r="AB15" s="64">
        <f t="shared" si="3"/>
        <v>20000</v>
      </c>
      <c r="AC15" s="64">
        <f t="shared" si="3"/>
        <v>20000</v>
      </c>
      <c r="AD15" s="64">
        <f t="shared" si="3"/>
        <v>20000</v>
      </c>
      <c r="AE15" s="64">
        <f t="shared" si="3"/>
        <v>20000</v>
      </c>
      <c r="AF15" s="64">
        <f t="shared" si="3"/>
        <v>20000</v>
      </c>
      <c r="AG15" s="64">
        <f t="shared" si="3"/>
        <v>20000</v>
      </c>
    </row>
    <row r="16">
      <c r="A16" s="437"/>
      <c r="B16" s="437"/>
      <c r="C16" s="437" t="s">
        <v>15</v>
      </c>
      <c r="D16" s="57">
        <v>10.0</v>
      </c>
      <c r="E16" s="57">
        <f t="shared" ref="E16:K16" si="4">D16</f>
        <v>10</v>
      </c>
      <c r="F16" s="57">
        <f t="shared" si="4"/>
        <v>10</v>
      </c>
      <c r="G16" s="57">
        <f t="shared" si="4"/>
        <v>10</v>
      </c>
      <c r="H16" s="57">
        <f t="shared" si="4"/>
        <v>10</v>
      </c>
      <c r="I16" s="57">
        <f t="shared" si="4"/>
        <v>10</v>
      </c>
      <c r="J16" s="57">
        <f t="shared" si="4"/>
        <v>10</v>
      </c>
      <c r="K16" s="57">
        <f t="shared" si="4"/>
        <v>10</v>
      </c>
      <c r="L16" s="437"/>
      <c r="M16" s="437"/>
      <c r="N16" s="437" t="s">
        <v>15</v>
      </c>
      <c r="O16" s="57">
        <v>10.0</v>
      </c>
      <c r="P16" s="57">
        <f t="shared" ref="P16:V16" si="5">O16</f>
        <v>10</v>
      </c>
      <c r="Q16" s="57">
        <f t="shared" si="5"/>
        <v>10</v>
      </c>
      <c r="R16" s="57">
        <f t="shared" si="5"/>
        <v>10</v>
      </c>
      <c r="S16" s="57">
        <f t="shared" si="5"/>
        <v>10</v>
      </c>
      <c r="T16" s="57">
        <f t="shared" si="5"/>
        <v>10</v>
      </c>
      <c r="U16" s="57">
        <f t="shared" si="5"/>
        <v>10</v>
      </c>
      <c r="V16" s="57">
        <f t="shared" si="5"/>
        <v>10</v>
      </c>
      <c r="W16" s="437"/>
      <c r="X16" s="437"/>
      <c r="Y16" s="437" t="s">
        <v>15</v>
      </c>
      <c r="Z16" s="57">
        <v>10.0</v>
      </c>
      <c r="AA16" s="57">
        <f t="shared" ref="AA16:AG16" si="6">Z16</f>
        <v>10</v>
      </c>
      <c r="AB16" s="57">
        <f t="shared" si="6"/>
        <v>10</v>
      </c>
      <c r="AC16" s="57">
        <f t="shared" si="6"/>
        <v>10</v>
      </c>
      <c r="AD16" s="57">
        <f t="shared" si="6"/>
        <v>10</v>
      </c>
      <c r="AE16" s="57">
        <f t="shared" si="6"/>
        <v>10</v>
      </c>
      <c r="AF16" s="57">
        <f t="shared" si="6"/>
        <v>10</v>
      </c>
      <c r="AG16" s="57">
        <f t="shared" si="6"/>
        <v>10</v>
      </c>
    </row>
    <row r="17">
      <c r="A17" s="437"/>
      <c r="B17" s="437"/>
      <c r="C17" s="437" t="s">
        <v>16</v>
      </c>
      <c r="D17" s="57">
        <v>150.0</v>
      </c>
      <c r="E17" s="57">
        <v>120.0</v>
      </c>
      <c r="F17" s="57">
        <v>100.0</v>
      </c>
      <c r="G17" s="57">
        <v>62.0</v>
      </c>
      <c r="H17" s="57">
        <v>160.0</v>
      </c>
      <c r="I17" s="57">
        <v>150.0</v>
      </c>
      <c r="J17" s="57">
        <v>180.0</v>
      </c>
      <c r="K17" s="57">
        <v>200.0</v>
      </c>
      <c r="L17" s="437"/>
      <c r="M17" s="437"/>
      <c r="N17" s="437" t="s">
        <v>16</v>
      </c>
      <c r="O17" s="57">
        <v>15.0</v>
      </c>
      <c r="P17" s="57">
        <v>12.0</v>
      </c>
      <c r="Q17" s="57">
        <v>13.0</v>
      </c>
      <c r="R17" s="57">
        <v>10.0</v>
      </c>
      <c r="S17" s="57">
        <v>13.0</v>
      </c>
      <c r="T17" s="57">
        <v>16.0</v>
      </c>
      <c r="U17" s="57">
        <v>15.0</v>
      </c>
      <c r="V17" s="57">
        <v>15.0</v>
      </c>
      <c r="W17" s="437"/>
      <c r="X17" s="437"/>
      <c r="Y17" s="437" t="s">
        <v>16</v>
      </c>
      <c r="Z17" s="57">
        <v>20.0</v>
      </c>
      <c r="AA17" s="57">
        <v>22.0</v>
      </c>
      <c r="AB17" s="57">
        <v>19.0</v>
      </c>
      <c r="AC17" s="57">
        <v>17.0</v>
      </c>
      <c r="AD17" s="57">
        <v>22.0</v>
      </c>
      <c r="AE17" s="57">
        <v>25.0</v>
      </c>
      <c r="AF17" s="57">
        <v>26.0</v>
      </c>
      <c r="AG17" s="57">
        <v>26.0</v>
      </c>
    </row>
    <row r="18">
      <c r="A18" s="437"/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37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</row>
    <row r="19">
      <c r="A19" s="437"/>
      <c r="B19" s="437"/>
      <c r="C19" s="439"/>
      <c r="D19" s="439"/>
      <c r="E19" s="439"/>
      <c r="F19" s="439"/>
      <c r="G19" s="439"/>
      <c r="H19" s="439"/>
      <c r="I19" s="439"/>
      <c r="J19" s="439"/>
      <c r="K19" s="439"/>
      <c r="L19" s="437"/>
      <c r="M19" s="437"/>
      <c r="N19" s="439"/>
      <c r="O19" s="439"/>
      <c r="P19" s="439"/>
      <c r="Q19" s="439"/>
      <c r="R19" s="439"/>
      <c r="S19" s="439"/>
      <c r="T19" s="439"/>
      <c r="U19" s="439"/>
      <c r="V19" s="439"/>
      <c r="W19" s="437"/>
      <c r="X19" s="437"/>
      <c r="Y19" s="439"/>
      <c r="Z19" s="439"/>
      <c r="AA19" s="439"/>
      <c r="AB19" s="439"/>
      <c r="AC19" s="439"/>
      <c r="AD19" s="439"/>
      <c r="AE19" s="439"/>
      <c r="AF19" s="439"/>
      <c r="AG19" s="439"/>
    </row>
    <row r="20">
      <c r="A20" s="437"/>
      <c r="B20" s="439"/>
      <c r="C20" s="448" t="s">
        <v>17</v>
      </c>
      <c r="D20" s="74">
        <f t="shared" ref="D20:K20" si="7">AVERAGE(D17:D19)</f>
        <v>150</v>
      </c>
      <c r="E20" s="74">
        <f t="shared" si="7"/>
        <v>120</v>
      </c>
      <c r="F20" s="74">
        <f t="shared" si="7"/>
        <v>100</v>
      </c>
      <c r="G20" s="74">
        <f t="shared" si="7"/>
        <v>62</v>
      </c>
      <c r="H20" s="74">
        <f t="shared" si="7"/>
        <v>160</v>
      </c>
      <c r="I20" s="74">
        <f t="shared" si="7"/>
        <v>150</v>
      </c>
      <c r="J20" s="74">
        <f t="shared" si="7"/>
        <v>180</v>
      </c>
      <c r="K20" s="74">
        <f t="shared" si="7"/>
        <v>200</v>
      </c>
      <c r="L20" s="437"/>
      <c r="M20" s="439"/>
      <c r="N20" s="448" t="s">
        <v>17</v>
      </c>
      <c r="O20" s="74">
        <f t="shared" ref="O20:V20" si="8">AVERAGE(O17:O19)</f>
        <v>15</v>
      </c>
      <c r="P20" s="74">
        <f t="shared" si="8"/>
        <v>12</v>
      </c>
      <c r="Q20" s="74">
        <f t="shared" si="8"/>
        <v>13</v>
      </c>
      <c r="R20" s="74">
        <f t="shared" si="8"/>
        <v>10</v>
      </c>
      <c r="S20" s="74">
        <f t="shared" si="8"/>
        <v>13</v>
      </c>
      <c r="T20" s="74">
        <f t="shared" si="8"/>
        <v>16</v>
      </c>
      <c r="U20" s="74">
        <f t="shared" si="8"/>
        <v>15</v>
      </c>
      <c r="V20" s="74">
        <f t="shared" si="8"/>
        <v>15</v>
      </c>
      <c r="W20" s="437"/>
      <c r="X20" s="439"/>
      <c r="Y20" s="448" t="s">
        <v>17</v>
      </c>
      <c r="Z20" s="74">
        <f t="shared" ref="Z20:AG20" si="9">AVERAGE(Z17:Z19)</f>
        <v>20</v>
      </c>
      <c r="AA20" s="74">
        <f t="shared" si="9"/>
        <v>22</v>
      </c>
      <c r="AB20" s="74">
        <f t="shared" si="9"/>
        <v>19</v>
      </c>
      <c r="AC20" s="74">
        <f t="shared" si="9"/>
        <v>17</v>
      </c>
      <c r="AD20" s="74">
        <f t="shared" si="9"/>
        <v>22</v>
      </c>
      <c r="AE20" s="74">
        <f t="shared" si="9"/>
        <v>25</v>
      </c>
      <c r="AF20" s="74">
        <f t="shared" si="9"/>
        <v>26</v>
      </c>
      <c r="AG20" s="74">
        <f t="shared" si="9"/>
        <v>26</v>
      </c>
    </row>
    <row r="21">
      <c r="A21" s="437"/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/>
      <c r="AE21" s="437"/>
      <c r="AF21" s="437"/>
      <c r="AG21" s="437"/>
    </row>
    <row r="22">
      <c r="A22" s="437"/>
      <c r="B22" s="53" t="s">
        <v>18</v>
      </c>
      <c r="C22" s="437"/>
      <c r="D22" s="57">
        <v>45.0</v>
      </c>
      <c r="E22" s="57">
        <v>45.0</v>
      </c>
      <c r="F22" s="57">
        <v>45.0</v>
      </c>
      <c r="G22" s="57">
        <v>45.0</v>
      </c>
      <c r="H22" s="57">
        <v>45.0</v>
      </c>
      <c r="I22" s="57">
        <v>45.0</v>
      </c>
      <c r="J22" s="57">
        <v>45.0</v>
      </c>
      <c r="K22" s="57">
        <v>45.0</v>
      </c>
      <c r="L22" s="437"/>
      <c r="M22" s="53" t="s">
        <v>18</v>
      </c>
      <c r="N22" s="437"/>
      <c r="O22" s="57">
        <v>45.0</v>
      </c>
      <c r="P22" s="57">
        <v>45.0</v>
      </c>
      <c r="Q22" s="57">
        <v>45.0</v>
      </c>
      <c r="R22" s="57">
        <v>45.0</v>
      </c>
      <c r="S22" s="57">
        <v>45.0</v>
      </c>
      <c r="T22" s="57">
        <v>45.0</v>
      </c>
      <c r="U22" s="57">
        <v>45.0</v>
      </c>
      <c r="V22" s="57">
        <v>45.0</v>
      </c>
      <c r="W22" s="437"/>
      <c r="X22" s="53" t="s">
        <v>18</v>
      </c>
      <c r="Y22" s="437"/>
      <c r="Z22" s="57">
        <v>45.0</v>
      </c>
      <c r="AA22" s="57">
        <v>45.0</v>
      </c>
      <c r="AB22" s="57">
        <v>45.0</v>
      </c>
      <c r="AC22" s="57">
        <v>45.0</v>
      </c>
      <c r="AD22" s="57">
        <v>45.0</v>
      </c>
      <c r="AE22" s="57">
        <v>45.0</v>
      </c>
      <c r="AF22" s="57">
        <v>45.0</v>
      </c>
      <c r="AG22" s="57">
        <v>45.0</v>
      </c>
    </row>
    <row r="23">
      <c r="A23" s="437"/>
      <c r="B23" s="428" t="s">
        <v>19</v>
      </c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28" t="s">
        <v>19</v>
      </c>
      <c r="N23" s="437"/>
      <c r="O23" s="437"/>
      <c r="P23" s="437"/>
      <c r="Q23" s="437"/>
      <c r="R23" s="437"/>
      <c r="S23" s="437"/>
      <c r="T23" s="437"/>
      <c r="U23" s="437"/>
      <c r="V23" s="437"/>
      <c r="W23" s="437"/>
      <c r="X23" s="428" t="s">
        <v>19</v>
      </c>
      <c r="Y23" s="437"/>
      <c r="Z23" s="437"/>
      <c r="AA23" s="437"/>
      <c r="AB23" s="437"/>
      <c r="AC23" s="437"/>
      <c r="AD23" s="437"/>
      <c r="AE23" s="437"/>
      <c r="AF23" s="437"/>
      <c r="AG23" s="437"/>
    </row>
    <row r="24">
      <c r="A24" s="437"/>
      <c r="B24" s="437"/>
      <c r="C24" s="439" t="s">
        <v>20</v>
      </c>
      <c r="D24" s="75">
        <v>30.0</v>
      </c>
      <c r="E24" s="75">
        <f t="shared" ref="E24:K24" si="10">D24</f>
        <v>30</v>
      </c>
      <c r="F24" s="75">
        <f t="shared" si="10"/>
        <v>30</v>
      </c>
      <c r="G24" s="75">
        <f t="shared" si="10"/>
        <v>30</v>
      </c>
      <c r="H24" s="75">
        <f t="shared" si="10"/>
        <v>30</v>
      </c>
      <c r="I24" s="75">
        <f t="shared" si="10"/>
        <v>30</v>
      </c>
      <c r="J24" s="75">
        <f t="shared" si="10"/>
        <v>30</v>
      </c>
      <c r="K24" s="75">
        <f t="shared" si="10"/>
        <v>30</v>
      </c>
      <c r="L24" s="437"/>
      <c r="M24" s="437"/>
      <c r="N24" s="439" t="s">
        <v>20</v>
      </c>
      <c r="O24" s="75">
        <v>30.0</v>
      </c>
      <c r="P24" s="75">
        <f t="shared" ref="P24:V24" si="11">O24</f>
        <v>30</v>
      </c>
      <c r="Q24" s="75">
        <f t="shared" si="11"/>
        <v>30</v>
      </c>
      <c r="R24" s="75">
        <f t="shared" si="11"/>
        <v>30</v>
      </c>
      <c r="S24" s="75">
        <f t="shared" si="11"/>
        <v>30</v>
      </c>
      <c r="T24" s="75">
        <f t="shared" si="11"/>
        <v>30</v>
      </c>
      <c r="U24" s="75">
        <f t="shared" si="11"/>
        <v>30</v>
      </c>
      <c r="V24" s="75">
        <f t="shared" si="11"/>
        <v>30</v>
      </c>
      <c r="W24" s="437"/>
      <c r="X24" s="437"/>
      <c r="Y24" s="439" t="s">
        <v>20</v>
      </c>
      <c r="Z24" s="75">
        <v>30.0</v>
      </c>
      <c r="AA24" s="75">
        <f t="shared" ref="AA24:AG24" si="12">Z24</f>
        <v>30</v>
      </c>
      <c r="AB24" s="75">
        <f t="shared" si="12"/>
        <v>30</v>
      </c>
      <c r="AC24" s="75">
        <f t="shared" si="12"/>
        <v>30</v>
      </c>
      <c r="AD24" s="75">
        <f t="shared" si="12"/>
        <v>30</v>
      </c>
      <c r="AE24" s="75">
        <f t="shared" si="12"/>
        <v>30</v>
      </c>
      <c r="AF24" s="75">
        <f t="shared" si="12"/>
        <v>30</v>
      </c>
      <c r="AG24" s="75">
        <f t="shared" si="12"/>
        <v>30</v>
      </c>
    </row>
    <row r="25">
      <c r="A25" s="437"/>
      <c r="B25" s="439"/>
      <c r="C25" s="448" t="s">
        <v>21</v>
      </c>
      <c r="D25" s="64">
        <f t="shared" ref="D25:E25" si="13">D24*D20/D16*D15</f>
        <v>9000</v>
      </c>
      <c r="E25" s="64">
        <f t="shared" si="13"/>
        <v>7200</v>
      </c>
      <c r="F25" s="64">
        <f t="shared" ref="F25:G25" si="14">D24*F20/F16*F15</f>
        <v>6000</v>
      </c>
      <c r="G25" s="64">
        <f t="shared" si="14"/>
        <v>3720</v>
      </c>
      <c r="H25" s="64">
        <f t="shared" ref="H25:K25" si="15">H24*H20/H16*H15</f>
        <v>9600</v>
      </c>
      <c r="I25" s="64">
        <f t="shared" si="15"/>
        <v>9000</v>
      </c>
      <c r="J25" s="64">
        <f t="shared" si="15"/>
        <v>10800</v>
      </c>
      <c r="K25" s="64">
        <f t="shared" si="15"/>
        <v>12000</v>
      </c>
      <c r="L25" s="437"/>
      <c r="M25" s="439"/>
      <c r="N25" s="448" t="s">
        <v>21</v>
      </c>
      <c r="O25" s="64">
        <f t="shared" ref="O25:P25" si="16">O24*O20/O16*O15</f>
        <v>90000</v>
      </c>
      <c r="P25" s="64">
        <f t="shared" si="16"/>
        <v>72000</v>
      </c>
      <c r="Q25" s="64">
        <f t="shared" ref="Q25:R25" si="17">O24*Q20/Q16*Q15</f>
        <v>78000</v>
      </c>
      <c r="R25" s="64">
        <f t="shared" si="17"/>
        <v>60000</v>
      </c>
      <c r="S25" s="64">
        <f t="shared" ref="S25:V25" si="18">S24*S20/S16*S15</f>
        <v>78000</v>
      </c>
      <c r="T25" s="64">
        <f t="shared" si="18"/>
        <v>96000</v>
      </c>
      <c r="U25" s="64">
        <f t="shared" si="18"/>
        <v>90000</v>
      </c>
      <c r="V25" s="64">
        <f t="shared" si="18"/>
        <v>90000</v>
      </c>
      <c r="W25" s="437"/>
      <c r="X25" s="439"/>
      <c r="Y25" s="448" t="s">
        <v>21</v>
      </c>
      <c r="Z25" s="64">
        <f t="shared" ref="Z25:AA25" si="19">Z24*Z20/Z16*Z15</f>
        <v>1200000</v>
      </c>
      <c r="AA25" s="64">
        <f t="shared" si="19"/>
        <v>1320000</v>
      </c>
      <c r="AB25" s="64">
        <f t="shared" ref="AB25:AC25" si="20">Z24*AB20/AB16*AB15</f>
        <v>1140000</v>
      </c>
      <c r="AC25" s="64">
        <f t="shared" si="20"/>
        <v>1020000</v>
      </c>
      <c r="AD25" s="64">
        <f t="shared" ref="AD25:AG25" si="21">AD24*AD20/AD16*AD15</f>
        <v>1320000</v>
      </c>
      <c r="AE25" s="64">
        <f t="shared" si="21"/>
        <v>1500000</v>
      </c>
      <c r="AF25" s="64">
        <f t="shared" si="21"/>
        <v>1560000</v>
      </c>
      <c r="AG25" s="64">
        <f t="shared" si="21"/>
        <v>1560000</v>
      </c>
    </row>
    <row r="26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</row>
    <row r="27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 t="s">
        <v>291</v>
      </c>
      <c r="R27" s="437" t="s">
        <v>291</v>
      </c>
      <c r="S27" s="437"/>
      <c r="T27" s="437"/>
      <c r="U27" s="437"/>
      <c r="V27" s="437"/>
      <c r="W27" s="437"/>
      <c r="X27" s="437"/>
      <c r="Y27" s="437"/>
      <c r="Z27" s="437"/>
      <c r="AA27" s="437"/>
      <c r="AB27" s="195" t="s">
        <v>291</v>
      </c>
      <c r="AC27" s="195" t="s">
        <v>291</v>
      </c>
      <c r="AD27" s="437"/>
      <c r="AE27" s="437"/>
      <c r="AF27" s="437"/>
      <c r="AG27" s="437"/>
    </row>
    <row r="28">
      <c r="A28" s="437"/>
      <c r="B28" s="53" t="s">
        <v>22</v>
      </c>
      <c r="C28" s="75"/>
      <c r="D28" s="437"/>
      <c r="E28" s="57"/>
      <c r="F28" s="57">
        <v>6.0</v>
      </c>
      <c r="G28" s="57"/>
      <c r="H28" s="57"/>
      <c r="I28" s="57"/>
      <c r="J28" s="57"/>
      <c r="K28" s="57"/>
      <c r="L28" s="437"/>
      <c r="M28" s="53" t="s">
        <v>22</v>
      </c>
      <c r="N28" s="75"/>
      <c r="O28" s="437"/>
      <c r="P28" s="57"/>
      <c r="Q28" s="57"/>
      <c r="R28" s="57"/>
      <c r="S28" s="57"/>
      <c r="T28" s="57"/>
      <c r="U28" s="57"/>
      <c r="V28" s="57"/>
      <c r="W28" s="437"/>
      <c r="X28" s="53" t="s">
        <v>22</v>
      </c>
      <c r="Y28" s="75"/>
      <c r="Z28" s="57">
        <v>2.0</v>
      </c>
      <c r="AA28" s="57">
        <v>1.0</v>
      </c>
      <c r="AB28" s="57"/>
      <c r="AC28" s="57"/>
      <c r="AD28" s="57">
        <v>3.0</v>
      </c>
      <c r="AE28" s="57"/>
      <c r="AF28" s="57">
        <v>3.0</v>
      </c>
      <c r="AG28" s="57"/>
    </row>
    <row r="29">
      <c r="A29" s="437"/>
      <c r="B29" s="437"/>
      <c r="C29" s="57"/>
      <c r="D29" s="437"/>
      <c r="E29" s="57"/>
      <c r="F29" s="57">
        <v>14.0</v>
      </c>
      <c r="G29" s="57"/>
      <c r="H29" s="57"/>
      <c r="I29" s="57"/>
      <c r="J29" s="57"/>
      <c r="K29" s="57"/>
      <c r="L29" s="437"/>
      <c r="M29" s="437"/>
      <c r="N29" s="57"/>
      <c r="O29" s="437"/>
      <c r="P29" s="57"/>
      <c r="Q29" s="57"/>
      <c r="R29" s="57"/>
      <c r="S29" s="57"/>
      <c r="T29" s="57"/>
      <c r="U29" s="57"/>
      <c r="V29" s="57"/>
      <c r="W29" s="437"/>
      <c r="X29" s="437"/>
      <c r="Y29" s="57"/>
      <c r="Z29" s="57">
        <v>5.0</v>
      </c>
      <c r="AA29" s="57">
        <v>0.0</v>
      </c>
      <c r="AB29" s="57"/>
      <c r="AC29" s="57"/>
      <c r="AD29" s="57">
        <v>6.0</v>
      </c>
      <c r="AE29" s="57"/>
      <c r="AF29" s="57">
        <v>0.0</v>
      </c>
      <c r="AG29" s="57"/>
    </row>
    <row r="30">
      <c r="A30" s="437"/>
      <c r="B30" s="437"/>
      <c r="C30" s="57"/>
      <c r="D30" s="437"/>
      <c r="E30" s="57"/>
      <c r="F30" s="57">
        <v>8.0</v>
      </c>
      <c r="G30" s="57"/>
      <c r="H30" s="57"/>
      <c r="I30" s="57"/>
      <c r="J30" s="57"/>
      <c r="K30" s="57"/>
      <c r="L30" s="437"/>
      <c r="M30" s="437"/>
      <c r="N30" s="57"/>
      <c r="O30" s="437"/>
      <c r="P30" s="57"/>
      <c r="Q30" s="57"/>
      <c r="R30" s="57"/>
      <c r="S30" s="57"/>
      <c r="T30" s="57"/>
      <c r="U30" s="57"/>
      <c r="V30" s="57"/>
      <c r="W30" s="437"/>
      <c r="X30" s="437"/>
      <c r="Y30" s="57"/>
      <c r="Z30" s="57">
        <v>6.0</v>
      </c>
      <c r="AA30" s="57">
        <v>0.0</v>
      </c>
      <c r="AB30" s="57"/>
      <c r="AC30" s="57"/>
      <c r="AD30" s="57">
        <v>19.0</v>
      </c>
      <c r="AE30" s="57"/>
      <c r="AF30" s="57">
        <v>2.0</v>
      </c>
      <c r="AG30" s="57"/>
    </row>
    <row r="31">
      <c r="A31" s="437"/>
      <c r="B31" s="437"/>
      <c r="C31" s="57"/>
      <c r="D31" s="57"/>
      <c r="E31" s="57"/>
      <c r="F31" s="57">
        <v>17.0</v>
      </c>
      <c r="G31" s="57"/>
      <c r="H31" s="57"/>
      <c r="I31" s="57"/>
      <c r="J31" s="57"/>
      <c r="K31" s="57"/>
      <c r="L31" s="437"/>
      <c r="M31" s="437"/>
      <c r="N31" s="57"/>
      <c r="O31" s="437"/>
      <c r="P31" s="57"/>
      <c r="Q31" s="57"/>
      <c r="R31" s="57"/>
      <c r="S31" s="57"/>
      <c r="T31" s="57"/>
      <c r="U31" s="57"/>
      <c r="V31" s="57"/>
      <c r="W31" s="437"/>
      <c r="X31" s="437"/>
      <c r="Y31" s="57"/>
      <c r="Z31" s="57">
        <v>7.0</v>
      </c>
      <c r="AA31" s="57">
        <v>0.0</v>
      </c>
      <c r="AB31" s="57"/>
      <c r="AC31" s="57"/>
      <c r="AD31" s="57">
        <v>4.0</v>
      </c>
      <c r="AE31" s="57"/>
      <c r="AF31" s="57">
        <v>0.0</v>
      </c>
      <c r="AG31" s="57"/>
    </row>
    <row r="32">
      <c r="A32" s="437"/>
      <c r="B32" s="437"/>
      <c r="C32" s="57"/>
      <c r="D32" s="57"/>
      <c r="E32" s="57"/>
      <c r="F32" s="57">
        <v>6.0</v>
      </c>
      <c r="G32" s="57"/>
      <c r="H32" s="57"/>
      <c r="I32" s="57"/>
      <c r="J32" s="57"/>
      <c r="K32" s="57"/>
      <c r="L32" s="437"/>
      <c r="M32" s="437"/>
      <c r="N32" s="57"/>
      <c r="O32" s="437"/>
      <c r="P32" s="57"/>
      <c r="Q32" s="57"/>
      <c r="R32" s="57"/>
      <c r="S32" s="57"/>
      <c r="T32" s="57"/>
      <c r="U32" s="57"/>
      <c r="V32" s="57"/>
      <c r="W32" s="437"/>
      <c r="X32" s="437"/>
      <c r="Y32" s="57"/>
      <c r="Z32" s="57">
        <v>12.0</v>
      </c>
      <c r="AA32" s="57">
        <v>0.0</v>
      </c>
      <c r="AB32" s="57"/>
      <c r="AC32" s="57"/>
      <c r="AD32" s="57">
        <v>1.0</v>
      </c>
      <c r="AE32" s="57"/>
      <c r="AF32" s="57">
        <v>0.0</v>
      </c>
      <c r="AG32" s="57"/>
    </row>
    <row r="33">
      <c r="A33" s="437"/>
      <c r="B33" s="437"/>
      <c r="C33" s="57"/>
      <c r="D33" s="437"/>
      <c r="E33" s="57"/>
      <c r="F33" s="57">
        <v>18.0</v>
      </c>
      <c r="G33" s="57"/>
      <c r="H33" s="57"/>
      <c r="I33" s="57"/>
      <c r="J33" s="57"/>
      <c r="K33" s="57"/>
      <c r="L33" s="437"/>
      <c r="M33" s="437"/>
      <c r="N33" s="57"/>
      <c r="O33" s="437"/>
      <c r="P33" s="57"/>
      <c r="Q33" s="57"/>
      <c r="R33" s="57"/>
      <c r="S33" s="57"/>
      <c r="T33" s="57"/>
      <c r="U33" s="57"/>
      <c r="V33" s="57"/>
      <c r="W33" s="437"/>
      <c r="X33" s="437"/>
      <c r="Y33" s="57"/>
      <c r="Z33" s="57">
        <v>15.0</v>
      </c>
      <c r="AA33" s="57">
        <v>0.0</v>
      </c>
      <c r="AB33" s="57"/>
      <c r="AC33" s="57"/>
      <c r="AD33" s="57">
        <v>5.0</v>
      </c>
      <c r="AE33" s="57"/>
      <c r="AF33" s="57">
        <v>2.0</v>
      </c>
      <c r="AG33" s="57"/>
    </row>
    <row r="34">
      <c r="A34" s="437"/>
      <c r="B34" s="437"/>
      <c r="C34" s="57"/>
      <c r="D34" s="437"/>
      <c r="E34" s="57"/>
      <c r="F34" s="57">
        <v>5.0</v>
      </c>
      <c r="G34" s="57"/>
      <c r="H34" s="57"/>
      <c r="I34" s="57"/>
      <c r="J34" s="57"/>
      <c r="K34" s="57"/>
      <c r="L34" s="437"/>
      <c r="M34" s="437"/>
      <c r="N34" s="57"/>
      <c r="O34" s="437"/>
      <c r="P34" s="57"/>
      <c r="Q34" s="57"/>
      <c r="R34" s="57"/>
      <c r="S34" s="57"/>
      <c r="T34" s="57"/>
      <c r="U34" s="57"/>
      <c r="V34" s="57"/>
      <c r="W34" s="437"/>
      <c r="X34" s="437"/>
      <c r="Y34" s="57"/>
      <c r="Z34" s="57">
        <v>4.0</v>
      </c>
      <c r="AA34" s="57">
        <v>0.0</v>
      </c>
      <c r="AB34" s="57"/>
      <c r="AC34" s="57"/>
      <c r="AD34" s="57">
        <v>6.0</v>
      </c>
      <c r="AE34" s="57"/>
      <c r="AF34" s="57">
        <v>3.0</v>
      </c>
      <c r="AG34" s="57"/>
    </row>
    <row r="35">
      <c r="A35" s="437"/>
      <c r="B35" s="437"/>
      <c r="C35" s="57"/>
      <c r="D35" s="437"/>
      <c r="E35" s="57"/>
      <c r="F35" s="57">
        <v>12.0</v>
      </c>
      <c r="G35" s="57"/>
      <c r="H35" s="57"/>
      <c r="I35" s="57"/>
      <c r="J35" s="57"/>
      <c r="K35" s="57"/>
      <c r="L35" s="437"/>
      <c r="M35" s="437"/>
      <c r="N35" s="57"/>
      <c r="O35" s="437"/>
      <c r="P35" s="57"/>
      <c r="Q35" s="57"/>
      <c r="R35" s="57"/>
      <c r="S35" s="57"/>
      <c r="T35" s="57"/>
      <c r="U35" s="57"/>
      <c r="V35" s="57"/>
      <c r="W35" s="437"/>
      <c r="X35" s="437"/>
      <c r="Y35" s="57"/>
      <c r="Z35" s="57">
        <v>6.0</v>
      </c>
      <c r="AA35" s="57">
        <v>0.0</v>
      </c>
      <c r="AB35" s="57"/>
      <c r="AC35" s="57"/>
      <c r="AD35" s="57">
        <v>4.0</v>
      </c>
      <c r="AE35" s="57"/>
      <c r="AF35" s="57">
        <v>0.0</v>
      </c>
      <c r="AG35" s="57"/>
    </row>
    <row r="36">
      <c r="A36" s="437"/>
      <c r="B36" s="437"/>
      <c r="C36" s="437"/>
      <c r="D36" s="437" t="str">
        <f t="shared" ref="D36:F36" si="22">D28&amp;","&amp;D29&amp;","&amp;D30&amp;","&amp;D31&amp;","&amp;D32&amp;","&amp;D33&amp;","&amp;D34&amp;","&amp;D35</f>
        <v>,,,,,,,</v>
      </c>
      <c r="E36" s="437" t="str">
        <f t="shared" si="22"/>
        <v>,,,,,,,</v>
      </c>
      <c r="F36" s="449" t="str">
        <f t="shared" si="22"/>
        <v>6,14,8,17,6,18,5,12</v>
      </c>
      <c r="G36" s="437"/>
      <c r="H36" s="437" t="str">
        <f t="shared" ref="H36:K36" si="23">H28&amp;","&amp;H29&amp;","&amp;H30&amp;","&amp;H31&amp;","&amp;H32&amp;","&amp;H33&amp;","&amp;H34&amp;","&amp;H35</f>
        <v>,,,,,,,</v>
      </c>
      <c r="I36" s="437" t="str">
        <f t="shared" si="23"/>
        <v>,,,,,,,</v>
      </c>
      <c r="J36" s="437" t="str">
        <f t="shared" si="23"/>
        <v>,,,,,,,</v>
      </c>
      <c r="K36" s="428" t="str">
        <f t="shared" si="23"/>
        <v>,,,,,,,</v>
      </c>
      <c r="L36" s="437"/>
      <c r="M36" s="437"/>
      <c r="N36" s="437"/>
      <c r="O36" s="437" t="str">
        <f t="shared" ref="O36:V36" si="24">O28&amp;","&amp;O29&amp;","&amp;O30&amp;","&amp;O31&amp;","&amp;O32&amp;","&amp;O33&amp;","&amp;O34&amp;","&amp;O35</f>
        <v>,,,,,,,</v>
      </c>
      <c r="P36" s="437" t="str">
        <f t="shared" si="24"/>
        <v>,,,,,,,</v>
      </c>
      <c r="Q36" s="437" t="str">
        <f t="shared" si="24"/>
        <v>,,,,,,,</v>
      </c>
      <c r="R36" s="437" t="str">
        <f t="shared" si="24"/>
        <v>,,,,,,,</v>
      </c>
      <c r="S36" s="437" t="str">
        <f t="shared" si="24"/>
        <v>,,,,,,,</v>
      </c>
      <c r="T36" s="437" t="str">
        <f t="shared" si="24"/>
        <v>,,,,,,,</v>
      </c>
      <c r="U36" s="437" t="str">
        <f t="shared" si="24"/>
        <v>,,,,,,,</v>
      </c>
      <c r="V36" s="428" t="str">
        <f t="shared" si="24"/>
        <v>,,,,,,,</v>
      </c>
      <c r="W36" s="437"/>
      <c r="X36" s="437"/>
      <c r="Y36" s="437"/>
      <c r="Z36" s="437" t="str">
        <f t="shared" ref="Z36:AF36" si="25">Z28&amp;","&amp;Z29&amp;","&amp;Z30&amp;","&amp;Z31&amp;","&amp;Z32&amp;","&amp;Z33&amp;","&amp;Z34&amp;","&amp;Z35</f>
        <v>2,5,6,7,12,15,4,6</v>
      </c>
      <c r="AA36" s="437" t="str">
        <f t="shared" si="25"/>
        <v>1,0,0,0,0,0,0,0</v>
      </c>
      <c r="AB36" s="437" t="str">
        <f t="shared" si="25"/>
        <v>,,,,,,,</v>
      </c>
      <c r="AC36" s="437" t="str">
        <f t="shared" si="25"/>
        <v>,,,,,,,</v>
      </c>
      <c r="AD36" s="437" t="str">
        <f t="shared" si="25"/>
        <v>3,6,19,4,1,5,6,4</v>
      </c>
      <c r="AE36" s="437" t="str">
        <f t="shared" si="25"/>
        <v>,,,,,,,</v>
      </c>
      <c r="AF36" s="437" t="str">
        <f t="shared" si="25"/>
        <v>3,0,2,0,0,2,3,0</v>
      </c>
      <c r="AG36" s="428"/>
    </row>
    <row r="37">
      <c r="A37" s="437"/>
      <c r="B37" s="437"/>
      <c r="C37" s="437"/>
      <c r="D37" s="449" t="str">
        <f>D36&amp;":"&amp;E36&amp;":"&amp;F36&amp;":"&amp;G36</f>
        <v>,,,,,,,:,,,,,,,:6,14,8,17,6,18,5,12:</v>
      </c>
      <c r="E37" s="437"/>
      <c r="F37" s="437"/>
      <c r="G37" s="437"/>
      <c r="H37" s="437"/>
      <c r="I37" s="437"/>
      <c r="J37" s="437"/>
      <c r="K37" s="437"/>
      <c r="L37" s="437"/>
      <c r="M37" s="437"/>
      <c r="N37" s="437"/>
      <c r="O37" s="449" t="str">
        <f>O36&amp;":"&amp;P36&amp;":"&amp;Q36&amp;":"&amp;R36</f>
        <v>,,,,,,,:,,,,,,,:,,,,,,,:,,,,,,,</v>
      </c>
      <c r="P37" s="437"/>
      <c r="Q37" s="437"/>
      <c r="R37" s="437"/>
      <c r="S37" s="449" t="str">
        <f>S36&amp;":"&amp;T36&amp;":"&amp;U36&amp;":"&amp;V36</f>
        <v>,,,,,,,:,,,,,,,:,,,,,,,:,,,,,,,</v>
      </c>
      <c r="T37" s="437"/>
      <c r="U37" s="437"/>
      <c r="V37" s="437"/>
      <c r="W37" s="437"/>
      <c r="X37" s="437"/>
      <c r="Y37" s="437"/>
      <c r="Z37" s="437"/>
      <c r="AA37" s="437"/>
      <c r="AB37" s="437"/>
      <c r="AC37" s="437"/>
      <c r="AD37" s="449" t="str">
        <f>AD36&amp;":"&amp;AE36&amp;":"&amp;AF36&amp;":"&amp;AG36</f>
        <v>3,6,19,4,1,5,6,4:,,,,,,,:3,0,2,0,0,2,3,0:</v>
      </c>
      <c r="AE37" s="439"/>
      <c r="AF37" s="437"/>
      <c r="AG37" s="437"/>
    </row>
    <row r="38">
      <c r="A38" s="437"/>
      <c r="B38" s="437"/>
      <c r="C38" s="437"/>
      <c r="D38" s="449" t="str">
        <f>D25&amp;":"&amp;E25&amp;":"&amp;F25&amp;":"&amp;G25</f>
        <v>9000:7200:6000:3720</v>
      </c>
      <c r="E38" s="437"/>
      <c r="F38" s="437"/>
      <c r="G38" s="437"/>
      <c r="H38" s="437"/>
      <c r="I38" s="437"/>
      <c r="J38" s="437"/>
      <c r="K38" s="437"/>
      <c r="L38" s="437"/>
      <c r="M38" s="437"/>
      <c r="N38" s="437"/>
      <c r="O38" s="449" t="str">
        <f>O25&amp;":"&amp;P25&amp;":"&amp;Q25&amp;":"&amp;R25</f>
        <v>90000:72000:78000:60000</v>
      </c>
      <c r="P38" s="437"/>
      <c r="Q38" s="437"/>
      <c r="R38" s="437"/>
      <c r="S38" s="449" t="str">
        <f>S25&amp;":"&amp;T25&amp;":"&amp;U25&amp;":"&amp;V25</f>
        <v>78000:96000:90000:90000</v>
      </c>
      <c r="T38" s="437"/>
      <c r="U38" s="437"/>
      <c r="V38" s="437"/>
      <c r="W38" s="437"/>
      <c r="X38" s="437"/>
      <c r="Y38" s="437"/>
      <c r="Z38" s="437"/>
      <c r="AA38" s="437"/>
      <c r="AB38" s="437"/>
      <c r="AC38" s="437"/>
      <c r="AD38" s="449" t="str">
        <f>AD25&amp;":"&amp;AE25&amp;":"&amp;AF25&amp;":"&amp;AG25</f>
        <v>1320000:1500000:1560000:1560000</v>
      </c>
      <c r="AE38" s="439"/>
      <c r="AF38" s="437"/>
      <c r="AG38" s="437"/>
    </row>
    <row r="39">
      <c r="A39" s="437"/>
      <c r="B39" s="437"/>
      <c r="C39" s="53" t="s">
        <v>23</v>
      </c>
      <c r="D39" s="439"/>
      <c r="E39" s="439"/>
      <c r="F39" s="439"/>
      <c r="G39" s="439"/>
      <c r="H39" s="439"/>
      <c r="I39" s="439"/>
      <c r="J39" s="439"/>
      <c r="K39" s="439"/>
      <c r="L39" s="437"/>
      <c r="M39" s="437"/>
      <c r="N39" s="53" t="s">
        <v>23</v>
      </c>
      <c r="O39" s="439"/>
      <c r="P39" s="439"/>
      <c r="Q39" s="439"/>
      <c r="R39" s="439"/>
      <c r="S39" s="439"/>
      <c r="T39" s="439"/>
      <c r="U39" s="439"/>
      <c r="V39" s="439"/>
      <c r="W39" s="437"/>
      <c r="X39" s="437"/>
      <c r="Y39" s="53" t="s">
        <v>23</v>
      </c>
      <c r="Z39" s="439"/>
      <c r="AA39" s="439"/>
      <c r="AB39" s="439"/>
      <c r="AC39" s="439"/>
      <c r="AD39" s="439"/>
      <c r="AE39" s="439"/>
      <c r="AF39" s="439"/>
      <c r="AG39" s="439"/>
    </row>
    <row r="40">
      <c r="A40" s="437"/>
      <c r="B40" s="437"/>
      <c r="C40" s="439" t="s">
        <v>24</v>
      </c>
      <c r="D40" s="74" t="s">
        <v>42</v>
      </c>
      <c r="E40" s="74" t="s">
        <v>42</v>
      </c>
      <c r="F40" s="74" t="s">
        <v>42</v>
      </c>
      <c r="G40" s="74"/>
      <c r="H40" s="74" t="s">
        <v>42</v>
      </c>
      <c r="I40" s="74" t="s">
        <v>42</v>
      </c>
      <c r="J40" s="74" t="s">
        <v>42</v>
      </c>
      <c r="K40" s="74" t="s">
        <v>42</v>
      </c>
      <c r="L40" s="437"/>
      <c r="M40" s="437"/>
      <c r="N40" s="439" t="s">
        <v>24</v>
      </c>
      <c r="O40" s="74" t="s">
        <v>42</v>
      </c>
      <c r="P40" s="74" t="s">
        <v>42</v>
      </c>
      <c r="Q40" s="74" t="s">
        <v>42</v>
      </c>
      <c r="R40" s="74" t="s">
        <v>42</v>
      </c>
      <c r="S40" s="74" t="s">
        <v>42</v>
      </c>
      <c r="T40" s="74" t="s">
        <v>42</v>
      </c>
      <c r="U40" s="74" t="s">
        <v>42</v>
      </c>
      <c r="V40" s="74" t="s">
        <v>42</v>
      </c>
      <c r="W40" s="437"/>
      <c r="X40" s="437"/>
      <c r="Y40" s="439" t="s">
        <v>24</v>
      </c>
      <c r="Z40" s="74" t="s">
        <v>42</v>
      </c>
      <c r="AA40" s="74" t="s">
        <v>42</v>
      </c>
      <c r="AB40" s="74" t="s">
        <v>42</v>
      </c>
      <c r="AC40" s="74" t="s">
        <v>42</v>
      </c>
      <c r="AD40" s="74" t="s">
        <v>42</v>
      </c>
      <c r="AE40" s="74" t="s">
        <v>42</v>
      </c>
      <c r="AF40" s="74" t="s">
        <v>42</v>
      </c>
      <c r="AG40" s="74"/>
    </row>
    <row r="41">
      <c r="A41" s="437"/>
      <c r="B41" s="439"/>
      <c r="C41" s="450" t="s">
        <v>25</v>
      </c>
      <c r="D41" s="451"/>
      <c r="E41" s="451"/>
      <c r="F41" s="451">
        <v>7247.242</v>
      </c>
      <c r="G41" s="451"/>
      <c r="H41" s="437"/>
      <c r="I41" s="437"/>
      <c r="J41" s="437"/>
      <c r="K41" s="437"/>
      <c r="L41" s="437"/>
      <c r="M41" s="439"/>
      <c r="N41" s="450" t="s">
        <v>25</v>
      </c>
      <c r="O41" s="451"/>
      <c r="P41" s="451"/>
      <c r="Q41" s="451"/>
      <c r="R41" s="451"/>
      <c r="S41" s="451"/>
      <c r="T41" s="451"/>
      <c r="U41" s="451"/>
      <c r="V41" s="451"/>
      <c r="W41" s="437"/>
      <c r="X41" s="439"/>
      <c r="Y41" s="450" t="s">
        <v>25</v>
      </c>
      <c r="Z41" s="451">
        <v>26.219</v>
      </c>
      <c r="AA41" s="451">
        <v>0.947</v>
      </c>
      <c r="AB41" s="451"/>
      <c r="AC41" s="452"/>
      <c r="AD41" s="453">
        <v>19.285</v>
      </c>
      <c r="AE41" s="451"/>
      <c r="AF41" s="453">
        <v>4.616</v>
      </c>
      <c r="AG41" s="451"/>
    </row>
    <row r="42">
      <c r="A42" s="437"/>
      <c r="B42" s="437"/>
      <c r="C42" s="437" t="s">
        <v>26</v>
      </c>
      <c r="D42" s="451"/>
      <c r="E42" s="451"/>
      <c r="F42" s="451">
        <v>10135.369</v>
      </c>
      <c r="G42" s="451"/>
      <c r="H42" s="437"/>
      <c r="I42" s="437"/>
      <c r="J42" s="437"/>
      <c r="K42" s="437"/>
      <c r="L42" s="437"/>
      <c r="M42" s="437"/>
      <c r="N42" s="437" t="s">
        <v>26</v>
      </c>
      <c r="O42" s="451"/>
      <c r="P42" s="451"/>
      <c r="Q42" s="451"/>
      <c r="R42" s="451"/>
      <c r="S42" s="451"/>
      <c r="T42" s="451"/>
      <c r="U42" s="451"/>
      <c r="V42" s="451"/>
      <c r="W42" s="437"/>
      <c r="X42" s="437"/>
      <c r="Y42" s="437" t="s">
        <v>26</v>
      </c>
      <c r="Z42" s="451">
        <v>37.832</v>
      </c>
      <c r="AA42" s="451">
        <v>2.114</v>
      </c>
      <c r="AB42" s="451"/>
      <c r="AC42" s="451"/>
      <c r="AD42" s="453">
        <v>28.439</v>
      </c>
      <c r="AE42" s="451"/>
      <c r="AF42" s="453">
        <v>7.918</v>
      </c>
      <c r="AG42" s="451"/>
    </row>
    <row r="43">
      <c r="A43" s="437"/>
      <c r="B43" s="437"/>
      <c r="C43" s="437" t="s">
        <v>27</v>
      </c>
      <c r="D43" s="451"/>
      <c r="E43" s="451"/>
      <c r="F43" s="451">
        <v>4735.453</v>
      </c>
      <c r="G43" s="451"/>
      <c r="H43" s="437"/>
      <c r="I43" s="437"/>
      <c r="J43" s="437"/>
      <c r="K43" s="437"/>
      <c r="L43" s="437"/>
      <c r="M43" s="437"/>
      <c r="N43" s="437" t="s">
        <v>27</v>
      </c>
      <c r="O43" s="451"/>
      <c r="P43" s="451"/>
      <c r="Q43" s="451"/>
      <c r="R43" s="451"/>
      <c r="S43" s="451"/>
      <c r="T43" s="451"/>
      <c r="U43" s="451"/>
      <c r="V43" s="451"/>
      <c r="W43" s="437"/>
      <c r="X43" s="437"/>
      <c r="Y43" s="437" t="s">
        <v>27</v>
      </c>
      <c r="Z43" s="451">
        <v>16.268</v>
      </c>
      <c r="AA43" s="451">
        <v>0.18</v>
      </c>
      <c r="AB43" s="451"/>
      <c r="AC43" s="451"/>
      <c r="AD43" s="453">
        <v>11.524</v>
      </c>
      <c r="AE43" s="451"/>
      <c r="AF43" s="453">
        <v>2.031</v>
      </c>
      <c r="AG43" s="451"/>
    </row>
    <row r="44">
      <c r="A44" s="437"/>
      <c r="B44" s="437"/>
      <c r="C44" s="437" t="s">
        <v>28</v>
      </c>
      <c r="D44" s="232">
        <v>1.0E-7</v>
      </c>
      <c r="E44" s="232">
        <v>1.0E-7</v>
      </c>
      <c r="F44" s="454"/>
      <c r="G44" s="232"/>
      <c r="H44" s="232">
        <v>1.0E-7</v>
      </c>
      <c r="I44" s="232">
        <v>1.0E-7</v>
      </c>
      <c r="J44" s="232">
        <v>1.0E-7</v>
      </c>
      <c r="K44" s="232">
        <v>1.0E-7</v>
      </c>
      <c r="L44" s="437"/>
      <c r="M44" s="437"/>
      <c r="N44" s="437" t="s">
        <v>28</v>
      </c>
      <c r="O44" s="232">
        <v>1.0E-7</v>
      </c>
      <c r="P44" s="232">
        <v>1.0E-7</v>
      </c>
      <c r="Q44" s="232">
        <v>1.0E-7</v>
      </c>
      <c r="R44" s="232">
        <v>1.0E-7</v>
      </c>
      <c r="S44" s="232">
        <v>1.0E-7</v>
      </c>
      <c r="T44" s="232">
        <v>1.0E-7</v>
      </c>
      <c r="U44" s="232">
        <v>1.0E-7</v>
      </c>
      <c r="V44" s="232">
        <v>1.0E-7</v>
      </c>
      <c r="W44" s="437"/>
      <c r="X44" s="437"/>
      <c r="Y44" s="437" t="s">
        <v>28</v>
      </c>
      <c r="Z44" s="232">
        <v>1.0E-7</v>
      </c>
      <c r="AA44" s="232">
        <v>1.0E-7</v>
      </c>
      <c r="AB44" s="454"/>
      <c r="AC44" s="232"/>
      <c r="AD44" s="232">
        <v>1.0E-7</v>
      </c>
      <c r="AE44" s="232">
        <v>1.0E-7</v>
      </c>
      <c r="AF44" s="232">
        <v>1.0E-7</v>
      </c>
      <c r="AG44" s="232">
        <v>1.0E-7</v>
      </c>
    </row>
    <row r="45">
      <c r="A45" s="437"/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7"/>
      <c r="Z45" s="437"/>
      <c r="AA45" s="437"/>
      <c r="AB45" s="437"/>
      <c r="AC45" s="437"/>
      <c r="AD45" s="437"/>
      <c r="AE45" s="437"/>
      <c r="AF45" s="437"/>
      <c r="AG45" s="437"/>
    </row>
    <row r="46">
      <c r="A46" s="437"/>
      <c r="B46" s="437"/>
      <c r="C46" s="437"/>
      <c r="D46" s="437"/>
      <c r="E46" s="437"/>
      <c r="F46" s="437"/>
      <c r="G46" s="437"/>
      <c r="H46" s="437"/>
      <c r="I46" s="437"/>
      <c r="J46" s="437"/>
      <c r="K46" s="449" t="s">
        <v>292</v>
      </c>
      <c r="L46" s="439"/>
      <c r="M46" s="439"/>
      <c r="N46" s="439"/>
      <c r="O46" s="437"/>
      <c r="P46" s="437"/>
      <c r="Q46" s="437"/>
      <c r="R46" s="437"/>
      <c r="S46" s="437"/>
      <c r="T46" s="437"/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</row>
    <row r="47">
      <c r="A47" s="437"/>
      <c r="B47" s="437"/>
      <c r="C47" s="437"/>
      <c r="D47" s="437"/>
      <c r="E47" s="437"/>
      <c r="F47" s="437"/>
      <c r="G47" s="437"/>
      <c r="H47" s="437"/>
      <c r="I47" s="437"/>
      <c r="J47" s="437"/>
      <c r="K47" s="455" t="s">
        <v>293</v>
      </c>
      <c r="L47" s="455" t="s">
        <v>294</v>
      </c>
      <c r="M47" s="455" t="s">
        <v>293</v>
      </c>
      <c r="N47" s="455" t="s">
        <v>294</v>
      </c>
      <c r="O47" s="455" t="s">
        <v>294</v>
      </c>
      <c r="P47" s="437"/>
      <c r="Q47" s="437"/>
      <c r="R47" s="437"/>
      <c r="S47" s="437"/>
      <c r="T47" s="437"/>
      <c r="U47" s="437"/>
      <c r="V47" s="437"/>
      <c r="W47" s="437"/>
      <c r="X47" s="437"/>
      <c r="Y47" s="437"/>
      <c r="Z47" s="437"/>
      <c r="AA47" s="437"/>
      <c r="AB47" s="437"/>
      <c r="AC47" s="437"/>
      <c r="AD47" s="437"/>
      <c r="AE47" s="437"/>
      <c r="AF47" s="437"/>
      <c r="AG47" s="437"/>
    </row>
    <row r="48">
      <c r="A48" s="439"/>
      <c r="B48" s="440"/>
      <c r="C48" s="440"/>
      <c r="D48" s="440"/>
      <c r="E48" s="437"/>
      <c r="F48" s="437"/>
      <c r="G48" s="437"/>
      <c r="H48" s="437"/>
      <c r="I48" s="437"/>
      <c r="J48" s="437"/>
      <c r="K48" s="455" t="s">
        <v>295</v>
      </c>
      <c r="L48" s="455" t="s">
        <v>296</v>
      </c>
      <c r="M48" s="455" t="s">
        <v>297</v>
      </c>
      <c r="N48" s="455" t="s">
        <v>297</v>
      </c>
      <c r="O48" s="455" t="s">
        <v>298</v>
      </c>
      <c r="P48" s="437"/>
      <c r="Q48" s="437"/>
      <c r="R48" s="437"/>
      <c r="S48" s="437"/>
      <c r="T48" s="437"/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</row>
    <row r="49">
      <c r="A49" s="437"/>
      <c r="B49" s="439"/>
      <c r="C49" s="433" t="s">
        <v>283</v>
      </c>
      <c r="D49" s="441" t="s">
        <v>299</v>
      </c>
      <c r="E49" s="439"/>
      <c r="F49" s="437"/>
      <c r="G49" s="437"/>
      <c r="H49" s="437"/>
      <c r="I49" s="437"/>
      <c r="J49" s="437"/>
      <c r="K49" s="456">
        <f t="shared" ref="K49:K51" si="26">AD41</f>
        <v>19.285</v>
      </c>
      <c r="L49" s="456">
        <f t="shared" ref="L49:L51" si="27">Z41</f>
        <v>26.219</v>
      </c>
      <c r="M49" s="456">
        <f t="shared" ref="M49:M51" si="28">AF41</f>
        <v>4.616</v>
      </c>
      <c r="N49" s="456">
        <f t="shared" ref="N49:N51" si="29">F41</f>
        <v>7247.242</v>
      </c>
      <c r="O49" s="456">
        <f t="shared" ref="O49:O51" si="30">AA41</f>
        <v>0.947</v>
      </c>
      <c r="P49" s="449" t="str">
        <f t="shared" ref="P49:P51" si="31">K49&amp;","&amp;L49&amp;","&amp;M49&amp;","&amp;N49&amp;","&amp;O49</f>
        <v>19.285,26.219,4.616,7247.242,0.947</v>
      </c>
      <c r="Q49" s="439"/>
      <c r="R49" s="437"/>
      <c r="S49" s="437"/>
      <c r="T49" s="437"/>
      <c r="U49" s="437"/>
      <c r="V49" s="437"/>
      <c r="W49" s="437"/>
      <c r="X49" s="437"/>
      <c r="Y49" s="437"/>
      <c r="Z49" s="437"/>
      <c r="AA49" s="437"/>
      <c r="AB49" s="437"/>
      <c r="AC49" s="437"/>
      <c r="AD49" s="437"/>
      <c r="AE49" s="437"/>
      <c r="AF49" s="437"/>
      <c r="AG49" s="437"/>
    </row>
    <row r="50">
      <c r="A50" s="437"/>
      <c r="B50" s="437"/>
      <c r="C50" s="439" t="s">
        <v>39</v>
      </c>
      <c r="D50" s="445">
        <v>100.0</v>
      </c>
      <c r="E50" s="437"/>
      <c r="F50" s="437"/>
      <c r="G50" s="437"/>
      <c r="H50" s="437"/>
      <c r="I50" s="437"/>
      <c r="J50" s="437"/>
      <c r="K50" s="456">
        <f t="shared" si="26"/>
        <v>28.439</v>
      </c>
      <c r="L50" s="456">
        <f t="shared" si="27"/>
        <v>37.832</v>
      </c>
      <c r="M50" s="456">
        <f t="shared" si="28"/>
        <v>7.918</v>
      </c>
      <c r="N50" s="456">
        <f t="shared" si="29"/>
        <v>10135.369</v>
      </c>
      <c r="O50" s="456">
        <f t="shared" si="30"/>
        <v>2.114</v>
      </c>
      <c r="P50" s="449" t="str">
        <f t="shared" si="31"/>
        <v>28.439,37.832,7.918,10135.369,2.114</v>
      </c>
      <c r="Q50" s="439"/>
      <c r="R50" s="437"/>
      <c r="S50" s="437"/>
      <c r="T50" s="437"/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</row>
    <row r="51">
      <c r="A51" s="437"/>
      <c r="B51" s="437"/>
      <c r="C51" s="439" t="s">
        <v>2</v>
      </c>
      <c r="D51" s="446" t="s">
        <v>300</v>
      </c>
      <c r="E51" s="449" t="s">
        <v>301</v>
      </c>
      <c r="F51" s="439"/>
      <c r="G51" s="439"/>
      <c r="H51" s="439"/>
      <c r="I51" s="437"/>
      <c r="J51" s="437"/>
      <c r="K51" s="456">
        <f t="shared" si="26"/>
        <v>11.524</v>
      </c>
      <c r="L51" s="456">
        <f t="shared" si="27"/>
        <v>16.268</v>
      </c>
      <c r="M51" s="456">
        <f t="shared" si="28"/>
        <v>2.031</v>
      </c>
      <c r="N51" s="456">
        <f t="shared" si="29"/>
        <v>4735.453</v>
      </c>
      <c r="O51" s="456">
        <f t="shared" si="30"/>
        <v>0.18</v>
      </c>
      <c r="P51" s="449" t="str">
        <f t="shared" si="31"/>
        <v>11.524,16.268,2.031,4735.453,0.18</v>
      </c>
      <c r="Q51" s="439"/>
      <c r="R51" s="437"/>
      <c r="S51" s="437"/>
      <c r="T51" s="437"/>
      <c r="U51" s="437"/>
      <c r="V51" s="437"/>
      <c r="W51" s="437"/>
      <c r="X51" s="437"/>
      <c r="Y51" s="437"/>
      <c r="Z51" s="437"/>
      <c r="AA51" s="437"/>
      <c r="AB51" s="437"/>
      <c r="AC51" s="437"/>
      <c r="AD51" s="437"/>
      <c r="AE51" s="437"/>
      <c r="AF51" s="437"/>
      <c r="AG51" s="437"/>
    </row>
    <row r="52">
      <c r="A52" s="437"/>
      <c r="B52" s="437"/>
      <c r="C52" s="439" t="s">
        <v>7</v>
      </c>
      <c r="D52" s="447"/>
      <c r="E52" s="449" t="s">
        <v>302</v>
      </c>
      <c r="F52" s="439"/>
      <c r="G52" s="439"/>
      <c r="H52" s="437"/>
      <c r="I52" s="437"/>
      <c r="J52" s="437"/>
      <c r="K52" s="437"/>
      <c r="L52" s="437"/>
      <c r="M52" s="437"/>
      <c r="N52" s="437"/>
      <c r="O52" s="437"/>
      <c r="P52" s="437"/>
      <c r="Q52" s="437"/>
      <c r="R52" s="437"/>
      <c r="S52" s="437"/>
      <c r="T52" s="437"/>
      <c r="U52" s="437"/>
      <c r="V52" s="437"/>
      <c r="W52" s="437"/>
      <c r="X52" s="437"/>
      <c r="Y52" s="437"/>
      <c r="Z52" s="437"/>
      <c r="AA52" s="437"/>
      <c r="AB52" s="437"/>
      <c r="AC52" s="437"/>
      <c r="AD52" s="437"/>
      <c r="AE52" s="437"/>
      <c r="AF52" s="437"/>
      <c r="AG52" s="437"/>
    </row>
    <row r="53">
      <c r="A53" s="437"/>
      <c r="B53" s="437"/>
      <c r="C53" s="437" t="s">
        <v>9</v>
      </c>
      <c r="D53" s="57">
        <v>8.0</v>
      </c>
      <c r="E53" s="437"/>
      <c r="F53" s="437"/>
      <c r="G53" s="437"/>
      <c r="H53" s="437"/>
      <c r="I53" s="437"/>
      <c r="J53" s="437"/>
      <c r="K53" s="437"/>
      <c r="L53" s="437"/>
      <c r="M53" s="437"/>
      <c r="N53" s="437"/>
      <c r="O53" s="437"/>
      <c r="P53" s="437"/>
      <c r="Q53" s="437"/>
      <c r="R53" s="437"/>
      <c r="S53" s="437"/>
      <c r="T53" s="437"/>
      <c r="U53" s="437"/>
      <c r="V53" s="437"/>
      <c r="W53" s="437"/>
      <c r="X53" s="437"/>
      <c r="Y53" s="437"/>
      <c r="Z53" s="437"/>
      <c r="AA53" s="437"/>
      <c r="AB53" s="437"/>
      <c r="AC53" s="437"/>
      <c r="AD53" s="437"/>
      <c r="AE53" s="437"/>
      <c r="AF53" s="437"/>
      <c r="AG53" s="437"/>
    </row>
    <row r="54">
      <c r="A54" s="437"/>
      <c r="B54" s="437"/>
      <c r="C54" s="428" t="s">
        <v>11</v>
      </c>
      <c r="D54" s="57"/>
      <c r="E54" s="437"/>
      <c r="F54" s="437"/>
      <c r="G54" s="437"/>
      <c r="H54" s="437"/>
      <c r="I54" s="437"/>
      <c r="J54" s="437"/>
      <c r="K54" s="437"/>
      <c r="L54" s="437"/>
      <c r="M54" s="437"/>
      <c r="N54" s="437"/>
      <c r="O54" s="437"/>
      <c r="P54" s="437"/>
      <c r="Q54" s="437"/>
      <c r="R54" s="437"/>
      <c r="S54" s="437"/>
      <c r="T54" s="437"/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</row>
    <row r="55">
      <c r="A55" s="437"/>
      <c r="B55" s="437"/>
      <c r="C55" s="437"/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7"/>
      <c r="O55" s="437"/>
      <c r="P55" s="437"/>
      <c r="Q55" s="437"/>
      <c r="R55" s="437"/>
      <c r="S55" s="437"/>
      <c r="T55" s="437"/>
      <c r="U55" s="437"/>
      <c r="V55" s="437"/>
      <c r="W55" s="437"/>
      <c r="X55" s="437"/>
      <c r="Y55" s="437"/>
      <c r="Z55" s="437"/>
      <c r="AA55" s="437"/>
      <c r="AB55" s="437"/>
      <c r="AC55" s="437"/>
      <c r="AD55" s="437"/>
      <c r="AE55" s="437"/>
      <c r="AF55" s="437"/>
      <c r="AG55" s="437"/>
    </row>
    <row r="56">
      <c r="A56" s="437"/>
      <c r="B56" s="437"/>
      <c r="C56" s="439"/>
      <c r="D56" s="439"/>
      <c r="E56" s="437"/>
      <c r="F56" s="437"/>
      <c r="G56" s="437"/>
      <c r="H56" s="437"/>
      <c r="I56" s="437"/>
      <c r="J56" s="437"/>
      <c r="K56" s="437"/>
      <c r="L56" s="437"/>
      <c r="M56" s="437"/>
      <c r="N56" s="437"/>
      <c r="O56" s="457">
        <f>N49/L49</f>
        <v>276.4118387</v>
      </c>
      <c r="P56" s="437"/>
      <c r="Q56" s="437"/>
      <c r="R56" s="437"/>
      <c r="S56" s="437"/>
      <c r="T56" s="437"/>
      <c r="U56" s="437"/>
      <c r="V56" s="437"/>
      <c r="W56" s="437"/>
      <c r="X56" s="437"/>
      <c r="Y56" s="437"/>
      <c r="Z56" s="437"/>
      <c r="AA56" s="437"/>
      <c r="AB56" s="437"/>
      <c r="AC56" s="437"/>
      <c r="AD56" s="437"/>
      <c r="AE56" s="437"/>
      <c r="AF56" s="437"/>
      <c r="AG56" s="437"/>
    </row>
    <row r="57">
      <c r="A57" s="437"/>
      <c r="B57" s="439" t="s">
        <v>12</v>
      </c>
      <c r="C57" s="448" t="s">
        <v>13</v>
      </c>
      <c r="D57" s="64">
        <v>20.0</v>
      </c>
      <c r="E57" s="437"/>
      <c r="F57" s="437"/>
      <c r="G57" s="437"/>
      <c r="H57" s="437"/>
      <c r="I57" s="437"/>
      <c r="J57" s="437"/>
      <c r="K57" s="437"/>
      <c r="L57" s="437"/>
      <c r="M57" s="437"/>
      <c r="N57" s="437"/>
      <c r="O57" s="457">
        <f>N49/M49</f>
        <v>1570.02643</v>
      </c>
      <c r="P57" s="437"/>
      <c r="Q57" s="437"/>
      <c r="R57" s="437"/>
      <c r="S57" s="437"/>
      <c r="T57" s="437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</row>
    <row r="58">
      <c r="A58" s="437"/>
      <c r="B58" s="437"/>
      <c r="C58" s="437" t="s">
        <v>15</v>
      </c>
      <c r="D58" s="57">
        <v>10.0</v>
      </c>
      <c r="E58" s="437"/>
      <c r="F58" s="437"/>
      <c r="G58" s="437"/>
      <c r="H58" s="437"/>
      <c r="I58" s="437"/>
      <c r="J58" s="437"/>
      <c r="K58" s="437"/>
      <c r="L58" s="437"/>
      <c r="M58" s="437"/>
      <c r="N58" s="437"/>
      <c r="O58" s="457">
        <f>N49/O49</f>
        <v>7652.842661</v>
      </c>
      <c r="P58" s="437"/>
      <c r="Q58" s="437"/>
      <c r="R58" s="437"/>
      <c r="S58" s="437"/>
      <c r="T58" s="437"/>
      <c r="U58" s="437"/>
      <c r="V58" s="437"/>
      <c r="W58" s="437"/>
      <c r="X58" s="437"/>
      <c r="Y58" s="437"/>
      <c r="Z58" s="437"/>
      <c r="AA58" s="437"/>
      <c r="AB58" s="437"/>
      <c r="AC58" s="437"/>
      <c r="AD58" s="437"/>
      <c r="AE58" s="437"/>
      <c r="AF58" s="437"/>
      <c r="AG58" s="437"/>
    </row>
    <row r="59">
      <c r="A59" s="437"/>
      <c r="B59" s="437"/>
      <c r="C59" s="437" t="s">
        <v>16</v>
      </c>
      <c r="D59" s="57">
        <v>170.0</v>
      </c>
      <c r="E59" s="437"/>
      <c r="F59" s="437"/>
      <c r="G59" s="437"/>
      <c r="H59" s="437"/>
      <c r="I59" s="437"/>
      <c r="J59" s="437"/>
      <c r="K59" s="437"/>
      <c r="L59" s="437"/>
      <c r="M59" s="437"/>
      <c r="N59" s="437"/>
      <c r="O59" s="437"/>
      <c r="P59" s="437"/>
      <c r="Q59" s="437"/>
      <c r="R59" s="437"/>
      <c r="S59" s="437"/>
      <c r="T59" s="437"/>
      <c r="U59" s="437"/>
      <c r="V59" s="437"/>
      <c r="W59" s="437"/>
      <c r="X59" s="437"/>
      <c r="Y59" s="437"/>
      <c r="Z59" s="437"/>
      <c r="AA59" s="437"/>
      <c r="AB59" s="437"/>
      <c r="AC59" s="437"/>
      <c r="AD59" s="437"/>
      <c r="AE59" s="437"/>
      <c r="AF59" s="437"/>
      <c r="AG59" s="437"/>
    </row>
    <row r="60">
      <c r="A60" s="437"/>
      <c r="B60" s="437"/>
      <c r="C60" s="437"/>
      <c r="D60" s="437"/>
      <c r="E60" s="437"/>
      <c r="F60" s="437"/>
      <c r="G60" s="437"/>
      <c r="H60" s="437"/>
      <c r="I60" s="437"/>
      <c r="J60" s="437"/>
      <c r="K60" s="437"/>
      <c r="L60" s="437"/>
      <c r="M60" s="437"/>
      <c r="N60" s="437"/>
      <c r="O60" s="437"/>
      <c r="P60" s="437"/>
      <c r="Q60" s="437"/>
      <c r="R60" s="437"/>
      <c r="S60" s="437"/>
      <c r="T60" s="437"/>
      <c r="U60" s="437"/>
      <c r="V60" s="437"/>
      <c r="W60" s="437"/>
      <c r="X60" s="437"/>
      <c r="Y60" s="437"/>
      <c r="Z60" s="437"/>
      <c r="AA60" s="437"/>
      <c r="AB60" s="437"/>
      <c r="AC60" s="437"/>
      <c r="AD60" s="437"/>
      <c r="AE60" s="437"/>
      <c r="AF60" s="437"/>
      <c r="AG60" s="437"/>
    </row>
    <row r="61">
      <c r="A61" s="437"/>
      <c r="B61" s="437"/>
      <c r="C61" s="439"/>
      <c r="D61" s="439"/>
      <c r="E61" s="437"/>
      <c r="F61" s="437"/>
      <c r="G61" s="437"/>
      <c r="H61" s="437"/>
      <c r="I61" s="437"/>
      <c r="J61" s="437"/>
      <c r="K61" s="437"/>
      <c r="L61" s="437"/>
      <c r="M61" s="437"/>
      <c r="N61" s="437"/>
      <c r="O61" s="437"/>
      <c r="P61" s="437"/>
      <c r="Q61" s="437"/>
      <c r="R61" s="437"/>
      <c r="S61" s="437"/>
      <c r="T61" s="437"/>
      <c r="U61" s="437"/>
      <c r="V61" s="437"/>
      <c r="W61" s="437"/>
      <c r="X61" s="437"/>
      <c r="Y61" s="437"/>
      <c r="Z61" s="437"/>
      <c r="AA61" s="437"/>
      <c r="AB61" s="437"/>
      <c r="AC61" s="437"/>
      <c r="AD61" s="437"/>
      <c r="AE61" s="437"/>
      <c r="AF61" s="437"/>
      <c r="AG61" s="437"/>
    </row>
    <row r="62">
      <c r="A62" s="437"/>
      <c r="B62" s="439"/>
      <c r="C62" s="448" t="s">
        <v>17</v>
      </c>
      <c r="D62" s="74">
        <f>AVERAGE(D59:D61)</f>
        <v>170</v>
      </c>
      <c r="E62" s="437"/>
      <c r="F62" s="437"/>
      <c r="G62" s="437"/>
      <c r="H62" s="437"/>
      <c r="I62" s="437"/>
      <c r="J62" s="437"/>
      <c r="K62" s="437"/>
      <c r="L62" s="437"/>
      <c r="M62" s="437"/>
      <c r="N62" s="437"/>
      <c r="O62" s="437"/>
      <c r="P62" s="437"/>
      <c r="Q62" s="437"/>
      <c r="R62" s="437"/>
      <c r="S62" s="437"/>
      <c r="T62" s="437"/>
      <c r="U62" s="437"/>
      <c r="V62" s="437"/>
      <c r="W62" s="437"/>
      <c r="X62" s="437"/>
      <c r="Y62" s="437"/>
      <c r="Z62" s="437"/>
      <c r="AA62" s="437"/>
      <c r="AB62" s="437"/>
      <c r="AC62" s="437"/>
      <c r="AD62" s="437"/>
      <c r="AE62" s="437"/>
      <c r="AF62" s="437"/>
      <c r="AG62" s="437"/>
    </row>
    <row r="63">
      <c r="A63" s="437"/>
      <c r="B63" s="437"/>
      <c r="C63" s="437"/>
      <c r="D63" s="437"/>
      <c r="E63" s="437"/>
      <c r="F63" s="437"/>
      <c r="G63" s="437"/>
      <c r="H63" s="437"/>
      <c r="I63" s="437"/>
      <c r="J63" s="437"/>
      <c r="K63" s="437"/>
      <c r="L63" s="437"/>
      <c r="M63" s="437"/>
      <c r="N63" s="437"/>
      <c r="O63" s="437"/>
      <c r="P63" s="437"/>
      <c r="Q63" s="437"/>
      <c r="R63" s="437"/>
      <c r="S63" s="437"/>
      <c r="T63" s="437"/>
      <c r="U63" s="437"/>
      <c r="V63" s="437"/>
      <c r="W63" s="437"/>
      <c r="X63" s="437"/>
      <c r="Y63" s="437"/>
      <c r="Z63" s="437"/>
      <c r="AA63" s="437"/>
      <c r="AB63" s="437"/>
      <c r="AC63" s="437"/>
      <c r="AD63" s="437"/>
      <c r="AE63" s="437"/>
      <c r="AF63" s="437"/>
      <c r="AG63" s="437"/>
    </row>
    <row r="64">
      <c r="A64" s="437"/>
      <c r="B64" s="53" t="s">
        <v>18</v>
      </c>
      <c r="C64" s="437"/>
      <c r="D64" s="57">
        <v>45.0</v>
      </c>
      <c r="E64" s="437"/>
      <c r="F64" s="437"/>
      <c r="G64" s="437"/>
      <c r="H64" s="437"/>
      <c r="I64" s="437"/>
      <c r="J64" s="437"/>
      <c r="K64" s="437"/>
      <c r="L64" s="437"/>
      <c r="M64" s="437"/>
      <c r="N64" s="437"/>
      <c r="O64" s="437"/>
      <c r="P64" s="437"/>
      <c r="Q64" s="437"/>
      <c r="R64" s="437"/>
      <c r="S64" s="437"/>
      <c r="T64" s="437"/>
      <c r="U64" s="437"/>
      <c r="V64" s="437"/>
      <c r="W64" s="437"/>
      <c r="X64" s="437"/>
      <c r="Y64" s="437"/>
      <c r="Z64" s="437"/>
      <c r="AA64" s="437"/>
      <c r="AB64" s="437"/>
      <c r="AC64" s="437"/>
      <c r="AD64" s="437"/>
      <c r="AE64" s="437"/>
      <c r="AF64" s="437"/>
      <c r="AG64" s="437"/>
    </row>
    <row r="65">
      <c r="A65" s="437"/>
      <c r="B65" s="428" t="s">
        <v>19</v>
      </c>
      <c r="C65" s="437"/>
      <c r="D65" s="437"/>
      <c r="E65" s="437"/>
      <c r="F65" s="437"/>
      <c r="G65" s="437"/>
      <c r="H65" s="437"/>
      <c r="I65" s="437"/>
      <c r="J65" s="437"/>
      <c r="K65" s="437"/>
      <c r="L65" s="437"/>
      <c r="M65" s="437"/>
      <c r="N65" s="437"/>
      <c r="O65" s="437"/>
      <c r="P65" s="437"/>
      <c r="Q65" s="437"/>
      <c r="R65" s="437"/>
      <c r="S65" s="437"/>
      <c r="T65" s="437"/>
      <c r="U65" s="437"/>
      <c r="V65" s="437"/>
      <c r="W65" s="437"/>
      <c r="X65" s="437"/>
      <c r="Y65" s="437"/>
      <c r="Z65" s="437"/>
      <c r="AA65" s="437"/>
      <c r="AB65" s="437"/>
      <c r="AC65" s="437"/>
      <c r="AD65" s="437"/>
      <c r="AE65" s="437"/>
      <c r="AF65" s="437"/>
      <c r="AG65" s="437"/>
    </row>
    <row r="66">
      <c r="A66" s="437"/>
      <c r="B66" s="437"/>
      <c r="C66" s="439" t="s">
        <v>20</v>
      </c>
      <c r="D66" s="75">
        <v>30.0</v>
      </c>
      <c r="E66" s="437"/>
      <c r="F66" s="437"/>
      <c r="G66" s="437"/>
      <c r="H66" s="437"/>
      <c r="I66" s="437"/>
      <c r="J66" s="437"/>
      <c r="K66" s="437"/>
      <c r="L66" s="437"/>
      <c r="M66" s="437"/>
      <c r="N66" s="437"/>
      <c r="O66" s="437"/>
      <c r="P66" s="437"/>
      <c r="Q66" s="437"/>
      <c r="R66" s="437"/>
      <c r="S66" s="437"/>
      <c r="T66" s="437"/>
      <c r="U66" s="437"/>
      <c r="V66" s="437"/>
      <c r="W66" s="437"/>
      <c r="X66" s="437"/>
      <c r="Y66" s="437"/>
      <c r="Z66" s="437"/>
      <c r="AA66" s="437"/>
      <c r="AB66" s="437"/>
      <c r="AC66" s="437"/>
      <c r="AD66" s="437"/>
      <c r="AE66" s="437"/>
      <c r="AF66" s="437"/>
      <c r="AG66" s="437"/>
    </row>
    <row r="67">
      <c r="A67" s="437"/>
      <c r="B67" s="439"/>
      <c r="C67" s="448" t="s">
        <v>21</v>
      </c>
      <c r="D67" s="64">
        <f>D66*D62/D58*D57</f>
        <v>10200</v>
      </c>
      <c r="E67" s="437"/>
      <c r="F67" s="437"/>
      <c r="G67" s="437"/>
      <c r="H67" s="437"/>
      <c r="I67" s="437"/>
      <c r="J67" s="437"/>
      <c r="K67" s="437"/>
      <c r="L67" s="437"/>
      <c r="M67" s="437"/>
      <c r="N67" s="437"/>
      <c r="O67" s="437"/>
      <c r="P67" s="437"/>
      <c r="Q67" s="437"/>
      <c r="R67" s="437"/>
      <c r="S67" s="437"/>
      <c r="T67" s="437"/>
      <c r="U67" s="437"/>
      <c r="V67" s="437"/>
      <c r="W67" s="437"/>
      <c r="X67" s="437"/>
      <c r="Y67" s="437"/>
      <c r="Z67" s="437"/>
      <c r="AA67" s="437"/>
      <c r="AB67" s="437"/>
      <c r="AC67" s="437"/>
      <c r="AD67" s="437"/>
      <c r="AE67" s="437"/>
      <c r="AF67" s="437"/>
      <c r="AG67" s="437"/>
    </row>
    <row r="68">
      <c r="A68" s="437"/>
      <c r="B68" s="437"/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7"/>
      <c r="P68" s="437"/>
      <c r="Q68" s="437"/>
      <c r="R68" s="437"/>
      <c r="S68" s="437"/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</row>
    <row r="69">
      <c r="A69" s="437"/>
      <c r="B69" s="437"/>
      <c r="C69" s="437"/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7"/>
      <c r="O69" s="437"/>
      <c r="P69" s="437"/>
      <c r="Q69" s="437"/>
      <c r="R69" s="437"/>
      <c r="S69" s="437"/>
      <c r="T69" s="437"/>
      <c r="U69" s="437"/>
      <c r="V69" s="437"/>
      <c r="W69" s="437"/>
      <c r="X69" s="437"/>
      <c r="Y69" s="437"/>
      <c r="Z69" s="437"/>
      <c r="AA69" s="437"/>
      <c r="AB69" s="437"/>
      <c r="AC69" s="437"/>
      <c r="AD69" s="437"/>
      <c r="AE69" s="437"/>
      <c r="AF69" s="437"/>
      <c r="AG69" s="437"/>
    </row>
    <row r="70">
      <c r="A70" s="437"/>
      <c r="B70" s="53" t="s">
        <v>22</v>
      </c>
      <c r="C70" s="75"/>
      <c r="D70" s="57">
        <v>5.0</v>
      </c>
      <c r="E70" s="437"/>
      <c r="F70" s="437"/>
      <c r="G70" s="437"/>
      <c r="H70" s="437"/>
      <c r="I70" s="437"/>
      <c r="J70" s="437"/>
      <c r="K70" s="437"/>
      <c r="L70" s="437"/>
      <c r="M70" s="437"/>
      <c r="N70" s="437"/>
      <c r="O70" s="437"/>
      <c r="P70" s="437"/>
      <c r="Q70" s="437"/>
      <c r="R70" s="437"/>
      <c r="S70" s="437"/>
      <c r="T70" s="437"/>
      <c r="U70" s="437"/>
      <c r="V70" s="437"/>
      <c r="W70" s="437"/>
      <c r="X70" s="437"/>
      <c r="Y70" s="437"/>
      <c r="Z70" s="437"/>
      <c r="AA70" s="437"/>
      <c r="AB70" s="437"/>
      <c r="AC70" s="437"/>
      <c r="AD70" s="437"/>
      <c r="AE70" s="437"/>
      <c r="AF70" s="437"/>
      <c r="AG70" s="437"/>
    </row>
    <row r="71">
      <c r="A71" s="437"/>
      <c r="B71" s="437"/>
      <c r="C71" s="57"/>
      <c r="D71" s="57">
        <v>6.0</v>
      </c>
      <c r="E71" s="437"/>
      <c r="F71" s="437"/>
      <c r="G71" s="437"/>
      <c r="H71" s="437"/>
      <c r="I71" s="437"/>
      <c r="J71" s="437"/>
      <c r="K71" s="437"/>
      <c r="L71" s="437"/>
      <c r="M71" s="437"/>
      <c r="N71" s="437"/>
      <c r="O71" s="437"/>
      <c r="P71" s="437"/>
      <c r="Q71" s="437"/>
      <c r="R71" s="437"/>
      <c r="S71" s="437"/>
      <c r="T71" s="437"/>
      <c r="U71" s="437"/>
      <c r="V71" s="437"/>
      <c r="W71" s="437"/>
      <c r="X71" s="437"/>
      <c r="Y71" s="437"/>
      <c r="Z71" s="437"/>
      <c r="AA71" s="437"/>
      <c r="AB71" s="437"/>
      <c r="AC71" s="437"/>
      <c r="AD71" s="437"/>
      <c r="AE71" s="437"/>
      <c r="AF71" s="437"/>
      <c r="AG71" s="437"/>
    </row>
    <row r="72">
      <c r="A72" s="437"/>
      <c r="B72" s="437"/>
      <c r="C72" s="57"/>
      <c r="D72" s="57">
        <v>7.0</v>
      </c>
      <c r="E72" s="437"/>
      <c r="F72" s="437"/>
      <c r="G72" s="437"/>
      <c r="H72" s="437"/>
      <c r="I72" s="437"/>
      <c r="J72" s="437"/>
      <c r="K72" s="437"/>
      <c r="L72" s="437"/>
      <c r="M72" s="437"/>
      <c r="N72" s="437"/>
      <c r="O72" s="437"/>
      <c r="P72" s="437"/>
      <c r="Q72" s="437"/>
      <c r="R72" s="437"/>
      <c r="S72" s="437"/>
      <c r="T72" s="437"/>
      <c r="U72" s="437"/>
      <c r="V72" s="437"/>
      <c r="W72" s="437"/>
      <c r="X72" s="437"/>
      <c r="Y72" s="437"/>
      <c r="Z72" s="437"/>
      <c r="AA72" s="437"/>
      <c r="AB72" s="437"/>
      <c r="AC72" s="437"/>
      <c r="AD72" s="437"/>
      <c r="AE72" s="437"/>
      <c r="AF72" s="437"/>
      <c r="AG72" s="437"/>
    </row>
    <row r="73">
      <c r="A73" s="437"/>
      <c r="B73" s="437"/>
      <c r="C73" s="57"/>
      <c r="D73" s="57">
        <v>15.0</v>
      </c>
      <c r="E73" s="437"/>
      <c r="F73" s="437"/>
      <c r="G73" s="437"/>
      <c r="H73" s="437"/>
      <c r="I73" s="437"/>
      <c r="J73" s="437"/>
      <c r="K73" s="437"/>
      <c r="L73" s="437"/>
      <c r="M73" s="437"/>
      <c r="N73" s="437"/>
      <c r="O73" s="437"/>
      <c r="P73" s="437"/>
      <c r="Q73" s="437"/>
      <c r="R73" s="437"/>
      <c r="S73" s="437"/>
      <c r="T73" s="437"/>
      <c r="U73" s="437"/>
      <c r="V73" s="437"/>
      <c r="W73" s="437"/>
      <c r="X73" s="437"/>
      <c r="Y73" s="437"/>
      <c r="Z73" s="437"/>
      <c r="AA73" s="437"/>
      <c r="AB73" s="437"/>
      <c r="AC73" s="437"/>
      <c r="AD73" s="437"/>
      <c r="AE73" s="437"/>
      <c r="AF73" s="437"/>
      <c r="AG73" s="437"/>
    </row>
    <row r="74">
      <c r="A74" s="437"/>
      <c r="B74" s="437"/>
      <c r="C74" s="57"/>
      <c r="D74" s="57">
        <v>7.0</v>
      </c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7"/>
      <c r="R74" s="437"/>
      <c r="S74" s="437"/>
      <c r="T74" s="437"/>
      <c r="U74" s="437"/>
      <c r="V74" s="437"/>
      <c r="W74" s="437"/>
      <c r="X74" s="437"/>
      <c r="Y74" s="437"/>
      <c r="Z74" s="437"/>
      <c r="AA74" s="437"/>
      <c r="AB74" s="437"/>
      <c r="AC74" s="437"/>
      <c r="AD74" s="437"/>
      <c r="AE74" s="437"/>
      <c r="AF74" s="437"/>
      <c r="AG74" s="437"/>
    </row>
    <row r="75">
      <c r="A75" s="437"/>
      <c r="B75" s="437"/>
      <c r="C75" s="57"/>
      <c r="D75" s="57">
        <v>3.0</v>
      </c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</row>
    <row r="76">
      <c r="A76" s="437"/>
      <c r="B76" s="437"/>
      <c r="C76" s="57"/>
      <c r="D76" s="57">
        <v>9.0</v>
      </c>
      <c r="E76" s="437"/>
      <c r="F76" s="437"/>
      <c r="G76" s="437"/>
      <c r="H76" s="437"/>
      <c r="I76" s="437"/>
      <c r="J76" s="437"/>
      <c r="K76" s="437"/>
      <c r="L76" s="437"/>
      <c r="M76" s="437"/>
      <c r="N76" s="437"/>
      <c r="O76" s="437"/>
      <c r="P76" s="437"/>
      <c r="Q76" s="437"/>
      <c r="R76" s="437"/>
      <c r="S76" s="437"/>
      <c r="T76" s="437"/>
      <c r="U76" s="437"/>
      <c r="V76" s="437"/>
      <c r="W76" s="437"/>
      <c r="X76" s="437"/>
      <c r="Y76" s="437"/>
      <c r="Z76" s="437"/>
      <c r="AA76" s="437"/>
      <c r="AB76" s="437"/>
      <c r="AC76" s="437"/>
      <c r="AD76" s="437"/>
      <c r="AE76" s="437"/>
      <c r="AF76" s="437"/>
      <c r="AG76" s="437"/>
    </row>
    <row r="77">
      <c r="A77" s="437"/>
      <c r="B77" s="437"/>
      <c r="C77" s="57"/>
      <c r="D77" s="57">
        <v>8.0</v>
      </c>
      <c r="E77" s="437"/>
      <c r="F77" s="437"/>
      <c r="G77" s="437"/>
      <c r="H77" s="437"/>
      <c r="I77" s="437"/>
      <c r="J77" s="437"/>
      <c r="K77" s="437"/>
      <c r="L77" s="437"/>
      <c r="M77" s="437"/>
      <c r="N77" s="437"/>
      <c r="O77" s="437"/>
      <c r="P77" s="437"/>
      <c r="Q77" s="437"/>
      <c r="R77" s="437"/>
      <c r="S77" s="437"/>
      <c r="T77" s="437"/>
      <c r="U77" s="437"/>
      <c r="V77" s="437"/>
      <c r="W77" s="437"/>
      <c r="X77" s="437"/>
      <c r="Y77" s="437"/>
      <c r="Z77" s="437"/>
      <c r="AA77" s="437"/>
      <c r="AB77" s="437"/>
      <c r="AC77" s="437"/>
      <c r="AD77" s="437"/>
      <c r="AE77" s="437"/>
      <c r="AF77" s="437"/>
      <c r="AG77" s="437"/>
    </row>
    <row r="78">
      <c r="A78" s="437"/>
      <c r="B78" s="437"/>
      <c r="C78" s="437"/>
      <c r="D78" s="437" t="str">
        <f>D70&amp;","&amp;D71&amp;","&amp;D72&amp;","&amp;D73&amp;","&amp;D74&amp;","&amp;D75&amp;","&amp;D76&amp;","&amp;D77</f>
        <v>5,6,7,15,7,3,9,8</v>
      </c>
      <c r="E78" s="437"/>
      <c r="F78" s="437"/>
      <c r="G78" s="437"/>
      <c r="H78" s="437"/>
      <c r="I78" s="437"/>
      <c r="J78" s="437"/>
      <c r="K78" s="437"/>
      <c r="L78" s="437"/>
      <c r="M78" s="437"/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</row>
    <row r="79">
      <c r="A79" s="437"/>
      <c r="B79" s="437"/>
      <c r="C79" s="437"/>
      <c r="D79" s="437"/>
      <c r="E79" s="437"/>
      <c r="F79" s="437"/>
      <c r="G79" s="437"/>
      <c r="H79" s="437"/>
      <c r="I79" s="437"/>
      <c r="J79" s="437"/>
      <c r="K79" s="437"/>
      <c r="L79" s="437"/>
      <c r="M79" s="437"/>
      <c r="N79" s="437"/>
      <c r="O79" s="437"/>
      <c r="P79" s="437"/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</row>
    <row r="80">
      <c r="A80" s="437"/>
      <c r="B80" s="437"/>
      <c r="C80" s="437"/>
      <c r="D80" s="437"/>
      <c r="E80" s="437"/>
      <c r="F80" s="437"/>
      <c r="G80" s="437"/>
      <c r="H80" s="437"/>
      <c r="I80" s="437"/>
      <c r="J80" s="437"/>
      <c r="K80" s="437"/>
      <c r="L80" s="437"/>
      <c r="M80" s="437"/>
      <c r="N80" s="437"/>
      <c r="O80" s="437"/>
      <c r="P80" s="437"/>
      <c r="Q80" s="437"/>
      <c r="R80" s="437"/>
      <c r="S80" s="437"/>
      <c r="T80" s="437"/>
      <c r="U80" s="437"/>
      <c r="V80" s="437"/>
      <c r="W80" s="437"/>
      <c r="X80" s="437"/>
      <c r="Y80" s="437"/>
      <c r="Z80" s="437"/>
      <c r="AA80" s="437"/>
      <c r="AB80" s="437"/>
      <c r="AC80" s="437"/>
      <c r="AD80" s="437"/>
      <c r="AE80" s="437"/>
      <c r="AF80" s="437"/>
      <c r="AG80" s="437"/>
    </row>
    <row r="81">
      <c r="A81" s="437"/>
      <c r="B81" s="437"/>
      <c r="C81" s="53" t="s">
        <v>23</v>
      </c>
      <c r="D81" s="439"/>
      <c r="E81" s="437"/>
      <c r="F81" s="437"/>
      <c r="G81" s="437"/>
      <c r="H81" s="437"/>
      <c r="I81" s="437"/>
      <c r="J81" s="437"/>
      <c r="K81" s="437"/>
      <c r="L81" s="437"/>
      <c r="M81" s="437"/>
      <c r="N81" s="437"/>
      <c r="O81" s="437"/>
      <c r="P81" s="437"/>
      <c r="Q81" s="437"/>
      <c r="R81" s="437"/>
      <c r="S81" s="437"/>
      <c r="T81" s="437"/>
      <c r="U81" s="437"/>
      <c r="V81" s="437"/>
      <c r="W81" s="437"/>
      <c r="X81" s="437"/>
      <c r="Y81" s="437"/>
      <c r="Z81" s="437"/>
      <c r="AA81" s="437"/>
      <c r="AB81" s="437"/>
      <c r="AC81" s="437"/>
      <c r="AD81" s="437"/>
      <c r="AE81" s="437"/>
      <c r="AF81" s="437"/>
      <c r="AG81" s="437"/>
    </row>
    <row r="82">
      <c r="A82" s="437"/>
      <c r="B82" s="437"/>
      <c r="C82" s="439" t="s">
        <v>24</v>
      </c>
      <c r="D82" s="74" t="s">
        <v>42</v>
      </c>
      <c r="E82" s="437"/>
      <c r="F82" s="437"/>
      <c r="G82" s="437"/>
      <c r="H82" s="437"/>
      <c r="I82" s="437"/>
      <c r="J82" s="437"/>
      <c r="K82" s="437"/>
      <c r="L82" s="437"/>
      <c r="M82" s="437"/>
      <c r="N82" s="437"/>
      <c r="O82" s="437"/>
      <c r="P82" s="437"/>
      <c r="Q82" s="437"/>
      <c r="R82" s="437"/>
      <c r="S82" s="437"/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</row>
    <row r="83">
      <c r="A83" s="437"/>
      <c r="B83" s="439"/>
      <c r="C83" s="450" t="s">
        <v>25</v>
      </c>
      <c r="D83" s="451">
        <v>3388.179</v>
      </c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7"/>
      <c r="P83" s="437"/>
      <c r="Q83" s="437"/>
      <c r="R83" s="437"/>
      <c r="S83" s="437"/>
      <c r="T83" s="437"/>
      <c r="U83" s="437"/>
      <c r="V83" s="437"/>
      <c r="W83" s="437"/>
      <c r="X83" s="437"/>
      <c r="Y83" s="437"/>
      <c r="Z83" s="437"/>
      <c r="AA83" s="437"/>
      <c r="AB83" s="437"/>
      <c r="AC83" s="437"/>
      <c r="AD83" s="437"/>
      <c r="AE83" s="437"/>
      <c r="AF83" s="437"/>
      <c r="AG83" s="437"/>
    </row>
    <row r="84">
      <c r="A84" s="437"/>
      <c r="B84" s="437"/>
      <c r="C84" s="437" t="s">
        <v>26</v>
      </c>
      <c r="D84" s="451">
        <v>4843.635</v>
      </c>
      <c r="E84" s="437"/>
      <c r="F84" s="437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437"/>
      <c r="R84" s="437"/>
      <c r="S84" s="437"/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</row>
    <row r="85">
      <c r="A85" s="437"/>
      <c r="B85" s="437"/>
      <c r="C85" s="437" t="s">
        <v>27</v>
      </c>
      <c r="D85" s="451">
        <v>2135.528</v>
      </c>
      <c r="E85" s="437"/>
      <c r="F85" s="437"/>
      <c r="G85" s="437"/>
      <c r="H85" s="437"/>
      <c r="I85" s="437"/>
      <c r="J85" s="437"/>
      <c r="K85" s="437"/>
      <c r="L85" s="437"/>
      <c r="M85" s="437"/>
      <c r="N85" s="437"/>
      <c r="O85" s="437"/>
      <c r="P85" s="437"/>
      <c r="Q85" s="437"/>
      <c r="R85" s="437"/>
      <c r="S85" s="437"/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</row>
    <row r="86">
      <c r="A86" s="437"/>
      <c r="B86" s="437"/>
      <c r="C86" s="437" t="s">
        <v>28</v>
      </c>
      <c r="D86" s="232">
        <v>1.0E-7</v>
      </c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437"/>
      <c r="Q86" s="437"/>
      <c r="R86" s="437"/>
      <c r="S86" s="437"/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</row>
    <row r="87">
      <c r="A87" s="437"/>
      <c r="B87" s="437"/>
      <c r="C87" s="437"/>
      <c r="D87" s="437"/>
      <c r="E87" s="437"/>
      <c r="F87" s="437"/>
      <c r="G87" s="437"/>
      <c r="H87" s="437"/>
      <c r="I87" s="437"/>
      <c r="J87" s="437"/>
      <c r="K87" s="437"/>
      <c r="L87" s="437"/>
      <c r="M87" s="437"/>
      <c r="N87" s="437"/>
      <c r="O87" s="437"/>
      <c r="P87" s="437"/>
      <c r="Q87" s="437"/>
      <c r="R87" s="437"/>
      <c r="S87" s="437"/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</row>
    <row r="88">
      <c r="A88" s="437"/>
      <c r="B88" s="437"/>
      <c r="C88" s="437"/>
      <c r="D88" s="437"/>
      <c r="E88" s="437"/>
      <c r="F88" s="437"/>
      <c r="G88" s="437"/>
      <c r="H88" s="437"/>
      <c r="I88" s="437"/>
      <c r="J88" s="437"/>
      <c r="K88" s="437"/>
      <c r="L88" s="437"/>
      <c r="M88" s="437"/>
      <c r="N88" s="437"/>
      <c r="O88" s="437"/>
      <c r="P88" s="437"/>
      <c r="Q88" s="437"/>
      <c r="R88" s="437"/>
      <c r="S88" s="437"/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</row>
    <row r="89">
      <c r="A89" s="437"/>
      <c r="B89" s="437"/>
      <c r="C89" s="437"/>
      <c r="D89" s="437"/>
      <c r="E89" s="437"/>
      <c r="F89" s="437"/>
      <c r="G89" s="437"/>
      <c r="H89" s="437"/>
      <c r="I89" s="437"/>
      <c r="J89" s="437"/>
      <c r="K89" s="437"/>
      <c r="L89" s="437"/>
      <c r="M89" s="437"/>
      <c r="N89" s="437"/>
      <c r="O89" s="437"/>
      <c r="P89" s="437"/>
      <c r="Q89" s="437"/>
      <c r="R89" s="437"/>
      <c r="S89" s="437"/>
      <c r="T89" s="437"/>
      <c r="U89" s="437"/>
      <c r="V89" s="437"/>
      <c r="W89" s="437"/>
      <c r="X89" s="437"/>
      <c r="Y89" s="437"/>
      <c r="Z89" s="437"/>
      <c r="AA89" s="437"/>
      <c r="AB89" s="437"/>
      <c r="AC89" s="437"/>
      <c r="AD89" s="437"/>
      <c r="AE89" s="437"/>
      <c r="AF89" s="437"/>
      <c r="AG89" s="437"/>
    </row>
    <row r="90">
      <c r="A90" s="437"/>
      <c r="B90" s="437"/>
      <c r="C90" s="437"/>
      <c r="D90" s="437"/>
      <c r="E90" s="437"/>
      <c r="F90" s="437"/>
      <c r="G90" s="437"/>
      <c r="H90" s="437"/>
      <c r="I90" s="437"/>
      <c r="J90" s="437"/>
      <c r="K90" s="437"/>
      <c r="L90" s="437"/>
      <c r="M90" s="437"/>
      <c r="N90" s="437"/>
      <c r="O90" s="437"/>
      <c r="P90" s="437"/>
      <c r="Q90" s="437"/>
      <c r="R90" s="437"/>
      <c r="S90" s="437"/>
      <c r="T90" s="437"/>
      <c r="U90" s="437"/>
      <c r="V90" s="437"/>
      <c r="W90" s="437"/>
      <c r="X90" s="437"/>
      <c r="Y90" s="437"/>
      <c r="Z90" s="437"/>
      <c r="AA90" s="437"/>
      <c r="AB90" s="437"/>
      <c r="AC90" s="437"/>
      <c r="AD90" s="437"/>
      <c r="AE90" s="437"/>
      <c r="AF90" s="437"/>
      <c r="AG90" s="437"/>
    </row>
    <row r="91">
      <c r="A91" s="437"/>
      <c r="B91" s="437"/>
      <c r="C91" s="437"/>
      <c r="D91" s="437"/>
      <c r="E91" s="437"/>
      <c r="F91" s="437"/>
      <c r="G91" s="437"/>
      <c r="H91" s="437"/>
      <c r="I91" s="437"/>
      <c r="J91" s="437"/>
      <c r="K91" s="437"/>
      <c r="L91" s="437"/>
      <c r="M91" s="437"/>
      <c r="N91" s="437"/>
      <c r="O91" s="437"/>
      <c r="P91" s="437"/>
      <c r="Q91" s="437"/>
      <c r="R91" s="437"/>
      <c r="S91" s="437"/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</row>
    <row r="92">
      <c r="A92" s="437"/>
      <c r="B92" s="437"/>
      <c r="C92" s="437"/>
      <c r="D92" s="437"/>
      <c r="E92" s="437"/>
      <c r="F92" s="437"/>
      <c r="G92" s="437"/>
      <c r="H92" s="437"/>
      <c r="I92" s="437"/>
      <c r="J92" s="437"/>
      <c r="K92" s="437"/>
      <c r="L92" s="437"/>
      <c r="M92" s="437"/>
      <c r="N92" s="437"/>
      <c r="O92" s="437"/>
      <c r="P92" s="437"/>
      <c r="Q92" s="437"/>
      <c r="R92" s="437"/>
      <c r="S92" s="437"/>
      <c r="T92" s="437"/>
      <c r="U92" s="437"/>
      <c r="V92" s="437"/>
      <c r="W92" s="437"/>
      <c r="X92" s="437"/>
      <c r="Y92" s="437"/>
      <c r="Z92" s="437"/>
      <c r="AA92" s="437"/>
      <c r="AB92" s="437"/>
      <c r="AC92" s="437"/>
      <c r="AD92" s="437"/>
      <c r="AE92" s="437"/>
      <c r="AF92" s="437"/>
      <c r="AG92" s="437"/>
    </row>
    <row r="93">
      <c r="A93" s="437"/>
      <c r="B93" s="437"/>
      <c r="C93" s="437"/>
      <c r="D93" s="437"/>
      <c r="E93" s="437"/>
      <c r="F93" s="437"/>
      <c r="G93" s="437"/>
      <c r="H93" s="437"/>
      <c r="I93" s="437"/>
      <c r="J93" s="437"/>
      <c r="K93" s="437"/>
      <c r="L93" s="437"/>
      <c r="M93" s="437"/>
      <c r="N93" s="437"/>
      <c r="O93" s="437"/>
      <c r="P93" s="437"/>
      <c r="Q93" s="437"/>
      <c r="R93" s="437"/>
      <c r="S93" s="437"/>
      <c r="T93" s="437"/>
      <c r="U93" s="437"/>
      <c r="V93" s="437"/>
      <c r="W93" s="437"/>
      <c r="X93" s="437"/>
      <c r="Y93" s="437"/>
      <c r="Z93" s="437"/>
      <c r="AA93" s="437"/>
      <c r="AB93" s="437"/>
      <c r="AC93" s="437"/>
      <c r="AD93" s="437"/>
      <c r="AE93" s="437"/>
      <c r="AF93" s="437"/>
      <c r="AG93" s="437"/>
    </row>
    <row r="94">
      <c r="A94" s="437"/>
      <c r="B94" s="437"/>
      <c r="C94" s="437"/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7"/>
      <c r="O94" s="437"/>
      <c r="P94" s="437"/>
      <c r="Q94" s="437"/>
      <c r="R94" s="437"/>
      <c r="S94" s="437"/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</row>
    <row r="95">
      <c r="A95" s="437"/>
      <c r="B95" s="437"/>
      <c r="C95" s="437"/>
      <c r="D95" s="437"/>
      <c r="E95" s="437"/>
      <c r="F95" s="437"/>
      <c r="G95" s="437"/>
      <c r="H95" s="437"/>
      <c r="I95" s="437"/>
      <c r="J95" s="437"/>
      <c r="K95" s="437"/>
      <c r="L95" s="437"/>
      <c r="M95" s="437"/>
      <c r="N95" s="437"/>
      <c r="O95" s="437"/>
      <c r="P95" s="437"/>
      <c r="Q95" s="437"/>
      <c r="R95" s="437"/>
      <c r="S95" s="437"/>
      <c r="T95" s="437"/>
      <c r="U95" s="437"/>
      <c r="V95" s="437"/>
      <c r="W95" s="437"/>
      <c r="X95" s="437"/>
      <c r="Y95" s="437"/>
      <c r="Z95" s="437"/>
      <c r="AA95" s="437"/>
      <c r="AB95" s="437"/>
      <c r="AC95" s="437"/>
      <c r="AD95" s="437"/>
      <c r="AE95" s="437"/>
      <c r="AF95" s="437"/>
      <c r="AG95" s="437"/>
    </row>
    <row r="96">
      <c r="A96" s="437"/>
      <c r="B96" s="437"/>
      <c r="C96" s="437"/>
      <c r="D96" s="437"/>
      <c r="E96" s="437"/>
      <c r="F96" s="437"/>
      <c r="G96" s="437"/>
      <c r="H96" s="437"/>
      <c r="I96" s="437"/>
      <c r="J96" s="437"/>
      <c r="K96" s="437"/>
      <c r="L96" s="437"/>
      <c r="M96" s="437"/>
      <c r="N96" s="437"/>
      <c r="O96" s="437"/>
      <c r="P96" s="437"/>
      <c r="Q96" s="437"/>
      <c r="R96" s="437"/>
      <c r="S96" s="437"/>
      <c r="T96" s="437"/>
      <c r="U96" s="437"/>
      <c r="V96" s="437"/>
      <c r="W96" s="437"/>
      <c r="X96" s="437"/>
      <c r="Y96" s="437"/>
      <c r="Z96" s="437"/>
      <c r="AA96" s="437"/>
      <c r="AB96" s="437"/>
      <c r="AC96" s="437"/>
      <c r="AD96" s="437"/>
      <c r="AE96" s="437"/>
      <c r="AF96" s="437"/>
      <c r="AG96" s="437"/>
    </row>
    <row r="97">
      <c r="A97" s="437"/>
      <c r="B97" s="437"/>
      <c r="C97" s="437"/>
      <c r="D97" s="437"/>
      <c r="E97" s="437"/>
      <c r="F97" s="437"/>
      <c r="G97" s="437"/>
      <c r="H97" s="437"/>
      <c r="I97" s="437"/>
      <c r="J97" s="437"/>
      <c r="K97" s="437"/>
      <c r="L97" s="437"/>
      <c r="M97" s="437"/>
      <c r="N97" s="437"/>
      <c r="O97" s="437"/>
      <c r="P97" s="437"/>
      <c r="Q97" s="437"/>
      <c r="R97" s="437"/>
      <c r="S97" s="437"/>
      <c r="T97" s="437"/>
      <c r="U97" s="437"/>
      <c r="V97" s="437"/>
      <c r="W97" s="437"/>
      <c r="X97" s="437"/>
      <c r="Y97" s="437"/>
      <c r="Z97" s="437"/>
      <c r="AA97" s="437"/>
      <c r="AB97" s="437"/>
      <c r="AC97" s="437"/>
      <c r="AD97" s="437"/>
      <c r="AE97" s="437"/>
      <c r="AF97" s="437"/>
      <c r="AG97" s="437"/>
    </row>
    <row r="98">
      <c r="A98" s="437"/>
      <c r="B98" s="437"/>
      <c r="C98" s="437"/>
      <c r="D98" s="437"/>
      <c r="E98" s="437"/>
      <c r="F98" s="437"/>
      <c r="G98" s="437"/>
      <c r="H98" s="437"/>
      <c r="I98" s="437"/>
      <c r="J98" s="437"/>
      <c r="K98" s="437"/>
      <c r="L98" s="437"/>
      <c r="M98" s="437"/>
      <c r="N98" s="437"/>
      <c r="O98" s="437"/>
      <c r="P98" s="437"/>
      <c r="Q98" s="437"/>
      <c r="R98" s="437"/>
      <c r="S98" s="437"/>
      <c r="T98" s="437"/>
      <c r="U98" s="437"/>
      <c r="V98" s="437"/>
      <c r="W98" s="437"/>
      <c r="X98" s="437"/>
      <c r="Y98" s="437"/>
      <c r="Z98" s="437"/>
      <c r="AA98" s="437"/>
      <c r="AB98" s="437"/>
      <c r="AC98" s="437"/>
      <c r="AD98" s="437"/>
      <c r="AE98" s="437"/>
      <c r="AF98" s="437"/>
      <c r="AG98" s="437"/>
    </row>
    <row r="99">
      <c r="A99" s="437"/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7"/>
      <c r="O99" s="437"/>
      <c r="P99" s="437"/>
      <c r="Q99" s="437"/>
      <c r="R99" s="437"/>
      <c r="S99" s="437"/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</row>
    <row r="100">
      <c r="A100" s="437"/>
      <c r="B100" s="437"/>
      <c r="C100" s="437"/>
      <c r="D100" s="437"/>
      <c r="E100" s="437"/>
      <c r="F100" s="437"/>
      <c r="G100" s="437"/>
      <c r="H100" s="437"/>
      <c r="I100" s="437"/>
      <c r="J100" s="437"/>
      <c r="K100" s="437"/>
      <c r="L100" s="437"/>
      <c r="M100" s="437"/>
      <c r="N100" s="437"/>
      <c r="O100" s="437"/>
      <c r="P100" s="437"/>
      <c r="Q100" s="437"/>
      <c r="R100" s="437"/>
      <c r="S100" s="437"/>
      <c r="T100" s="437"/>
      <c r="U100" s="437"/>
      <c r="V100" s="437"/>
      <c r="W100" s="437"/>
      <c r="X100" s="437"/>
      <c r="Y100" s="437"/>
      <c r="Z100" s="437"/>
      <c r="AA100" s="437"/>
      <c r="AB100" s="437"/>
      <c r="AC100" s="437"/>
      <c r="AD100" s="437"/>
      <c r="AE100" s="437"/>
      <c r="AF100" s="437"/>
      <c r="AG100" s="437"/>
    </row>
    <row r="101">
      <c r="A101" s="437"/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  <c r="Q101" s="437"/>
      <c r="R101" s="437"/>
      <c r="S101" s="437"/>
      <c r="T101" s="437"/>
      <c r="U101" s="437"/>
      <c r="V101" s="437"/>
      <c r="W101" s="437"/>
      <c r="X101" s="437"/>
      <c r="Y101" s="437"/>
      <c r="Z101" s="437"/>
      <c r="AA101" s="437"/>
      <c r="AB101" s="437"/>
      <c r="AC101" s="437"/>
      <c r="AD101" s="437"/>
      <c r="AE101" s="437"/>
      <c r="AF101" s="437"/>
      <c r="AG101" s="437"/>
    </row>
    <row r="102">
      <c r="A102" s="437"/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</row>
    <row r="103">
      <c r="A103" s="437"/>
      <c r="B103" s="437"/>
      <c r="C103" s="437"/>
      <c r="D103" s="437"/>
      <c r="E103" s="437"/>
      <c r="F103" s="437"/>
      <c r="G103" s="437"/>
      <c r="H103" s="437"/>
      <c r="I103" s="437"/>
      <c r="J103" s="437"/>
      <c r="K103" s="437"/>
      <c r="L103" s="437"/>
      <c r="M103" s="437"/>
      <c r="N103" s="437"/>
      <c r="O103" s="437"/>
      <c r="P103" s="437"/>
      <c r="Q103" s="437"/>
      <c r="R103" s="437"/>
      <c r="S103" s="437"/>
      <c r="T103" s="437"/>
      <c r="U103" s="437"/>
      <c r="V103" s="437"/>
      <c r="W103" s="437"/>
      <c r="X103" s="437"/>
      <c r="Y103" s="437"/>
      <c r="Z103" s="437"/>
      <c r="AA103" s="437"/>
      <c r="AB103" s="437"/>
      <c r="AC103" s="437"/>
      <c r="AD103" s="437"/>
      <c r="AE103" s="437"/>
      <c r="AF103" s="437"/>
      <c r="AG103" s="437"/>
    </row>
    <row r="104">
      <c r="A104" s="437"/>
      <c r="B104" s="437"/>
      <c r="C104" s="437"/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7"/>
      <c r="O104" s="437"/>
      <c r="P104" s="437"/>
      <c r="Q104" s="437"/>
      <c r="R104" s="437"/>
      <c r="S104" s="437"/>
      <c r="T104" s="437"/>
      <c r="U104" s="437"/>
      <c r="V104" s="437"/>
      <c r="W104" s="437"/>
      <c r="X104" s="437"/>
      <c r="Y104" s="437"/>
      <c r="Z104" s="437"/>
      <c r="AA104" s="437"/>
      <c r="AB104" s="437"/>
      <c r="AC104" s="437"/>
      <c r="AD104" s="437"/>
      <c r="AE104" s="437"/>
      <c r="AF104" s="437"/>
      <c r="AG104" s="437"/>
    </row>
    <row r="105">
      <c r="A105" s="437"/>
      <c r="B105" s="437"/>
      <c r="C105" s="437"/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7"/>
      <c r="O105" s="437"/>
      <c r="P105" s="437"/>
      <c r="Q105" s="437"/>
      <c r="R105" s="437"/>
      <c r="S105" s="437"/>
      <c r="T105" s="437"/>
      <c r="U105" s="437"/>
      <c r="V105" s="437"/>
      <c r="W105" s="437"/>
      <c r="X105" s="437"/>
      <c r="Y105" s="437"/>
      <c r="Z105" s="437"/>
      <c r="AA105" s="437"/>
      <c r="AB105" s="437"/>
      <c r="AC105" s="437"/>
      <c r="AD105" s="437"/>
      <c r="AE105" s="437"/>
      <c r="AF105" s="437"/>
      <c r="AG105" s="437"/>
    </row>
    <row r="106">
      <c r="A106" s="437"/>
      <c r="B106" s="437"/>
      <c r="C106" s="437"/>
      <c r="D106" s="437"/>
      <c r="E106" s="437"/>
      <c r="F106" s="437"/>
      <c r="G106" s="437"/>
      <c r="H106" s="437"/>
      <c r="I106" s="437"/>
      <c r="J106" s="437"/>
      <c r="K106" s="437"/>
      <c r="L106" s="437"/>
      <c r="M106" s="437"/>
      <c r="N106" s="437"/>
      <c r="O106" s="437"/>
      <c r="P106" s="437"/>
      <c r="Q106" s="437"/>
      <c r="R106" s="437"/>
      <c r="S106" s="437"/>
      <c r="T106" s="437"/>
      <c r="U106" s="437"/>
      <c r="V106" s="437"/>
      <c r="W106" s="437"/>
      <c r="X106" s="437"/>
      <c r="Y106" s="437"/>
      <c r="Z106" s="437"/>
      <c r="AA106" s="437"/>
      <c r="AB106" s="437"/>
      <c r="AC106" s="437"/>
      <c r="AD106" s="437"/>
      <c r="AE106" s="437"/>
      <c r="AF106" s="437"/>
      <c r="AG106" s="437"/>
    </row>
    <row r="107">
      <c r="A107" s="437"/>
      <c r="B107" s="437"/>
      <c r="C107" s="437"/>
      <c r="D107" s="437"/>
      <c r="E107" s="437"/>
      <c r="F107" s="437"/>
      <c r="G107" s="437"/>
      <c r="H107" s="437"/>
      <c r="I107" s="437"/>
      <c r="J107" s="437"/>
      <c r="K107" s="437"/>
      <c r="L107" s="437"/>
      <c r="M107" s="437"/>
      <c r="N107" s="437"/>
      <c r="O107" s="437"/>
      <c r="P107" s="437"/>
      <c r="Q107" s="437"/>
      <c r="R107" s="437"/>
      <c r="S107" s="437"/>
      <c r="T107" s="437"/>
      <c r="U107" s="437"/>
      <c r="V107" s="437"/>
      <c r="W107" s="437"/>
      <c r="X107" s="437"/>
      <c r="Y107" s="437"/>
      <c r="Z107" s="437"/>
      <c r="AA107" s="437"/>
      <c r="AB107" s="437"/>
      <c r="AC107" s="437"/>
      <c r="AD107" s="437"/>
      <c r="AE107" s="437"/>
      <c r="AF107" s="437"/>
      <c r="AG107" s="437"/>
    </row>
    <row r="108">
      <c r="A108" s="437"/>
      <c r="B108" s="437"/>
      <c r="C108" s="437"/>
      <c r="D108" s="437"/>
      <c r="E108" s="437"/>
      <c r="F108" s="437"/>
      <c r="G108" s="437"/>
      <c r="H108" s="437"/>
      <c r="I108" s="437"/>
      <c r="J108" s="437"/>
      <c r="K108" s="437"/>
      <c r="L108" s="437"/>
      <c r="M108" s="437"/>
      <c r="N108" s="437"/>
      <c r="O108" s="437"/>
      <c r="P108" s="437"/>
      <c r="Q108" s="437"/>
      <c r="R108" s="437"/>
      <c r="S108" s="437"/>
      <c r="T108" s="437"/>
      <c r="U108" s="437"/>
      <c r="V108" s="437"/>
      <c r="W108" s="437"/>
      <c r="X108" s="437"/>
      <c r="Y108" s="437"/>
      <c r="Z108" s="437"/>
      <c r="AA108" s="437"/>
      <c r="AB108" s="437"/>
      <c r="AC108" s="437"/>
      <c r="AD108" s="437"/>
      <c r="AE108" s="437"/>
      <c r="AF108" s="437"/>
      <c r="AG108" s="437"/>
    </row>
    <row r="109">
      <c r="A109" s="437"/>
      <c r="B109" s="437"/>
      <c r="C109" s="437"/>
      <c r="D109" s="437"/>
      <c r="E109" s="437"/>
      <c r="F109" s="437"/>
      <c r="G109" s="437"/>
      <c r="H109" s="437"/>
      <c r="I109" s="437"/>
      <c r="J109" s="437"/>
      <c r="K109" s="437"/>
      <c r="L109" s="437"/>
      <c r="M109" s="437"/>
      <c r="N109" s="437"/>
      <c r="O109" s="437"/>
      <c r="P109" s="437"/>
      <c r="Q109" s="437"/>
      <c r="R109" s="437"/>
      <c r="S109" s="437"/>
      <c r="T109" s="437"/>
      <c r="U109" s="437"/>
      <c r="V109" s="437"/>
      <c r="W109" s="437"/>
      <c r="X109" s="437"/>
      <c r="Y109" s="437"/>
      <c r="Z109" s="437"/>
      <c r="AA109" s="437"/>
      <c r="AB109" s="437"/>
      <c r="AC109" s="437"/>
      <c r="AD109" s="437"/>
      <c r="AE109" s="437"/>
      <c r="AF109" s="437"/>
      <c r="AG109" s="437"/>
    </row>
    <row r="110">
      <c r="A110" s="437"/>
      <c r="B110" s="437"/>
      <c r="C110" s="437"/>
      <c r="D110" s="437"/>
      <c r="E110" s="437"/>
      <c r="F110" s="437"/>
      <c r="G110" s="437"/>
      <c r="H110" s="437"/>
      <c r="I110" s="437"/>
      <c r="J110" s="437"/>
      <c r="K110" s="437"/>
      <c r="L110" s="437"/>
      <c r="M110" s="437"/>
      <c r="N110" s="437"/>
      <c r="O110" s="437"/>
      <c r="P110" s="437"/>
      <c r="Q110" s="437"/>
      <c r="R110" s="437"/>
      <c r="S110" s="437"/>
      <c r="T110" s="437"/>
      <c r="U110" s="437"/>
      <c r="V110" s="437"/>
      <c r="W110" s="437"/>
      <c r="X110" s="437"/>
      <c r="Y110" s="437"/>
      <c r="Z110" s="437"/>
      <c r="AA110" s="437"/>
      <c r="AB110" s="437"/>
      <c r="AC110" s="437"/>
      <c r="AD110" s="437"/>
      <c r="AE110" s="437"/>
      <c r="AF110" s="437"/>
      <c r="AG110" s="437"/>
    </row>
    <row r="111">
      <c r="A111" s="437"/>
      <c r="B111" s="437"/>
      <c r="C111" s="437"/>
      <c r="D111" s="437"/>
      <c r="E111" s="437"/>
      <c r="F111" s="437"/>
      <c r="G111" s="437"/>
      <c r="H111" s="437"/>
      <c r="I111" s="437"/>
      <c r="J111" s="437"/>
      <c r="K111" s="437"/>
      <c r="L111" s="437"/>
      <c r="M111" s="437"/>
      <c r="N111" s="437"/>
      <c r="O111" s="437"/>
      <c r="P111" s="437"/>
      <c r="Q111" s="437"/>
      <c r="R111" s="437"/>
      <c r="S111" s="437"/>
      <c r="T111" s="437"/>
      <c r="U111" s="437"/>
      <c r="V111" s="437"/>
      <c r="W111" s="437"/>
      <c r="X111" s="437"/>
      <c r="Y111" s="437"/>
      <c r="Z111" s="437"/>
      <c r="AA111" s="437"/>
      <c r="AB111" s="437"/>
      <c r="AC111" s="437"/>
      <c r="AD111" s="437"/>
      <c r="AE111" s="437"/>
      <c r="AF111" s="437"/>
      <c r="AG111" s="437"/>
    </row>
    <row r="112">
      <c r="A112" s="437"/>
      <c r="B112" s="437"/>
      <c r="C112" s="437"/>
      <c r="D112" s="437"/>
      <c r="E112" s="437"/>
      <c r="F112" s="437"/>
      <c r="G112" s="437"/>
      <c r="H112" s="437"/>
      <c r="I112" s="437"/>
      <c r="J112" s="437"/>
      <c r="K112" s="437"/>
      <c r="L112" s="437"/>
      <c r="M112" s="437"/>
      <c r="N112" s="437"/>
      <c r="O112" s="437"/>
      <c r="P112" s="437"/>
      <c r="Q112" s="437"/>
      <c r="R112" s="437"/>
      <c r="S112" s="437"/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</row>
    <row r="113">
      <c r="A113" s="437"/>
      <c r="B113" s="437"/>
      <c r="C113" s="437"/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7"/>
      <c r="O113" s="437"/>
      <c r="P113" s="437"/>
      <c r="Q113" s="437"/>
      <c r="R113" s="437"/>
      <c r="S113" s="437"/>
      <c r="T113" s="437"/>
      <c r="U113" s="437"/>
      <c r="V113" s="437"/>
      <c r="W113" s="437"/>
      <c r="X113" s="437"/>
      <c r="Y113" s="437"/>
      <c r="Z113" s="437"/>
      <c r="AA113" s="437"/>
      <c r="AB113" s="437"/>
      <c r="AC113" s="437"/>
      <c r="AD113" s="437"/>
      <c r="AE113" s="437"/>
      <c r="AF113" s="437"/>
      <c r="AG113" s="437"/>
    </row>
    <row r="114">
      <c r="A114" s="437"/>
      <c r="B114" s="437"/>
      <c r="C114" s="437"/>
      <c r="D114" s="437"/>
      <c r="E114" s="437"/>
      <c r="F114" s="437"/>
      <c r="G114" s="437"/>
      <c r="H114" s="437"/>
      <c r="I114" s="437"/>
      <c r="J114" s="437"/>
      <c r="K114" s="437"/>
      <c r="L114" s="437"/>
      <c r="M114" s="437"/>
      <c r="N114" s="437"/>
      <c r="O114" s="437"/>
      <c r="P114" s="437"/>
      <c r="Q114" s="437"/>
      <c r="R114" s="437"/>
      <c r="S114" s="437"/>
      <c r="T114" s="437"/>
      <c r="U114" s="437"/>
      <c r="V114" s="437"/>
      <c r="W114" s="437"/>
      <c r="X114" s="437"/>
      <c r="Y114" s="437"/>
      <c r="Z114" s="437"/>
      <c r="AA114" s="437"/>
      <c r="AB114" s="437"/>
      <c r="AC114" s="437"/>
      <c r="AD114" s="437"/>
      <c r="AE114" s="437"/>
      <c r="AF114" s="437"/>
      <c r="AG114" s="437"/>
    </row>
    <row r="115">
      <c r="A115" s="437"/>
      <c r="B115" s="437"/>
      <c r="C115" s="437"/>
      <c r="D115" s="437"/>
      <c r="E115" s="437"/>
      <c r="F115" s="437"/>
      <c r="G115" s="437"/>
      <c r="H115" s="437"/>
      <c r="I115" s="437"/>
      <c r="J115" s="437"/>
      <c r="K115" s="437"/>
      <c r="L115" s="437"/>
      <c r="M115" s="437"/>
      <c r="N115" s="437"/>
      <c r="O115" s="437"/>
      <c r="P115" s="437"/>
      <c r="Q115" s="437"/>
      <c r="R115" s="437"/>
      <c r="S115" s="437"/>
      <c r="T115" s="437"/>
      <c r="U115" s="437"/>
      <c r="V115" s="437"/>
      <c r="W115" s="437"/>
      <c r="X115" s="437"/>
      <c r="Y115" s="437"/>
      <c r="Z115" s="437"/>
      <c r="AA115" s="437"/>
      <c r="AB115" s="437"/>
      <c r="AC115" s="437"/>
      <c r="AD115" s="437"/>
      <c r="AE115" s="437"/>
      <c r="AF115" s="437"/>
      <c r="AG115" s="437"/>
    </row>
    <row r="116">
      <c r="A116" s="437"/>
      <c r="B116" s="437"/>
      <c r="C116" s="437"/>
      <c r="D116" s="437"/>
      <c r="E116" s="437"/>
      <c r="F116" s="437"/>
      <c r="G116" s="437"/>
      <c r="H116" s="437"/>
      <c r="I116" s="437"/>
      <c r="J116" s="437"/>
      <c r="K116" s="437"/>
      <c r="L116" s="437"/>
      <c r="M116" s="437"/>
      <c r="N116" s="437"/>
      <c r="O116" s="437"/>
      <c r="P116" s="437"/>
      <c r="Q116" s="437"/>
      <c r="R116" s="437"/>
      <c r="S116" s="437"/>
      <c r="T116" s="437"/>
      <c r="U116" s="437"/>
      <c r="V116" s="437"/>
      <c r="W116" s="437"/>
      <c r="X116" s="437"/>
      <c r="Y116" s="437"/>
      <c r="Z116" s="437"/>
      <c r="AA116" s="437"/>
      <c r="AB116" s="437"/>
      <c r="AC116" s="437"/>
      <c r="AD116" s="437"/>
      <c r="AE116" s="437"/>
      <c r="AF116" s="437"/>
      <c r="AG116" s="437"/>
    </row>
    <row r="117">
      <c r="A117" s="437"/>
      <c r="B117" s="437"/>
      <c r="C117" s="437"/>
      <c r="D117" s="437"/>
      <c r="E117" s="437"/>
      <c r="F117" s="437"/>
      <c r="G117" s="437"/>
      <c r="H117" s="437"/>
      <c r="I117" s="437"/>
      <c r="J117" s="437"/>
      <c r="K117" s="437"/>
      <c r="L117" s="437"/>
      <c r="M117" s="437"/>
      <c r="N117" s="437"/>
      <c r="O117" s="437"/>
      <c r="P117" s="437"/>
      <c r="Q117" s="437"/>
      <c r="R117" s="437"/>
      <c r="S117" s="437"/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</row>
    <row r="118">
      <c r="A118" s="437"/>
      <c r="B118" s="437"/>
      <c r="C118" s="437"/>
      <c r="D118" s="437"/>
      <c r="E118" s="437"/>
      <c r="F118" s="437"/>
      <c r="G118" s="437"/>
      <c r="H118" s="437"/>
      <c r="I118" s="437"/>
      <c r="J118" s="437"/>
      <c r="K118" s="437"/>
      <c r="L118" s="437"/>
      <c r="M118" s="437"/>
      <c r="N118" s="437"/>
      <c r="O118" s="437"/>
      <c r="P118" s="437"/>
      <c r="Q118" s="437"/>
      <c r="R118" s="437"/>
      <c r="S118" s="437"/>
      <c r="T118" s="437"/>
      <c r="U118" s="437"/>
      <c r="V118" s="437"/>
      <c r="W118" s="437"/>
      <c r="X118" s="437"/>
      <c r="Y118" s="437"/>
      <c r="Z118" s="437"/>
      <c r="AA118" s="437"/>
      <c r="AB118" s="437"/>
      <c r="AC118" s="437"/>
      <c r="AD118" s="437"/>
      <c r="AE118" s="437"/>
      <c r="AF118" s="437"/>
      <c r="AG118" s="437"/>
    </row>
    <row r="119">
      <c r="A119" s="437"/>
      <c r="B119" s="437"/>
      <c r="C119" s="437"/>
      <c r="D119" s="437"/>
      <c r="E119" s="437"/>
      <c r="F119" s="437"/>
      <c r="G119" s="437"/>
      <c r="H119" s="437"/>
      <c r="I119" s="437"/>
      <c r="J119" s="437"/>
      <c r="K119" s="437"/>
      <c r="L119" s="437"/>
      <c r="M119" s="437"/>
      <c r="N119" s="437"/>
      <c r="O119" s="437"/>
      <c r="P119" s="437"/>
      <c r="Q119" s="437"/>
      <c r="R119" s="437"/>
      <c r="S119" s="437"/>
      <c r="T119" s="437"/>
      <c r="U119" s="437"/>
      <c r="V119" s="437"/>
      <c r="W119" s="437"/>
      <c r="X119" s="437"/>
      <c r="Y119" s="437"/>
      <c r="Z119" s="437"/>
      <c r="AA119" s="437"/>
      <c r="AB119" s="437"/>
      <c r="AC119" s="437"/>
      <c r="AD119" s="437"/>
      <c r="AE119" s="437"/>
      <c r="AF119" s="437"/>
      <c r="AG119" s="437"/>
    </row>
    <row r="120">
      <c r="A120" s="437"/>
      <c r="B120" s="437"/>
      <c r="C120" s="437"/>
      <c r="D120" s="437"/>
      <c r="E120" s="437"/>
      <c r="F120" s="437"/>
      <c r="G120" s="437"/>
      <c r="H120" s="437"/>
      <c r="I120" s="437"/>
      <c r="J120" s="437"/>
      <c r="K120" s="437"/>
      <c r="L120" s="437"/>
      <c r="M120" s="437"/>
      <c r="N120" s="437"/>
      <c r="O120" s="437"/>
      <c r="P120" s="437"/>
      <c r="Q120" s="437"/>
      <c r="R120" s="437"/>
      <c r="S120" s="437"/>
      <c r="T120" s="437"/>
      <c r="U120" s="437"/>
      <c r="V120" s="437"/>
      <c r="W120" s="437"/>
      <c r="X120" s="437"/>
      <c r="Y120" s="437"/>
      <c r="Z120" s="437"/>
      <c r="AA120" s="437"/>
      <c r="AB120" s="437"/>
      <c r="AC120" s="437"/>
      <c r="AD120" s="437"/>
      <c r="AE120" s="437"/>
      <c r="AF120" s="437"/>
      <c r="AG120" s="437"/>
    </row>
    <row r="121">
      <c r="A121" s="437"/>
      <c r="B121" s="437"/>
      <c r="C121" s="437"/>
      <c r="D121" s="437"/>
      <c r="E121" s="437"/>
      <c r="F121" s="437"/>
      <c r="G121" s="437"/>
      <c r="H121" s="437"/>
      <c r="I121" s="437"/>
      <c r="J121" s="437"/>
      <c r="K121" s="437"/>
      <c r="L121" s="437"/>
      <c r="M121" s="437"/>
      <c r="N121" s="437"/>
      <c r="O121" s="437"/>
      <c r="P121" s="437"/>
      <c r="Q121" s="437"/>
      <c r="R121" s="437"/>
      <c r="S121" s="437"/>
      <c r="T121" s="437"/>
      <c r="U121" s="437"/>
      <c r="V121" s="437"/>
      <c r="W121" s="437"/>
      <c r="X121" s="437"/>
      <c r="Y121" s="437"/>
      <c r="Z121" s="437"/>
      <c r="AA121" s="437"/>
      <c r="AB121" s="437"/>
      <c r="AC121" s="437"/>
      <c r="AD121" s="437"/>
      <c r="AE121" s="437"/>
      <c r="AF121" s="437"/>
      <c r="AG121" s="437"/>
    </row>
    <row r="122">
      <c r="A122" s="437"/>
      <c r="B122" s="437"/>
      <c r="C122" s="437"/>
      <c r="D122" s="437"/>
      <c r="E122" s="437"/>
      <c r="F122" s="437"/>
      <c r="G122" s="437"/>
      <c r="H122" s="437"/>
      <c r="I122" s="437"/>
      <c r="J122" s="437"/>
      <c r="K122" s="437"/>
      <c r="L122" s="437"/>
      <c r="M122" s="437"/>
      <c r="N122" s="437"/>
      <c r="O122" s="437"/>
      <c r="P122" s="437"/>
      <c r="Q122" s="437"/>
      <c r="R122" s="437"/>
      <c r="S122" s="437"/>
      <c r="T122" s="437"/>
      <c r="U122" s="437"/>
      <c r="V122" s="437"/>
      <c r="W122" s="437"/>
      <c r="X122" s="437"/>
      <c r="Y122" s="437"/>
      <c r="Z122" s="437"/>
      <c r="AA122" s="437"/>
      <c r="AB122" s="437"/>
      <c r="AC122" s="437"/>
      <c r="AD122" s="437"/>
      <c r="AE122" s="437"/>
      <c r="AF122" s="437"/>
      <c r="AG122" s="437"/>
    </row>
    <row r="123">
      <c r="A123" s="437"/>
      <c r="B123" s="437"/>
      <c r="C123" s="437"/>
      <c r="D123" s="437"/>
      <c r="E123" s="437"/>
      <c r="F123" s="437"/>
      <c r="G123" s="437"/>
      <c r="H123" s="437"/>
      <c r="I123" s="437"/>
      <c r="J123" s="437"/>
      <c r="K123" s="437"/>
      <c r="L123" s="437"/>
      <c r="M123" s="437"/>
      <c r="N123" s="437"/>
      <c r="O123" s="437"/>
      <c r="P123" s="437"/>
      <c r="Q123" s="437"/>
      <c r="R123" s="437"/>
      <c r="S123" s="437"/>
      <c r="T123" s="437"/>
      <c r="U123" s="437"/>
      <c r="V123" s="437"/>
      <c r="W123" s="437"/>
      <c r="X123" s="437"/>
      <c r="Y123" s="437"/>
      <c r="Z123" s="437"/>
      <c r="AA123" s="437"/>
      <c r="AB123" s="437"/>
      <c r="AC123" s="437"/>
      <c r="AD123" s="437"/>
      <c r="AE123" s="437"/>
      <c r="AF123" s="437"/>
      <c r="AG123" s="437"/>
    </row>
    <row r="124">
      <c r="A124" s="437"/>
      <c r="B124" s="437"/>
      <c r="C124" s="437"/>
      <c r="D124" s="437"/>
      <c r="E124" s="437"/>
      <c r="F124" s="437"/>
      <c r="G124" s="437"/>
      <c r="H124" s="437"/>
      <c r="I124" s="437"/>
      <c r="J124" s="437"/>
      <c r="K124" s="437"/>
      <c r="L124" s="437"/>
      <c r="M124" s="437"/>
      <c r="N124" s="437"/>
      <c r="O124" s="437"/>
      <c r="P124" s="437"/>
      <c r="Q124" s="437"/>
      <c r="R124" s="437"/>
      <c r="S124" s="437"/>
      <c r="T124" s="437"/>
      <c r="U124" s="437"/>
      <c r="V124" s="437"/>
      <c r="W124" s="437"/>
      <c r="X124" s="437"/>
      <c r="Y124" s="437"/>
      <c r="Z124" s="437"/>
      <c r="AA124" s="437"/>
      <c r="AB124" s="437"/>
      <c r="AC124" s="437"/>
      <c r="AD124" s="437"/>
      <c r="AE124" s="437"/>
      <c r="AF124" s="437"/>
      <c r="AG124" s="437"/>
    </row>
    <row r="125">
      <c r="A125" s="437"/>
      <c r="B125" s="437"/>
      <c r="C125" s="437"/>
      <c r="D125" s="437"/>
      <c r="E125" s="437"/>
      <c r="F125" s="437"/>
      <c r="G125" s="437"/>
      <c r="H125" s="437"/>
      <c r="I125" s="437"/>
      <c r="J125" s="437"/>
      <c r="K125" s="437"/>
      <c r="L125" s="437"/>
      <c r="M125" s="437"/>
      <c r="N125" s="437"/>
      <c r="O125" s="437"/>
      <c r="P125" s="437"/>
      <c r="Q125" s="437"/>
      <c r="R125" s="437"/>
      <c r="S125" s="437"/>
      <c r="T125" s="437"/>
      <c r="U125" s="437"/>
      <c r="V125" s="437"/>
      <c r="W125" s="437"/>
      <c r="X125" s="437"/>
      <c r="Y125" s="437"/>
      <c r="Z125" s="437"/>
      <c r="AA125" s="437"/>
      <c r="AB125" s="437"/>
      <c r="AC125" s="437"/>
      <c r="AD125" s="437"/>
      <c r="AE125" s="437"/>
      <c r="AF125" s="437"/>
      <c r="AG125" s="437"/>
    </row>
    <row r="126">
      <c r="A126" s="437"/>
      <c r="B126" s="437"/>
      <c r="C126" s="437"/>
      <c r="D126" s="437"/>
      <c r="E126" s="437"/>
      <c r="F126" s="437"/>
      <c r="G126" s="437"/>
      <c r="H126" s="437"/>
      <c r="I126" s="437"/>
      <c r="J126" s="437"/>
      <c r="K126" s="437"/>
      <c r="L126" s="437"/>
      <c r="M126" s="437"/>
      <c r="N126" s="437"/>
      <c r="O126" s="437"/>
      <c r="P126" s="437"/>
      <c r="Q126" s="437"/>
      <c r="R126" s="437"/>
      <c r="S126" s="437"/>
      <c r="T126" s="437"/>
      <c r="U126" s="437"/>
      <c r="V126" s="437"/>
      <c r="W126" s="437"/>
      <c r="X126" s="437"/>
      <c r="Y126" s="437"/>
      <c r="Z126" s="437"/>
      <c r="AA126" s="437"/>
      <c r="AB126" s="437"/>
      <c r="AC126" s="437"/>
      <c r="AD126" s="437"/>
      <c r="AE126" s="437"/>
      <c r="AF126" s="437"/>
      <c r="AG126" s="437"/>
    </row>
    <row r="127">
      <c r="A127" s="437"/>
      <c r="B127" s="437"/>
      <c r="C127" s="437"/>
      <c r="D127" s="437"/>
      <c r="E127" s="437"/>
      <c r="F127" s="437"/>
      <c r="G127" s="437"/>
      <c r="H127" s="437"/>
      <c r="I127" s="437"/>
      <c r="J127" s="437"/>
      <c r="K127" s="437"/>
      <c r="L127" s="437"/>
      <c r="M127" s="437"/>
      <c r="N127" s="437"/>
      <c r="O127" s="437"/>
      <c r="P127" s="437"/>
      <c r="Q127" s="437"/>
      <c r="R127" s="437"/>
      <c r="S127" s="437"/>
      <c r="T127" s="437"/>
      <c r="U127" s="437"/>
      <c r="V127" s="437"/>
      <c r="W127" s="437"/>
      <c r="X127" s="437"/>
      <c r="Y127" s="437"/>
      <c r="Z127" s="437"/>
      <c r="AA127" s="437"/>
      <c r="AB127" s="437"/>
      <c r="AC127" s="437"/>
      <c r="AD127" s="437"/>
      <c r="AE127" s="437"/>
      <c r="AF127" s="437"/>
      <c r="AG127" s="437"/>
    </row>
    <row r="128">
      <c r="A128" s="437"/>
      <c r="B128" s="437"/>
      <c r="C128" s="437"/>
      <c r="D128" s="437"/>
      <c r="E128" s="437"/>
      <c r="F128" s="437"/>
      <c r="G128" s="437"/>
      <c r="H128" s="437"/>
      <c r="I128" s="437"/>
      <c r="J128" s="437"/>
      <c r="K128" s="437"/>
      <c r="L128" s="437"/>
      <c r="M128" s="437"/>
      <c r="N128" s="437"/>
      <c r="O128" s="437"/>
      <c r="P128" s="437"/>
      <c r="Q128" s="437"/>
      <c r="R128" s="437"/>
      <c r="S128" s="437"/>
      <c r="T128" s="437"/>
      <c r="U128" s="437"/>
      <c r="V128" s="437"/>
      <c r="W128" s="437"/>
      <c r="X128" s="437"/>
      <c r="Y128" s="437"/>
      <c r="Z128" s="437"/>
      <c r="AA128" s="437"/>
      <c r="AB128" s="437"/>
      <c r="AC128" s="437"/>
      <c r="AD128" s="437"/>
      <c r="AE128" s="437"/>
      <c r="AF128" s="437"/>
      <c r="AG128" s="437"/>
    </row>
    <row r="129">
      <c r="A129" s="437"/>
      <c r="B129" s="437"/>
      <c r="C129" s="437"/>
      <c r="D129" s="437"/>
      <c r="E129" s="437"/>
      <c r="F129" s="437"/>
      <c r="G129" s="437"/>
      <c r="H129" s="437"/>
      <c r="I129" s="437"/>
      <c r="J129" s="437"/>
      <c r="K129" s="437"/>
      <c r="L129" s="437"/>
      <c r="M129" s="437"/>
      <c r="N129" s="437"/>
      <c r="O129" s="437"/>
      <c r="P129" s="437"/>
      <c r="Q129" s="437"/>
      <c r="R129" s="437"/>
      <c r="S129" s="437"/>
      <c r="T129" s="437"/>
      <c r="U129" s="437"/>
      <c r="V129" s="437"/>
      <c r="W129" s="437"/>
      <c r="X129" s="437"/>
      <c r="Y129" s="437"/>
      <c r="Z129" s="437"/>
      <c r="AA129" s="437"/>
      <c r="AB129" s="437"/>
      <c r="AC129" s="437"/>
      <c r="AD129" s="437"/>
      <c r="AE129" s="437"/>
      <c r="AF129" s="437"/>
      <c r="AG129" s="437"/>
    </row>
    <row r="130">
      <c r="A130" s="437"/>
      <c r="B130" s="437"/>
      <c r="C130" s="437"/>
      <c r="D130" s="437"/>
      <c r="E130" s="437"/>
      <c r="F130" s="437"/>
      <c r="G130" s="437"/>
      <c r="H130" s="437"/>
      <c r="I130" s="437"/>
      <c r="J130" s="437"/>
      <c r="K130" s="437"/>
      <c r="L130" s="437"/>
      <c r="M130" s="437"/>
      <c r="N130" s="437"/>
      <c r="O130" s="437"/>
      <c r="P130" s="437"/>
      <c r="Q130" s="437"/>
      <c r="R130" s="437"/>
      <c r="S130" s="437"/>
      <c r="T130" s="437"/>
      <c r="U130" s="437"/>
      <c r="V130" s="437"/>
      <c r="W130" s="437"/>
      <c r="X130" s="437"/>
      <c r="Y130" s="437"/>
      <c r="Z130" s="437"/>
      <c r="AA130" s="437"/>
      <c r="AB130" s="437"/>
      <c r="AC130" s="437"/>
      <c r="AD130" s="437"/>
      <c r="AE130" s="437"/>
      <c r="AF130" s="437"/>
      <c r="AG130" s="437"/>
    </row>
    <row r="131">
      <c r="A131" s="437"/>
      <c r="B131" s="437"/>
      <c r="C131" s="437"/>
      <c r="D131" s="437"/>
      <c r="E131" s="437"/>
      <c r="F131" s="437"/>
      <c r="G131" s="437"/>
      <c r="H131" s="437"/>
      <c r="I131" s="437"/>
      <c r="J131" s="437"/>
      <c r="K131" s="437"/>
      <c r="L131" s="437"/>
      <c r="M131" s="437"/>
      <c r="N131" s="437"/>
      <c r="O131" s="437"/>
      <c r="P131" s="437"/>
      <c r="Q131" s="437"/>
      <c r="R131" s="437"/>
      <c r="S131" s="437"/>
      <c r="T131" s="437"/>
      <c r="U131" s="437"/>
      <c r="V131" s="437"/>
      <c r="W131" s="437"/>
      <c r="X131" s="437"/>
      <c r="Y131" s="437"/>
      <c r="Z131" s="437"/>
      <c r="AA131" s="437"/>
      <c r="AB131" s="437"/>
      <c r="AC131" s="437"/>
      <c r="AD131" s="437"/>
      <c r="AE131" s="437"/>
      <c r="AF131" s="437"/>
      <c r="AG131" s="437"/>
    </row>
    <row r="132">
      <c r="A132" s="437"/>
      <c r="B132" s="437"/>
      <c r="C132" s="437"/>
      <c r="D132" s="437"/>
      <c r="E132" s="437"/>
      <c r="F132" s="437"/>
      <c r="G132" s="437"/>
      <c r="H132" s="437"/>
      <c r="I132" s="437"/>
      <c r="J132" s="437"/>
      <c r="K132" s="437"/>
      <c r="L132" s="437"/>
      <c r="M132" s="437"/>
      <c r="N132" s="437"/>
      <c r="O132" s="437"/>
      <c r="P132" s="437"/>
      <c r="Q132" s="437"/>
      <c r="R132" s="437"/>
      <c r="S132" s="437"/>
      <c r="T132" s="437"/>
      <c r="U132" s="437"/>
      <c r="V132" s="437"/>
      <c r="W132" s="437"/>
      <c r="X132" s="437"/>
      <c r="Y132" s="437"/>
      <c r="Z132" s="437"/>
      <c r="AA132" s="437"/>
      <c r="AB132" s="437"/>
      <c r="AC132" s="437"/>
      <c r="AD132" s="437"/>
      <c r="AE132" s="437"/>
      <c r="AF132" s="437"/>
      <c r="AG132" s="437"/>
    </row>
    <row r="133">
      <c r="A133" s="437"/>
      <c r="B133" s="437"/>
      <c r="C133" s="437"/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7"/>
      <c r="O133" s="437"/>
      <c r="P133" s="437"/>
      <c r="Q133" s="437"/>
      <c r="R133" s="437"/>
      <c r="S133" s="437"/>
      <c r="T133" s="437"/>
      <c r="U133" s="437"/>
      <c r="V133" s="437"/>
      <c r="W133" s="437"/>
      <c r="X133" s="437"/>
      <c r="Y133" s="437"/>
      <c r="Z133" s="437"/>
      <c r="AA133" s="437"/>
      <c r="AB133" s="437"/>
      <c r="AC133" s="437"/>
      <c r="AD133" s="437"/>
      <c r="AE133" s="437"/>
      <c r="AF133" s="437"/>
      <c r="AG133" s="437"/>
    </row>
    <row r="134">
      <c r="A134" s="437"/>
      <c r="B134" s="437"/>
      <c r="C134" s="437"/>
      <c r="D134" s="437"/>
      <c r="E134" s="437"/>
      <c r="F134" s="437"/>
      <c r="G134" s="437"/>
      <c r="H134" s="437"/>
      <c r="I134" s="437"/>
      <c r="J134" s="437"/>
      <c r="K134" s="437"/>
      <c r="L134" s="437"/>
      <c r="M134" s="437"/>
      <c r="N134" s="437"/>
      <c r="O134" s="437"/>
      <c r="P134" s="437"/>
      <c r="Q134" s="437"/>
      <c r="R134" s="437"/>
      <c r="S134" s="437"/>
      <c r="T134" s="437"/>
      <c r="U134" s="437"/>
      <c r="V134" s="437"/>
      <c r="W134" s="437"/>
      <c r="X134" s="437"/>
      <c r="Y134" s="437"/>
      <c r="Z134" s="437"/>
      <c r="AA134" s="437"/>
      <c r="AB134" s="437"/>
      <c r="AC134" s="437"/>
      <c r="AD134" s="437"/>
      <c r="AE134" s="437"/>
      <c r="AF134" s="437"/>
      <c r="AG134" s="437"/>
    </row>
    <row r="135">
      <c r="A135" s="437"/>
      <c r="B135" s="437"/>
      <c r="C135" s="437"/>
      <c r="D135" s="437"/>
      <c r="E135" s="437"/>
      <c r="F135" s="437"/>
      <c r="G135" s="437"/>
      <c r="H135" s="437"/>
      <c r="I135" s="437"/>
      <c r="J135" s="437"/>
      <c r="K135" s="437"/>
      <c r="L135" s="437"/>
      <c r="M135" s="437"/>
      <c r="N135" s="437"/>
      <c r="O135" s="437"/>
      <c r="P135" s="437"/>
      <c r="Q135" s="437"/>
      <c r="R135" s="437"/>
      <c r="S135" s="437"/>
      <c r="T135" s="437"/>
      <c r="U135" s="437"/>
      <c r="V135" s="437"/>
      <c r="W135" s="437"/>
      <c r="X135" s="437"/>
      <c r="Y135" s="437"/>
      <c r="Z135" s="437"/>
      <c r="AA135" s="437"/>
      <c r="AB135" s="437"/>
      <c r="AC135" s="437"/>
      <c r="AD135" s="437"/>
      <c r="AE135" s="437"/>
      <c r="AF135" s="437"/>
      <c r="AG135" s="437"/>
    </row>
    <row r="136">
      <c r="A136" s="437"/>
      <c r="B136" s="437"/>
      <c r="C136" s="437"/>
      <c r="D136" s="437"/>
      <c r="E136" s="437"/>
      <c r="F136" s="437"/>
      <c r="G136" s="437"/>
      <c r="H136" s="437"/>
      <c r="I136" s="437"/>
      <c r="J136" s="437"/>
      <c r="K136" s="437"/>
      <c r="L136" s="437"/>
      <c r="M136" s="437"/>
      <c r="N136" s="437"/>
      <c r="O136" s="437"/>
      <c r="P136" s="437"/>
      <c r="Q136" s="437"/>
      <c r="R136" s="437"/>
      <c r="S136" s="437"/>
      <c r="T136" s="437"/>
      <c r="U136" s="437"/>
      <c r="V136" s="437"/>
      <c r="W136" s="437"/>
      <c r="X136" s="437"/>
      <c r="Y136" s="437"/>
      <c r="Z136" s="437"/>
      <c r="AA136" s="437"/>
      <c r="AB136" s="437"/>
      <c r="AC136" s="437"/>
      <c r="AD136" s="437"/>
      <c r="AE136" s="437"/>
      <c r="AF136" s="437"/>
      <c r="AG136" s="437"/>
    </row>
    <row r="137">
      <c r="A137" s="437"/>
      <c r="B137" s="437"/>
      <c r="C137" s="437"/>
      <c r="D137" s="437"/>
      <c r="E137" s="437"/>
      <c r="F137" s="437"/>
      <c r="G137" s="437"/>
      <c r="H137" s="437"/>
      <c r="I137" s="437"/>
      <c r="J137" s="437"/>
      <c r="K137" s="437"/>
      <c r="L137" s="437"/>
      <c r="M137" s="437"/>
      <c r="N137" s="437"/>
      <c r="O137" s="437"/>
      <c r="P137" s="437"/>
      <c r="Q137" s="437"/>
      <c r="R137" s="437"/>
      <c r="S137" s="437"/>
      <c r="T137" s="437"/>
      <c r="U137" s="437"/>
      <c r="V137" s="437"/>
      <c r="W137" s="437"/>
      <c r="X137" s="437"/>
      <c r="Y137" s="437"/>
      <c r="Z137" s="437"/>
      <c r="AA137" s="437"/>
      <c r="AB137" s="437"/>
      <c r="AC137" s="437"/>
      <c r="AD137" s="437"/>
      <c r="AE137" s="437"/>
      <c r="AF137" s="437"/>
      <c r="AG137" s="437"/>
    </row>
    <row r="138">
      <c r="A138" s="437"/>
      <c r="B138" s="437"/>
      <c r="C138" s="437"/>
      <c r="D138" s="437"/>
      <c r="E138" s="437"/>
      <c r="F138" s="437"/>
      <c r="G138" s="437"/>
      <c r="H138" s="437"/>
      <c r="I138" s="437"/>
      <c r="J138" s="437"/>
      <c r="K138" s="437"/>
      <c r="L138" s="437"/>
      <c r="M138" s="437"/>
      <c r="N138" s="437"/>
      <c r="O138" s="437"/>
      <c r="P138" s="437"/>
      <c r="Q138" s="437"/>
      <c r="R138" s="437"/>
      <c r="S138" s="437"/>
      <c r="T138" s="437"/>
      <c r="U138" s="437"/>
      <c r="V138" s="437"/>
      <c r="W138" s="437"/>
      <c r="X138" s="437"/>
      <c r="Y138" s="437"/>
      <c r="Z138" s="437"/>
      <c r="AA138" s="437"/>
      <c r="AB138" s="437"/>
      <c r="AC138" s="437"/>
      <c r="AD138" s="437"/>
      <c r="AE138" s="437"/>
      <c r="AF138" s="437"/>
      <c r="AG138" s="437"/>
    </row>
    <row r="139">
      <c r="A139" s="437"/>
      <c r="B139" s="437"/>
      <c r="C139" s="437"/>
      <c r="D139" s="437"/>
      <c r="E139" s="437"/>
      <c r="F139" s="437"/>
      <c r="G139" s="437"/>
      <c r="H139" s="437"/>
      <c r="I139" s="437"/>
      <c r="J139" s="437"/>
      <c r="K139" s="437"/>
      <c r="L139" s="437"/>
      <c r="M139" s="437"/>
      <c r="N139" s="437"/>
      <c r="O139" s="437"/>
      <c r="P139" s="437"/>
      <c r="Q139" s="437"/>
      <c r="R139" s="437"/>
      <c r="S139" s="437"/>
      <c r="T139" s="437"/>
      <c r="U139" s="437"/>
      <c r="V139" s="437"/>
      <c r="W139" s="437"/>
      <c r="X139" s="437"/>
      <c r="Y139" s="437"/>
      <c r="Z139" s="437"/>
      <c r="AA139" s="437"/>
      <c r="AB139" s="437"/>
      <c r="AC139" s="437"/>
      <c r="AD139" s="437"/>
      <c r="AE139" s="437"/>
      <c r="AF139" s="437"/>
      <c r="AG139" s="437"/>
    </row>
    <row r="140">
      <c r="A140" s="437"/>
      <c r="B140" s="437"/>
      <c r="C140" s="437"/>
      <c r="D140" s="437"/>
      <c r="E140" s="437"/>
      <c r="F140" s="437"/>
      <c r="G140" s="437"/>
      <c r="H140" s="437"/>
      <c r="I140" s="437"/>
      <c r="J140" s="437"/>
      <c r="K140" s="437"/>
      <c r="L140" s="437"/>
      <c r="M140" s="437"/>
      <c r="N140" s="437"/>
      <c r="O140" s="437"/>
      <c r="P140" s="437"/>
      <c r="Q140" s="437"/>
      <c r="R140" s="437"/>
      <c r="S140" s="437"/>
      <c r="T140" s="437"/>
      <c r="U140" s="437"/>
      <c r="V140" s="437"/>
      <c r="W140" s="437"/>
      <c r="X140" s="437"/>
      <c r="Y140" s="437"/>
      <c r="Z140" s="437"/>
      <c r="AA140" s="437"/>
      <c r="AB140" s="437"/>
      <c r="AC140" s="437"/>
      <c r="AD140" s="437"/>
      <c r="AE140" s="437"/>
      <c r="AF140" s="437"/>
      <c r="AG140" s="437"/>
    </row>
    <row r="141">
      <c r="A141" s="437"/>
      <c r="B141" s="437"/>
      <c r="C141" s="437"/>
      <c r="D141" s="437"/>
      <c r="E141" s="437"/>
      <c r="F141" s="437"/>
      <c r="G141" s="437"/>
      <c r="H141" s="437"/>
      <c r="I141" s="437"/>
      <c r="J141" s="437"/>
      <c r="K141" s="437"/>
      <c r="L141" s="437"/>
      <c r="M141" s="437"/>
      <c r="N141" s="437"/>
      <c r="O141" s="437"/>
      <c r="P141" s="437"/>
      <c r="Q141" s="437"/>
      <c r="R141" s="437"/>
      <c r="S141" s="437"/>
      <c r="T141" s="437"/>
      <c r="U141" s="437"/>
      <c r="V141" s="437"/>
      <c r="W141" s="437"/>
      <c r="X141" s="437"/>
      <c r="Y141" s="437"/>
      <c r="Z141" s="437"/>
      <c r="AA141" s="437"/>
      <c r="AB141" s="437"/>
      <c r="AC141" s="437"/>
      <c r="AD141" s="437"/>
      <c r="AE141" s="437"/>
      <c r="AF141" s="437"/>
      <c r="AG141" s="437"/>
    </row>
    <row r="142">
      <c r="A142" s="437"/>
      <c r="B142" s="437"/>
      <c r="C142" s="437"/>
      <c r="D142" s="437"/>
      <c r="E142" s="437"/>
      <c r="F142" s="437"/>
      <c r="G142" s="437"/>
      <c r="H142" s="437"/>
      <c r="I142" s="437"/>
      <c r="J142" s="437"/>
      <c r="K142" s="437"/>
      <c r="L142" s="437"/>
      <c r="M142" s="437"/>
      <c r="N142" s="437"/>
      <c r="O142" s="437"/>
      <c r="P142" s="437"/>
      <c r="Q142" s="437"/>
      <c r="R142" s="437"/>
      <c r="S142" s="437"/>
      <c r="T142" s="437"/>
      <c r="U142" s="437"/>
      <c r="V142" s="437"/>
      <c r="W142" s="437"/>
      <c r="X142" s="437"/>
      <c r="Y142" s="437"/>
      <c r="Z142" s="437"/>
      <c r="AA142" s="437"/>
      <c r="AB142" s="437"/>
      <c r="AC142" s="437"/>
      <c r="AD142" s="437"/>
      <c r="AE142" s="437"/>
      <c r="AF142" s="437"/>
      <c r="AG142" s="437"/>
    </row>
    <row r="143">
      <c r="A143" s="437"/>
      <c r="B143" s="437"/>
      <c r="C143" s="437"/>
      <c r="D143" s="437"/>
      <c r="E143" s="437"/>
      <c r="F143" s="437"/>
      <c r="G143" s="437"/>
      <c r="H143" s="437"/>
      <c r="I143" s="437"/>
      <c r="J143" s="437"/>
      <c r="K143" s="437"/>
      <c r="L143" s="437"/>
      <c r="M143" s="437"/>
      <c r="N143" s="437"/>
      <c r="O143" s="437"/>
      <c r="P143" s="437"/>
      <c r="Q143" s="437"/>
      <c r="R143" s="437"/>
      <c r="S143" s="437"/>
      <c r="T143" s="437"/>
      <c r="U143" s="437"/>
      <c r="V143" s="437"/>
      <c r="W143" s="437"/>
      <c r="X143" s="437"/>
      <c r="Y143" s="437"/>
      <c r="Z143" s="437"/>
      <c r="AA143" s="437"/>
      <c r="AB143" s="437"/>
      <c r="AC143" s="437"/>
      <c r="AD143" s="437"/>
      <c r="AE143" s="437"/>
      <c r="AF143" s="437"/>
      <c r="AG143" s="437"/>
    </row>
    <row r="144">
      <c r="A144" s="437"/>
      <c r="B144" s="437"/>
      <c r="C144" s="437"/>
      <c r="D144" s="437"/>
      <c r="E144" s="437"/>
      <c r="F144" s="437"/>
      <c r="G144" s="437"/>
      <c r="H144" s="437"/>
      <c r="I144" s="437"/>
      <c r="J144" s="437"/>
      <c r="K144" s="437"/>
      <c r="L144" s="437"/>
      <c r="M144" s="437"/>
      <c r="N144" s="437"/>
      <c r="O144" s="437"/>
      <c r="P144" s="437"/>
      <c r="Q144" s="437"/>
      <c r="R144" s="437"/>
      <c r="S144" s="437"/>
      <c r="T144" s="437"/>
      <c r="U144" s="437"/>
      <c r="V144" s="437"/>
      <c r="W144" s="437"/>
      <c r="X144" s="437"/>
      <c r="Y144" s="437"/>
      <c r="Z144" s="437"/>
      <c r="AA144" s="437"/>
      <c r="AB144" s="437"/>
      <c r="AC144" s="437"/>
      <c r="AD144" s="437"/>
      <c r="AE144" s="437"/>
      <c r="AF144" s="437"/>
      <c r="AG144" s="437"/>
    </row>
    <row r="145">
      <c r="A145" s="437"/>
      <c r="B145" s="437"/>
      <c r="C145" s="437"/>
      <c r="D145" s="437"/>
      <c r="E145" s="437"/>
      <c r="F145" s="437"/>
      <c r="G145" s="437"/>
      <c r="H145" s="437"/>
      <c r="I145" s="437"/>
      <c r="J145" s="437"/>
      <c r="K145" s="437"/>
      <c r="L145" s="437"/>
      <c r="M145" s="437"/>
      <c r="N145" s="437"/>
      <c r="O145" s="437"/>
      <c r="P145" s="437"/>
      <c r="Q145" s="437"/>
      <c r="R145" s="437"/>
      <c r="S145" s="437"/>
      <c r="T145" s="437"/>
      <c r="U145" s="437"/>
      <c r="V145" s="437"/>
      <c r="W145" s="437"/>
      <c r="X145" s="437"/>
      <c r="Y145" s="437"/>
      <c r="Z145" s="437"/>
      <c r="AA145" s="437"/>
      <c r="AB145" s="437"/>
      <c r="AC145" s="437"/>
      <c r="AD145" s="437"/>
      <c r="AE145" s="437"/>
      <c r="AF145" s="437"/>
      <c r="AG145" s="437"/>
    </row>
    <row r="146">
      <c r="A146" s="437"/>
      <c r="B146" s="437"/>
      <c r="C146" s="437"/>
      <c r="D146" s="437"/>
      <c r="E146" s="437"/>
      <c r="F146" s="437"/>
      <c r="G146" s="437"/>
      <c r="H146" s="437"/>
      <c r="I146" s="437"/>
      <c r="J146" s="437"/>
      <c r="K146" s="437"/>
      <c r="L146" s="437"/>
      <c r="M146" s="437"/>
      <c r="N146" s="437"/>
      <c r="O146" s="437"/>
      <c r="P146" s="437"/>
      <c r="Q146" s="437"/>
      <c r="R146" s="437"/>
      <c r="S146" s="437"/>
      <c r="T146" s="437"/>
      <c r="U146" s="437"/>
      <c r="V146" s="437"/>
      <c r="W146" s="437"/>
      <c r="X146" s="437"/>
      <c r="Y146" s="437"/>
      <c r="Z146" s="437"/>
      <c r="AA146" s="437"/>
      <c r="AB146" s="437"/>
      <c r="AC146" s="437"/>
      <c r="AD146" s="437"/>
      <c r="AE146" s="437"/>
      <c r="AF146" s="437"/>
      <c r="AG146" s="437"/>
    </row>
    <row r="147">
      <c r="A147" s="437"/>
      <c r="B147" s="437"/>
      <c r="C147" s="437"/>
      <c r="D147" s="437"/>
      <c r="E147" s="437"/>
      <c r="F147" s="437"/>
      <c r="G147" s="437"/>
      <c r="H147" s="437"/>
      <c r="I147" s="437"/>
      <c r="J147" s="437"/>
      <c r="K147" s="437"/>
      <c r="L147" s="437"/>
      <c r="M147" s="437"/>
      <c r="N147" s="437"/>
      <c r="O147" s="437"/>
      <c r="P147" s="437"/>
      <c r="Q147" s="437"/>
      <c r="R147" s="437"/>
      <c r="S147" s="437"/>
      <c r="T147" s="437"/>
      <c r="U147" s="437"/>
      <c r="V147" s="437"/>
      <c r="W147" s="437"/>
      <c r="X147" s="437"/>
      <c r="Y147" s="437"/>
      <c r="Z147" s="437"/>
      <c r="AA147" s="437"/>
      <c r="AB147" s="437"/>
      <c r="AC147" s="437"/>
      <c r="AD147" s="437"/>
      <c r="AE147" s="437"/>
      <c r="AF147" s="437"/>
      <c r="AG147" s="437"/>
    </row>
    <row r="148">
      <c r="A148" s="437"/>
      <c r="B148" s="437"/>
      <c r="C148" s="437"/>
      <c r="D148" s="437"/>
      <c r="E148" s="437"/>
      <c r="F148" s="437"/>
      <c r="G148" s="437"/>
      <c r="H148" s="437"/>
      <c r="I148" s="437"/>
      <c r="J148" s="437"/>
      <c r="K148" s="437"/>
      <c r="L148" s="437"/>
      <c r="M148" s="437"/>
      <c r="N148" s="437"/>
      <c r="O148" s="437"/>
      <c r="P148" s="437"/>
      <c r="Q148" s="437"/>
      <c r="R148" s="437"/>
      <c r="S148" s="437"/>
      <c r="T148" s="437"/>
      <c r="U148" s="437"/>
      <c r="V148" s="437"/>
      <c r="W148" s="437"/>
      <c r="X148" s="437"/>
      <c r="Y148" s="437"/>
      <c r="Z148" s="437"/>
      <c r="AA148" s="437"/>
      <c r="AB148" s="437"/>
      <c r="AC148" s="437"/>
      <c r="AD148" s="437"/>
      <c r="AE148" s="437"/>
      <c r="AF148" s="437"/>
      <c r="AG148" s="437"/>
    </row>
    <row r="149">
      <c r="A149" s="437"/>
      <c r="B149" s="437"/>
      <c r="C149" s="437"/>
      <c r="D149" s="437"/>
      <c r="E149" s="437"/>
      <c r="F149" s="437"/>
      <c r="G149" s="437"/>
      <c r="H149" s="437"/>
      <c r="I149" s="437"/>
      <c r="J149" s="437"/>
      <c r="K149" s="437"/>
      <c r="L149" s="437"/>
      <c r="M149" s="437"/>
      <c r="N149" s="437"/>
      <c r="O149" s="437"/>
      <c r="P149" s="437"/>
      <c r="Q149" s="437"/>
      <c r="R149" s="437"/>
      <c r="S149" s="437"/>
      <c r="T149" s="437"/>
      <c r="U149" s="437"/>
      <c r="V149" s="437"/>
      <c r="W149" s="437"/>
      <c r="X149" s="437"/>
      <c r="Y149" s="437"/>
      <c r="Z149" s="437"/>
      <c r="AA149" s="437"/>
      <c r="AB149" s="437"/>
      <c r="AC149" s="437"/>
      <c r="AD149" s="437"/>
      <c r="AE149" s="437"/>
      <c r="AF149" s="437"/>
      <c r="AG149" s="437"/>
    </row>
    <row r="150">
      <c r="A150" s="437"/>
      <c r="B150" s="437"/>
      <c r="C150" s="437"/>
      <c r="D150" s="437"/>
      <c r="E150" s="437"/>
      <c r="F150" s="437"/>
      <c r="G150" s="437"/>
      <c r="H150" s="437"/>
      <c r="I150" s="437"/>
      <c r="J150" s="437"/>
      <c r="K150" s="437"/>
      <c r="L150" s="437"/>
      <c r="M150" s="437"/>
      <c r="N150" s="437"/>
      <c r="O150" s="437"/>
      <c r="P150" s="437"/>
      <c r="Q150" s="437"/>
      <c r="R150" s="437"/>
      <c r="S150" s="437"/>
      <c r="T150" s="437"/>
      <c r="U150" s="437"/>
      <c r="V150" s="437"/>
      <c r="W150" s="437"/>
      <c r="X150" s="437"/>
      <c r="Y150" s="437"/>
      <c r="Z150" s="437"/>
      <c r="AA150" s="437"/>
      <c r="AB150" s="437"/>
      <c r="AC150" s="437"/>
      <c r="AD150" s="437"/>
      <c r="AE150" s="437"/>
      <c r="AF150" s="437"/>
      <c r="AG150" s="437"/>
    </row>
    <row r="151">
      <c r="A151" s="437"/>
      <c r="B151" s="437"/>
      <c r="C151" s="437"/>
      <c r="D151" s="437"/>
      <c r="E151" s="437"/>
      <c r="F151" s="437"/>
      <c r="G151" s="437"/>
      <c r="H151" s="437"/>
      <c r="I151" s="437"/>
      <c r="J151" s="437"/>
      <c r="K151" s="437"/>
      <c r="L151" s="437"/>
      <c r="M151" s="437"/>
      <c r="N151" s="437"/>
      <c r="O151" s="437"/>
      <c r="P151" s="437"/>
      <c r="Q151" s="437"/>
      <c r="R151" s="437"/>
      <c r="S151" s="437"/>
      <c r="T151" s="437"/>
      <c r="U151" s="437"/>
      <c r="V151" s="437"/>
      <c r="W151" s="437"/>
      <c r="X151" s="437"/>
      <c r="Y151" s="437"/>
      <c r="Z151" s="437"/>
      <c r="AA151" s="437"/>
      <c r="AB151" s="437"/>
      <c r="AC151" s="437"/>
      <c r="AD151" s="437"/>
      <c r="AE151" s="437"/>
      <c r="AF151" s="437"/>
      <c r="AG151" s="437"/>
    </row>
    <row r="152">
      <c r="A152" s="437"/>
      <c r="B152" s="437"/>
      <c r="C152" s="437"/>
      <c r="D152" s="437"/>
      <c r="E152" s="437"/>
      <c r="F152" s="437"/>
      <c r="G152" s="437"/>
      <c r="H152" s="437"/>
      <c r="I152" s="437"/>
      <c r="J152" s="437"/>
      <c r="K152" s="437"/>
      <c r="L152" s="437"/>
      <c r="M152" s="437"/>
      <c r="N152" s="437"/>
      <c r="O152" s="437"/>
      <c r="P152" s="437"/>
      <c r="Q152" s="437"/>
      <c r="R152" s="437"/>
      <c r="S152" s="437"/>
      <c r="T152" s="437"/>
      <c r="U152" s="437"/>
      <c r="V152" s="437"/>
      <c r="W152" s="437"/>
      <c r="X152" s="437"/>
      <c r="Y152" s="437"/>
      <c r="Z152" s="437"/>
      <c r="AA152" s="437"/>
      <c r="AB152" s="437"/>
      <c r="AC152" s="437"/>
      <c r="AD152" s="437"/>
      <c r="AE152" s="437"/>
      <c r="AF152" s="437"/>
      <c r="AG152" s="437"/>
    </row>
    <row r="153">
      <c r="A153" s="437"/>
      <c r="B153" s="437"/>
      <c r="C153" s="437"/>
      <c r="D153" s="437"/>
      <c r="E153" s="437"/>
      <c r="F153" s="437"/>
      <c r="G153" s="437"/>
      <c r="H153" s="437"/>
      <c r="I153" s="437"/>
      <c r="J153" s="437"/>
      <c r="K153" s="437"/>
      <c r="L153" s="437"/>
      <c r="M153" s="437"/>
      <c r="N153" s="437"/>
      <c r="O153" s="437"/>
      <c r="P153" s="437"/>
      <c r="Q153" s="437"/>
      <c r="R153" s="437"/>
      <c r="S153" s="437"/>
      <c r="T153" s="437"/>
      <c r="U153" s="437"/>
      <c r="V153" s="437"/>
      <c r="W153" s="437"/>
      <c r="X153" s="437"/>
      <c r="Y153" s="437"/>
      <c r="Z153" s="437"/>
      <c r="AA153" s="437"/>
      <c r="AB153" s="437"/>
      <c r="AC153" s="437"/>
      <c r="AD153" s="437"/>
      <c r="AE153" s="437"/>
      <c r="AF153" s="437"/>
      <c r="AG153" s="437"/>
    </row>
    <row r="154">
      <c r="A154" s="437"/>
      <c r="B154" s="437"/>
      <c r="C154" s="437"/>
      <c r="D154" s="437"/>
      <c r="E154" s="437"/>
      <c r="F154" s="437"/>
      <c r="G154" s="437"/>
      <c r="H154" s="437"/>
      <c r="I154" s="437"/>
      <c r="J154" s="437"/>
      <c r="K154" s="437"/>
      <c r="L154" s="437"/>
      <c r="M154" s="437"/>
      <c r="N154" s="437"/>
      <c r="O154" s="437"/>
      <c r="P154" s="437"/>
      <c r="Q154" s="437"/>
      <c r="R154" s="437"/>
      <c r="S154" s="437"/>
      <c r="T154" s="437"/>
      <c r="U154" s="437"/>
      <c r="V154" s="437"/>
      <c r="W154" s="437"/>
      <c r="X154" s="437"/>
      <c r="Y154" s="437"/>
      <c r="Z154" s="437"/>
      <c r="AA154" s="437"/>
      <c r="AB154" s="437"/>
      <c r="AC154" s="437"/>
      <c r="AD154" s="437"/>
      <c r="AE154" s="437"/>
      <c r="AF154" s="437"/>
      <c r="AG154" s="437"/>
    </row>
    <row r="155">
      <c r="A155" s="437"/>
      <c r="B155" s="437"/>
      <c r="C155" s="437"/>
      <c r="D155" s="437"/>
      <c r="E155" s="437"/>
      <c r="F155" s="437"/>
      <c r="G155" s="437"/>
      <c r="H155" s="437"/>
      <c r="I155" s="437"/>
      <c r="J155" s="437"/>
      <c r="K155" s="437"/>
      <c r="L155" s="437"/>
      <c r="M155" s="437"/>
      <c r="N155" s="437"/>
      <c r="O155" s="437"/>
      <c r="P155" s="437"/>
      <c r="Q155" s="437"/>
      <c r="R155" s="437"/>
      <c r="S155" s="437"/>
      <c r="T155" s="437"/>
      <c r="U155" s="437"/>
      <c r="V155" s="437"/>
      <c r="W155" s="437"/>
      <c r="X155" s="437"/>
      <c r="Y155" s="437"/>
      <c r="Z155" s="437"/>
      <c r="AA155" s="437"/>
      <c r="AB155" s="437"/>
      <c r="AC155" s="437"/>
      <c r="AD155" s="437"/>
      <c r="AE155" s="437"/>
      <c r="AF155" s="437"/>
      <c r="AG155" s="437"/>
    </row>
    <row r="156">
      <c r="A156" s="437"/>
      <c r="B156" s="437"/>
      <c r="C156" s="437"/>
      <c r="D156" s="437"/>
      <c r="E156" s="437"/>
      <c r="F156" s="437"/>
      <c r="G156" s="437"/>
      <c r="H156" s="437"/>
      <c r="I156" s="437"/>
      <c r="J156" s="437"/>
      <c r="K156" s="437"/>
      <c r="L156" s="437"/>
      <c r="M156" s="437"/>
      <c r="N156" s="437"/>
      <c r="O156" s="437"/>
      <c r="P156" s="437"/>
      <c r="Q156" s="437"/>
      <c r="R156" s="437"/>
      <c r="S156" s="437"/>
      <c r="T156" s="437"/>
      <c r="U156" s="437"/>
      <c r="V156" s="437"/>
      <c r="W156" s="437"/>
      <c r="X156" s="437"/>
      <c r="Y156" s="437"/>
      <c r="Z156" s="437"/>
      <c r="AA156" s="437"/>
      <c r="AB156" s="437"/>
      <c r="AC156" s="437"/>
      <c r="AD156" s="437"/>
      <c r="AE156" s="437"/>
      <c r="AF156" s="437"/>
      <c r="AG156" s="437"/>
    </row>
    <row r="157">
      <c r="A157" s="437"/>
      <c r="B157" s="437"/>
      <c r="C157" s="437"/>
      <c r="D157" s="437"/>
      <c r="E157" s="437"/>
      <c r="F157" s="437"/>
      <c r="G157" s="437"/>
      <c r="H157" s="437"/>
      <c r="I157" s="437"/>
      <c r="J157" s="437"/>
      <c r="K157" s="437"/>
      <c r="L157" s="437"/>
      <c r="M157" s="437"/>
      <c r="N157" s="437"/>
      <c r="O157" s="437"/>
      <c r="P157" s="437"/>
      <c r="Q157" s="437"/>
      <c r="R157" s="437"/>
      <c r="S157" s="437"/>
      <c r="T157" s="437"/>
      <c r="U157" s="437"/>
      <c r="V157" s="437"/>
      <c r="W157" s="437"/>
      <c r="X157" s="437"/>
      <c r="Y157" s="437"/>
      <c r="Z157" s="437"/>
      <c r="AA157" s="437"/>
      <c r="AB157" s="437"/>
      <c r="AC157" s="437"/>
      <c r="AD157" s="437"/>
      <c r="AE157" s="437"/>
      <c r="AF157" s="437"/>
      <c r="AG157" s="437"/>
    </row>
    <row r="158">
      <c r="A158" s="437"/>
      <c r="B158" s="437"/>
      <c r="C158" s="437"/>
      <c r="D158" s="437"/>
      <c r="E158" s="437"/>
      <c r="F158" s="437"/>
      <c r="G158" s="437"/>
      <c r="H158" s="437"/>
      <c r="I158" s="437"/>
      <c r="J158" s="437"/>
      <c r="K158" s="437"/>
      <c r="L158" s="437"/>
      <c r="M158" s="437"/>
      <c r="N158" s="437"/>
      <c r="O158" s="437"/>
      <c r="P158" s="437"/>
      <c r="Q158" s="437"/>
      <c r="R158" s="437"/>
      <c r="S158" s="437"/>
      <c r="T158" s="437"/>
      <c r="U158" s="437"/>
      <c r="V158" s="437"/>
      <c r="W158" s="437"/>
      <c r="X158" s="437"/>
      <c r="Y158" s="437"/>
      <c r="Z158" s="437"/>
      <c r="AA158" s="437"/>
      <c r="AB158" s="437"/>
      <c r="AC158" s="437"/>
      <c r="AD158" s="437"/>
      <c r="AE158" s="437"/>
      <c r="AF158" s="437"/>
      <c r="AG158" s="437"/>
    </row>
    <row r="159">
      <c r="A159" s="437"/>
      <c r="B159" s="437"/>
      <c r="C159" s="437"/>
      <c r="D159" s="437"/>
      <c r="E159" s="437"/>
      <c r="F159" s="437"/>
      <c r="G159" s="437"/>
      <c r="H159" s="437"/>
      <c r="I159" s="437"/>
      <c r="J159" s="437"/>
      <c r="K159" s="437"/>
      <c r="L159" s="437"/>
      <c r="M159" s="437"/>
      <c r="N159" s="437"/>
      <c r="O159" s="437"/>
      <c r="P159" s="437"/>
      <c r="Q159" s="437"/>
      <c r="R159" s="437"/>
      <c r="S159" s="437"/>
      <c r="T159" s="437"/>
      <c r="U159" s="437"/>
      <c r="V159" s="437"/>
      <c r="W159" s="437"/>
      <c r="X159" s="437"/>
      <c r="Y159" s="437"/>
      <c r="Z159" s="437"/>
      <c r="AA159" s="437"/>
      <c r="AB159" s="437"/>
      <c r="AC159" s="437"/>
      <c r="AD159" s="437"/>
      <c r="AE159" s="437"/>
      <c r="AF159" s="437"/>
      <c r="AG159" s="437"/>
    </row>
    <row r="160">
      <c r="A160" s="437"/>
      <c r="B160" s="437"/>
      <c r="C160" s="437"/>
      <c r="D160" s="437"/>
      <c r="E160" s="437"/>
      <c r="F160" s="437"/>
      <c r="G160" s="437"/>
      <c r="H160" s="437"/>
      <c r="I160" s="437"/>
      <c r="J160" s="437"/>
      <c r="K160" s="437"/>
      <c r="L160" s="437"/>
      <c r="M160" s="437"/>
      <c r="N160" s="437"/>
      <c r="O160" s="437"/>
      <c r="P160" s="437"/>
      <c r="Q160" s="437"/>
      <c r="R160" s="437"/>
      <c r="S160" s="437"/>
      <c r="T160" s="437"/>
      <c r="U160" s="437"/>
      <c r="V160" s="437"/>
      <c r="W160" s="437"/>
      <c r="X160" s="437"/>
      <c r="Y160" s="437"/>
      <c r="Z160" s="437"/>
      <c r="AA160" s="437"/>
      <c r="AB160" s="437"/>
      <c r="AC160" s="437"/>
      <c r="AD160" s="437"/>
      <c r="AE160" s="437"/>
      <c r="AF160" s="437"/>
      <c r="AG160" s="437"/>
    </row>
    <row r="161">
      <c r="A161" s="437"/>
      <c r="B161" s="437"/>
      <c r="C161" s="437"/>
      <c r="D161" s="437"/>
      <c r="E161" s="437"/>
      <c r="F161" s="437"/>
      <c r="G161" s="437"/>
      <c r="H161" s="437"/>
      <c r="I161" s="437"/>
      <c r="J161" s="437"/>
      <c r="K161" s="437"/>
      <c r="L161" s="437"/>
      <c r="M161" s="437"/>
      <c r="N161" s="437"/>
      <c r="O161" s="437"/>
      <c r="P161" s="437"/>
      <c r="Q161" s="437"/>
      <c r="R161" s="437"/>
      <c r="S161" s="437"/>
      <c r="T161" s="437"/>
      <c r="U161" s="437"/>
      <c r="V161" s="437"/>
      <c r="W161" s="437"/>
      <c r="X161" s="437"/>
      <c r="Y161" s="437"/>
      <c r="Z161" s="437"/>
      <c r="AA161" s="437"/>
      <c r="AB161" s="437"/>
      <c r="AC161" s="437"/>
      <c r="AD161" s="437"/>
      <c r="AE161" s="437"/>
      <c r="AF161" s="437"/>
      <c r="AG161" s="437"/>
    </row>
    <row r="162">
      <c r="A162" s="437"/>
      <c r="B162" s="437"/>
      <c r="C162" s="437"/>
      <c r="D162" s="437"/>
      <c r="E162" s="437"/>
      <c r="F162" s="437"/>
      <c r="G162" s="437"/>
      <c r="H162" s="437"/>
      <c r="I162" s="437"/>
      <c r="J162" s="437"/>
      <c r="K162" s="437"/>
      <c r="L162" s="437"/>
      <c r="M162" s="437"/>
      <c r="N162" s="437"/>
      <c r="O162" s="437"/>
      <c r="P162" s="437"/>
      <c r="Q162" s="437"/>
      <c r="R162" s="437"/>
      <c r="S162" s="437"/>
      <c r="T162" s="437"/>
      <c r="U162" s="437"/>
      <c r="V162" s="437"/>
      <c r="W162" s="437"/>
      <c r="X162" s="437"/>
      <c r="Y162" s="437"/>
      <c r="Z162" s="437"/>
      <c r="AA162" s="437"/>
      <c r="AB162" s="437"/>
      <c r="AC162" s="437"/>
      <c r="AD162" s="437"/>
      <c r="AE162" s="437"/>
      <c r="AF162" s="437"/>
      <c r="AG162" s="437"/>
    </row>
    <row r="163">
      <c r="A163" s="437"/>
      <c r="B163" s="437"/>
      <c r="C163" s="437"/>
      <c r="D163" s="437"/>
      <c r="E163" s="437"/>
      <c r="F163" s="437"/>
      <c r="G163" s="437"/>
      <c r="H163" s="437"/>
      <c r="I163" s="437"/>
      <c r="J163" s="437"/>
      <c r="K163" s="437"/>
      <c r="L163" s="437"/>
      <c r="M163" s="437"/>
      <c r="N163" s="437"/>
      <c r="O163" s="437"/>
      <c r="P163" s="437"/>
      <c r="Q163" s="437"/>
      <c r="R163" s="437"/>
      <c r="S163" s="437"/>
      <c r="T163" s="437"/>
      <c r="U163" s="437"/>
      <c r="V163" s="437"/>
      <c r="W163" s="437"/>
      <c r="X163" s="437"/>
      <c r="Y163" s="437"/>
      <c r="Z163" s="437"/>
      <c r="AA163" s="437"/>
      <c r="AB163" s="437"/>
      <c r="AC163" s="437"/>
      <c r="AD163" s="437"/>
      <c r="AE163" s="437"/>
      <c r="AF163" s="437"/>
      <c r="AG163" s="437"/>
    </row>
    <row r="164">
      <c r="A164" s="437"/>
      <c r="B164" s="437"/>
      <c r="C164" s="437"/>
      <c r="D164" s="437"/>
      <c r="E164" s="437"/>
      <c r="F164" s="437"/>
      <c r="G164" s="437"/>
      <c r="H164" s="437"/>
      <c r="I164" s="437"/>
      <c r="J164" s="437"/>
      <c r="K164" s="437"/>
      <c r="L164" s="437"/>
      <c r="M164" s="437"/>
      <c r="N164" s="437"/>
      <c r="O164" s="437"/>
      <c r="P164" s="437"/>
      <c r="Q164" s="437"/>
      <c r="R164" s="437"/>
      <c r="S164" s="437"/>
      <c r="T164" s="437"/>
      <c r="U164" s="437"/>
      <c r="V164" s="437"/>
      <c r="W164" s="437"/>
      <c r="X164" s="437"/>
      <c r="Y164" s="437"/>
      <c r="Z164" s="437"/>
      <c r="AA164" s="437"/>
      <c r="AB164" s="437"/>
      <c r="AC164" s="437"/>
      <c r="AD164" s="437"/>
      <c r="AE164" s="437"/>
      <c r="AF164" s="437"/>
      <c r="AG164" s="437"/>
    </row>
    <row r="165">
      <c r="A165" s="437"/>
      <c r="B165" s="437"/>
      <c r="C165" s="437"/>
      <c r="D165" s="437"/>
      <c r="E165" s="437"/>
      <c r="F165" s="437"/>
      <c r="G165" s="437"/>
      <c r="H165" s="437"/>
      <c r="I165" s="437"/>
      <c r="J165" s="437"/>
      <c r="K165" s="437"/>
      <c r="L165" s="437"/>
      <c r="M165" s="437"/>
      <c r="N165" s="437"/>
      <c r="O165" s="437"/>
      <c r="P165" s="437"/>
      <c r="Q165" s="437"/>
      <c r="R165" s="437"/>
      <c r="S165" s="437"/>
      <c r="T165" s="437"/>
      <c r="U165" s="437"/>
      <c r="V165" s="437"/>
      <c r="W165" s="437"/>
      <c r="X165" s="437"/>
      <c r="Y165" s="437"/>
      <c r="Z165" s="437"/>
      <c r="AA165" s="437"/>
      <c r="AB165" s="437"/>
      <c r="AC165" s="437"/>
      <c r="AD165" s="437"/>
      <c r="AE165" s="437"/>
      <c r="AF165" s="437"/>
      <c r="AG165" s="437"/>
    </row>
    <row r="166">
      <c r="A166" s="437"/>
      <c r="B166" s="437"/>
      <c r="C166" s="437"/>
      <c r="D166" s="437"/>
      <c r="E166" s="437"/>
      <c r="F166" s="437"/>
      <c r="G166" s="437"/>
      <c r="H166" s="437"/>
      <c r="I166" s="437"/>
      <c r="J166" s="437"/>
      <c r="K166" s="437"/>
      <c r="L166" s="437"/>
      <c r="M166" s="437"/>
      <c r="N166" s="437"/>
      <c r="O166" s="437"/>
      <c r="P166" s="437"/>
      <c r="Q166" s="437"/>
      <c r="R166" s="437"/>
      <c r="S166" s="437"/>
      <c r="T166" s="437"/>
      <c r="U166" s="437"/>
      <c r="V166" s="437"/>
      <c r="W166" s="437"/>
      <c r="X166" s="437"/>
      <c r="Y166" s="437"/>
      <c r="Z166" s="437"/>
      <c r="AA166" s="437"/>
      <c r="AB166" s="437"/>
      <c r="AC166" s="437"/>
      <c r="AD166" s="437"/>
      <c r="AE166" s="437"/>
      <c r="AF166" s="437"/>
      <c r="AG166" s="437"/>
    </row>
    <row r="167">
      <c r="A167" s="437"/>
      <c r="B167" s="437"/>
      <c r="C167" s="437"/>
      <c r="D167" s="437"/>
      <c r="E167" s="437"/>
      <c r="F167" s="437"/>
      <c r="G167" s="437"/>
      <c r="H167" s="437"/>
      <c r="I167" s="437"/>
      <c r="J167" s="437"/>
      <c r="K167" s="437"/>
      <c r="L167" s="437"/>
      <c r="M167" s="437"/>
      <c r="N167" s="437"/>
      <c r="O167" s="437"/>
      <c r="P167" s="437"/>
      <c r="Q167" s="437"/>
      <c r="R167" s="437"/>
      <c r="S167" s="437"/>
      <c r="T167" s="437"/>
      <c r="U167" s="437"/>
      <c r="V167" s="437"/>
      <c r="W167" s="437"/>
      <c r="X167" s="437"/>
      <c r="Y167" s="437"/>
      <c r="Z167" s="437"/>
      <c r="AA167" s="437"/>
      <c r="AB167" s="437"/>
      <c r="AC167" s="437"/>
      <c r="AD167" s="437"/>
      <c r="AE167" s="437"/>
      <c r="AF167" s="437"/>
      <c r="AG167" s="437"/>
    </row>
    <row r="168">
      <c r="A168" s="437"/>
      <c r="B168" s="437"/>
      <c r="C168" s="437"/>
      <c r="D168" s="437"/>
      <c r="E168" s="437"/>
      <c r="F168" s="437"/>
      <c r="G168" s="437"/>
      <c r="H168" s="437"/>
      <c r="I168" s="437"/>
      <c r="J168" s="437"/>
      <c r="K168" s="437"/>
      <c r="L168" s="437"/>
      <c r="M168" s="437"/>
      <c r="N168" s="437"/>
      <c r="O168" s="437"/>
      <c r="P168" s="437"/>
      <c r="Q168" s="437"/>
      <c r="R168" s="437"/>
      <c r="S168" s="437"/>
      <c r="T168" s="437"/>
      <c r="U168" s="437"/>
      <c r="V168" s="437"/>
      <c r="W168" s="437"/>
      <c r="X168" s="437"/>
      <c r="Y168" s="437"/>
      <c r="Z168" s="437"/>
      <c r="AA168" s="437"/>
      <c r="AB168" s="437"/>
      <c r="AC168" s="437"/>
      <c r="AD168" s="437"/>
      <c r="AE168" s="437"/>
      <c r="AF168" s="437"/>
      <c r="AG168" s="437"/>
    </row>
    <row r="169">
      <c r="A169" s="437"/>
      <c r="B169" s="437"/>
      <c r="C169" s="437"/>
      <c r="D169" s="437"/>
      <c r="E169" s="437"/>
      <c r="F169" s="437"/>
      <c r="G169" s="437"/>
      <c r="H169" s="437"/>
      <c r="I169" s="437"/>
      <c r="J169" s="437"/>
      <c r="K169" s="437"/>
      <c r="L169" s="437"/>
      <c r="M169" s="437"/>
      <c r="N169" s="437"/>
      <c r="O169" s="437"/>
      <c r="P169" s="437"/>
      <c r="Q169" s="437"/>
      <c r="R169" s="437"/>
      <c r="S169" s="437"/>
      <c r="T169" s="437"/>
      <c r="U169" s="437"/>
      <c r="V169" s="437"/>
      <c r="W169" s="437"/>
      <c r="X169" s="437"/>
      <c r="Y169" s="437"/>
      <c r="Z169" s="437"/>
      <c r="AA169" s="437"/>
      <c r="AB169" s="437"/>
      <c r="AC169" s="437"/>
      <c r="AD169" s="437"/>
      <c r="AE169" s="437"/>
      <c r="AF169" s="437"/>
      <c r="AG169" s="437"/>
    </row>
    <row r="170">
      <c r="A170" s="437"/>
      <c r="B170" s="437"/>
      <c r="C170" s="437"/>
      <c r="D170" s="437"/>
      <c r="E170" s="437"/>
      <c r="F170" s="437"/>
      <c r="G170" s="437"/>
      <c r="H170" s="437"/>
      <c r="I170" s="437"/>
      <c r="J170" s="437"/>
      <c r="K170" s="437"/>
      <c r="L170" s="437"/>
      <c r="M170" s="437"/>
      <c r="N170" s="437"/>
      <c r="O170" s="437"/>
      <c r="P170" s="437"/>
      <c r="Q170" s="437"/>
      <c r="R170" s="437"/>
      <c r="S170" s="437"/>
      <c r="T170" s="437"/>
      <c r="U170" s="437"/>
      <c r="V170" s="437"/>
      <c r="W170" s="437"/>
      <c r="X170" s="437"/>
      <c r="Y170" s="437"/>
      <c r="Z170" s="437"/>
      <c r="AA170" s="437"/>
      <c r="AB170" s="437"/>
      <c r="AC170" s="437"/>
      <c r="AD170" s="437"/>
      <c r="AE170" s="437"/>
      <c r="AF170" s="437"/>
      <c r="AG170" s="437"/>
    </row>
    <row r="171">
      <c r="A171" s="437"/>
      <c r="B171" s="437"/>
      <c r="C171" s="437"/>
      <c r="D171" s="437"/>
      <c r="E171" s="437"/>
      <c r="F171" s="437"/>
      <c r="G171" s="437"/>
      <c r="H171" s="437"/>
      <c r="I171" s="437"/>
      <c r="J171" s="437"/>
      <c r="K171" s="437"/>
      <c r="L171" s="437"/>
      <c r="M171" s="437"/>
      <c r="N171" s="437"/>
      <c r="O171" s="437"/>
      <c r="P171" s="437"/>
      <c r="Q171" s="437"/>
      <c r="R171" s="437"/>
      <c r="S171" s="437"/>
      <c r="T171" s="437"/>
      <c r="U171" s="437"/>
      <c r="V171" s="437"/>
      <c r="W171" s="437"/>
      <c r="X171" s="437"/>
      <c r="Y171" s="437"/>
      <c r="Z171" s="437"/>
      <c r="AA171" s="437"/>
      <c r="AB171" s="437"/>
      <c r="AC171" s="437"/>
      <c r="AD171" s="437"/>
      <c r="AE171" s="437"/>
      <c r="AF171" s="437"/>
      <c r="AG171" s="437"/>
    </row>
    <row r="172">
      <c r="A172" s="437"/>
      <c r="B172" s="437"/>
      <c r="C172" s="437"/>
      <c r="D172" s="437"/>
      <c r="E172" s="437"/>
      <c r="F172" s="437"/>
      <c r="G172" s="437"/>
      <c r="H172" s="437"/>
      <c r="I172" s="437"/>
      <c r="J172" s="437"/>
      <c r="K172" s="437"/>
      <c r="L172" s="437"/>
      <c r="M172" s="437"/>
      <c r="N172" s="437"/>
      <c r="O172" s="437"/>
      <c r="P172" s="437"/>
      <c r="Q172" s="437"/>
      <c r="R172" s="437"/>
      <c r="S172" s="437"/>
      <c r="T172" s="437"/>
      <c r="U172" s="437"/>
      <c r="V172" s="437"/>
      <c r="W172" s="437"/>
      <c r="X172" s="437"/>
      <c r="Y172" s="437"/>
      <c r="Z172" s="437"/>
      <c r="AA172" s="437"/>
      <c r="AB172" s="437"/>
      <c r="AC172" s="437"/>
      <c r="AD172" s="437"/>
      <c r="AE172" s="437"/>
      <c r="AF172" s="437"/>
      <c r="AG172" s="437"/>
    </row>
    <row r="173">
      <c r="A173" s="437"/>
      <c r="B173" s="437"/>
      <c r="C173" s="437"/>
      <c r="D173" s="437"/>
      <c r="E173" s="437"/>
      <c r="F173" s="437"/>
      <c r="G173" s="437"/>
      <c r="H173" s="437"/>
      <c r="I173" s="437"/>
      <c r="J173" s="437"/>
      <c r="K173" s="437"/>
      <c r="L173" s="437"/>
      <c r="M173" s="437"/>
      <c r="N173" s="437"/>
      <c r="O173" s="437"/>
      <c r="P173" s="437"/>
      <c r="Q173" s="437"/>
      <c r="R173" s="437"/>
      <c r="S173" s="437"/>
      <c r="T173" s="437"/>
      <c r="U173" s="437"/>
      <c r="V173" s="437"/>
      <c r="W173" s="437"/>
      <c r="X173" s="437"/>
      <c r="Y173" s="437"/>
      <c r="Z173" s="437"/>
      <c r="AA173" s="437"/>
      <c r="AB173" s="437"/>
      <c r="AC173" s="437"/>
      <c r="AD173" s="437"/>
      <c r="AE173" s="437"/>
      <c r="AF173" s="437"/>
      <c r="AG173" s="437"/>
    </row>
    <row r="174">
      <c r="A174" s="437"/>
      <c r="B174" s="437"/>
      <c r="C174" s="437"/>
      <c r="D174" s="437"/>
      <c r="E174" s="437"/>
      <c r="F174" s="437"/>
      <c r="G174" s="437"/>
      <c r="H174" s="437"/>
      <c r="I174" s="437"/>
      <c r="J174" s="437"/>
      <c r="K174" s="437"/>
      <c r="L174" s="437"/>
      <c r="M174" s="437"/>
      <c r="N174" s="437"/>
      <c r="O174" s="437"/>
      <c r="P174" s="437"/>
      <c r="Q174" s="437"/>
      <c r="R174" s="437"/>
      <c r="S174" s="437"/>
      <c r="T174" s="437"/>
      <c r="U174" s="437"/>
      <c r="V174" s="437"/>
      <c r="W174" s="437"/>
      <c r="X174" s="437"/>
      <c r="Y174" s="437"/>
      <c r="Z174" s="437"/>
      <c r="AA174" s="437"/>
      <c r="AB174" s="437"/>
      <c r="AC174" s="437"/>
      <c r="AD174" s="437"/>
      <c r="AE174" s="437"/>
      <c r="AF174" s="437"/>
      <c r="AG174" s="437"/>
    </row>
    <row r="175">
      <c r="A175" s="437"/>
      <c r="B175" s="437"/>
      <c r="C175" s="437"/>
      <c r="D175" s="437"/>
      <c r="E175" s="437"/>
      <c r="F175" s="437"/>
      <c r="G175" s="437"/>
      <c r="H175" s="437"/>
      <c r="I175" s="437"/>
      <c r="J175" s="437"/>
      <c r="K175" s="437"/>
      <c r="L175" s="437"/>
      <c r="M175" s="437"/>
      <c r="N175" s="437"/>
      <c r="O175" s="437"/>
      <c r="P175" s="437"/>
      <c r="Q175" s="437"/>
      <c r="R175" s="437"/>
      <c r="S175" s="437"/>
      <c r="T175" s="437"/>
      <c r="U175" s="437"/>
      <c r="V175" s="437"/>
      <c r="W175" s="437"/>
      <c r="X175" s="437"/>
      <c r="Y175" s="437"/>
      <c r="Z175" s="437"/>
      <c r="AA175" s="437"/>
      <c r="AB175" s="437"/>
      <c r="AC175" s="437"/>
      <c r="AD175" s="437"/>
      <c r="AE175" s="437"/>
      <c r="AF175" s="437"/>
      <c r="AG175" s="437"/>
    </row>
    <row r="176">
      <c r="A176" s="437"/>
      <c r="B176" s="437"/>
      <c r="C176" s="437"/>
      <c r="D176" s="437"/>
      <c r="E176" s="437"/>
      <c r="F176" s="437"/>
      <c r="G176" s="437"/>
      <c r="H176" s="437"/>
      <c r="I176" s="437"/>
      <c r="J176" s="437"/>
      <c r="K176" s="437"/>
      <c r="L176" s="437"/>
      <c r="M176" s="437"/>
      <c r="N176" s="437"/>
      <c r="O176" s="437"/>
      <c r="P176" s="437"/>
      <c r="Q176" s="437"/>
      <c r="R176" s="437"/>
      <c r="S176" s="437"/>
      <c r="T176" s="437"/>
      <c r="U176" s="437"/>
      <c r="V176" s="437"/>
      <c r="W176" s="437"/>
      <c r="X176" s="437"/>
      <c r="Y176" s="437"/>
      <c r="Z176" s="437"/>
      <c r="AA176" s="437"/>
      <c r="AB176" s="437"/>
      <c r="AC176" s="437"/>
      <c r="AD176" s="437"/>
      <c r="AE176" s="437"/>
      <c r="AF176" s="437"/>
      <c r="AG176" s="437"/>
    </row>
    <row r="177">
      <c r="A177" s="437"/>
      <c r="B177" s="437"/>
      <c r="C177" s="437"/>
      <c r="D177" s="437"/>
      <c r="E177" s="437"/>
      <c r="F177" s="437"/>
      <c r="G177" s="437"/>
      <c r="H177" s="437"/>
      <c r="I177" s="437"/>
      <c r="J177" s="437"/>
      <c r="K177" s="437"/>
      <c r="L177" s="437"/>
      <c r="M177" s="437"/>
      <c r="N177" s="437"/>
      <c r="O177" s="437"/>
      <c r="P177" s="437"/>
      <c r="Q177" s="437"/>
      <c r="R177" s="437"/>
      <c r="S177" s="437"/>
      <c r="T177" s="437"/>
      <c r="U177" s="437"/>
      <c r="V177" s="437"/>
      <c r="W177" s="437"/>
      <c r="X177" s="437"/>
      <c r="Y177" s="437"/>
      <c r="Z177" s="437"/>
      <c r="AA177" s="437"/>
      <c r="AB177" s="437"/>
      <c r="AC177" s="437"/>
      <c r="AD177" s="437"/>
      <c r="AE177" s="437"/>
      <c r="AF177" s="437"/>
      <c r="AG177" s="437"/>
    </row>
    <row r="178">
      <c r="A178" s="437"/>
      <c r="B178" s="437"/>
      <c r="C178" s="437"/>
      <c r="D178" s="437"/>
      <c r="E178" s="437"/>
      <c r="F178" s="437"/>
      <c r="G178" s="437"/>
      <c r="H178" s="437"/>
      <c r="I178" s="437"/>
      <c r="J178" s="437"/>
      <c r="K178" s="437"/>
      <c r="L178" s="437"/>
      <c r="M178" s="437"/>
      <c r="N178" s="437"/>
      <c r="O178" s="437"/>
      <c r="P178" s="437"/>
      <c r="Q178" s="437"/>
      <c r="R178" s="437"/>
      <c r="S178" s="437"/>
      <c r="T178" s="437"/>
      <c r="U178" s="437"/>
      <c r="V178" s="437"/>
      <c r="W178" s="437"/>
      <c r="X178" s="437"/>
      <c r="Y178" s="437"/>
      <c r="Z178" s="437"/>
      <c r="AA178" s="437"/>
      <c r="AB178" s="437"/>
      <c r="AC178" s="437"/>
      <c r="AD178" s="437"/>
      <c r="AE178" s="437"/>
      <c r="AF178" s="437"/>
      <c r="AG178" s="437"/>
    </row>
    <row r="179">
      <c r="A179" s="437"/>
      <c r="B179" s="437"/>
      <c r="C179" s="437"/>
      <c r="D179" s="437"/>
      <c r="E179" s="437"/>
      <c r="F179" s="437"/>
      <c r="G179" s="437"/>
      <c r="H179" s="437"/>
      <c r="I179" s="437"/>
      <c r="J179" s="437"/>
      <c r="K179" s="437"/>
      <c r="L179" s="437"/>
      <c r="M179" s="437"/>
      <c r="N179" s="437"/>
      <c r="O179" s="437"/>
      <c r="P179" s="437"/>
      <c r="Q179" s="437"/>
      <c r="R179" s="437"/>
      <c r="S179" s="437"/>
      <c r="T179" s="437"/>
      <c r="U179" s="437"/>
      <c r="V179" s="437"/>
      <c r="W179" s="437"/>
      <c r="X179" s="437"/>
      <c r="Y179" s="437"/>
      <c r="Z179" s="437"/>
      <c r="AA179" s="437"/>
      <c r="AB179" s="437"/>
      <c r="AC179" s="437"/>
      <c r="AD179" s="437"/>
      <c r="AE179" s="437"/>
      <c r="AF179" s="437"/>
      <c r="AG179" s="437"/>
    </row>
    <row r="180">
      <c r="A180" s="437"/>
      <c r="B180" s="437"/>
      <c r="C180" s="437"/>
      <c r="D180" s="437"/>
      <c r="E180" s="437"/>
      <c r="F180" s="437"/>
      <c r="G180" s="437"/>
      <c r="H180" s="437"/>
      <c r="I180" s="437"/>
      <c r="J180" s="437"/>
      <c r="K180" s="437"/>
      <c r="L180" s="437"/>
      <c r="M180" s="437"/>
      <c r="N180" s="437"/>
      <c r="O180" s="437"/>
      <c r="P180" s="437"/>
      <c r="Q180" s="437"/>
      <c r="R180" s="437"/>
      <c r="S180" s="437"/>
      <c r="T180" s="437"/>
      <c r="U180" s="437"/>
      <c r="V180" s="437"/>
      <c r="W180" s="437"/>
      <c r="X180" s="437"/>
      <c r="Y180" s="437"/>
      <c r="Z180" s="437"/>
      <c r="AA180" s="437"/>
      <c r="AB180" s="437"/>
      <c r="AC180" s="437"/>
      <c r="AD180" s="437"/>
      <c r="AE180" s="437"/>
      <c r="AF180" s="437"/>
      <c r="AG180" s="437"/>
    </row>
    <row r="181">
      <c r="A181" s="437"/>
      <c r="B181" s="437"/>
      <c r="C181" s="437"/>
      <c r="D181" s="437"/>
      <c r="E181" s="437"/>
      <c r="F181" s="437"/>
      <c r="G181" s="437"/>
      <c r="H181" s="437"/>
      <c r="I181" s="437"/>
      <c r="J181" s="437"/>
      <c r="K181" s="437"/>
      <c r="L181" s="437"/>
      <c r="M181" s="437"/>
      <c r="N181" s="437"/>
      <c r="O181" s="437"/>
      <c r="P181" s="437"/>
      <c r="Q181" s="437"/>
      <c r="R181" s="437"/>
      <c r="S181" s="437"/>
      <c r="T181" s="437"/>
      <c r="U181" s="437"/>
      <c r="V181" s="437"/>
      <c r="W181" s="437"/>
      <c r="X181" s="437"/>
      <c r="Y181" s="437"/>
      <c r="Z181" s="437"/>
      <c r="AA181" s="437"/>
      <c r="AB181" s="437"/>
      <c r="AC181" s="437"/>
      <c r="AD181" s="437"/>
      <c r="AE181" s="437"/>
      <c r="AF181" s="437"/>
      <c r="AG181" s="437"/>
    </row>
    <row r="182">
      <c r="A182" s="437"/>
      <c r="B182" s="437"/>
      <c r="C182" s="437"/>
      <c r="D182" s="437"/>
      <c r="E182" s="437"/>
      <c r="F182" s="437"/>
      <c r="G182" s="437"/>
      <c r="H182" s="437"/>
      <c r="I182" s="437"/>
      <c r="J182" s="437"/>
      <c r="K182" s="437"/>
      <c r="L182" s="437"/>
      <c r="M182" s="437"/>
      <c r="N182" s="437"/>
      <c r="O182" s="437"/>
      <c r="P182" s="437"/>
      <c r="Q182" s="437"/>
      <c r="R182" s="437"/>
      <c r="S182" s="437"/>
      <c r="T182" s="437"/>
      <c r="U182" s="437"/>
      <c r="V182" s="437"/>
      <c r="W182" s="437"/>
      <c r="X182" s="437"/>
      <c r="Y182" s="437"/>
      <c r="Z182" s="437"/>
      <c r="AA182" s="437"/>
      <c r="AB182" s="437"/>
      <c r="AC182" s="437"/>
      <c r="AD182" s="437"/>
      <c r="AE182" s="437"/>
      <c r="AF182" s="437"/>
      <c r="AG182" s="437"/>
    </row>
    <row r="183">
      <c r="A183" s="437"/>
      <c r="B183" s="437"/>
      <c r="C183" s="437"/>
      <c r="D183" s="437"/>
      <c r="E183" s="437"/>
      <c r="F183" s="437"/>
      <c r="G183" s="437"/>
      <c r="H183" s="437"/>
      <c r="I183" s="437"/>
      <c r="J183" s="437"/>
      <c r="K183" s="437"/>
      <c r="L183" s="437"/>
      <c r="M183" s="437"/>
      <c r="N183" s="437"/>
      <c r="O183" s="437"/>
      <c r="P183" s="437"/>
      <c r="Q183" s="437"/>
      <c r="R183" s="437"/>
      <c r="S183" s="437"/>
      <c r="T183" s="437"/>
      <c r="U183" s="437"/>
      <c r="V183" s="437"/>
      <c r="W183" s="437"/>
      <c r="X183" s="437"/>
      <c r="Y183" s="437"/>
      <c r="Z183" s="437"/>
      <c r="AA183" s="437"/>
      <c r="AB183" s="437"/>
      <c r="AC183" s="437"/>
      <c r="AD183" s="437"/>
      <c r="AE183" s="437"/>
      <c r="AF183" s="437"/>
      <c r="AG183" s="437"/>
    </row>
    <row r="184">
      <c r="A184" s="437"/>
      <c r="B184" s="437"/>
      <c r="C184" s="437"/>
      <c r="D184" s="437"/>
      <c r="E184" s="437"/>
      <c r="F184" s="437"/>
      <c r="G184" s="437"/>
      <c r="H184" s="437"/>
      <c r="I184" s="437"/>
      <c r="J184" s="437"/>
      <c r="K184" s="437"/>
      <c r="L184" s="437"/>
      <c r="M184" s="437"/>
      <c r="N184" s="437"/>
      <c r="O184" s="437"/>
      <c r="P184" s="437"/>
      <c r="Q184" s="437"/>
      <c r="R184" s="437"/>
      <c r="S184" s="437"/>
      <c r="T184" s="437"/>
      <c r="U184" s="437"/>
      <c r="V184" s="437"/>
      <c r="W184" s="437"/>
      <c r="X184" s="437"/>
      <c r="Y184" s="437"/>
      <c r="Z184" s="437"/>
      <c r="AA184" s="437"/>
      <c r="AB184" s="437"/>
      <c r="AC184" s="437"/>
      <c r="AD184" s="437"/>
      <c r="AE184" s="437"/>
      <c r="AF184" s="437"/>
      <c r="AG184" s="437"/>
    </row>
    <row r="185">
      <c r="A185" s="437"/>
      <c r="B185" s="437"/>
      <c r="C185" s="437"/>
      <c r="D185" s="437"/>
      <c r="E185" s="437"/>
      <c r="F185" s="437"/>
      <c r="G185" s="437"/>
      <c r="H185" s="437"/>
      <c r="I185" s="437"/>
      <c r="J185" s="437"/>
      <c r="K185" s="437"/>
      <c r="L185" s="437"/>
      <c r="M185" s="437"/>
      <c r="N185" s="437"/>
      <c r="O185" s="437"/>
      <c r="P185" s="437"/>
      <c r="Q185" s="437"/>
      <c r="R185" s="437"/>
      <c r="S185" s="437"/>
      <c r="T185" s="437"/>
      <c r="U185" s="437"/>
      <c r="V185" s="437"/>
      <c r="W185" s="437"/>
      <c r="X185" s="437"/>
      <c r="Y185" s="437"/>
      <c r="Z185" s="437"/>
      <c r="AA185" s="437"/>
      <c r="AB185" s="437"/>
      <c r="AC185" s="437"/>
      <c r="AD185" s="437"/>
      <c r="AE185" s="437"/>
      <c r="AF185" s="437"/>
      <c r="AG185" s="437"/>
    </row>
    <row r="186">
      <c r="A186" s="437"/>
      <c r="B186" s="437"/>
      <c r="C186" s="437"/>
      <c r="D186" s="437"/>
      <c r="E186" s="437"/>
      <c r="F186" s="437"/>
      <c r="G186" s="437"/>
      <c r="H186" s="437"/>
      <c r="I186" s="437"/>
      <c r="J186" s="437"/>
      <c r="K186" s="437"/>
      <c r="L186" s="437"/>
      <c r="M186" s="437"/>
      <c r="N186" s="437"/>
      <c r="O186" s="437"/>
      <c r="P186" s="437"/>
      <c r="Q186" s="437"/>
      <c r="R186" s="437"/>
      <c r="S186" s="437"/>
      <c r="T186" s="437"/>
      <c r="U186" s="437"/>
      <c r="V186" s="437"/>
      <c r="W186" s="437"/>
      <c r="X186" s="437"/>
      <c r="Y186" s="437"/>
      <c r="Z186" s="437"/>
      <c r="AA186" s="437"/>
      <c r="AB186" s="437"/>
      <c r="AC186" s="437"/>
      <c r="AD186" s="437"/>
      <c r="AE186" s="437"/>
      <c r="AF186" s="437"/>
      <c r="AG186" s="437"/>
    </row>
    <row r="187">
      <c r="A187" s="437"/>
      <c r="B187" s="437"/>
      <c r="C187" s="437"/>
      <c r="D187" s="437"/>
      <c r="E187" s="437"/>
      <c r="F187" s="437"/>
      <c r="G187" s="437"/>
      <c r="H187" s="437"/>
      <c r="I187" s="437"/>
      <c r="J187" s="437"/>
      <c r="K187" s="437"/>
      <c r="L187" s="437"/>
      <c r="M187" s="437"/>
      <c r="N187" s="437"/>
      <c r="O187" s="437"/>
      <c r="P187" s="437"/>
      <c r="Q187" s="437"/>
      <c r="R187" s="437"/>
      <c r="S187" s="437"/>
      <c r="T187" s="437"/>
      <c r="U187" s="437"/>
      <c r="V187" s="437"/>
      <c r="W187" s="437"/>
      <c r="X187" s="437"/>
      <c r="Y187" s="437"/>
      <c r="Z187" s="437"/>
      <c r="AA187" s="437"/>
      <c r="AB187" s="437"/>
      <c r="AC187" s="437"/>
      <c r="AD187" s="437"/>
      <c r="AE187" s="437"/>
      <c r="AF187" s="437"/>
      <c r="AG187" s="437"/>
    </row>
    <row r="188">
      <c r="A188" s="437"/>
      <c r="B188" s="437"/>
      <c r="C188" s="437"/>
      <c r="D188" s="437"/>
      <c r="E188" s="437"/>
      <c r="F188" s="437"/>
      <c r="G188" s="437"/>
      <c r="H188" s="437"/>
      <c r="I188" s="437"/>
      <c r="J188" s="437"/>
      <c r="K188" s="437"/>
      <c r="L188" s="437"/>
      <c r="M188" s="437"/>
      <c r="N188" s="437"/>
      <c r="O188" s="437"/>
      <c r="P188" s="437"/>
      <c r="Q188" s="437"/>
      <c r="R188" s="437"/>
      <c r="S188" s="437"/>
      <c r="T188" s="437"/>
      <c r="U188" s="437"/>
      <c r="V188" s="437"/>
      <c r="W188" s="437"/>
      <c r="X188" s="437"/>
      <c r="Y188" s="437"/>
      <c r="Z188" s="437"/>
      <c r="AA188" s="437"/>
      <c r="AB188" s="437"/>
      <c r="AC188" s="437"/>
      <c r="AD188" s="437"/>
      <c r="AE188" s="437"/>
      <c r="AF188" s="437"/>
      <c r="AG188" s="437"/>
    </row>
    <row r="189">
      <c r="A189" s="437"/>
      <c r="B189" s="437"/>
      <c r="C189" s="437"/>
      <c r="D189" s="437"/>
      <c r="E189" s="437"/>
      <c r="F189" s="437"/>
      <c r="G189" s="437"/>
      <c r="H189" s="437"/>
      <c r="I189" s="437"/>
      <c r="J189" s="437"/>
      <c r="K189" s="437"/>
      <c r="L189" s="437"/>
      <c r="M189" s="437"/>
      <c r="N189" s="437"/>
      <c r="O189" s="437"/>
      <c r="P189" s="437"/>
      <c r="Q189" s="437"/>
      <c r="R189" s="437"/>
      <c r="S189" s="437"/>
      <c r="T189" s="437"/>
      <c r="U189" s="437"/>
      <c r="V189" s="437"/>
      <c r="W189" s="437"/>
      <c r="X189" s="437"/>
      <c r="Y189" s="437"/>
      <c r="Z189" s="437"/>
      <c r="AA189" s="437"/>
      <c r="AB189" s="437"/>
      <c r="AC189" s="437"/>
      <c r="AD189" s="437"/>
      <c r="AE189" s="437"/>
      <c r="AF189" s="437"/>
      <c r="AG189" s="437"/>
    </row>
    <row r="190">
      <c r="A190" s="437"/>
      <c r="B190" s="437"/>
      <c r="C190" s="437"/>
      <c r="D190" s="437"/>
      <c r="E190" s="437"/>
      <c r="F190" s="437"/>
      <c r="G190" s="437"/>
      <c r="H190" s="437"/>
      <c r="I190" s="437"/>
      <c r="J190" s="437"/>
      <c r="K190" s="437"/>
      <c r="L190" s="437"/>
      <c r="M190" s="437"/>
      <c r="N190" s="437"/>
      <c r="O190" s="437"/>
      <c r="P190" s="437"/>
      <c r="Q190" s="437"/>
      <c r="R190" s="437"/>
      <c r="S190" s="437"/>
      <c r="T190" s="437"/>
      <c r="U190" s="437"/>
      <c r="V190" s="437"/>
      <c r="W190" s="437"/>
      <c r="X190" s="437"/>
      <c r="Y190" s="437"/>
      <c r="Z190" s="437"/>
      <c r="AA190" s="437"/>
      <c r="AB190" s="437"/>
      <c r="AC190" s="437"/>
      <c r="AD190" s="437"/>
      <c r="AE190" s="437"/>
      <c r="AF190" s="437"/>
      <c r="AG190" s="437"/>
    </row>
    <row r="191">
      <c r="A191" s="437"/>
      <c r="B191" s="437"/>
      <c r="C191" s="437"/>
      <c r="D191" s="437"/>
      <c r="E191" s="437"/>
      <c r="F191" s="437"/>
      <c r="G191" s="437"/>
      <c r="H191" s="437"/>
      <c r="I191" s="437"/>
      <c r="J191" s="437"/>
      <c r="K191" s="437"/>
      <c r="L191" s="437"/>
      <c r="M191" s="437"/>
      <c r="N191" s="437"/>
      <c r="O191" s="437"/>
      <c r="P191" s="437"/>
      <c r="Q191" s="437"/>
      <c r="R191" s="437"/>
      <c r="S191" s="437"/>
      <c r="T191" s="437"/>
      <c r="U191" s="437"/>
      <c r="V191" s="437"/>
      <c r="W191" s="437"/>
      <c r="X191" s="437"/>
      <c r="Y191" s="437"/>
      <c r="Z191" s="437"/>
      <c r="AA191" s="437"/>
      <c r="AB191" s="437"/>
      <c r="AC191" s="437"/>
      <c r="AD191" s="437"/>
      <c r="AE191" s="437"/>
      <c r="AF191" s="437"/>
      <c r="AG191" s="437"/>
    </row>
    <row r="192">
      <c r="A192" s="437"/>
      <c r="B192" s="437"/>
      <c r="C192" s="437"/>
      <c r="D192" s="437"/>
      <c r="E192" s="437"/>
      <c r="F192" s="437"/>
      <c r="G192" s="437"/>
      <c r="H192" s="437"/>
      <c r="I192" s="437"/>
      <c r="J192" s="437"/>
      <c r="K192" s="437"/>
      <c r="L192" s="437"/>
      <c r="M192" s="437"/>
      <c r="N192" s="437"/>
      <c r="O192" s="437"/>
      <c r="P192" s="437"/>
      <c r="Q192" s="437"/>
      <c r="R192" s="437"/>
      <c r="S192" s="437"/>
      <c r="T192" s="437"/>
      <c r="U192" s="437"/>
      <c r="V192" s="437"/>
      <c r="W192" s="437"/>
      <c r="X192" s="437"/>
      <c r="Y192" s="437"/>
      <c r="Z192" s="437"/>
      <c r="AA192" s="437"/>
      <c r="AB192" s="437"/>
      <c r="AC192" s="437"/>
      <c r="AD192" s="437"/>
      <c r="AE192" s="437"/>
      <c r="AF192" s="437"/>
      <c r="AG192" s="437"/>
    </row>
    <row r="193">
      <c r="A193" s="437"/>
      <c r="B193" s="437"/>
      <c r="C193" s="437"/>
      <c r="D193" s="437"/>
      <c r="E193" s="437"/>
      <c r="F193" s="437"/>
      <c r="G193" s="437"/>
      <c r="H193" s="437"/>
      <c r="I193" s="437"/>
      <c r="J193" s="437"/>
      <c r="K193" s="437"/>
      <c r="L193" s="437"/>
      <c r="M193" s="437"/>
      <c r="N193" s="437"/>
      <c r="O193" s="437"/>
      <c r="P193" s="437"/>
      <c r="Q193" s="437"/>
      <c r="R193" s="437"/>
      <c r="S193" s="437"/>
      <c r="T193" s="437"/>
      <c r="U193" s="437"/>
      <c r="V193" s="437"/>
      <c r="W193" s="437"/>
      <c r="X193" s="437"/>
      <c r="Y193" s="437"/>
      <c r="Z193" s="437"/>
      <c r="AA193" s="437"/>
      <c r="AB193" s="437"/>
      <c r="AC193" s="437"/>
      <c r="AD193" s="437"/>
      <c r="AE193" s="437"/>
      <c r="AF193" s="437"/>
      <c r="AG193" s="437"/>
    </row>
    <row r="194">
      <c r="A194" s="437"/>
      <c r="B194" s="437"/>
      <c r="C194" s="437"/>
      <c r="D194" s="437"/>
      <c r="E194" s="437"/>
      <c r="F194" s="437"/>
      <c r="G194" s="437"/>
      <c r="H194" s="437"/>
      <c r="I194" s="437"/>
      <c r="J194" s="437"/>
      <c r="K194" s="437"/>
      <c r="L194" s="437"/>
      <c r="M194" s="437"/>
      <c r="N194" s="437"/>
      <c r="O194" s="437"/>
      <c r="P194" s="437"/>
      <c r="Q194" s="437"/>
      <c r="R194" s="437"/>
      <c r="S194" s="437"/>
      <c r="T194" s="437"/>
      <c r="U194" s="437"/>
      <c r="V194" s="437"/>
      <c r="W194" s="437"/>
      <c r="X194" s="437"/>
      <c r="Y194" s="437"/>
      <c r="Z194" s="437"/>
      <c r="AA194" s="437"/>
      <c r="AB194" s="437"/>
      <c r="AC194" s="437"/>
      <c r="AD194" s="437"/>
      <c r="AE194" s="437"/>
      <c r="AF194" s="437"/>
      <c r="AG194" s="437"/>
    </row>
    <row r="195">
      <c r="A195" s="437"/>
      <c r="B195" s="437"/>
      <c r="C195" s="437"/>
      <c r="D195" s="437"/>
      <c r="E195" s="437"/>
      <c r="F195" s="437"/>
      <c r="G195" s="437"/>
      <c r="H195" s="437"/>
      <c r="I195" s="437"/>
      <c r="J195" s="437"/>
      <c r="K195" s="437"/>
      <c r="L195" s="437"/>
      <c r="M195" s="437"/>
      <c r="N195" s="437"/>
      <c r="O195" s="437"/>
      <c r="P195" s="437"/>
      <c r="Q195" s="437"/>
      <c r="R195" s="437"/>
      <c r="S195" s="437"/>
      <c r="T195" s="437"/>
      <c r="U195" s="437"/>
      <c r="V195" s="437"/>
      <c r="W195" s="437"/>
      <c r="X195" s="437"/>
      <c r="Y195" s="437"/>
      <c r="Z195" s="437"/>
      <c r="AA195" s="437"/>
      <c r="AB195" s="437"/>
      <c r="AC195" s="437"/>
      <c r="AD195" s="437"/>
      <c r="AE195" s="437"/>
      <c r="AF195" s="437"/>
      <c r="AG195" s="437"/>
    </row>
    <row r="196">
      <c r="A196" s="437"/>
      <c r="B196" s="437"/>
      <c r="C196" s="437"/>
      <c r="D196" s="437"/>
      <c r="E196" s="437"/>
      <c r="F196" s="437"/>
      <c r="G196" s="437"/>
      <c r="H196" s="437"/>
      <c r="I196" s="437"/>
      <c r="J196" s="437"/>
      <c r="K196" s="437"/>
      <c r="L196" s="437"/>
      <c r="M196" s="437"/>
      <c r="N196" s="437"/>
      <c r="O196" s="437"/>
      <c r="P196" s="437"/>
      <c r="Q196" s="437"/>
      <c r="R196" s="437"/>
      <c r="S196" s="437"/>
      <c r="T196" s="437"/>
      <c r="U196" s="437"/>
      <c r="V196" s="437"/>
      <c r="W196" s="437"/>
      <c r="X196" s="437"/>
      <c r="Y196" s="437"/>
      <c r="Z196" s="437"/>
      <c r="AA196" s="437"/>
      <c r="AB196" s="437"/>
      <c r="AC196" s="437"/>
      <c r="AD196" s="437"/>
      <c r="AE196" s="437"/>
      <c r="AF196" s="437"/>
      <c r="AG196" s="437"/>
    </row>
    <row r="197">
      <c r="A197" s="437"/>
      <c r="B197" s="437"/>
      <c r="C197" s="437"/>
      <c r="D197" s="437"/>
      <c r="E197" s="437"/>
      <c r="F197" s="437"/>
      <c r="G197" s="437"/>
      <c r="H197" s="437"/>
      <c r="I197" s="437"/>
      <c r="J197" s="437"/>
      <c r="K197" s="437"/>
      <c r="L197" s="437"/>
      <c r="M197" s="437"/>
      <c r="N197" s="437"/>
      <c r="O197" s="437"/>
      <c r="P197" s="437"/>
      <c r="Q197" s="437"/>
      <c r="R197" s="437"/>
      <c r="S197" s="437"/>
      <c r="T197" s="437"/>
      <c r="U197" s="437"/>
      <c r="V197" s="437"/>
      <c r="W197" s="437"/>
      <c r="X197" s="437"/>
      <c r="Y197" s="437"/>
      <c r="Z197" s="437"/>
      <c r="AA197" s="437"/>
      <c r="AB197" s="437"/>
      <c r="AC197" s="437"/>
      <c r="AD197" s="437"/>
      <c r="AE197" s="437"/>
      <c r="AF197" s="437"/>
      <c r="AG197" s="437"/>
    </row>
    <row r="198">
      <c r="A198" s="437"/>
      <c r="B198" s="437"/>
      <c r="C198" s="437"/>
      <c r="D198" s="437"/>
      <c r="E198" s="437"/>
      <c r="F198" s="437"/>
      <c r="G198" s="437"/>
      <c r="H198" s="437"/>
      <c r="I198" s="437"/>
      <c r="J198" s="437"/>
      <c r="K198" s="437"/>
      <c r="L198" s="437"/>
      <c r="M198" s="437"/>
      <c r="N198" s="437"/>
      <c r="O198" s="437"/>
      <c r="P198" s="437"/>
      <c r="Q198" s="437"/>
      <c r="R198" s="437"/>
      <c r="S198" s="437"/>
      <c r="T198" s="437"/>
      <c r="U198" s="437"/>
      <c r="V198" s="437"/>
      <c r="W198" s="437"/>
      <c r="X198" s="437"/>
      <c r="Y198" s="437"/>
      <c r="Z198" s="437"/>
      <c r="AA198" s="437"/>
      <c r="AB198" s="437"/>
      <c r="AC198" s="437"/>
      <c r="AD198" s="437"/>
      <c r="AE198" s="437"/>
      <c r="AF198" s="437"/>
      <c r="AG198" s="437"/>
    </row>
    <row r="199">
      <c r="A199" s="437"/>
      <c r="B199" s="437"/>
      <c r="C199" s="437"/>
      <c r="D199" s="437"/>
      <c r="E199" s="437"/>
      <c r="F199" s="437"/>
      <c r="G199" s="437"/>
      <c r="H199" s="437"/>
      <c r="I199" s="437"/>
      <c r="J199" s="437"/>
      <c r="K199" s="437"/>
      <c r="L199" s="437"/>
      <c r="M199" s="437"/>
      <c r="N199" s="437"/>
      <c r="O199" s="437"/>
      <c r="P199" s="437"/>
      <c r="Q199" s="437"/>
      <c r="R199" s="437"/>
      <c r="S199" s="437"/>
      <c r="T199" s="437"/>
      <c r="U199" s="437"/>
      <c r="V199" s="437"/>
      <c r="W199" s="437"/>
      <c r="X199" s="437"/>
      <c r="Y199" s="437"/>
      <c r="Z199" s="437"/>
      <c r="AA199" s="437"/>
      <c r="AB199" s="437"/>
      <c r="AC199" s="437"/>
      <c r="AD199" s="437"/>
      <c r="AE199" s="437"/>
      <c r="AF199" s="437"/>
      <c r="AG199" s="437"/>
    </row>
    <row r="200">
      <c r="A200" s="437"/>
      <c r="B200" s="437"/>
      <c r="C200" s="437"/>
      <c r="D200" s="437"/>
      <c r="E200" s="437"/>
      <c r="F200" s="437"/>
      <c r="G200" s="437"/>
      <c r="H200" s="437"/>
      <c r="I200" s="437"/>
      <c r="J200" s="437"/>
      <c r="K200" s="437"/>
      <c r="L200" s="437"/>
      <c r="M200" s="437"/>
      <c r="N200" s="437"/>
      <c r="O200" s="437"/>
      <c r="P200" s="437"/>
      <c r="Q200" s="437"/>
      <c r="R200" s="437"/>
      <c r="S200" s="437"/>
      <c r="T200" s="437"/>
      <c r="U200" s="437"/>
      <c r="V200" s="437"/>
      <c r="W200" s="437"/>
      <c r="X200" s="437"/>
      <c r="Y200" s="437"/>
      <c r="Z200" s="437"/>
      <c r="AA200" s="437"/>
      <c r="AB200" s="437"/>
      <c r="AC200" s="437"/>
      <c r="AD200" s="437"/>
      <c r="AE200" s="437"/>
      <c r="AF200" s="437"/>
      <c r="AG200" s="437"/>
    </row>
    <row r="201">
      <c r="A201" s="437"/>
      <c r="B201" s="437"/>
      <c r="C201" s="437"/>
      <c r="D201" s="437"/>
      <c r="E201" s="437"/>
      <c r="F201" s="437"/>
      <c r="G201" s="437"/>
      <c r="H201" s="437"/>
      <c r="I201" s="437"/>
      <c r="J201" s="437"/>
      <c r="K201" s="437"/>
      <c r="L201" s="437"/>
      <c r="M201" s="437"/>
      <c r="N201" s="437"/>
      <c r="O201" s="437"/>
      <c r="P201" s="437"/>
      <c r="Q201" s="437"/>
      <c r="R201" s="437"/>
      <c r="S201" s="437"/>
      <c r="T201" s="437"/>
      <c r="U201" s="437"/>
      <c r="V201" s="437"/>
      <c r="W201" s="437"/>
      <c r="X201" s="437"/>
      <c r="Y201" s="437"/>
      <c r="Z201" s="437"/>
      <c r="AA201" s="437"/>
      <c r="AB201" s="437"/>
      <c r="AC201" s="437"/>
      <c r="AD201" s="437"/>
      <c r="AE201" s="437"/>
      <c r="AF201" s="437"/>
      <c r="AG201" s="437"/>
    </row>
    <row r="202">
      <c r="A202" s="437"/>
      <c r="B202" s="437"/>
      <c r="C202" s="437"/>
      <c r="D202" s="437"/>
      <c r="E202" s="437"/>
      <c r="F202" s="437"/>
      <c r="G202" s="437"/>
      <c r="H202" s="437"/>
      <c r="I202" s="437"/>
      <c r="J202" s="437"/>
      <c r="K202" s="437"/>
      <c r="L202" s="437"/>
      <c r="M202" s="437"/>
      <c r="N202" s="437"/>
      <c r="O202" s="437"/>
      <c r="P202" s="437"/>
      <c r="Q202" s="437"/>
      <c r="R202" s="437"/>
      <c r="S202" s="437"/>
      <c r="T202" s="437"/>
      <c r="U202" s="437"/>
      <c r="V202" s="437"/>
      <c r="W202" s="437"/>
      <c r="X202" s="437"/>
      <c r="Y202" s="437"/>
      <c r="Z202" s="437"/>
      <c r="AA202" s="437"/>
      <c r="AB202" s="437"/>
      <c r="AC202" s="437"/>
      <c r="AD202" s="437"/>
      <c r="AE202" s="437"/>
      <c r="AF202" s="437"/>
      <c r="AG202" s="437"/>
    </row>
    <row r="203">
      <c r="A203" s="437"/>
      <c r="B203" s="437"/>
      <c r="C203" s="437"/>
      <c r="D203" s="437"/>
      <c r="E203" s="437"/>
      <c r="F203" s="437"/>
      <c r="G203" s="437"/>
      <c r="H203" s="437"/>
      <c r="I203" s="437"/>
      <c r="J203" s="437"/>
      <c r="K203" s="437"/>
      <c r="L203" s="437"/>
      <c r="M203" s="437"/>
      <c r="N203" s="437"/>
      <c r="O203" s="437"/>
      <c r="P203" s="437"/>
      <c r="Q203" s="437"/>
      <c r="R203" s="437"/>
      <c r="S203" s="437"/>
      <c r="T203" s="437"/>
      <c r="U203" s="437"/>
      <c r="V203" s="437"/>
      <c r="W203" s="437"/>
      <c r="X203" s="437"/>
      <c r="Y203" s="437"/>
      <c r="Z203" s="437"/>
      <c r="AA203" s="437"/>
      <c r="AB203" s="437"/>
      <c r="AC203" s="437"/>
      <c r="AD203" s="437"/>
      <c r="AE203" s="437"/>
      <c r="AF203" s="437"/>
      <c r="AG203" s="437"/>
    </row>
    <row r="204">
      <c r="A204" s="437"/>
      <c r="B204" s="437"/>
      <c r="C204" s="437"/>
      <c r="D204" s="437"/>
      <c r="E204" s="437"/>
      <c r="F204" s="437"/>
      <c r="G204" s="437"/>
      <c r="H204" s="437"/>
      <c r="I204" s="437"/>
      <c r="J204" s="437"/>
      <c r="K204" s="437"/>
      <c r="L204" s="437"/>
      <c r="M204" s="437"/>
      <c r="N204" s="437"/>
      <c r="O204" s="437"/>
      <c r="P204" s="437"/>
      <c r="Q204" s="437"/>
      <c r="R204" s="437"/>
      <c r="S204" s="437"/>
      <c r="T204" s="437"/>
      <c r="U204" s="437"/>
      <c r="V204" s="437"/>
      <c r="W204" s="437"/>
      <c r="X204" s="437"/>
      <c r="Y204" s="437"/>
      <c r="Z204" s="437"/>
      <c r="AA204" s="437"/>
      <c r="AB204" s="437"/>
      <c r="AC204" s="437"/>
      <c r="AD204" s="437"/>
      <c r="AE204" s="437"/>
      <c r="AF204" s="437"/>
      <c r="AG204" s="437"/>
    </row>
    <row r="205">
      <c r="A205" s="437"/>
      <c r="B205" s="437"/>
      <c r="C205" s="437"/>
      <c r="D205" s="437"/>
      <c r="E205" s="437"/>
      <c r="F205" s="437"/>
      <c r="G205" s="437"/>
      <c r="H205" s="437"/>
      <c r="I205" s="437"/>
      <c r="J205" s="437"/>
      <c r="K205" s="437"/>
      <c r="L205" s="437"/>
      <c r="M205" s="437"/>
      <c r="N205" s="437"/>
      <c r="O205" s="437"/>
      <c r="P205" s="437"/>
      <c r="Q205" s="437"/>
      <c r="R205" s="437"/>
      <c r="S205" s="437"/>
      <c r="T205" s="437"/>
      <c r="U205" s="437"/>
      <c r="V205" s="437"/>
      <c r="W205" s="437"/>
      <c r="X205" s="437"/>
      <c r="Y205" s="437"/>
      <c r="Z205" s="437"/>
      <c r="AA205" s="437"/>
      <c r="AB205" s="437"/>
      <c r="AC205" s="437"/>
      <c r="AD205" s="437"/>
      <c r="AE205" s="437"/>
      <c r="AF205" s="437"/>
      <c r="AG205" s="437"/>
    </row>
    <row r="206">
      <c r="A206" s="437"/>
      <c r="B206" s="437"/>
      <c r="C206" s="437"/>
      <c r="D206" s="437"/>
      <c r="E206" s="437"/>
      <c r="F206" s="437"/>
      <c r="G206" s="437"/>
      <c r="H206" s="437"/>
      <c r="I206" s="437"/>
      <c r="J206" s="437"/>
      <c r="K206" s="437"/>
      <c r="L206" s="437"/>
      <c r="M206" s="437"/>
      <c r="N206" s="437"/>
      <c r="O206" s="437"/>
      <c r="P206" s="437"/>
      <c r="Q206" s="437"/>
      <c r="R206" s="437"/>
      <c r="S206" s="437"/>
      <c r="T206" s="437"/>
      <c r="U206" s="437"/>
      <c r="V206" s="437"/>
      <c r="W206" s="437"/>
      <c r="X206" s="437"/>
      <c r="Y206" s="437"/>
      <c r="Z206" s="437"/>
      <c r="AA206" s="437"/>
      <c r="AB206" s="437"/>
      <c r="AC206" s="437"/>
      <c r="AD206" s="437"/>
      <c r="AE206" s="437"/>
      <c r="AF206" s="437"/>
      <c r="AG206" s="437"/>
    </row>
    <row r="207">
      <c r="A207" s="437"/>
      <c r="B207" s="437"/>
      <c r="C207" s="437"/>
      <c r="D207" s="437"/>
      <c r="E207" s="437"/>
      <c r="F207" s="437"/>
      <c r="G207" s="437"/>
      <c r="H207" s="437"/>
      <c r="I207" s="437"/>
      <c r="J207" s="437"/>
      <c r="K207" s="437"/>
      <c r="L207" s="437"/>
      <c r="M207" s="437"/>
      <c r="N207" s="437"/>
      <c r="O207" s="437"/>
      <c r="P207" s="437"/>
      <c r="Q207" s="437"/>
      <c r="R207" s="437"/>
      <c r="S207" s="437"/>
      <c r="T207" s="437"/>
      <c r="U207" s="437"/>
      <c r="V207" s="437"/>
      <c r="W207" s="437"/>
      <c r="X207" s="437"/>
      <c r="Y207" s="437"/>
      <c r="Z207" s="437"/>
      <c r="AA207" s="437"/>
      <c r="AB207" s="437"/>
      <c r="AC207" s="437"/>
      <c r="AD207" s="437"/>
      <c r="AE207" s="437"/>
      <c r="AF207" s="437"/>
      <c r="AG207" s="437"/>
    </row>
    <row r="208">
      <c r="A208" s="437"/>
      <c r="B208" s="437"/>
      <c r="C208" s="437"/>
      <c r="D208" s="437"/>
      <c r="E208" s="437"/>
      <c r="F208" s="437"/>
      <c r="G208" s="437"/>
      <c r="H208" s="437"/>
      <c r="I208" s="437"/>
      <c r="J208" s="437"/>
      <c r="K208" s="437"/>
      <c r="L208" s="437"/>
      <c r="M208" s="437"/>
      <c r="N208" s="437"/>
      <c r="O208" s="437"/>
      <c r="P208" s="437"/>
      <c r="Q208" s="437"/>
      <c r="R208" s="437"/>
      <c r="S208" s="437"/>
      <c r="T208" s="437"/>
      <c r="U208" s="437"/>
      <c r="V208" s="437"/>
      <c r="W208" s="437"/>
      <c r="X208" s="437"/>
      <c r="Y208" s="437"/>
      <c r="Z208" s="437"/>
      <c r="AA208" s="437"/>
      <c r="AB208" s="437"/>
      <c r="AC208" s="437"/>
      <c r="AD208" s="437"/>
      <c r="AE208" s="437"/>
      <c r="AF208" s="437"/>
      <c r="AG208" s="437"/>
    </row>
    <row r="209">
      <c r="A209" s="437"/>
      <c r="B209" s="437"/>
      <c r="C209" s="437"/>
      <c r="D209" s="437"/>
      <c r="E209" s="437"/>
      <c r="F209" s="437"/>
      <c r="G209" s="437"/>
      <c r="H209" s="437"/>
      <c r="I209" s="437"/>
      <c r="J209" s="437"/>
      <c r="K209" s="437"/>
      <c r="L209" s="437"/>
      <c r="M209" s="437"/>
      <c r="N209" s="437"/>
      <c r="O209" s="437"/>
      <c r="P209" s="437"/>
      <c r="Q209" s="437"/>
      <c r="R209" s="437"/>
      <c r="S209" s="437"/>
      <c r="T209" s="437"/>
      <c r="U209" s="437"/>
      <c r="V209" s="437"/>
      <c r="W209" s="437"/>
      <c r="X209" s="437"/>
      <c r="Y209" s="437"/>
      <c r="Z209" s="437"/>
      <c r="AA209" s="437"/>
      <c r="AB209" s="437"/>
      <c r="AC209" s="437"/>
      <c r="AD209" s="437"/>
      <c r="AE209" s="437"/>
      <c r="AF209" s="437"/>
      <c r="AG209" s="437"/>
    </row>
    <row r="210">
      <c r="A210" s="437"/>
      <c r="B210" s="437"/>
      <c r="C210" s="437"/>
      <c r="D210" s="437"/>
      <c r="E210" s="437"/>
      <c r="F210" s="437"/>
      <c r="G210" s="437"/>
      <c r="H210" s="437"/>
      <c r="I210" s="437"/>
      <c r="J210" s="437"/>
      <c r="K210" s="437"/>
      <c r="L210" s="437"/>
      <c r="M210" s="437"/>
      <c r="N210" s="437"/>
      <c r="O210" s="437"/>
      <c r="P210" s="437"/>
      <c r="Q210" s="437"/>
      <c r="R210" s="437"/>
      <c r="S210" s="437"/>
      <c r="T210" s="437"/>
      <c r="U210" s="437"/>
      <c r="V210" s="437"/>
      <c r="W210" s="437"/>
      <c r="X210" s="437"/>
      <c r="Y210" s="437"/>
      <c r="Z210" s="437"/>
      <c r="AA210" s="437"/>
      <c r="AB210" s="437"/>
      <c r="AC210" s="437"/>
      <c r="AD210" s="437"/>
      <c r="AE210" s="437"/>
      <c r="AF210" s="437"/>
      <c r="AG210" s="437"/>
    </row>
    <row r="211">
      <c r="A211" s="437"/>
      <c r="B211" s="437"/>
      <c r="C211" s="437"/>
      <c r="D211" s="437"/>
      <c r="E211" s="437"/>
      <c r="F211" s="437"/>
      <c r="G211" s="437"/>
      <c r="H211" s="437"/>
      <c r="I211" s="437"/>
      <c r="J211" s="437"/>
      <c r="K211" s="437"/>
      <c r="L211" s="437"/>
      <c r="M211" s="437"/>
      <c r="N211" s="437"/>
      <c r="O211" s="437"/>
      <c r="P211" s="437"/>
      <c r="Q211" s="437"/>
      <c r="R211" s="437"/>
      <c r="S211" s="437"/>
      <c r="T211" s="437"/>
      <c r="U211" s="437"/>
      <c r="V211" s="437"/>
      <c r="W211" s="437"/>
      <c r="X211" s="437"/>
      <c r="Y211" s="437"/>
      <c r="Z211" s="437"/>
      <c r="AA211" s="437"/>
      <c r="AB211" s="437"/>
      <c r="AC211" s="437"/>
      <c r="AD211" s="437"/>
      <c r="AE211" s="437"/>
      <c r="AF211" s="437"/>
      <c r="AG211" s="437"/>
    </row>
    <row r="212">
      <c r="A212" s="437"/>
      <c r="B212" s="437"/>
      <c r="C212" s="437"/>
      <c r="D212" s="437"/>
      <c r="E212" s="437"/>
      <c r="F212" s="437"/>
      <c r="G212" s="437"/>
      <c r="H212" s="437"/>
      <c r="I212" s="437"/>
      <c r="J212" s="437"/>
      <c r="K212" s="437"/>
      <c r="L212" s="437"/>
      <c r="M212" s="437"/>
      <c r="N212" s="437"/>
      <c r="O212" s="437"/>
      <c r="P212" s="437"/>
      <c r="Q212" s="437"/>
      <c r="R212" s="437"/>
      <c r="S212" s="437"/>
      <c r="T212" s="437"/>
      <c r="U212" s="437"/>
      <c r="V212" s="437"/>
      <c r="W212" s="437"/>
      <c r="X212" s="437"/>
      <c r="Y212" s="437"/>
      <c r="Z212" s="437"/>
      <c r="AA212" s="437"/>
      <c r="AB212" s="437"/>
      <c r="AC212" s="437"/>
      <c r="AD212" s="437"/>
      <c r="AE212" s="437"/>
      <c r="AF212" s="437"/>
      <c r="AG212" s="437"/>
    </row>
    <row r="213">
      <c r="A213" s="437"/>
      <c r="B213" s="437"/>
      <c r="C213" s="437"/>
      <c r="D213" s="437"/>
      <c r="E213" s="437"/>
      <c r="F213" s="437"/>
      <c r="G213" s="437"/>
      <c r="H213" s="437"/>
      <c r="I213" s="437"/>
      <c r="J213" s="437"/>
      <c r="K213" s="437"/>
      <c r="L213" s="437"/>
      <c r="M213" s="437"/>
      <c r="N213" s="437"/>
      <c r="O213" s="437"/>
      <c r="P213" s="437"/>
      <c r="Q213" s="437"/>
      <c r="R213" s="437"/>
      <c r="S213" s="437"/>
      <c r="T213" s="437"/>
      <c r="U213" s="437"/>
      <c r="V213" s="437"/>
      <c r="W213" s="437"/>
      <c r="X213" s="437"/>
      <c r="Y213" s="437"/>
      <c r="Z213" s="437"/>
      <c r="AA213" s="437"/>
      <c r="AB213" s="437"/>
      <c r="AC213" s="437"/>
      <c r="AD213" s="437"/>
      <c r="AE213" s="437"/>
      <c r="AF213" s="437"/>
      <c r="AG213" s="437"/>
    </row>
    <row r="214">
      <c r="A214" s="437"/>
      <c r="B214" s="437"/>
      <c r="C214" s="437"/>
      <c r="D214" s="437"/>
      <c r="E214" s="437"/>
      <c r="F214" s="437"/>
      <c r="G214" s="437"/>
      <c r="H214" s="437"/>
      <c r="I214" s="437"/>
      <c r="J214" s="437"/>
      <c r="K214" s="437"/>
      <c r="L214" s="437"/>
      <c r="M214" s="437"/>
      <c r="N214" s="437"/>
      <c r="O214" s="437"/>
      <c r="P214" s="437"/>
      <c r="Q214" s="437"/>
      <c r="R214" s="437"/>
      <c r="S214" s="437"/>
      <c r="T214" s="437"/>
      <c r="U214" s="437"/>
      <c r="V214" s="437"/>
      <c r="W214" s="437"/>
      <c r="X214" s="437"/>
      <c r="Y214" s="437"/>
      <c r="Z214" s="437"/>
      <c r="AA214" s="437"/>
      <c r="AB214" s="437"/>
      <c r="AC214" s="437"/>
      <c r="AD214" s="437"/>
      <c r="AE214" s="437"/>
      <c r="AF214" s="437"/>
      <c r="AG214" s="437"/>
    </row>
    <row r="215">
      <c r="A215" s="437"/>
      <c r="B215" s="437"/>
      <c r="C215" s="437"/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7"/>
      <c r="O215" s="437"/>
      <c r="P215" s="437"/>
      <c r="Q215" s="437"/>
      <c r="R215" s="437"/>
      <c r="S215" s="437"/>
      <c r="T215" s="437"/>
      <c r="U215" s="437"/>
      <c r="V215" s="437"/>
      <c r="W215" s="437"/>
      <c r="X215" s="437"/>
      <c r="Y215" s="437"/>
      <c r="Z215" s="437"/>
      <c r="AA215" s="437"/>
      <c r="AB215" s="437"/>
      <c r="AC215" s="437"/>
      <c r="AD215" s="437"/>
      <c r="AE215" s="437"/>
      <c r="AF215" s="437"/>
      <c r="AG215" s="437"/>
    </row>
    <row r="216">
      <c r="A216" s="437"/>
      <c r="B216" s="437"/>
      <c r="C216" s="437"/>
      <c r="D216" s="437"/>
      <c r="E216" s="437"/>
      <c r="F216" s="437"/>
      <c r="G216" s="437"/>
      <c r="H216" s="437"/>
      <c r="I216" s="437"/>
      <c r="J216" s="437"/>
      <c r="K216" s="437"/>
      <c r="L216" s="437"/>
      <c r="M216" s="437"/>
      <c r="N216" s="437"/>
      <c r="O216" s="437"/>
      <c r="P216" s="437"/>
      <c r="Q216" s="437"/>
      <c r="R216" s="437"/>
      <c r="S216" s="437"/>
      <c r="T216" s="437"/>
      <c r="U216" s="437"/>
      <c r="V216" s="437"/>
      <c r="W216" s="437"/>
      <c r="X216" s="437"/>
      <c r="Y216" s="437"/>
      <c r="Z216" s="437"/>
      <c r="AA216" s="437"/>
      <c r="AB216" s="437"/>
      <c r="AC216" s="437"/>
      <c r="AD216" s="437"/>
      <c r="AE216" s="437"/>
      <c r="AF216" s="437"/>
      <c r="AG216" s="437"/>
    </row>
    <row r="217">
      <c r="A217" s="437"/>
      <c r="B217" s="437"/>
      <c r="C217" s="437"/>
      <c r="D217" s="437"/>
      <c r="E217" s="437"/>
      <c r="F217" s="437"/>
      <c r="G217" s="437"/>
      <c r="H217" s="437"/>
      <c r="I217" s="437"/>
      <c r="J217" s="437"/>
      <c r="K217" s="437"/>
      <c r="L217" s="437"/>
      <c r="M217" s="437"/>
      <c r="N217" s="437"/>
      <c r="O217" s="437"/>
      <c r="P217" s="437"/>
      <c r="Q217" s="437"/>
      <c r="R217" s="437"/>
      <c r="S217" s="437"/>
      <c r="T217" s="437"/>
      <c r="U217" s="437"/>
      <c r="V217" s="437"/>
      <c r="W217" s="437"/>
      <c r="X217" s="437"/>
      <c r="Y217" s="437"/>
      <c r="Z217" s="437"/>
      <c r="AA217" s="437"/>
      <c r="AB217" s="437"/>
      <c r="AC217" s="437"/>
      <c r="AD217" s="437"/>
      <c r="AE217" s="437"/>
      <c r="AF217" s="437"/>
      <c r="AG217" s="437"/>
    </row>
    <row r="218">
      <c r="A218" s="437"/>
      <c r="B218" s="437"/>
      <c r="C218" s="437"/>
      <c r="D218" s="437"/>
      <c r="E218" s="437"/>
      <c r="F218" s="437"/>
      <c r="G218" s="437"/>
      <c r="H218" s="437"/>
      <c r="I218" s="437"/>
      <c r="J218" s="437"/>
      <c r="K218" s="437"/>
      <c r="L218" s="437"/>
      <c r="M218" s="437"/>
      <c r="N218" s="437"/>
      <c r="O218" s="437"/>
      <c r="P218" s="437"/>
      <c r="Q218" s="437"/>
      <c r="R218" s="437"/>
      <c r="S218" s="437"/>
      <c r="T218" s="437"/>
      <c r="U218" s="437"/>
      <c r="V218" s="437"/>
      <c r="W218" s="437"/>
      <c r="X218" s="437"/>
      <c r="Y218" s="437"/>
      <c r="Z218" s="437"/>
      <c r="AA218" s="437"/>
      <c r="AB218" s="437"/>
      <c r="AC218" s="437"/>
      <c r="AD218" s="437"/>
      <c r="AE218" s="437"/>
      <c r="AF218" s="437"/>
      <c r="AG218" s="437"/>
    </row>
    <row r="219">
      <c r="A219" s="437"/>
      <c r="B219" s="437"/>
      <c r="C219" s="437"/>
      <c r="D219" s="437"/>
      <c r="E219" s="437"/>
      <c r="F219" s="437"/>
      <c r="G219" s="437"/>
      <c r="H219" s="437"/>
      <c r="I219" s="437"/>
      <c r="J219" s="437"/>
      <c r="K219" s="437"/>
      <c r="L219" s="437"/>
      <c r="M219" s="437"/>
      <c r="N219" s="437"/>
      <c r="O219" s="437"/>
      <c r="P219" s="437"/>
      <c r="Q219" s="437"/>
      <c r="R219" s="437"/>
      <c r="S219" s="437"/>
      <c r="T219" s="437"/>
      <c r="U219" s="437"/>
      <c r="V219" s="437"/>
      <c r="W219" s="437"/>
      <c r="X219" s="437"/>
      <c r="Y219" s="437"/>
      <c r="Z219" s="437"/>
      <c r="AA219" s="437"/>
      <c r="AB219" s="437"/>
      <c r="AC219" s="437"/>
      <c r="AD219" s="437"/>
      <c r="AE219" s="437"/>
      <c r="AF219" s="437"/>
      <c r="AG219" s="437"/>
    </row>
    <row r="220">
      <c r="A220" s="437"/>
      <c r="B220" s="437"/>
      <c r="C220" s="437"/>
      <c r="D220" s="437"/>
      <c r="E220" s="437"/>
      <c r="F220" s="437"/>
      <c r="G220" s="437"/>
      <c r="H220" s="437"/>
      <c r="I220" s="437"/>
      <c r="J220" s="437"/>
      <c r="K220" s="437"/>
      <c r="L220" s="437"/>
      <c r="M220" s="437"/>
      <c r="N220" s="437"/>
      <c r="O220" s="437"/>
      <c r="P220" s="437"/>
      <c r="Q220" s="437"/>
      <c r="R220" s="437"/>
      <c r="S220" s="437"/>
      <c r="T220" s="437"/>
      <c r="U220" s="437"/>
      <c r="V220" s="437"/>
      <c r="W220" s="437"/>
      <c r="X220" s="437"/>
      <c r="Y220" s="437"/>
      <c r="Z220" s="437"/>
      <c r="AA220" s="437"/>
      <c r="AB220" s="437"/>
      <c r="AC220" s="437"/>
      <c r="AD220" s="437"/>
      <c r="AE220" s="437"/>
      <c r="AF220" s="437"/>
      <c r="AG220" s="437"/>
    </row>
    <row r="221">
      <c r="A221" s="437"/>
      <c r="B221" s="437"/>
      <c r="C221" s="437"/>
      <c r="D221" s="437"/>
      <c r="E221" s="437"/>
      <c r="F221" s="437"/>
      <c r="G221" s="437"/>
      <c r="H221" s="437"/>
      <c r="I221" s="437"/>
      <c r="J221" s="437"/>
      <c r="K221" s="437"/>
      <c r="L221" s="437"/>
      <c r="M221" s="437"/>
      <c r="N221" s="437"/>
      <c r="O221" s="437"/>
      <c r="P221" s="437"/>
      <c r="Q221" s="437"/>
      <c r="R221" s="437"/>
      <c r="S221" s="437"/>
      <c r="T221" s="437"/>
      <c r="U221" s="437"/>
      <c r="V221" s="437"/>
      <c r="W221" s="437"/>
      <c r="X221" s="437"/>
      <c r="Y221" s="437"/>
      <c r="Z221" s="437"/>
      <c r="AA221" s="437"/>
      <c r="AB221" s="437"/>
      <c r="AC221" s="437"/>
      <c r="AD221" s="437"/>
      <c r="AE221" s="437"/>
      <c r="AF221" s="437"/>
      <c r="AG221" s="437"/>
    </row>
    <row r="222">
      <c r="A222" s="437"/>
      <c r="B222" s="437"/>
      <c r="C222" s="437"/>
      <c r="D222" s="437"/>
      <c r="E222" s="437"/>
      <c r="F222" s="437"/>
      <c r="G222" s="437"/>
      <c r="H222" s="437"/>
      <c r="I222" s="437"/>
      <c r="J222" s="437"/>
      <c r="K222" s="437"/>
      <c r="L222" s="437"/>
      <c r="M222" s="437"/>
      <c r="N222" s="437"/>
      <c r="O222" s="437"/>
      <c r="P222" s="437"/>
      <c r="Q222" s="437"/>
      <c r="R222" s="437"/>
      <c r="S222" s="437"/>
      <c r="T222" s="437"/>
      <c r="U222" s="437"/>
      <c r="V222" s="437"/>
      <c r="W222" s="437"/>
      <c r="X222" s="437"/>
      <c r="Y222" s="437"/>
      <c r="Z222" s="437"/>
      <c r="AA222" s="437"/>
      <c r="AB222" s="437"/>
      <c r="AC222" s="437"/>
      <c r="AD222" s="437"/>
      <c r="AE222" s="437"/>
      <c r="AF222" s="437"/>
      <c r="AG222" s="437"/>
    </row>
    <row r="223">
      <c r="A223" s="437"/>
      <c r="B223" s="437"/>
      <c r="C223" s="437"/>
      <c r="D223" s="437"/>
      <c r="E223" s="437"/>
      <c r="F223" s="437"/>
      <c r="G223" s="437"/>
      <c r="H223" s="437"/>
      <c r="I223" s="437"/>
      <c r="J223" s="437"/>
      <c r="K223" s="437"/>
      <c r="L223" s="437"/>
      <c r="M223" s="437"/>
      <c r="N223" s="437"/>
      <c r="O223" s="437"/>
      <c r="P223" s="437"/>
      <c r="Q223" s="437"/>
      <c r="R223" s="437"/>
      <c r="S223" s="437"/>
      <c r="T223" s="437"/>
      <c r="U223" s="437"/>
      <c r="V223" s="437"/>
      <c r="W223" s="437"/>
      <c r="X223" s="437"/>
      <c r="Y223" s="437"/>
      <c r="Z223" s="437"/>
      <c r="AA223" s="437"/>
      <c r="AB223" s="437"/>
      <c r="AC223" s="437"/>
      <c r="AD223" s="437"/>
      <c r="AE223" s="437"/>
      <c r="AF223" s="437"/>
      <c r="AG223" s="437"/>
    </row>
    <row r="224">
      <c r="A224" s="437"/>
      <c r="B224" s="437"/>
      <c r="C224" s="437"/>
      <c r="D224" s="437"/>
      <c r="E224" s="437"/>
      <c r="F224" s="437"/>
      <c r="G224" s="437"/>
      <c r="H224" s="437"/>
      <c r="I224" s="437"/>
      <c r="J224" s="437"/>
      <c r="K224" s="437"/>
      <c r="L224" s="437"/>
      <c r="M224" s="437"/>
      <c r="N224" s="437"/>
      <c r="O224" s="437"/>
      <c r="P224" s="437"/>
      <c r="Q224" s="437"/>
      <c r="R224" s="437"/>
      <c r="S224" s="437"/>
      <c r="T224" s="437"/>
      <c r="U224" s="437"/>
      <c r="V224" s="437"/>
      <c r="W224" s="437"/>
      <c r="X224" s="437"/>
      <c r="Y224" s="437"/>
      <c r="Z224" s="437"/>
      <c r="AA224" s="437"/>
      <c r="AB224" s="437"/>
      <c r="AC224" s="437"/>
      <c r="AD224" s="437"/>
      <c r="AE224" s="437"/>
      <c r="AF224" s="437"/>
      <c r="AG224" s="437"/>
    </row>
    <row r="225">
      <c r="A225" s="437"/>
      <c r="B225" s="437"/>
      <c r="C225" s="437"/>
      <c r="D225" s="437"/>
      <c r="E225" s="437"/>
      <c r="F225" s="437"/>
      <c r="G225" s="437"/>
      <c r="H225" s="437"/>
      <c r="I225" s="437"/>
      <c r="J225" s="437"/>
      <c r="K225" s="437"/>
      <c r="L225" s="437"/>
      <c r="M225" s="437"/>
      <c r="N225" s="437"/>
      <c r="O225" s="437"/>
      <c r="P225" s="437"/>
      <c r="Q225" s="437"/>
      <c r="R225" s="437"/>
      <c r="S225" s="437"/>
      <c r="T225" s="437"/>
      <c r="U225" s="437"/>
      <c r="V225" s="437"/>
      <c r="W225" s="437"/>
      <c r="X225" s="437"/>
      <c r="Y225" s="437"/>
      <c r="Z225" s="437"/>
      <c r="AA225" s="437"/>
      <c r="AB225" s="437"/>
      <c r="AC225" s="437"/>
      <c r="AD225" s="437"/>
      <c r="AE225" s="437"/>
      <c r="AF225" s="437"/>
      <c r="AG225" s="437"/>
    </row>
    <row r="226">
      <c r="A226" s="437"/>
      <c r="B226" s="437"/>
      <c r="C226" s="437"/>
      <c r="D226" s="437"/>
      <c r="E226" s="437"/>
      <c r="F226" s="437"/>
      <c r="G226" s="437"/>
      <c r="H226" s="437"/>
      <c r="I226" s="437"/>
      <c r="J226" s="437"/>
      <c r="K226" s="437"/>
      <c r="L226" s="437"/>
      <c r="M226" s="437"/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  <c r="AA226" s="437"/>
      <c r="AB226" s="437"/>
      <c r="AC226" s="437"/>
      <c r="AD226" s="437"/>
      <c r="AE226" s="437"/>
      <c r="AF226" s="437"/>
      <c r="AG226" s="437"/>
    </row>
    <row r="227">
      <c r="A227" s="437"/>
      <c r="B227" s="437"/>
      <c r="C227" s="437"/>
      <c r="D227" s="437"/>
      <c r="E227" s="437"/>
      <c r="F227" s="437"/>
      <c r="G227" s="437"/>
      <c r="H227" s="437"/>
      <c r="I227" s="437"/>
      <c r="J227" s="437"/>
      <c r="K227" s="437"/>
      <c r="L227" s="437"/>
      <c r="M227" s="437"/>
      <c r="N227" s="437"/>
      <c r="O227" s="437"/>
      <c r="P227" s="437"/>
      <c r="Q227" s="437"/>
      <c r="R227" s="437"/>
      <c r="S227" s="437"/>
      <c r="T227" s="437"/>
      <c r="U227" s="437"/>
      <c r="V227" s="437"/>
      <c r="W227" s="437"/>
      <c r="X227" s="437"/>
      <c r="Y227" s="437"/>
      <c r="Z227" s="437"/>
      <c r="AA227" s="437"/>
      <c r="AB227" s="437"/>
      <c r="AC227" s="437"/>
      <c r="AD227" s="437"/>
      <c r="AE227" s="437"/>
      <c r="AF227" s="437"/>
      <c r="AG227" s="437"/>
    </row>
    <row r="228">
      <c r="A228" s="437"/>
      <c r="B228" s="437"/>
      <c r="C228" s="437"/>
      <c r="D228" s="437"/>
      <c r="E228" s="437"/>
      <c r="F228" s="437"/>
      <c r="G228" s="437"/>
      <c r="H228" s="437"/>
      <c r="I228" s="437"/>
      <c r="J228" s="437"/>
      <c r="K228" s="437"/>
      <c r="L228" s="437"/>
      <c r="M228" s="437"/>
      <c r="N228" s="437"/>
      <c r="O228" s="437"/>
      <c r="P228" s="437"/>
      <c r="Q228" s="437"/>
      <c r="R228" s="437"/>
      <c r="S228" s="437"/>
      <c r="T228" s="437"/>
      <c r="U228" s="437"/>
      <c r="V228" s="437"/>
      <c r="W228" s="437"/>
      <c r="X228" s="437"/>
      <c r="Y228" s="437"/>
      <c r="Z228" s="437"/>
      <c r="AA228" s="437"/>
      <c r="AB228" s="437"/>
      <c r="AC228" s="437"/>
      <c r="AD228" s="437"/>
      <c r="AE228" s="437"/>
      <c r="AF228" s="437"/>
      <c r="AG228" s="437"/>
    </row>
    <row r="229">
      <c r="A229" s="437"/>
      <c r="B229" s="437"/>
      <c r="C229" s="437"/>
      <c r="D229" s="437"/>
      <c r="E229" s="437"/>
      <c r="F229" s="437"/>
      <c r="G229" s="437"/>
      <c r="H229" s="437"/>
      <c r="I229" s="437"/>
      <c r="J229" s="437"/>
      <c r="K229" s="437"/>
      <c r="L229" s="437"/>
      <c r="M229" s="437"/>
      <c r="N229" s="437"/>
      <c r="O229" s="437"/>
      <c r="P229" s="437"/>
      <c r="Q229" s="437"/>
      <c r="R229" s="437"/>
      <c r="S229" s="437"/>
      <c r="T229" s="437"/>
      <c r="U229" s="437"/>
      <c r="V229" s="437"/>
      <c r="W229" s="437"/>
      <c r="X229" s="437"/>
      <c r="Y229" s="437"/>
      <c r="Z229" s="437"/>
      <c r="AA229" s="437"/>
      <c r="AB229" s="437"/>
      <c r="AC229" s="437"/>
      <c r="AD229" s="437"/>
      <c r="AE229" s="437"/>
      <c r="AF229" s="437"/>
      <c r="AG229" s="437"/>
    </row>
    <row r="230">
      <c r="A230" s="437"/>
      <c r="B230" s="437"/>
      <c r="C230" s="437"/>
      <c r="D230" s="437"/>
      <c r="E230" s="437"/>
      <c r="F230" s="437"/>
      <c r="G230" s="437"/>
      <c r="H230" s="437"/>
      <c r="I230" s="437"/>
      <c r="J230" s="437"/>
      <c r="K230" s="437"/>
      <c r="L230" s="437"/>
      <c r="M230" s="437"/>
      <c r="N230" s="437"/>
      <c r="O230" s="437"/>
      <c r="P230" s="437"/>
      <c r="Q230" s="437"/>
      <c r="R230" s="437"/>
      <c r="S230" s="437"/>
      <c r="T230" s="437"/>
      <c r="U230" s="437"/>
      <c r="V230" s="437"/>
      <c r="W230" s="437"/>
      <c r="X230" s="437"/>
      <c r="Y230" s="437"/>
      <c r="Z230" s="437"/>
      <c r="AA230" s="437"/>
      <c r="AB230" s="437"/>
      <c r="AC230" s="437"/>
      <c r="AD230" s="437"/>
      <c r="AE230" s="437"/>
      <c r="AF230" s="437"/>
      <c r="AG230" s="437"/>
    </row>
    <row r="231">
      <c r="A231" s="437"/>
      <c r="B231" s="437"/>
      <c r="C231" s="437"/>
      <c r="D231" s="437"/>
      <c r="E231" s="437"/>
      <c r="F231" s="437"/>
      <c r="G231" s="437"/>
      <c r="H231" s="437"/>
      <c r="I231" s="437"/>
      <c r="J231" s="437"/>
      <c r="K231" s="437"/>
      <c r="L231" s="437"/>
      <c r="M231" s="437"/>
      <c r="N231" s="437"/>
      <c r="O231" s="437"/>
      <c r="P231" s="437"/>
      <c r="Q231" s="437"/>
      <c r="R231" s="437"/>
      <c r="S231" s="437"/>
      <c r="T231" s="437"/>
      <c r="U231" s="437"/>
      <c r="V231" s="437"/>
      <c r="W231" s="437"/>
      <c r="X231" s="437"/>
      <c r="Y231" s="437"/>
      <c r="Z231" s="437"/>
      <c r="AA231" s="437"/>
      <c r="AB231" s="437"/>
      <c r="AC231" s="437"/>
      <c r="AD231" s="437"/>
      <c r="AE231" s="437"/>
      <c r="AF231" s="437"/>
      <c r="AG231" s="437"/>
    </row>
    <row r="232">
      <c r="A232" s="437"/>
      <c r="B232" s="437"/>
      <c r="C232" s="437"/>
      <c r="D232" s="437"/>
      <c r="E232" s="437"/>
      <c r="F232" s="437"/>
      <c r="G232" s="437"/>
      <c r="H232" s="437"/>
      <c r="I232" s="437"/>
      <c r="J232" s="437"/>
      <c r="K232" s="437"/>
      <c r="L232" s="437"/>
      <c r="M232" s="437"/>
      <c r="N232" s="437"/>
      <c r="O232" s="437"/>
      <c r="P232" s="437"/>
      <c r="Q232" s="437"/>
      <c r="R232" s="437"/>
      <c r="S232" s="437"/>
      <c r="T232" s="437"/>
      <c r="U232" s="437"/>
      <c r="V232" s="437"/>
      <c r="W232" s="437"/>
      <c r="X232" s="437"/>
      <c r="Y232" s="437"/>
      <c r="Z232" s="437"/>
      <c r="AA232" s="437"/>
      <c r="AB232" s="437"/>
      <c r="AC232" s="437"/>
      <c r="AD232" s="437"/>
      <c r="AE232" s="437"/>
      <c r="AF232" s="437"/>
      <c r="AG232" s="437"/>
    </row>
    <row r="233">
      <c r="A233" s="437"/>
      <c r="B233" s="437"/>
      <c r="C233" s="437"/>
      <c r="D233" s="437"/>
      <c r="E233" s="437"/>
      <c r="F233" s="437"/>
      <c r="G233" s="437"/>
      <c r="H233" s="437"/>
      <c r="I233" s="437"/>
      <c r="J233" s="437"/>
      <c r="K233" s="437"/>
      <c r="L233" s="437"/>
      <c r="M233" s="437"/>
      <c r="N233" s="437"/>
      <c r="O233" s="437"/>
      <c r="P233" s="437"/>
      <c r="Q233" s="437"/>
      <c r="R233" s="437"/>
      <c r="S233" s="437"/>
      <c r="T233" s="437"/>
      <c r="U233" s="437"/>
      <c r="V233" s="437"/>
      <c r="W233" s="437"/>
      <c r="X233" s="437"/>
      <c r="Y233" s="437"/>
      <c r="Z233" s="437"/>
      <c r="AA233" s="437"/>
      <c r="AB233" s="437"/>
      <c r="AC233" s="437"/>
      <c r="AD233" s="437"/>
      <c r="AE233" s="437"/>
      <c r="AF233" s="437"/>
      <c r="AG233" s="437"/>
    </row>
    <row r="234">
      <c r="A234" s="437"/>
      <c r="B234" s="437"/>
      <c r="C234" s="437"/>
      <c r="D234" s="437"/>
      <c r="E234" s="437"/>
      <c r="F234" s="437"/>
      <c r="G234" s="437"/>
      <c r="H234" s="437"/>
      <c r="I234" s="437"/>
      <c r="J234" s="437"/>
      <c r="K234" s="437"/>
      <c r="L234" s="437"/>
      <c r="M234" s="437"/>
      <c r="N234" s="437"/>
      <c r="O234" s="437"/>
      <c r="P234" s="437"/>
      <c r="Q234" s="437"/>
      <c r="R234" s="437"/>
      <c r="S234" s="437"/>
      <c r="T234" s="437"/>
      <c r="U234" s="437"/>
      <c r="V234" s="437"/>
      <c r="W234" s="437"/>
      <c r="X234" s="437"/>
      <c r="Y234" s="437"/>
      <c r="Z234" s="437"/>
      <c r="AA234" s="437"/>
      <c r="AB234" s="437"/>
      <c r="AC234" s="437"/>
      <c r="AD234" s="437"/>
      <c r="AE234" s="437"/>
      <c r="AF234" s="437"/>
      <c r="AG234" s="437"/>
    </row>
    <row r="235">
      <c r="A235" s="437"/>
      <c r="B235" s="437"/>
      <c r="C235" s="437"/>
      <c r="D235" s="437"/>
      <c r="E235" s="437"/>
      <c r="F235" s="437"/>
      <c r="G235" s="437"/>
      <c r="H235" s="437"/>
      <c r="I235" s="437"/>
      <c r="J235" s="437"/>
      <c r="K235" s="437"/>
      <c r="L235" s="437"/>
      <c r="M235" s="437"/>
      <c r="N235" s="437"/>
      <c r="O235" s="437"/>
      <c r="P235" s="437"/>
      <c r="Q235" s="437"/>
      <c r="R235" s="437"/>
      <c r="S235" s="437"/>
      <c r="T235" s="437"/>
      <c r="U235" s="437"/>
      <c r="V235" s="437"/>
      <c r="W235" s="437"/>
      <c r="X235" s="437"/>
      <c r="Y235" s="437"/>
      <c r="Z235" s="437"/>
      <c r="AA235" s="437"/>
      <c r="AB235" s="437"/>
      <c r="AC235" s="437"/>
      <c r="AD235" s="437"/>
      <c r="AE235" s="437"/>
      <c r="AF235" s="437"/>
      <c r="AG235" s="437"/>
    </row>
    <row r="236">
      <c r="A236" s="437"/>
      <c r="B236" s="437"/>
      <c r="C236" s="437"/>
      <c r="D236" s="437"/>
      <c r="E236" s="437"/>
      <c r="F236" s="437"/>
      <c r="G236" s="437"/>
      <c r="H236" s="437"/>
      <c r="I236" s="437"/>
      <c r="J236" s="437"/>
      <c r="K236" s="437"/>
      <c r="L236" s="437"/>
      <c r="M236" s="437"/>
      <c r="N236" s="437"/>
      <c r="O236" s="437"/>
      <c r="P236" s="437"/>
      <c r="Q236" s="437"/>
      <c r="R236" s="437"/>
      <c r="S236" s="437"/>
      <c r="T236" s="437"/>
      <c r="U236" s="437"/>
      <c r="V236" s="437"/>
      <c r="W236" s="437"/>
      <c r="X236" s="437"/>
      <c r="Y236" s="437"/>
      <c r="Z236" s="437"/>
      <c r="AA236" s="437"/>
      <c r="AB236" s="437"/>
      <c r="AC236" s="437"/>
      <c r="AD236" s="437"/>
      <c r="AE236" s="437"/>
      <c r="AF236" s="437"/>
      <c r="AG236" s="437"/>
    </row>
    <row r="237">
      <c r="A237" s="437"/>
      <c r="B237" s="437"/>
      <c r="C237" s="437"/>
      <c r="D237" s="437"/>
      <c r="E237" s="437"/>
      <c r="F237" s="437"/>
      <c r="G237" s="437"/>
      <c r="H237" s="437"/>
      <c r="I237" s="437"/>
      <c r="J237" s="437"/>
      <c r="K237" s="437"/>
      <c r="L237" s="437"/>
      <c r="M237" s="437"/>
      <c r="N237" s="437"/>
      <c r="O237" s="437"/>
      <c r="P237" s="437"/>
      <c r="Q237" s="437"/>
      <c r="R237" s="437"/>
      <c r="S237" s="437"/>
      <c r="T237" s="437"/>
      <c r="U237" s="437"/>
      <c r="V237" s="437"/>
      <c r="W237" s="437"/>
      <c r="X237" s="437"/>
      <c r="Y237" s="437"/>
      <c r="Z237" s="437"/>
      <c r="AA237" s="437"/>
      <c r="AB237" s="437"/>
      <c r="AC237" s="437"/>
      <c r="AD237" s="437"/>
      <c r="AE237" s="437"/>
      <c r="AF237" s="437"/>
      <c r="AG237" s="437"/>
    </row>
    <row r="238">
      <c r="A238" s="437"/>
      <c r="B238" s="437"/>
      <c r="C238" s="437"/>
      <c r="D238" s="437"/>
      <c r="E238" s="437"/>
      <c r="F238" s="437"/>
      <c r="G238" s="437"/>
      <c r="H238" s="437"/>
      <c r="I238" s="437"/>
      <c r="J238" s="437"/>
      <c r="K238" s="437"/>
      <c r="L238" s="437"/>
      <c r="M238" s="437"/>
      <c r="N238" s="437"/>
      <c r="O238" s="437"/>
      <c r="P238" s="437"/>
      <c r="Q238" s="437"/>
      <c r="R238" s="437"/>
      <c r="S238" s="437"/>
      <c r="T238" s="437"/>
      <c r="U238" s="437"/>
      <c r="V238" s="437"/>
      <c r="W238" s="437"/>
      <c r="X238" s="437"/>
      <c r="Y238" s="437"/>
      <c r="Z238" s="437"/>
      <c r="AA238" s="437"/>
      <c r="AB238" s="437"/>
      <c r="AC238" s="437"/>
      <c r="AD238" s="437"/>
      <c r="AE238" s="437"/>
      <c r="AF238" s="437"/>
      <c r="AG238" s="437"/>
    </row>
    <row r="239">
      <c r="A239" s="437"/>
      <c r="B239" s="437"/>
      <c r="C239" s="437"/>
      <c r="D239" s="437"/>
      <c r="E239" s="437"/>
      <c r="F239" s="437"/>
      <c r="G239" s="437"/>
      <c r="H239" s="437"/>
      <c r="I239" s="437"/>
      <c r="J239" s="437"/>
      <c r="K239" s="437"/>
      <c r="L239" s="437"/>
      <c r="M239" s="437"/>
      <c r="N239" s="437"/>
      <c r="O239" s="437"/>
      <c r="P239" s="437"/>
      <c r="Q239" s="437"/>
      <c r="R239" s="437"/>
      <c r="S239" s="437"/>
      <c r="T239" s="437"/>
      <c r="U239" s="437"/>
      <c r="V239" s="437"/>
      <c r="W239" s="437"/>
      <c r="X239" s="437"/>
      <c r="Y239" s="437"/>
      <c r="Z239" s="437"/>
      <c r="AA239" s="437"/>
      <c r="AB239" s="437"/>
      <c r="AC239" s="437"/>
      <c r="AD239" s="437"/>
      <c r="AE239" s="437"/>
      <c r="AF239" s="437"/>
      <c r="AG239" s="437"/>
    </row>
    <row r="240">
      <c r="A240" s="437"/>
      <c r="B240" s="437"/>
      <c r="C240" s="437"/>
      <c r="D240" s="437"/>
      <c r="E240" s="437"/>
      <c r="F240" s="437"/>
      <c r="G240" s="437"/>
      <c r="H240" s="437"/>
      <c r="I240" s="437"/>
      <c r="J240" s="437"/>
      <c r="K240" s="437"/>
      <c r="L240" s="437"/>
      <c r="M240" s="437"/>
      <c r="N240" s="437"/>
      <c r="O240" s="437"/>
      <c r="P240" s="437"/>
      <c r="Q240" s="437"/>
      <c r="R240" s="437"/>
      <c r="S240" s="437"/>
      <c r="T240" s="437"/>
      <c r="U240" s="437"/>
      <c r="V240" s="437"/>
      <c r="W240" s="437"/>
      <c r="X240" s="437"/>
      <c r="Y240" s="437"/>
      <c r="Z240" s="437"/>
      <c r="AA240" s="437"/>
      <c r="AB240" s="437"/>
      <c r="AC240" s="437"/>
      <c r="AD240" s="437"/>
      <c r="AE240" s="437"/>
      <c r="AF240" s="437"/>
      <c r="AG240" s="437"/>
    </row>
    <row r="241">
      <c r="A241" s="437"/>
      <c r="B241" s="437"/>
      <c r="C241" s="437"/>
      <c r="D241" s="437"/>
      <c r="E241" s="437"/>
      <c r="F241" s="437"/>
      <c r="G241" s="437"/>
      <c r="H241" s="437"/>
      <c r="I241" s="437"/>
      <c r="J241" s="437"/>
      <c r="K241" s="437"/>
      <c r="L241" s="437"/>
      <c r="M241" s="437"/>
      <c r="N241" s="437"/>
      <c r="O241" s="437"/>
      <c r="P241" s="437"/>
      <c r="Q241" s="437"/>
      <c r="R241" s="437"/>
      <c r="S241" s="437"/>
      <c r="T241" s="437"/>
      <c r="U241" s="437"/>
      <c r="V241" s="437"/>
      <c r="W241" s="437"/>
      <c r="X241" s="437"/>
      <c r="Y241" s="437"/>
      <c r="Z241" s="437"/>
      <c r="AA241" s="437"/>
      <c r="AB241" s="437"/>
      <c r="AC241" s="437"/>
      <c r="AD241" s="437"/>
      <c r="AE241" s="437"/>
      <c r="AF241" s="437"/>
      <c r="AG241" s="437"/>
    </row>
    <row r="242">
      <c r="A242" s="437"/>
      <c r="B242" s="437"/>
      <c r="C242" s="437"/>
      <c r="D242" s="437"/>
      <c r="E242" s="437"/>
      <c r="F242" s="437"/>
      <c r="G242" s="437"/>
      <c r="H242" s="437"/>
      <c r="I242" s="437"/>
      <c r="J242" s="437"/>
      <c r="K242" s="437"/>
      <c r="L242" s="437"/>
      <c r="M242" s="437"/>
      <c r="N242" s="437"/>
      <c r="O242" s="437"/>
      <c r="P242" s="437"/>
      <c r="Q242" s="437"/>
      <c r="R242" s="437"/>
      <c r="S242" s="437"/>
      <c r="T242" s="437"/>
      <c r="U242" s="437"/>
      <c r="V242" s="437"/>
      <c r="W242" s="437"/>
      <c r="X242" s="437"/>
      <c r="Y242" s="437"/>
      <c r="Z242" s="437"/>
      <c r="AA242" s="437"/>
      <c r="AB242" s="437"/>
      <c r="AC242" s="437"/>
      <c r="AD242" s="437"/>
      <c r="AE242" s="437"/>
      <c r="AF242" s="437"/>
      <c r="AG242" s="437"/>
    </row>
    <row r="243">
      <c r="A243" s="437"/>
      <c r="B243" s="437"/>
      <c r="C243" s="437"/>
      <c r="D243" s="437"/>
      <c r="E243" s="437"/>
      <c r="F243" s="437"/>
      <c r="G243" s="437"/>
      <c r="H243" s="437"/>
      <c r="I243" s="437"/>
      <c r="J243" s="437"/>
      <c r="K243" s="437"/>
      <c r="L243" s="437"/>
      <c r="M243" s="437"/>
      <c r="N243" s="437"/>
      <c r="O243" s="437"/>
      <c r="P243" s="437"/>
      <c r="Q243" s="437"/>
      <c r="R243" s="437"/>
      <c r="S243" s="437"/>
      <c r="T243" s="437"/>
      <c r="U243" s="437"/>
      <c r="V243" s="437"/>
      <c r="W243" s="437"/>
      <c r="X243" s="437"/>
      <c r="Y243" s="437"/>
      <c r="Z243" s="437"/>
      <c r="AA243" s="437"/>
      <c r="AB243" s="437"/>
      <c r="AC243" s="437"/>
      <c r="AD243" s="437"/>
      <c r="AE243" s="437"/>
      <c r="AF243" s="437"/>
      <c r="AG243" s="437"/>
    </row>
    <row r="244">
      <c r="A244" s="437"/>
      <c r="B244" s="437"/>
      <c r="C244" s="437"/>
      <c r="D244" s="437"/>
      <c r="E244" s="437"/>
      <c r="F244" s="437"/>
      <c r="G244" s="437"/>
      <c r="H244" s="437"/>
      <c r="I244" s="437"/>
      <c r="J244" s="437"/>
      <c r="K244" s="437"/>
      <c r="L244" s="437"/>
      <c r="M244" s="437"/>
      <c r="N244" s="437"/>
      <c r="O244" s="437"/>
      <c r="P244" s="437"/>
      <c r="Q244" s="437"/>
      <c r="R244" s="437"/>
      <c r="S244" s="437"/>
      <c r="T244" s="437"/>
      <c r="U244" s="437"/>
      <c r="V244" s="437"/>
      <c r="W244" s="437"/>
      <c r="X244" s="437"/>
      <c r="Y244" s="437"/>
      <c r="Z244" s="437"/>
      <c r="AA244" s="437"/>
      <c r="AB244" s="437"/>
      <c r="AC244" s="437"/>
      <c r="AD244" s="437"/>
      <c r="AE244" s="437"/>
      <c r="AF244" s="437"/>
      <c r="AG244" s="437"/>
    </row>
    <row r="245">
      <c r="A245" s="437"/>
      <c r="B245" s="437"/>
      <c r="C245" s="437"/>
      <c r="D245" s="437"/>
      <c r="E245" s="437"/>
      <c r="F245" s="437"/>
      <c r="G245" s="437"/>
      <c r="H245" s="437"/>
      <c r="I245" s="437"/>
      <c r="J245" s="437"/>
      <c r="K245" s="437"/>
      <c r="L245" s="437"/>
      <c r="M245" s="437"/>
      <c r="N245" s="437"/>
      <c r="O245" s="437"/>
      <c r="P245" s="437"/>
      <c r="Q245" s="437"/>
      <c r="R245" s="437"/>
      <c r="S245" s="437"/>
      <c r="T245" s="437"/>
      <c r="U245" s="437"/>
      <c r="V245" s="437"/>
      <c r="W245" s="437"/>
      <c r="X245" s="437"/>
      <c r="Y245" s="437"/>
      <c r="Z245" s="437"/>
      <c r="AA245" s="437"/>
      <c r="AB245" s="437"/>
      <c r="AC245" s="437"/>
      <c r="AD245" s="437"/>
      <c r="AE245" s="437"/>
      <c r="AF245" s="437"/>
      <c r="AG245" s="437"/>
    </row>
    <row r="246">
      <c r="A246" s="437"/>
      <c r="B246" s="437"/>
      <c r="C246" s="437"/>
      <c r="D246" s="437"/>
      <c r="E246" s="437"/>
      <c r="F246" s="437"/>
      <c r="G246" s="437"/>
      <c r="H246" s="437"/>
      <c r="I246" s="437"/>
      <c r="J246" s="437"/>
      <c r="K246" s="437"/>
      <c r="L246" s="437"/>
      <c r="M246" s="437"/>
      <c r="N246" s="437"/>
      <c r="O246" s="437"/>
      <c r="P246" s="437"/>
      <c r="Q246" s="437"/>
      <c r="R246" s="437"/>
      <c r="S246" s="437"/>
      <c r="T246" s="437"/>
      <c r="U246" s="437"/>
      <c r="V246" s="437"/>
      <c r="W246" s="437"/>
      <c r="X246" s="437"/>
      <c r="Y246" s="437"/>
      <c r="Z246" s="437"/>
      <c r="AA246" s="437"/>
      <c r="AB246" s="437"/>
      <c r="AC246" s="437"/>
      <c r="AD246" s="437"/>
      <c r="AE246" s="437"/>
      <c r="AF246" s="437"/>
      <c r="AG246" s="437"/>
    </row>
    <row r="247">
      <c r="A247" s="437"/>
      <c r="B247" s="437"/>
      <c r="C247" s="437"/>
      <c r="D247" s="437"/>
      <c r="E247" s="437"/>
      <c r="F247" s="437"/>
      <c r="G247" s="437"/>
      <c r="H247" s="437"/>
      <c r="I247" s="437"/>
      <c r="J247" s="437"/>
      <c r="K247" s="437"/>
      <c r="L247" s="437"/>
      <c r="M247" s="437"/>
      <c r="N247" s="437"/>
      <c r="O247" s="437"/>
      <c r="P247" s="437"/>
      <c r="Q247" s="437"/>
      <c r="R247" s="437"/>
      <c r="S247" s="437"/>
      <c r="T247" s="437"/>
      <c r="U247" s="437"/>
      <c r="V247" s="437"/>
      <c r="W247" s="437"/>
      <c r="X247" s="437"/>
      <c r="Y247" s="437"/>
      <c r="Z247" s="437"/>
      <c r="AA247" s="437"/>
      <c r="AB247" s="437"/>
      <c r="AC247" s="437"/>
      <c r="AD247" s="437"/>
      <c r="AE247" s="437"/>
      <c r="AF247" s="437"/>
      <c r="AG247" s="437"/>
    </row>
    <row r="248">
      <c r="A248" s="437"/>
      <c r="B248" s="437"/>
      <c r="C248" s="437"/>
      <c r="D248" s="437"/>
      <c r="E248" s="437"/>
      <c r="F248" s="437"/>
      <c r="G248" s="437"/>
      <c r="H248" s="437"/>
      <c r="I248" s="437"/>
      <c r="J248" s="437"/>
      <c r="K248" s="437"/>
      <c r="L248" s="437"/>
      <c r="M248" s="437"/>
      <c r="N248" s="437"/>
      <c r="O248" s="437"/>
      <c r="P248" s="437"/>
      <c r="Q248" s="437"/>
      <c r="R248" s="437"/>
      <c r="S248" s="437"/>
      <c r="T248" s="437"/>
      <c r="U248" s="437"/>
      <c r="V248" s="437"/>
      <c r="W248" s="437"/>
      <c r="X248" s="437"/>
      <c r="Y248" s="437"/>
      <c r="Z248" s="437"/>
      <c r="AA248" s="437"/>
      <c r="AB248" s="437"/>
      <c r="AC248" s="437"/>
      <c r="AD248" s="437"/>
      <c r="AE248" s="437"/>
      <c r="AF248" s="437"/>
      <c r="AG248" s="437"/>
    </row>
    <row r="249">
      <c r="A249" s="437"/>
      <c r="B249" s="437"/>
      <c r="C249" s="437"/>
      <c r="D249" s="437"/>
      <c r="E249" s="437"/>
      <c r="F249" s="437"/>
      <c r="G249" s="437"/>
      <c r="H249" s="437"/>
      <c r="I249" s="437"/>
      <c r="J249" s="437"/>
      <c r="K249" s="437"/>
      <c r="L249" s="437"/>
      <c r="M249" s="437"/>
      <c r="N249" s="437"/>
      <c r="O249" s="437"/>
      <c r="P249" s="437"/>
      <c r="Q249" s="437"/>
      <c r="R249" s="437"/>
      <c r="S249" s="437"/>
      <c r="T249" s="437"/>
      <c r="U249" s="437"/>
      <c r="V249" s="437"/>
      <c r="W249" s="437"/>
      <c r="X249" s="437"/>
      <c r="Y249" s="437"/>
      <c r="Z249" s="437"/>
      <c r="AA249" s="437"/>
      <c r="AB249" s="437"/>
      <c r="AC249" s="437"/>
      <c r="AD249" s="437"/>
      <c r="AE249" s="437"/>
      <c r="AF249" s="437"/>
      <c r="AG249" s="437"/>
    </row>
    <row r="250">
      <c r="A250" s="437"/>
      <c r="B250" s="437"/>
      <c r="C250" s="437"/>
      <c r="D250" s="437"/>
      <c r="E250" s="437"/>
      <c r="F250" s="437"/>
      <c r="G250" s="437"/>
      <c r="H250" s="437"/>
      <c r="I250" s="437"/>
      <c r="J250" s="437"/>
      <c r="K250" s="437"/>
      <c r="L250" s="437"/>
      <c r="M250" s="437"/>
      <c r="N250" s="437"/>
      <c r="O250" s="437"/>
      <c r="P250" s="437"/>
      <c r="Q250" s="437"/>
      <c r="R250" s="437"/>
      <c r="S250" s="437"/>
      <c r="T250" s="437"/>
      <c r="U250" s="437"/>
      <c r="V250" s="437"/>
      <c r="W250" s="437"/>
      <c r="X250" s="437"/>
      <c r="Y250" s="437"/>
      <c r="Z250" s="437"/>
      <c r="AA250" s="437"/>
      <c r="AB250" s="437"/>
      <c r="AC250" s="437"/>
      <c r="AD250" s="437"/>
      <c r="AE250" s="437"/>
      <c r="AF250" s="437"/>
      <c r="AG250" s="437"/>
    </row>
    <row r="251">
      <c r="A251" s="437"/>
      <c r="B251" s="437"/>
      <c r="C251" s="437"/>
      <c r="D251" s="437"/>
      <c r="E251" s="437"/>
      <c r="F251" s="437"/>
      <c r="G251" s="437"/>
      <c r="H251" s="437"/>
      <c r="I251" s="437"/>
      <c r="J251" s="437"/>
      <c r="K251" s="437"/>
      <c r="L251" s="437"/>
      <c r="M251" s="437"/>
      <c r="N251" s="437"/>
      <c r="O251" s="437"/>
      <c r="P251" s="437"/>
      <c r="Q251" s="437"/>
      <c r="R251" s="437"/>
      <c r="S251" s="437"/>
      <c r="T251" s="437"/>
      <c r="U251" s="437"/>
      <c r="V251" s="437"/>
      <c r="W251" s="437"/>
      <c r="X251" s="437"/>
      <c r="Y251" s="437"/>
      <c r="Z251" s="437"/>
      <c r="AA251" s="437"/>
      <c r="AB251" s="437"/>
      <c r="AC251" s="437"/>
      <c r="AD251" s="437"/>
      <c r="AE251" s="437"/>
      <c r="AF251" s="437"/>
      <c r="AG251" s="437"/>
    </row>
    <row r="252">
      <c r="A252" s="437"/>
      <c r="B252" s="437"/>
      <c r="C252" s="437"/>
      <c r="D252" s="437"/>
      <c r="E252" s="437"/>
      <c r="F252" s="437"/>
      <c r="G252" s="437"/>
      <c r="H252" s="437"/>
      <c r="I252" s="437"/>
      <c r="J252" s="437"/>
      <c r="K252" s="437"/>
      <c r="L252" s="437"/>
      <c r="M252" s="437"/>
      <c r="N252" s="437"/>
      <c r="O252" s="437"/>
      <c r="P252" s="437"/>
      <c r="Q252" s="437"/>
      <c r="R252" s="437"/>
      <c r="S252" s="437"/>
      <c r="T252" s="437"/>
      <c r="U252" s="437"/>
      <c r="V252" s="437"/>
      <c r="W252" s="437"/>
      <c r="X252" s="437"/>
      <c r="Y252" s="437"/>
      <c r="Z252" s="437"/>
      <c r="AA252" s="437"/>
      <c r="AB252" s="437"/>
      <c r="AC252" s="437"/>
      <c r="AD252" s="437"/>
      <c r="AE252" s="437"/>
      <c r="AF252" s="437"/>
      <c r="AG252" s="437"/>
    </row>
    <row r="253">
      <c r="A253" s="437"/>
      <c r="B253" s="437"/>
      <c r="C253" s="437"/>
      <c r="D253" s="437"/>
      <c r="E253" s="437"/>
      <c r="F253" s="437"/>
      <c r="G253" s="437"/>
      <c r="H253" s="437"/>
      <c r="I253" s="437"/>
      <c r="J253" s="437"/>
      <c r="K253" s="437"/>
      <c r="L253" s="437"/>
      <c r="M253" s="437"/>
      <c r="N253" s="437"/>
      <c r="O253" s="437"/>
      <c r="P253" s="437"/>
      <c r="Q253" s="437"/>
      <c r="R253" s="437"/>
      <c r="S253" s="437"/>
      <c r="T253" s="437"/>
      <c r="U253" s="437"/>
      <c r="V253" s="437"/>
      <c r="W253" s="437"/>
      <c r="X253" s="437"/>
      <c r="Y253" s="437"/>
      <c r="Z253" s="437"/>
      <c r="AA253" s="437"/>
      <c r="AB253" s="437"/>
      <c r="AC253" s="437"/>
      <c r="AD253" s="437"/>
      <c r="AE253" s="437"/>
      <c r="AF253" s="437"/>
      <c r="AG253" s="437"/>
    </row>
    <row r="254">
      <c r="A254" s="437"/>
      <c r="B254" s="437"/>
      <c r="C254" s="437"/>
      <c r="D254" s="437"/>
      <c r="E254" s="437"/>
      <c r="F254" s="437"/>
      <c r="G254" s="437"/>
      <c r="H254" s="437"/>
      <c r="I254" s="437"/>
      <c r="J254" s="437"/>
      <c r="K254" s="437"/>
      <c r="L254" s="437"/>
      <c r="M254" s="437"/>
      <c r="N254" s="437"/>
      <c r="O254" s="437"/>
      <c r="P254" s="437"/>
      <c r="Q254" s="437"/>
      <c r="R254" s="437"/>
      <c r="S254" s="437"/>
      <c r="T254" s="437"/>
      <c r="U254" s="437"/>
      <c r="V254" s="437"/>
      <c r="W254" s="437"/>
      <c r="X254" s="437"/>
      <c r="Y254" s="437"/>
      <c r="Z254" s="437"/>
      <c r="AA254" s="437"/>
      <c r="AB254" s="437"/>
      <c r="AC254" s="437"/>
      <c r="AD254" s="437"/>
      <c r="AE254" s="437"/>
      <c r="AF254" s="437"/>
      <c r="AG254" s="437"/>
    </row>
    <row r="255">
      <c r="A255" s="437"/>
      <c r="B255" s="437"/>
      <c r="C255" s="437"/>
      <c r="D255" s="437"/>
      <c r="E255" s="437"/>
      <c r="F255" s="437"/>
      <c r="G255" s="437"/>
      <c r="H255" s="437"/>
      <c r="I255" s="437"/>
      <c r="J255" s="437"/>
      <c r="K255" s="437"/>
      <c r="L255" s="437"/>
      <c r="M255" s="437"/>
      <c r="N255" s="437"/>
      <c r="O255" s="437"/>
      <c r="P255" s="437"/>
      <c r="Q255" s="437"/>
      <c r="R255" s="437"/>
      <c r="S255" s="437"/>
      <c r="T255" s="437"/>
      <c r="U255" s="437"/>
      <c r="V255" s="437"/>
      <c r="W255" s="437"/>
      <c r="X255" s="437"/>
      <c r="Y255" s="437"/>
      <c r="Z255" s="437"/>
      <c r="AA255" s="437"/>
      <c r="AB255" s="437"/>
      <c r="AC255" s="437"/>
      <c r="AD255" s="437"/>
      <c r="AE255" s="437"/>
      <c r="AF255" s="437"/>
      <c r="AG255" s="437"/>
    </row>
    <row r="256">
      <c r="A256" s="437"/>
      <c r="B256" s="437"/>
      <c r="C256" s="437"/>
      <c r="D256" s="437"/>
      <c r="E256" s="437"/>
      <c r="F256" s="437"/>
      <c r="G256" s="437"/>
      <c r="H256" s="437"/>
      <c r="I256" s="437"/>
      <c r="J256" s="437"/>
      <c r="K256" s="437"/>
      <c r="L256" s="437"/>
      <c r="M256" s="437"/>
      <c r="N256" s="437"/>
      <c r="O256" s="437"/>
      <c r="P256" s="437"/>
      <c r="Q256" s="437"/>
      <c r="R256" s="437"/>
      <c r="S256" s="437"/>
      <c r="T256" s="437"/>
      <c r="U256" s="437"/>
      <c r="V256" s="437"/>
      <c r="W256" s="437"/>
      <c r="X256" s="437"/>
      <c r="Y256" s="437"/>
      <c r="Z256" s="437"/>
      <c r="AA256" s="437"/>
      <c r="AB256" s="437"/>
      <c r="AC256" s="437"/>
      <c r="AD256" s="437"/>
      <c r="AE256" s="437"/>
      <c r="AF256" s="437"/>
      <c r="AG256" s="437"/>
    </row>
    <row r="257">
      <c r="A257" s="437"/>
      <c r="B257" s="437"/>
      <c r="C257" s="437"/>
      <c r="D257" s="437"/>
      <c r="E257" s="437"/>
      <c r="F257" s="437"/>
      <c r="G257" s="437"/>
      <c r="H257" s="437"/>
      <c r="I257" s="437"/>
      <c r="J257" s="437"/>
      <c r="K257" s="437"/>
      <c r="L257" s="437"/>
      <c r="M257" s="437"/>
      <c r="N257" s="437"/>
      <c r="O257" s="437"/>
      <c r="P257" s="437"/>
      <c r="Q257" s="437"/>
      <c r="R257" s="437"/>
      <c r="S257" s="437"/>
      <c r="T257" s="437"/>
      <c r="U257" s="437"/>
      <c r="V257" s="437"/>
      <c r="W257" s="437"/>
      <c r="X257" s="437"/>
      <c r="Y257" s="437"/>
      <c r="Z257" s="437"/>
      <c r="AA257" s="437"/>
      <c r="AB257" s="437"/>
      <c r="AC257" s="437"/>
      <c r="AD257" s="437"/>
      <c r="AE257" s="437"/>
      <c r="AF257" s="437"/>
      <c r="AG257" s="437"/>
    </row>
    <row r="258">
      <c r="A258" s="437"/>
      <c r="B258" s="437"/>
      <c r="C258" s="437"/>
      <c r="D258" s="437"/>
      <c r="E258" s="437"/>
      <c r="F258" s="437"/>
      <c r="G258" s="437"/>
      <c r="H258" s="437"/>
      <c r="I258" s="437"/>
      <c r="J258" s="437"/>
      <c r="K258" s="437"/>
      <c r="L258" s="437"/>
      <c r="M258" s="437"/>
      <c r="N258" s="437"/>
      <c r="O258" s="437"/>
      <c r="P258" s="437"/>
      <c r="Q258" s="437"/>
      <c r="R258" s="437"/>
      <c r="S258" s="437"/>
      <c r="T258" s="437"/>
      <c r="U258" s="437"/>
      <c r="V258" s="437"/>
      <c r="W258" s="437"/>
      <c r="X258" s="437"/>
      <c r="Y258" s="437"/>
      <c r="Z258" s="437"/>
      <c r="AA258" s="437"/>
      <c r="AB258" s="437"/>
      <c r="AC258" s="437"/>
      <c r="AD258" s="437"/>
      <c r="AE258" s="437"/>
      <c r="AF258" s="437"/>
      <c r="AG258" s="437"/>
    </row>
    <row r="259">
      <c r="A259" s="437"/>
      <c r="B259" s="437"/>
      <c r="C259" s="437"/>
      <c r="D259" s="437"/>
      <c r="E259" s="437"/>
      <c r="F259" s="437"/>
      <c r="G259" s="437"/>
      <c r="H259" s="437"/>
      <c r="I259" s="437"/>
      <c r="J259" s="437"/>
      <c r="K259" s="437"/>
      <c r="L259" s="437"/>
      <c r="M259" s="437"/>
      <c r="N259" s="437"/>
      <c r="O259" s="437"/>
      <c r="P259" s="437"/>
      <c r="Q259" s="437"/>
      <c r="R259" s="437"/>
      <c r="S259" s="437"/>
      <c r="T259" s="437"/>
      <c r="U259" s="437"/>
      <c r="V259" s="437"/>
      <c r="W259" s="437"/>
      <c r="X259" s="437"/>
      <c r="Y259" s="437"/>
      <c r="Z259" s="437"/>
      <c r="AA259" s="437"/>
      <c r="AB259" s="437"/>
      <c r="AC259" s="437"/>
      <c r="AD259" s="437"/>
      <c r="AE259" s="437"/>
      <c r="AF259" s="437"/>
      <c r="AG259" s="437"/>
    </row>
    <row r="260">
      <c r="A260" s="437"/>
      <c r="B260" s="437"/>
      <c r="C260" s="437"/>
      <c r="D260" s="437"/>
      <c r="E260" s="437"/>
      <c r="F260" s="437"/>
      <c r="G260" s="437"/>
      <c r="H260" s="437"/>
      <c r="I260" s="437"/>
      <c r="J260" s="437"/>
      <c r="K260" s="437"/>
      <c r="L260" s="437"/>
      <c r="M260" s="437"/>
      <c r="N260" s="437"/>
      <c r="O260" s="437"/>
      <c r="P260" s="437"/>
      <c r="Q260" s="437"/>
      <c r="R260" s="437"/>
      <c r="S260" s="437"/>
      <c r="T260" s="437"/>
      <c r="U260" s="437"/>
      <c r="V260" s="437"/>
      <c r="W260" s="437"/>
      <c r="X260" s="437"/>
      <c r="Y260" s="437"/>
      <c r="Z260" s="437"/>
      <c r="AA260" s="437"/>
      <c r="AB260" s="437"/>
      <c r="AC260" s="437"/>
      <c r="AD260" s="437"/>
      <c r="AE260" s="437"/>
      <c r="AF260" s="437"/>
      <c r="AG260" s="437"/>
    </row>
    <row r="261">
      <c r="A261" s="437"/>
      <c r="B261" s="437"/>
      <c r="C261" s="437"/>
      <c r="D261" s="437"/>
      <c r="E261" s="437"/>
      <c r="F261" s="437"/>
      <c r="G261" s="437"/>
      <c r="H261" s="437"/>
      <c r="I261" s="437"/>
      <c r="J261" s="437"/>
      <c r="K261" s="437"/>
      <c r="L261" s="437"/>
      <c r="M261" s="437"/>
      <c r="N261" s="437"/>
      <c r="O261" s="437"/>
      <c r="P261" s="437"/>
      <c r="Q261" s="437"/>
      <c r="R261" s="437"/>
      <c r="S261" s="437"/>
      <c r="T261" s="437"/>
      <c r="U261" s="437"/>
      <c r="V261" s="437"/>
      <c r="W261" s="437"/>
      <c r="X261" s="437"/>
      <c r="Y261" s="437"/>
      <c r="Z261" s="437"/>
      <c r="AA261" s="437"/>
      <c r="AB261" s="437"/>
      <c r="AC261" s="437"/>
      <c r="AD261" s="437"/>
      <c r="AE261" s="437"/>
      <c r="AF261" s="437"/>
      <c r="AG261" s="437"/>
    </row>
    <row r="262">
      <c r="A262" s="437"/>
      <c r="B262" s="437"/>
      <c r="C262" s="437"/>
      <c r="D262" s="437"/>
      <c r="E262" s="437"/>
      <c r="F262" s="437"/>
      <c r="G262" s="437"/>
      <c r="H262" s="437"/>
      <c r="I262" s="437"/>
      <c r="J262" s="437"/>
      <c r="K262" s="437"/>
      <c r="L262" s="437"/>
      <c r="M262" s="437"/>
      <c r="N262" s="437"/>
      <c r="O262" s="437"/>
      <c r="P262" s="437"/>
      <c r="Q262" s="437"/>
      <c r="R262" s="437"/>
      <c r="S262" s="437"/>
      <c r="T262" s="437"/>
      <c r="U262" s="437"/>
      <c r="V262" s="437"/>
      <c r="W262" s="437"/>
      <c r="X262" s="437"/>
      <c r="Y262" s="437"/>
      <c r="Z262" s="437"/>
      <c r="AA262" s="437"/>
      <c r="AB262" s="437"/>
      <c r="AC262" s="437"/>
      <c r="AD262" s="437"/>
      <c r="AE262" s="437"/>
      <c r="AF262" s="437"/>
      <c r="AG262" s="437"/>
    </row>
    <row r="263">
      <c r="A263" s="437"/>
      <c r="B263" s="437"/>
      <c r="C263" s="437"/>
      <c r="D263" s="437"/>
      <c r="E263" s="437"/>
      <c r="F263" s="437"/>
      <c r="G263" s="437"/>
      <c r="H263" s="437"/>
      <c r="I263" s="437"/>
      <c r="J263" s="437"/>
      <c r="K263" s="437"/>
      <c r="L263" s="437"/>
      <c r="M263" s="437"/>
      <c r="N263" s="437"/>
      <c r="O263" s="437"/>
      <c r="P263" s="437"/>
      <c r="Q263" s="437"/>
      <c r="R263" s="437"/>
      <c r="S263" s="437"/>
      <c r="T263" s="437"/>
      <c r="U263" s="437"/>
      <c r="V263" s="437"/>
      <c r="W263" s="437"/>
      <c r="X263" s="437"/>
      <c r="Y263" s="437"/>
      <c r="Z263" s="437"/>
      <c r="AA263" s="437"/>
      <c r="AB263" s="437"/>
      <c r="AC263" s="437"/>
      <c r="AD263" s="437"/>
      <c r="AE263" s="437"/>
      <c r="AF263" s="437"/>
      <c r="AG263" s="437"/>
    </row>
    <row r="264">
      <c r="A264" s="437"/>
      <c r="B264" s="437"/>
      <c r="C264" s="437"/>
      <c r="D264" s="437"/>
      <c r="E264" s="437"/>
      <c r="F264" s="437"/>
      <c r="G264" s="437"/>
      <c r="H264" s="437"/>
      <c r="I264" s="437"/>
      <c r="J264" s="437"/>
      <c r="K264" s="437"/>
      <c r="L264" s="437"/>
      <c r="M264" s="437"/>
      <c r="N264" s="437"/>
      <c r="O264" s="437"/>
      <c r="P264" s="437"/>
      <c r="Q264" s="437"/>
      <c r="R264" s="437"/>
      <c r="S264" s="437"/>
      <c r="T264" s="437"/>
      <c r="U264" s="437"/>
      <c r="V264" s="437"/>
      <c r="W264" s="437"/>
      <c r="X264" s="437"/>
      <c r="Y264" s="437"/>
      <c r="Z264" s="437"/>
      <c r="AA264" s="437"/>
      <c r="AB264" s="437"/>
      <c r="AC264" s="437"/>
      <c r="AD264" s="437"/>
      <c r="AE264" s="437"/>
      <c r="AF264" s="437"/>
      <c r="AG264" s="437"/>
    </row>
    <row r="265">
      <c r="A265" s="437"/>
      <c r="B265" s="437"/>
      <c r="C265" s="437"/>
      <c r="D265" s="437"/>
      <c r="E265" s="437"/>
      <c r="F265" s="437"/>
      <c r="G265" s="437"/>
      <c r="H265" s="437"/>
      <c r="I265" s="437"/>
      <c r="J265" s="437"/>
      <c r="K265" s="437"/>
      <c r="L265" s="437"/>
      <c r="M265" s="437"/>
      <c r="N265" s="437"/>
      <c r="O265" s="437"/>
      <c r="P265" s="437"/>
      <c r="Q265" s="437"/>
      <c r="R265" s="437"/>
      <c r="S265" s="437"/>
      <c r="T265" s="437"/>
      <c r="U265" s="437"/>
      <c r="V265" s="437"/>
      <c r="W265" s="437"/>
      <c r="X265" s="437"/>
      <c r="Y265" s="437"/>
      <c r="Z265" s="437"/>
      <c r="AA265" s="437"/>
      <c r="AB265" s="437"/>
      <c r="AC265" s="437"/>
      <c r="AD265" s="437"/>
      <c r="AE265" s="437"/>
      <c r="AF265" s="437"/>
      <c r="AG265" s="437"/>
    </row>
    <row r="266">
      <c r="A266" s="437"/>
      <c r="B266" s="437"/>
      <c r="C266" s="437"/>
      <c r="D266" s="437"/>
      <c r="E266" s="437"/>
      <c r="F266" s="437"/>
      <c r="G266" s="437"/>
      <c r="H266" s="437"/>
      <c r="I266" s="437"/>
      <c r="J266" s="437"/>
      <c r="K266" s="437"/>
      <c r="L266" s="437"/>
      <c r="M266" s="437"/>
      <c r="N266" s="437"/>
      <c r="O266" s="437"/>
      <c r="P266" s="437"/>
      <c r="Q266" s="437"/>
      <c r="R266" s="437"/>
      <c r="S266" s="437"/>
      <c r="T266" s="437"/>
      <c r="U266" s="437"/>
      <c r="V266" s="437"/>
      <c r="W266" s="437"/>
      <c r="X266" s="437"/>
      <c r="Y266" s="437"/>
      <c r="Z266" s="437"/>
      <c r="AA266" s="437"/>
      <c r="AB266" s="437"/>
      <c r="AC266" s="437"/>
      <c r="AD266" s="437"/>
      <c r="AE266" s="437"/>
      <c r="AF266" s="437"/>
      <c r="AG266" s="437"/>
    </row>
    <row r="267">
      <c r="A267" s="437"/>
      <c r="B267" s="437"/>
      <c r="C267" s="437"/>
      <c r="D267" s="437"/>
      <c r="E267" s="437"/>
      <c r="F267" s="437"/>
      <c r="G267" s="437"/>
      <c r="H267" s="437"/>
      <c r="I267" s="437"/>
      <c r="J267" s="437"/>
      <c r="K267" s="437"/>
      <c r="L267" s="437"/>
      <c r="M267" s="437"/>
      <c r="N267" s="437"/>
      <c r="O267" s="437"/>
      <c r="P267" s="437"/>
      <c r="Q267" s="437"/>
      <c r="R267" s="437"/>
      <c r="S267" s="437"/>
      <c r="T267" s="437"/>
      <c r="U267" s="437"/>
      <c r="V267" s="437"/>
      <c r="W267" s="437"/>
      <c r="X267" s="437"/>
      <c r="Y267" s="437"/>
      <c r="Z267" s="437"/>
      <c r="AA267" s="437"/>
      <c r="AB267" s="437"/>
      <c r="AC267" s="437"/>
      <c r="AD267" s="437"/>
      <c r="AE267" s="437"/>
      <c r="AF267" s="437"/>
      <c r="AG267" s="437"/>
    </row>
    <row r="268">
      <c r="A268" s="437"/>
      <c r="B268" s="437"/>
      <c r="C268" s="437"/>
      <c r="D268" s="437"/>
      <c r="E268" s="437"/>
      <c r="F268" s="437"/>
      <c r="G268" s="437"/>
      <c r="H268" s="437"/>
      <c r="I268" s="437"/>
      <c r="J268" s="437"/>
      <c r="K268" s="437"/>
      <c r="L268" s="437"/>
      <c r="M268" s="437"/>
      <c r="N268" s="437"/>
      <c r="O268" s="437"/>
      <c r="P268" s="437"/>
      <c r="Q268" s="437"/>
      <c r="R268" s="437"/>
      <c r="S268" s="437"/>
      <c r="T268" s="437"/>
      <c r="U268" s="437"/>
      <c r="V268" s="437"/>
      <c r="W268" s="437"/>
      <c r="X268" s="437"/>
      <c r="Y268" s="437"/>
      <c r="Z268" s="437"/>
      <c r="AA268" s="437"/>
      <c r="AB268" s="437"/>
      <c r="AC268" s="437"/>
      <c r="AD268" s="437"/>
      <c r="AE268" s="437"/>
      <c r="AF268" s="437"/>
      <c r="AG268" s="437"/>
    </row>
    <row r="269">
      <c r="A269" s="437"/>
      <c r="B269" s="437"/>
      <c r="C269" s="437"/>
      <c r="D269" s="437"/>
      <c r="E269" s="437"/>
      <c r="F269" s="437"/>
      <c r="G269" s="437"/>
      <c r="H269" s="437"/>
      <c r="I269" s="437"/>
      <c r="J269" s="437"/>
      <c r="K269" s="437"/>
      <c r="L269" s="437"/>
      <c r="M269" s="437"/>
      <c r="N269" s="437"/>
      <c r="O269" s="437"/>
      <c r="P269" s="437"/>
      <c r="Q269" s="437"/>
      <c r="R269" s="437"/>
      <c r="S269" s="437"/>
      <c r="T269" s="437"/>
      <c r="U269" s="437"/>
      <c r="V269" s="437"/>
      <c r="W269" s="437"/>
      <c r="X269" s="437"/>
      <c r="Y269" s="437"/>
      <c r="Z269" s="437"/>
      <c r="AA269" s="437"/>
      <c r="AB269" s="437"/>
      <c r="AC269" s="437"/>
      <c r="AD269" s="437"/>
      <c r="AE269" s="437"/>
      <c r="AF269" s="437"/>
      <c r="AG269" s="437"/>
    </row>
    <row r="270">
      <c r="A270" s="437"/>
      <c r="B270" s="437"/>
      <c r="C270" s="437"/>
      <c r="D270" s="437"/>
      <c r="E270" s="437"/>
      <c r="F270" s="437"/>
      <c r="G270" s="437"/>
      <c r="H270" s="437"/>
      <c r="I270" s="437"/>
      <c r="J270" s="437"/>
      <c r="K270" s="437"/>
      <c r="L270" s="437"/>
      <c r="M270" s="437"/>
      <c r="N270" s="437"/>
      <c r="O270" s="437"/>
      <c r="P270" s="437"/>
      <c r="Q270" s="437"/>
      <c r="R270" s="437"/>
      <c r="S270" s="437"/>
      <c r="T270" s="437"/>
      <c r="U270" s="437"/>
      <c r="V270" s="437"/>
      <c r="W270" s="437"/>
      <c r="X270" s="437"/>
      <c r="Y270" s="437"/>
      <c r="Z270" s="437"/>
      <c r="AA270" s="437"/>
      <c r="AB270" s="437"/>
      <c r="AC270" s="437"/>
      <c r="AD270" s="437"/>
      <c r="AE270" s="437"/>
      <c r="AF270" s="437"/>
      <c r="AG270" s="437"/>
    </row>
    <row r="271">
      <c r="A271" s="437"/>
      <c r="B271" s="437"/>
      <c r="C271" s="437"/>
      <c r="D271" s="437"/>
      <c r="E271" s="437"/>
      <c r="F271" s="437"/>
      <c r="G271" s="437"/>
      <c r="H271" s="437"/>
      <c r="I271" s="437"/>
      <c r="J271" s="437"/>
      <c r="K271" s="437"/>
      <c r="L271" s="437"/>
      <c r="M271" s="437"/>
      <c r="N271" s="437"/>
      <c r="O271" s="437"/>
      <c r="P271" s="437"/>
      <c r="Q271" s="437"/>
      <c r="R271" s="437"/>
      <c r="S271" s="437"/>
      <c r="T271" s="437"/>
      <c r="U271" s="437"/>
      <c r="V271" s="437"/>
      <c r="W271" s="437"/>
      <c r="X271" s="437"/>
      <c r="Y271" s="437"/>
      <c r="Z271" s="437"/>
      <c r="AA271" s="437"/>
      <c r="AB271" s="437"/>
      <c r="AC271" s="437"/>
      <c r="AD271" s="437"/>
      <c r="AE271" s="437"/>
      <c r="AF271" s="437"/>
      <c r="AG271" s="437"/>
    </row>
    <row r="272">
      <c r="A272" s="437"/>
      <c r="B272" s="437"/>
      <c r="C272" s="437"/>
      <c r="D272" s="437"/>
      <c r="E272" s="437"/>
      <c r="F272" s="437"/>
      <c r="G272" s="437"/>
      <c r="H272" s="437"/>
      <c r="I272" s="437"/>
      <c r="J272" s="437"/>
      <c r="K272" s="437"/>
      <c r="L272" s="437"/>
      <c r="M272" s="437"/>
      <c r="N272" s="437"/>
      <c r="O272" s="437"/>
      <c r="P272" s="437"/>
      <c r="Q272" s="437"/>
      <c r="R272" s="437"/>
      <c r="S272" s="437"/>
      <c r="T272" s="437"/>
      <c r="U272" s="437"/>
      <c r="V272" s="437"/>
      <c r="W272" s="437"/>
      <c r="X272" s="437"/>
      <c r="Y272" s="437"/>
      <c r="Z272" s="437"/>
      <c r="AA272" s="437"/>
      <c r="AB272" s="437"/>
      <c r="AC272" s="437"/>
      <c r="AD272" s="437"/>
      <c r="AE272" s="437"/>
      <c r="AF272" s="437"/>
      <c r="AG272" s="437"/>
    </row>
    <row r="273">
      <c r="A273" s="437"/>
      <c r="B273" s="437"/>
      <c r="C273" s="437"/>
      <c r="D273" s="437"/>
      <c r="E273" s="437"/>
      <c r="F273" s="437"/>
      <c r="G273" s="437"/>
      <c r="H273" s="437"/>
      <c r="I273" s="437"/>
      <c r="J273" s="437"/>
      <c r="K273" s="437"/>
      <c r="L273" s="437"/>
      <c r="M273" s="437"/>
      <c r="N273" s="437"/>
      <c r="O273" s="437"/>
      <c r="P273" s="437"/>
      <c r="Q273" s="437"/>
      <c r="R273" s="437"/>
      <c r="S273" s="437"/>
      <c r="T273" s="437"/>
      <c r="U273" s="437"/>
      <c r="V273" s="437"/>
      <c r="W273" s="437"/>
      <c r="X273" s="437"/>
      <c r="Y273" s="437"/>
      <c r="Z273" s="437"/>
      <c r="AA273" s="437"/>
      <c r="AB273" s="437"/>
      <c r="AC273" s="437"/>
      <c r="AD273" s="437"/>
      <c r="AE273" s="437"/>
      <c r="AF273" s="437"/>
      <c r="AG273" s="437"/>
    </row>
    <row r="274">
      <c r="A274" s="437"/>
      <c r="B274" s="437"/>
      <c r="C274" s="437"/>
      <c r="D274" s="437"/>
      <c r="E274" s="437"/>
      <c r="F274" s="437"/>
      <c r="G274" s="437"/>
      <c r="H274" s="437"/>
      <c r="I274" s="437"/>
      <c r="J274" s="437"/>
      <c r="K274" s="437"/>
      <c r="L274" s="437"/>
      <c r="M274" s="437"/>
      <c r="N274" s="437"/>
      <c r="O274" s="437"/>
      <c r="P274" s="437"/>
      <c r="Q274" s="437"/>
      <c r="R274" s="437"/>
      <c r="S274" s="437"/>
      <c r="T274" s="437"/>
      <c r="U274" s="437"/>
      <c r="V274" s="437"/>
      <c r="W274" s="437"/>
      <c r="X274" s="437"/>
      <c r="Y274" s="437"/>
      <c r="Z274" s="437"/>
      <c r="AA274" s="437"/>
      <c r="AB274" s="437"/>
      <c r="AC274" s="437"/>
      <c r="AD274" s="437"/>
      <c r="AE274" s="437"/>
      <c r="AF274" s="437"/>
      <c r="AG274" s="437"/>
    </row>
    <row r="275">
      <c r="A275" s="437"/>
      <c r="B275" s="437"/>
      <c r="C275" s="437"/>
      <c r="D275" s="437"/>
      <c r="E275" s="437"/>
      <c r="F275" s="437"/>
      <c r="G275" s="437"/>
      <c r="H275" s="437"/>
      <c r="I275" s="437"/>
      <c r="J275" s="437"/>
      <c r="K275" s="437"/>
      <c r="L275" s="437"/>
      <c r="M275" s="437"/>
      <c r="N275" s="437"/>
      <c r="O275" s="437"/>
      <c r="P275" s="437"/>
      <c r="Q275" s="437"/>
      <c r="R275" s="437"/>
      <c r="S275" s="437"/>
      <c r="T275" s="437"/>
      <c r="U275" s="437"/>
      <c r="V275" s="437"/>
      <c r="W275" s="437"/>
      <c r="X275" s="437"/>
      <c r="Y275" s="437"/>
      <c r="Z275" s="437"/>
      <c r="AA275" s="437"/>
      <c r="AB275" s="437"/>
      <c r="AC275" s="437"/>
      <c r="AD275" s="437"/>
      <c r="AE275" s="437"/>
      <c r="AF275" s="437"/>
      <c r="AG275" s="437"/>
    </row>
    <row r="276">
      <c r="A276" s="437"/>
      <c r="B276" s="437"/>
      <c r="C276" s="437"/>
      <c r="D276" s="437"/>
      <c r="E276" s="437"/>
      <c r="F276" s="437"/>
      <c r="G276" s="437"/>
      <c r="H276" s="437"/>
      <c r="I276" s="437"/>
      <c r="J276" s="437"/>
      <c r="K276" s="437"/>
      <c r="L276" s="437"/>
      <c r="M276" s="437"/>
      <c r="N276" s="437"/>
      <c r="O276" s="437"/>
      <c r="P276" s="437"/>
      <c r="Q276" s="437"/>
      <c r="R276" s="437"/>
      <c r="S276" s="437"/>
      <c r="T276" s="437"/>
      <c r="U276" s="437"/>
      <c r="V276" s="437"/>
      <c r="W276" s="437"/>
      <c r="X276" s="437"/>
      <c r="Y276" s="437"/>
      <c r="Z276" s="437"/>
      <c r="AA276" s="437"/>
      <c r="AB276" s="437"/>
      <c r="AC276" s="437"/>
      <c r="AD276" s="437"/>
      <c r="AE276" s="437"/>
      <c r="AF276" s="437"/>
      <c r="AG276" s="437"/>
    </row>
    <row r="277">
      <c r="A277" s="437"/>
      <c r="B277" s="437"/>
      <c r="C277" s="437"/>
      <c r="D277" s="437"/>
      <c r="E277" s="437"/>
      <c r="F277" s="437"/>
      <c r="G277" s="437"/>
      <c r="H277" s="437"/>
      <c r="I277" s="437"/>
      <c r="J277" s="437"/>
      <c r="K277" s="437"/>
      <c r="L277" s="437"/>
      <c r="M277" s="437"/>
      <c r="N277" s="437"/>
      <c r="O277" s="437"/>
      <c r="P277" s="437"/>
      <c r="Q277" s="437"/>
      <c r="R277" s="437"/>
      <c r="S277" s="437"/>
      <c r="T277" s="437"/>
      <c r="U277" s="437"/>
      <c r="V277" s="437"/>
      <c r="W277" s="437"/>
      <c r="X277" s="437"/>
      <c r="Y277" s="437"/>
      <c r="Z277" s="437"/>
      <c r="AA277" s="437"/>
      <c r="AB277" s="437"/>
      <c r="AC277" s="437"/>
      <c r="AD277" s="437"/>
      <c r="AE277" s="437"/>
      <c r="AF277" s="437"/>
      <c r="AG277" s="437"/>
    </row>
    <row r="278">
      <c r="A278" s="437"/>
      <c r="B278" s="437"/>
      <c r="C278" s="437"/>
      <c r="D278" s="437"/>
      <c r="E278" s="437"/>
      <c r="F278" s="437"/>
      <c r="G278" s="437"/>
      <c r="H278" s="437"/>
      <c r="I278" s="437"/>
      <c r="J278" s="437"/>
      <c r="K278" s="437"/>
      <c r="L278" s="437"/>
      <c r="M278" s="437"/>
      <c r="N278" s="437"/>
      <c r="O278" s="437"/>
      <c r="P278" s="437"/>
      <c r="Q278" s="437"/>
      <c r="R278" s="437"/>
      <c r="S278" s="437"/>
      <c r="T278" s="437"/>
      <c r="U278" s="437"/>
      <c r="V278" s="437"/>
      <c r="W278" s="437"/>
      <c r="X278" s="437"/>
      <c r="Y278" s="437"/>
      <c r="Z278" s="437"/>
      <c r="AA278" s="437"/>
      <c r="AB278" s="437"/>
      <c r="AC278" s="437"/>
      <c r="AD278" s="437"/>
      <c r="AE278" s="437"/>
      <c r="AF278" s="437"/>
      <c r="AG278" s="437"/>
    </row>
    <row r="279">
      <c r="A279" s="437"/>
      <c r="B279" s="437"/>
      <c r="C279" s="437"/>
      <c r="D279" s="437"/>
      <c r="E279" s="437"/>
      <c r="F279" s="437"/>
      <c r="G279" s="437"/>
      <c r="H279" s="437"/>
      <c r="I279" s="437"/>
      <c r="J279" s="437"/>
      <c r="K279" s="437"/>
      <c r="L279" s="437"/>
      <c r="M279" s="437"/>
      <c r="N279" s="437"/>
      <c r="O279" s="437"/>
      <c r="P279" s="437"/>
      <c r="Q279" s="437"/>
      <c r="R279" s="437"/>
      <c r="S279" s="437"/>
      <c r="T279" s="437"/>
      <c r="U279" s="437"/>
      <c r="V279" s="437"/>
      <c r="W279" s="437"/>
      <c r="X279" s="437"/>
      <c r="Y279" s="437"/>
      <c r="Z279" s="437"/>
      <c r="AA279" s="437"/>
      <c r="AB279" s="437"/>
      <c r="AC279" s="437"/>
      <c r="AD279" s="437"/>
      <c r="AE279" s="437"/>
      <c r="AF279" s="437"/>
      <c r="AG279" s="437"/>
    </row>
    <row r="280">
      <c r="A280" s="437"/>
      <c r="B280" s="437"/>
      <c r="C280" s="437"/>
      <c r="D280" s="437"/>
      <c r="E280" s="437"/>
      <c r="F280" s="437"/>
      <c r="G280" s="437"/>
      <c r="H280" s="437"/>
      <c r="I280" s="437"/>
      <c r="J280" s="437"/>
      <c r="K280" s="437"/>
      <c r="L280" s="437"/>
      <c r="M280" s="437"/>
      <c r="N280" s="437"/>
      <c r="O280" s="437"/>
      <c r="P280" s="437"/>
      <c r="Q280" s="437"/>
      <c r="R280" s="437"/>
      <c r="S280" s="437"/>
      <c r="T280" s="437"/>
      <c r="U280" s="437"/>
      <c r="V280" s="437"/>
      <c r="W280" s="437"/>
      <c r="X280" s="437"/>
      <c r="Y280" s="437"/>
      <c r="Z280" s="437"/>
      <c r="AA280" s="437"/>
      <c r="AB280" s="437"/>
      <c r="AC280" s="437"/>
      <c r="AD280" s="437"/>
      <c r="AE280" s="437"/>
      <c r="AF280" s="437"/>
      <c r="AG280" s="437"/>
    </row>
    <row r="281">
      <c r="A281" s="437"/>
      <c r="B281" s="437"/>
      <c r="C281" s="437"/>
      <c r="D281" s="437"/>
      <c r="E281" s="437"/>
      <c r="F281" s="437"/>
      <c r="G281" s="437"/>
      <c r="H281" s="437"/>
      <c r="I281" s="437"/>
      <c r="J281" s="437"/>
      <c r="K281" s="437"/>
      <c r="L281" s="437"/>
      <c r="M281" s="437"/>
      <c r="N281" s="437"/>
      <c r="O281" s="437"/>
      <c r="P281" s="437"/>
      <c r="Q281" s="437"/>
      <c r="R281" s="437"/>
      <c r="S281" s="437"/>
      <c r="T281" s="437"/>
      <c r="U281" s="437"/>
      <c r="V281" s="437"/>
      <c r="W281" s="437"/>
      <c r="X281" s="437"/>
      <c r="Y281" s="437"/>
      <c r="Z281" s="437"/>
      <c r="AA281" s="437"/>
      <c r="AB281" s="437"/>
      <c r="AC281" s="437"/>
      <c r="AD281" s="437"/>
      <c r="AE281" s="437"/>
      <c r="AF281" s="437"/>
      <c r="AG281" s="437"/>
    </row>
    <row r="282">
      <c r="A282" s="437"/>
      <c r="B282" s="437"/>
      <c r="C282" s="437"/>
      <c r="D282" s="437"/>
      <c r="E282" s="437"/>
      <c r="F282" s="437"/>
      <c r="G282" s="437"/>
      <c r="H282" s="437"/>
      <c r="I282" s="437"/>
      <c r="J282" s="437"/>
      <c r="K282" s="437"/>
      <c r="L282" s="437"/>
      <c r="M282" s="437"/>
      <c r="N282" s="437"/>
      <c r="O282" s="437"/>
      <c r="P282" s="437"/>
      <c r="Q282" s="437"/>
      <c r="R282" s="437"/>
      <c r="S282" s="437"/>
      <c r="T282" s="437"/>
      <c r="U282" s="437"/>
      <c r="V282" s="437"/>
      <c r="W282" s="437"/>
      <c r="X282" s="437"/>
      <c r="Y282" s="437"/>
      <c r="Z282" s="437"/>
      <c r="AA282" s="437"/>
      <c r="AB282" s="437"/>
      <c r="AC282" s="437"/>
      <c r="AD282" s="437"/>
      <c r="AE282" s="437"/>
      <c r="AF282" s="437"/>
      <c r="AG282" s="437"/>
    </row>
    <row r="283">
      <c r="A283" s="437"/>
      <c r="B283" s="437"/>
      <c r="C283" s="437"/>
      <c r="D283" s="437"/>
      <c r="E283" s="437"/>
      <c r="F283" s="437"/>
      <c r="G283" s="437"/>
      <c r="H283" s="437"/>
      <c r="I283" s="437"/>
      <c r="J283" s="437"/>
      <c r="K283" s="437"/>
      <c r="L283" s="437"/>
      <c r="M283" s="437"/>
      <c r="N283" s="437"/>
      <c r="O283" s="437"/>
      <c r="P283" s="437"/>
      <c r="Q283" s="437"/>
      <c r="R283" s="437"/>
      <c r="S283" s="437"/>
      <c r="T283" s="437"/>
      <c r="U283" s="437"/>
      <c r="V283" s="437"/>
      <c r="W283" s="437"/>
      <c r="X283" s="437"/>
      <c r="Y283" s="437"/>
      <c r="Z283" s="437"/>
      <c r="AA283" s="437"/>
      <c r="AB283" s="437"/>
      <c r="AC283" s="437"/>
      <c r="AD283" s="437"/>
      <c r="AE283" s="437"/>
      <c r="AF283" s="437"/>
      <c r="AG283" s="437"/>
    </row>
    <row r="284">
      <c r="A284" s="437"/>
      <c r="B284" s="437"/>
      <c r="C284" s="437"/>
      <c r="D284" s="437"/>
      <c r="E284" s="437"/>
      <c r="F284" s="437"/>
      <c r="G284" s="437"/>
      <c r="H284" s="437"/>
      <c r="I284" s="437"/>
      <c r="J284" s="437"/>
      <c r="K284" s="437"/>
      <c r="L284" s="437"/>
      <c r="M284" s="437"/>
      <c r="N284" s="437"/>
      <c r="O284" s="437"/>
      <c r="P284" s="437"/>
      <c r="Q284" s="437"/>
      <c r="R284" s="437"/>
      <c r="S284" s="437"/>
      <c r="T284" s="437"/>
      <c r="U284" s="437"/>
      <c r="V284" s="437"/>
      <c r="W284" s="437"/>
      <c r="X284" s="437"/>
      <c r="Y284" s="437"/>
      <c r="Z284" s="437"/>
      <c r="AA284" s="437"/>
      <c r="AB284" s="437"/>
      <c r="AC284" s="437"/>
      <c r="AD284" s="437"/>
      <c r="AE284" s="437"/>
      <c r="AF284" s="437"/>
      <c r="AG284" s="437"/>
    </row>
    <row r="285">
      <c r="A285" s="437"/>
      <c r="B285" s="437"/>
      <c r="C285" s="437"/>
      <c r="D285" s="437"/>
      <c r="E285" s="437"/>
      <c r="F285" s="437"/>
      <c r="G285" s="437"/>
      <c r="H285" s="437"/>
      <c r="I285" s="437"/>
      <c r="J285" s="437"/>
      <c r="K285" s="437"/>
      <c r="L285" s="437"/>
      <c r="M285" s="437"/>
      <c r="N285" s="437"/>
      <c r="O285" s="437"/>
      <c r="P285" s="437"/>
      <c r="Q285" s="437"/>
      <c r="R285" s="437"/>
      <c r="S285" s="437"/>
      <c r="T285" s="437"/>
      <c r="U285" s="437"/>
      <c r="V285" s="437"/>
      <c r="W285" s="437"/>
      <c r="X285" s="437"/>
      <c r="Y285" s="437"/>
      <c r="Z285" s="437"/>
      <c r="AA285" s="437"/>
      <c r="AB285" s="437"/>
      <c r="AC285" s="437"/>
      <c r="AD285" s="437"/>
      <c r="AE285" s="437"/>
      <c r="AF285" s="437"/>
      <c r="AG285" s="437"/>
    </row>
    <row r="286">
      <c r="A286" s="437"/>
      <c r="B286" s="437"/>
      <c r="C286" s="437"/>
      <c r="D286" s="437"/>
      <c r="E286" s="437"/>
      <c r="F286" s="437"/>
      <c r="G286" s="437"/>
      <c r="H286" s="437"/>
      <c r="I286" s="437"/>
      <c r="J286" s="437"/>
      <c r="K286" s="437"/>
      <c r="L286" s="437"/>
      <c r="M286" s="437"/>
      <c r="N286" s="437"/>
      <c r="O286" s="437"/>
      <c r="P286" s="437"/>
      <c r="Q286" s="437"/>
      <c r="R286" s="437"/>
      <c r="S286" s="437"/>
      <c r="T286" s="437"/>
      <c r="U286" s="437"/>
      <c r="V286" s="437"/>
      <c r="W286" s="437"/>
      <c r="X286" s="437"/>
      <c r="Y286" s="437"/>
      <c r="Z286" s="437"/>
      <c r="AA286" s="437"/>
      <c r="AB286" s="437"/>
      <c r="AC286" s="437"/>
      <c r="AD286" s="437"/>
      <c r="AE286" s="437"/>
      <c r="AF286" s="437"/>
      <c r="AG286" s="437"/>
    </row>
    <row r="287">
      <c r="A287" s="437"/>
      <c r="B287" s="437"/>
      <c r="C287" s="437"/>
      <c r="D287" s="437"/>
      <c r="E287" s="437"/>
      <c r="F287" s="437"/>
      <c r="G287" s="437"/>
      <c r="H287" s="437"/>
      <c r="I287" s="437"/>
      <c r="J287" s="437"/>
      <c r="K287" s="437"/>
      <c r="L287" s="437"/>
      <c r="M287" s="437"/>
      <c r="N287" s="437"/>
      <c r="O287" s="437"/>
      <c r="P287" s="437"/>
      <c r="Q287" s="437"/>
      <c r="R287" s="437"/>
      <c r="S287" s="437"/>
      <c r="T287" s="437"/>
      <c r="U287" s="437"/>
      <c r="V287" s="437"/>
      <c r="W287" s="437"/>
      <c r="X287" s="437"/>
      <c r="Y287" s="437"/>
      <c r="Z287" s="437"/>
      <c r="AA287" s="437"/>
      <c r="AB287" s="437"/>
      <c r="AC287" s="437"/>
      <c r="AD287" s="437"/>
      <c r="AE287" s="437"/>
      <c r="AF287" s="437"/>
      <c r="AG287" s="437"/>
    </row>
    <row r="288">
      <c r="A288" s="437"/>
      <c r="B288" s="437"/>
      <c r="C288" s="437"/>
      <c r="D288" s="437"/>
      <c r="E288" s="437"/>
      <c r="F288" s="437"/>
      <c r="G288" s="437"/>
      <c r="H288" s="437"/>
      <c r="I288" s="437"/>
      <c r="J288" s="437"/>
      <c r="K288" s="437"/>
      <c r="L288" s="437"/>
      <c r="M288" s="437"/>
      <c r="N288" s="437"/>
      <c r="O288" s="437"/>
      <c r="P288" s="437"/>
      <c r="Q288" s="437"/>
      <c r="R288" s="437"/>
      <c r="S288" s="437"/>
      <c r="T288" s="437"/>
      <c r="U288" s="437"/>
      <c r="V288" s="437"/>
      <c r="W288" s="437"/>
      <c r="X288" s="437"/>
      <c r="Y288" s="437"/>
      <c r="Z288" s="437"/>
      <c r="AA288" s="437"/>
      <c r="AB288" s="437"/>
      <c r="AC288" s="437"/>
      <c r="AD288" s="437"/>
      <c r="AE288" s="437"/>
      <c r="AF288" s="437"/>
      <c r="AG288" s="437"/>
    </row>
    <row r="289">
      <c r="A289" s="437"/>
      <c r="B289" s="437"/>
      <c r="C289" s="437"/>
      <c r="D289" s="437"/>
      <c r="E289" s="437"/>
      <c r="F289" s="437"/>
      <c r="G289" s="437"/>
      <c r="H289" s="437"/>
      <c r="I289" s="437"/>
      <c r="J289" s="437"/>
      <c r="K289" s="437"/>
      <c r="L289" s="437"/>
      <c r="M289" s="437"/>
      <c r="N289" s="437"/>
      <c r="O289" s="437"/>
      <c r="P289" s="437"/>
      <c r="Q289" s="437"/>
      <c r="R289" s="437"/>
      <c r="S289" s="437"/>
      <c r="T289" s="437"/>
      <c r="U289" s="437"/>
      <c r="V289" s="437"/>
      <c r="W289" s="437"/>
      <c r="X289" s="437"/>
      <c r="Y289" s="437"/>
      <c r="Z289" s="437"/>
      <c r="AA289" s="437"/>
      <c r="AB289" s="437"/>
      <c r="AC289" s="437"/>
      <c r="AD289" s="437"/>
      <c r="AE289" s="437"/>
      <c r="AF289" s="437"/>
      <c r="AG289" s="437"/>
    </row>
    <row r="290">
      <c r="A290" s="437"/>
      <c r="B290" s="437"/>
      <c r="C290" s="437"/>
      <c r="D290" s="437"/>
      <c r="E290" s="437"/>
      <c r="F290" s="437"/>
      <c r="G290" s="437"/>
      <c r="H290" s="437"/>
      <c r="I290" s="437"/>
      <c r="J290" s="437"/>
      <c r="K290" s="437"/>
      <c r="L290" s="437"/>
      <c r="M290" s="437"/>
      <c r="N290" s="437"/>
      <c r="O290" s="437"/>
      <c r="P290" s="437"/>
      <c r="Q290" s="437"/>
      <c r="R290" s="437"/>
      <c r="S290" s="437"/>
      <c r="T290" s="437"/>
      <c r="U290" s="437"/>
      <c r="V290" s="437"/>
      <c r="W290" s="437"/>
      <c r="X290" s="437"/>
      <c r="Y290" s="437"/>
      <c r="Z290" s="437"/>
      <c r="AA290" s="437"/>
      <c r="AB290" s="437"/>
      <c r="AC290" s="437"/>
      <c r="AD290" s="437"/>
      <c r="AE290" s="437"/>
      <c r="AF290" s="437"/>
      <c r="AG290" s="437"/>
    </row>
    <row r="291">
      <c r="A291" s="437"/>
      <c r="B291" s="437"/>
      <c r="C291" s="437"/>
      <c r="D291" s="437"/>
      <c r="E291" s="437"/>
      <c r="F291" s="437"/>
      <c r="G291" s="437"/>
      <c r="H291" s="437"/>
      <c r="I291" s="437"/>
      <c r="J291" s="437"/>
      <c r="K291" s="437"/>
      <c r="L291" s="437"/>
      <c r="M291" s="437"/>
      <c r="N291" s="437"/>
      <c r="O291" s="437"/>
      <c r="P291" s="437"/>
      <c r="Q291" s="437"/>
      <c r="R291" s="437"/>
      <c r="S291" s="437"/>
      <c r="T291" s="437"/>
      <c r="U291" s="437"/>
      <c r="V291" s="437"/>
      <c r="W291" s="437"/>
      <c r="X291" s="437"/>
      <c r="Y291" s="437"/>
      <c r="Z291" s="437"/>
      <c r="AA291" s="437"/>
      <c r="AB291" s="437"/>
      <c r="AC291" s="437"/>
      <c r="AD291" s="437"/>
      <c r="AE291" s="437"/>
      <c r="AF291" s="437"/>
      <c r="AG291" s="437"/>
    </row>
    <row r="292">
      <c r="A292" s="437"/>
      <c r="B292" s="437"/>
      <c r="C292" s="437"/>
      <c r="D292" s="437"/>
      <c r="E292" s="437"/>
      <c r="F292" s="437"/>
      <c r="G292" s="437"/>
      <c r="H292" s="437"/>
      <c r="I292" s="437"/>
      <c r="J292" s="437"/>
      <c r="K292" s="437"/>
      <c r="L292" s="437"/>
      <c r="M292" s="437"/>
      <c r="N292" s="437"/>
      <c r="O292" s="437"/>
      <c r="P292" s="437"/>
      <c r="Q292" s="437"/>
      <c r="R292" s="437"/>
      <c r="S292" s="437"/>
      <c r="T292" s="437"/>
      <c r="U292" s="437"/>
      <c r="V292" s="437"/>
      <c r="W292" s="437"/>
      <c r="X292" s="437"/>
      <c r="Y292" s="437"/>
      <c r="Z292" s="437"/>
      <c r="AA292" s="437"/>
      <c r="AB292" s="437"/>
      <c r="AC292" s="437"/>
      <c r="AD292" s="437"/>
      <c r="AE292" s="437"/>
      <c r="AF292" s="437"/>
      <c r="AG292" s="437"/>
    </row>
    <row r="293">
      <c r="A293" s="437"/>
      <c r="B293" s="437"/>
      <c r="C293" s="437"/>
      <c r="D293" s="437"/>
      <c r="E293" s="437"/>
      <c r="F293" s="437"/>
      <c r="G293" s="437"/>
      <c r="H293" s="437"/>
      <c r="I293" s="437"/>
      <c r="J293" s="437"/>
      <c r="K293" s="437"/>
      <c r="L293" s="437"/>
      <c r="M293" s="437"/>
      <c r="N293" s="437"/>
      <c r="O293" s="437"/>
      <c r="P293" s="437"/>
      <c r="Q293" s="437"/>
      <c r="R293" s="437"/>
      <c r="S293" s="437"/>
      <c r="T293" s="437"/>
      <c r="U293" s="437"/>
      <c r="V293" s="437"/>
      <c r="W293" s="437"/>
      <c r="X293" s="437"/>
      <c r="Y293" s="437"/>
      <c r="Z293" s="437"/>
      <c r="AA293" s="437"/>
      <c r="AB293" s="437"/>
      <c r="AC293" s="437"/>
      <c r="AD293" s="437"/>
      <c r="AE293" s="437"/>
      <c r="AF293" s="437"/>
      <c r="AG293" s="437"/>
    </row>
    <row r="294">
      <c r="A294" s="437"/>
      <c r="B294" s="437"/>
      <c r="C294" s="437"/>
      <c r="D294" s="437"/>
      <c r="E294" s="437"/>
      <c r="F294" s="437"/>
      <c r="G294" s="437"/>
      <c r="H294" s="437"/>
      <c r="I294" s="437"/>
      <c r="J294" s="437"/>
      <c r="K294" s="437"/>
      <c r="L294" s="437"/>
      <c r="M294" s="437"/>
      <c r="N294" s="437"/>
      <c r="O294" s="437"/>
      <c r="P294" s="437"/>
      <c r="Q294" s="437"/>
      <c r="R294" s="437"/>
      <c r="S294" s="437"/>
      <c r="T294" s="437"/>
      <c r="U294" s="437"/>
      <c r="V294" s="437"/>
      <c r="W294" s="437"/>
      <c r="X294" s="437"/>
      <c r="Y294" s="437"/>
      <c r="Z294" s="437"/>
      <c r="AA294" s="437"/>
      <c r="AB294" s="437"/>
      <c r="AC294" s="437"/>
      <c r="AD294" s="437"/>
      <c r="AE294" s="437"/>
      <c r="AF294" s="437"/>
      <c r="AG294" s="437"/>
    </row>
    <row r="295">
      <c r="A295" s="437"/>
      <c r="B295" s="437"/>
      <c r="C295" s="437"/>
      <c r="D295" s="437"/>
      <c r="E295" s="437"/>
      <c r="F295" s="437"/>
      <c r="G295" s="437"/>
      <c r="H295" s="437"/>
      <c r="I295" s="437"/>
      <c r="J295" s="437"/>
      <c r="K295" s="437"/>
      <c r="L295" s="437"/>
      <c r="M295" s="437"/>
      <c r="N295" s="437"/>
      <c r="O295" s="437"/>
      <c r="P295" s="437"/>
      <c r="Q295" s="437"/>
      <c r="R295" s="437"/>
      <c r="S295" s="437"/>
      <c r="T295" s="437"/>
      <c r="U295" s="437"/>
      <c r="V295" s="437"/>
      <c r="W295" s="437"/>
      <c r="X295" s="437"/>
      <c r="Y295" s="437"/>
      <c r="Z295" s="437"/>
      <c r="AA295" s="437"/>
      <c r="AB295" s="437"/>
      <c r="AC295" s="437"/>
      <c r="AD295" s="437"/>
      <c r="AE295" s="437"/>
      <c r="AF295" s="437"/>
      <c r="AG295" s="437"/>
    </row>
    <row r="296">
      <c r="A296" s="437"/>
      <c r="B296" s="437"/>
      <c r="C296" s="437"/>
      <c r="D296" s="437"/>
      <c r="E296" s="437"/>
      <c r="F296" s="437"/>
      <c r="G296" s="437"/>
      <c r="H296" s="437"/>
      <c r="I296" s="437"/>
      <c r="J296" s="437"/>
      <c r="K296" s="437"/>
      <c r="L296" s="437"/>
      <c r="M296" s="437"/>
      <c r="N296" s="437"/>
      <c r="O296" s="437"/>
      <c r="P296" s="437"/>
      <c r="Q296" s="437"/>
      <c r="R296" s="437"/>
      <c r="S296" s="437"/>
      <c r="T296" s="437"/>
      <c r="U296" s="437"/>
      <c r="V296" s="437"/>
      <c r="W296" s="437"/>
      <c r="X296" s="437"/>
      <c r="Y296" s="437"/>
      <c r="Z296" s="437"/>
      <c r="AA296" s="437"/>
      <c r="AB296" s="437"/>
      <c r="AC296" s="437"/>
      <c r="AD296" s="437"/>
      <c r="AE296" s="437"/>
      <c r="AF296" s="437"/>
      <c r="AG296" s="437"/>
    </row>
    <row r="297">
      <c r="A297" s="437"/>
      <c r="B297" s="437"/>
      <c r="C297" s="437"/>
      <c r="D297" s="437"/>
      <c r="E297" s="437"/>
      <c r="F297" s="437"/>
      <c r="G297" s="437"/>
      <c r="H297" s="437"/>
      <c r="I297" s="437"/>
      <c r="J297" s="437"/>
      <c r="K297" s="437"/>
      <c r="L297" s="437"/>
      <c r="M297" s="437"/>
      <c r="N297" s="437"/>
      <c r="O297" s="437"/>
      <c r="P297" s="437"/>
      <c r="Q297" s="437"/>
      <c r="R297" s="437"/>
      <c r="S297" s="437"/>
      <c r="T297" s="437"/>
      <c r="U297" s="437"/>
      <c r="V297" s="437"/>
      <c r="W297" s="437"/>
      <c r="X297" s="437"/>
      <c r="Y297" s="437"/>
      <c r="Z297" s="437"/>
      <c r="AA297" s="437"/>
      <c r="AB297" s="437"/>
      <c r="AC297" s="437"/>
      <c r="AD297" s="437"/>
      <c r="AE297" s="437"/>
      <c r="AF297" s="437"/>
      <c r="AG297" s="437"/>
    </row>
    <row r="298">
      <c r="A298" s="437"/>
      <c r="B298" s="437"/>
      <c r="C298" s="437"/>
      <c r="D298" s="437"/>
      <c r="E298" s="437"/>
      <c r="F298" s="437"/>
      <c r="G298" s="437"/>
      <c r="H298" s="437"/>
      <c r="I298" s="437"/>
      <c r="J298" s="437"/>
      <c r="K298" s="437"/>
      <c r="L298" s="437"/>
      <c r="M298" s="437"/>
      <c r="N298" s="437"/>
      <c r="O298" s="437"/>
      <c r="P298" s="437"/>
      <c r="Q298" s="437"/>
      <c r="R298" s="437"/>
      <c r="S298" s="437"/>
      <c r="T298" s="437"/>
      <c r="U298" s="437"/>
      <c r="V298" s="437"/>
      <c r="W298" s="437"/>
      <c r="X298" s="437"/>
      <c r="Y298" s="437"/>
      <c r="Z298" s="437"/>
      <c r="AA298" s="437"/>
      <c r="AB298" s="437"/>
      <c r="AC298" s="437"/>
      <c r="AD298" s="437"/>
      <c r="AE298" s="437"/>
      <c r="AF298" s="437"/>
      <c r="AG298" s="437"/>
    </row>
    <row r="299">
      <c r="A299" s="437"/>
      <c r="B299" s="437"/>
      <c r="C299" s="437"/>
      <c r="D299" s="437"/>
      <c r="E299" s="437"/>
      <c r="F299" s="437"/>
      <c r="G299" s="437"/>
      <c r="H299" s="437"/>
      <c r="I299" s="437"/>
      <c r="J299" s="437"/>
      <c r="K299" s="437"/>
      <c r="L299" s="437"/>
      <c r="M299" s="437"/>
      <c r="N299" s="437"/>
      <c r="O299" s="437"/>
      <c r="P299" s="437"/>
      <c r="Q299" s="437"/>
      <c r="R299" s="437"/>
      <c r="S299" s="437"/>
      <c r="T299" s="437"/>
      <c r="U299" s="437"/>
      <c r="V299" s="437"/>
      <c r="W299" s="437"/>
      <c r="X299" s="437"/>
      <c r="Y299" s="437"/>
      <c r="Z299" s="437"/>
      <c r="AA299" s="437"/>
      <c r="AB299" s="437"/>
      <c r="AC299" s="437"/>
      <c r="AD299" s="437"/>
      <c r="AE299" s="437"/>
      <c r="AF299" s="437"/>
      <c r="AG299" s="437"/>
    </row>
    <row r="300">
      <c r="A300" s="437"/>
      <c r="B300" s="437"/>
      <c r="C300" s="437"/>
      <c r="D300" s="437"/>
      <c r="E300" s="437"/>
      <c r="F300" s="437"/>
      <c r="G300" s="437"/>
      <c r="H300" s="437"/>
      <c r="I300" s="437"/>
      <c r="J300" s="437"/>
      <c r="K300" s="437"/>
      <c r="L300" s="437"/>
      <c r="M300" s="437"/>
      <c r="N300" s="437"/>
      <c r="O300" s="437"/>
      <c r="P300" s="437"/>
      <c r="Q300" s="437"/>
      <c r="R300" s="437"/>
      <c r="S300" s="437"/>
      <c r="T300" s="437"/>
      <c r="U300" s="437"/>
      <c r="V300" s="437"/>
      <c r="W300" s="437"/>
      <c r="X300" s="437"/>
      <c r="Y300" s="437"/>
      <c r="Z300" s="437"/>
      <c r="AA300" s="437"/>
      <c r="AB300" s="437"/>
      <c r="AC300" s="437"/>
      <c r="AD300" s="437"/>
      <c r="AE300" s="437"/>
      <c r="AF300" s="437"/>
      <c r="AG300" s="437"/>
    </row>
    <row r="301">
      <c r="A301" s="437"/>
      <c r="B301" s="437"/>
      <c r="C301" s="437"/>
      <c r="D301" s="437"/>
      <c r="E301" s="437"/>
      <c r="F301" s="437"/>
      <c r="G301" s="437"/>
      <c r="H301" s="437"/>
      <c r="I301" s="437"/>
      <c r="J301" s="437"/>
      <c r="K301" s="437"/>
      <c r="L301" s="437"/>
      <c r="M301" s="437"/>
      <c r="N301" s="437"/>
      <c r="O301" s="437"/>
      <c r="P301" s="437"/>
      <c r="Q301" s="437"/>
      <c r="R301" s="437"/>
      <c r="S301" s="437"/>
      <c r="T301" s="437"/>
      <c r="U301" s="437"/>
      <c r="V301" s="437"/>
      <c r="W301" s="437"/>
      <c r="X301" s="437"/>
      <c r="Y301" s="437"/>
      <c r="Z301" s="437"/>
      <c r="AA301" s="437"/>
      <c r="AB301" s="437"/>
      <c r="AC301" s="437"/>
      <c r="AD301" s="437"/>
      <c r="AE301" s="437"/>
      <c r="AF301" s="437"/>
      <c r="AG301" s="437"/>
    </row>
    <row r="302">
      <c r="A302" s="437"/>
      <c r="B302" s="437"/>
      <c r="C302" s="437"/>
      <c r="D302" s="437"/>
      <c r="E302" s="437"/>
      <c r="F302" s="437"/>
      <c r="G302" s="437"/>
      <c r="H302" s="437"/>
      <c r="I302" s="437"/>
      <c r="J302" s="437"/>
      <c r="K302" s="437"/>
      <c r="L302" s="437"/>
      <c r="M302" s="437"/>
      <c r="N302" s="437"/>
      <c r="O302" s="437"/>
      <c r="P302" s="437"/>
      <c r="Q302" s="437"/>
      <c r="R302" s="437"/>
      <c r="S302" s="437"/>
      <c r="T302" s="437"/>
      <c r="U302" s="437"/>
      <c r="V302" s="437"/>
      <c r="W302" s="437"/>
      <c r="X302" s="437"/>
      <c r="Y302" s="437"/>
      <c r="Z302" s="437"/>
      <c r="AA302" s="437"/>
      <c r="AB302" s="437"/>
      <c r="AC302" s="437"/>
      <c r="AD302" s="437"/>
      <c r="AE302" s="437"/>
      <c r="AF302" s="437"/>
      <c r="AG302" s="437"/>
    </row>
    <row r="303">
      <c r="A303" s="437"/>
      <c r="B303" s="437"/>
      <c r="C303" s="437"/>
      <c r="D303" s="437"/>
      <c r="E303" s="437"/>
      <c r="F303" s="437"/>
      <c r="G303" s="437"/>
      <c r="H303" s="437"/>
      <c r="I303" s="437"/>
      <c r="J303" s="437"/>
      <c r="K303" s="437"/>
      <c r="L303" s="437"/>
      <c r="M303" s="437"/>
      <c r="N303" s="437"/>
      <c r="O303" s="437"/>
      <c r="P303" s="437"/>
      <c r="Q303" s="437"/>
      <c r="R303" s="437"/>
      <c r="S303" s="437"/>
      <c r="T303" s="437"/>
      <c r="U303" s="437"/>
      <c r="V303" s="437"/>
      <c r="W303" s="437"/>
      <c r="X303" s="437"/>
      <c r="Y303" s="437"/>
      <c r="Z303" s="437"/>
      <c r="AA303" s="437"/>
      <c r="AB303" s="437"/>
      <c r="AC303" s="437"/>
      <c r="AD303" s="437"/>
      <c r="AE303" s="437"/>
      <c r="AF303" s="437"/>
      <c r="AG303" s="437"/>
    </row>
    <row r="304">
      <c r="A304" s="437"/>
      <c r="B304" s="437"/>
      <c r="C304" s="437"/>
      <c r="D304" s="437"/>
      <c r="E304" s="437"/>
      <c r="F304" s="437"/>
      <c r="G304" s="437"/>
      <c r="H304" s="437"/>
      <c r="I304" s="437"/>
      <c r="J304" s="437"/>
      <c r="K304" s="437"/>
      <c r="L304" s="437"/>
      <c r="M304" s="437"/>
      <c r="N304" s="437"/>
      <c r="O304" s="437"/>
      <c r="P304" s="437"/>
      <c r="Q304" s="437"/>
      <c r="R304" s="437"/>
      <c r="S304" s="437"/>
      <c r="T304" s="437"/>
      <c r="U304" s="437"/>
      <c r="V304" s="437"/>
      <c r="W304" s="437"/>
      <c r="X304" s="437"/>
      <c r="Y304" s="437"/>
      <c r="Z304" s="437"/>
      <c r="AA304" s="437"/>
      <c r="AB304" s="437"/>
      <c r="AC304" s="437"/>
      <c r="AD304" s="437"/>
      <c r="AE304" s="437"/>
      <c r="AF304" s="437"/>
      <c r="AG304" s="437"/>
    </row>
    <row r="305">
      <c r="A305" s="437"/>
      <c r="B305" s="437"/>
      <c r="C305" s="437"/>
      <c r="D305" s="437"/>
      <c r="E305" s="437"/>
      <c r="F305" s="437"/>
      <c r="G305" s="437"/>
      <c r="H305" s="437"/>
      <c r="I305" s="437"/>
      <c r="J305" s="437"/>
      <c r="K305" s="437"/>
      <c r="L305" s="437"/>
      <c r="M305" s="437"/>
      <c r="N305" s="437"/>
      <c r="O305" s="437"/>
      <c r="P305" s="437"/>
      <c r="Q305" s="437"/>
      <c r="R305" s="437"/>
      <c r="S305" s="437"/>
      <c r="T305" s="437"/>
      <c r="U305" s="437"/>
      <c r="V305" s="437"/>
      <c r="W305" s="437"/>
      <c r="X305" s="437"/>
      <c r="Y305" s="437"/>
      <c r="Z305" s="437"/>
      <c r="AA305" s="437"/>
      <c r="AB305" s="437"/>
      <c r="AC305" s="437"/>
      <c r="AD305" s="437"/>
      <c r="AE305" s="437"/>
      <c r="AF305" s="437"/>
      <c r="AG305" s="437"/>
    </row>
    <row r="306">
      <c r="A306" s="437"/>
      <c r="B306" s="437"/>
      <c r="C306" s="437"/>
      <c r="D306" s="437"/>
      <c r="E306" s="437"/>
      <c r="F306" s="437"/>
      <c r="G306" s="437"/>
      <c r="H306" s="437"/>
      <c r="I306" s="437"/>
      <c r="J306" s="437"/>
      <c r="K306" s="437"/>
      <c r="L306" s="437"/>
      <c r="M306" s="437"/>
      <c r="N306" s="437"/>
      <c r="O306" s="437"/>
      <c r="P306" s="437"/>
      <c r="Q306" s="437"/>
      <c r="R306" s="437"/>
      <c r="S306" s="437"/>
      <c r="T306" s="437"/>
      <c r="U306" s="437"/>
      <c r="V306" s="437"/>
      <c r="W306" s="437"/>
      <c r="X306" s="437"/>
      <c r="Y306" s="437"/>
      <c r="Z306" s="437"/>
      <c r="AA306" s="437"/>
      <c r="AB306" s="437"/>
      <c r="AC306" s="437"/>
      <c r="AD306" s="437"/>
      <c r="AE306" s="437"/>
      <c r="AF306" s="437"/>
      <c r="AG306" s="437"/>
    </row>
    <row r="307">
      <c r="A307" s="437"/>
      <c r="B307" s="437"/>
      <c r="C307" s="437"/>
      <c r="D307" s="437"/>
      <c r="E307" s="437"/>
      <c r="F307" s="437"/>
      <c r="G307" s="437"/>
      <c r="H307" s="437"/>
      <c r="I307" s="437"/>
      <c r="J307" s="437"/>
      <c r="K307" s="437"/>
      <c r="L307" s="437"/>
      <c r="M307" s="437"/>
      <c r="N307" s="437"/>
      <c r="O307" s="437"/>
      <c r="P307" s="437"/>
      <c r="Q307" s="437"/>
      <c r="R307" s="437"/>
      <c r="S307" s="437"/>
      <c r="T307" s="437"/>
      <c r="U307" s="437"/>
      <c r="V307" s="437"/>
      <c r="W307" s="437"/>
      <c r="X307" s="437"/>
      <c r="Y307" s="437"/>
      <c r="Z307" s="437"/>
      <c r="AA307" s="437"/>
      <c r="AB307" s="437"/>
      <c r="AC307" s="437"/>
      <c r="AD307" s="437"/>
      <c r="AE307" s="437"/>
      <c r="AF307" s="437"/>
      <c r="AG307" s="437"/>
    </row>
    <row r="308">
      <c r="A308" s="437"/>
      <c r="B308" s="437"/>
      <c r="C308" s="437"/>
      <c r="D308" s="437"/>
      <c r="E308" s="437"/>
      <c r="F308" s="437"/>
      <c r="G308" s="437"/>
      <c r="H308" s="437"/>
      <c r="I308" s="437"/>
      <c r="J308" s="437"/>
      <c r="K308" s="437"/>
      <c r="L308" s="437"/>
      <c r="M308" s="437"/>
      <c r="N308" s="437"/>
      <c r="O308" s="437"/>
      <c r="P308" s="437"/>
      <c r="Q308" s="437"/>
      <c r="R308" s="437"/>
      <c r="S308" s="437"/>
      <c r="T308" s="437"/>
      <c r="U308" s="437"/>
      <c r="V308" s="437"/>
      <c r="W308" s="437"/>
      <c r="X308" s="437"/>
      <c r="Y308" s="437"/>
      <c r="Z308" s="437"/>
      <c r="AA308" s="437"/>
      <c r="AB308" s="437"/>
      <c r="AC308" s="437"/>
      <c r="AD308" s="437"/>
      <c r="AE308" s="437"/>
      <c r="AF308" s="437"/>
      <c r="AG308" s="437"/>
    </row>
    <row r="309">
      <c r="A309" s="437"/>
      <c r="B309" s="437"/>
      <c r="C309" s="437"/>
      <c r="D309" s="437"/>
      <c r="E309" s="437"/>
      <c r="F309" s="437"/>
      <c r="G309" s="437"/>
      <c r="H309" s="437"/>
      <c r="I309" s="437"/>
      <c r="J309" s="437"/>
      <c r="K309" s="437"/>
      <c r="L309" s="437"/>
      <c r="M309" s="437"/>
      <c r="N309" s="437"/>
      <c r="O309" s="437"/>
      <c r="P309" s="437"/>
      <c r="Q309" s="437"/>
      <c r="R309" s="437"/>
      <c r="S309" s="437"/>
      <c r="T309" s="437"/>
      <c r="U309" s="437"/>
      <c r="V309" s="437"/>
      <c r="W309" s="437"/>
      <c r="X309" s="437"/>
      <c r="Y309" s="437"/>
      <c r="Z309" s="437"/>
      <c r="AA309" s="437"/>
      <c r="AB309" s="437"/>
      <c r="AC309" s="437"/>
      <c r="AD309" s="437"/>
      <c r="AE309" s="437"/>
      <c r="AF309" s="437"/>
      <c r="AG309" s="437"/>
    </row>
    <row r="310">
      <c r="A310" s="437"/>
      <c r="B310" s="437"/>
      <c r="C310" s="437"/>
      <c r="D310" s="437"/>
      <c r="E310" s="437"/>
      <c r="F310" s="437"/>
      <c r="G310" s="437"/>
      <c r="H310" s="437"/>
      <c r="I310" s="437"/>
      <c r="J310" s="437"/>
      <c r="K310" s="437"/>
      <c r="L310" s="437"/>
      <c r="M310" s="437"/>
      <c r="N310" s="437"/>
      <c r="O310" s="437"/>
      <c r="P310" s="437"/>
      <c r="Q310" s="437"/>
      <c r="R310" s="437"/>
      <c r="S310" s="437"/>
      <c r="T310" s="437"/>
      <c r="U310" s="437"/>
      <c r="V310" s="437"/>
      <c r="W310" s="437"/>
      <c r="X310" s="437"/>
      <c r="Y310" s="437"/>
      <c r="Z310" s="437"/>
      <c r="AA310" s="437"/>
      <c r="AB310" s="437"/>
      <c r="AC310" s="437"/>
      <c r="AD310" s="437"/>
      <c r="AE310" s="437"/>
      <c r="AF310" s="437"/>
      <c r="AG310" s="437"/>
    </row>
    <row r="311">
      <c r="A311" s="437"/>
      <c r="B311" s="437"/>
      <c r="C311" s="437"/>
      <c r="D311" s="437"/>
      <c r="E311" s="437"/>
      <c r="F311" s="437"/>
      <c r="G311" s="437"/>
      <c r="H311" s="437"/>
      <c r="I311" s="437"/>
      <c r="J311" s="437"/>
      <c r="K311" s="437"/>
      <c r="L311" s="437"/>
      <c r="M311" s="437"/>
      <c r="N311" s="437"/>
      <c r="O311" s="437"/>
      <c r="P311" s="437"/>
      <c r="Q311" s="437"/>
      <c r="R311" s="437"/>
      <c r="S311" s="437"/>
      <c r="T311" s="437"/>
      <c r="U311" s="437"/>
      <c r="V311" s="437"/>
      <c r="W311" s="437"/>
      <c r="X311" s="437"/>
      <c r="Y311" s="437"/>
      <c r="Z311" s="437"/>
      <c r="AA311" s="437"/>
      <c r="AB311" s="437"/>
      <c r="AC311" s="437"/>
      <c r="AD311" s="437"/>
      <c r="AE311" s="437"/>
      <c r="AF311" s="437"/>
      <c r="AG311" s="437"/>
    </row>
    <row r="312">
      <c r="A312" s="437"/>
      <c r="B312" s="437"/>
      <c r="C312" s="437"/>
      <c r="D312" s="437"/>
      <c r="E312" s="437"/>
      <c r="F312" s="437"/>
      <c r="G312" s="437"/>
      <c r="H312" s="437"/>
      <c r="I312" s="437"/>
      <c r="J312" s="437"/>
      <c r="K312" s="437"/>
      <c r="L312" s="437"/>
      <c r="M312" s="437"/>
      <c r="N312" s="437"/>
      <c r="O312" s="437"/>
      <c r="P312" s="437"/>
      <c r="Q312" s="437"/>
      <c r="R312" s="437"/>
      <c r="S312" s="437"/>
      <c r="T312" s="437"/>
      <c r="U312" s="437"/>
      <c r="V312" s="437"/>
      <c r="W312" s="437"/>
      <c r="X312" s="437"/>
      <c r="Y312" s="437"/>
      <c r="Z312" s="437"/>
      <c r="AA312" s="437"/>
      <c r="AB312" s="437"/>
      <c r="AC312" s="437"/>
      <c r="AD312" s="437"/>
      <c r="AE312" s="437"/>
      <c r="AF312" s="437"/>
      <c r="AG312" s="437"/>
    </row>
    <row r="313">
      <c r="A313" s="437"/>
      <c r="B313" s="437"/>
      <c r="C313" s="437"/>
      <c r="D313" s="437"/>
      <c r="E313" s="437"/>
      <c r="F313" s="437"/>
      <c r="G313" s="437"/>
      <c r="H313" s="437"/>
      <c r="I313" s="437"/>
      <c r="J313" s="437"/>
      <c r="K313" s="437"/>
      <c r="L313" s="437"/>
      <c r="M313" s="437"/>
      <c r="N313" s="437"/>
      <c r="O313" s="437"/>
      <c r="P313" s="437"/>
      <c r="Q313" s="437"/>
      <c r="R313" s="437"/>
      <c r="S313" s="437"/>
      <c r="T313" s="437"/>
      <c r="U313" s="437"/>
      <c r="V313" s="437"/>
      <c r="W313" s="437"/>
      <c r="X313" s="437"/>
      <c r="Y313" s="437"/>
      <c r="Z313" s="437"/>
      <c r="AA313" s="437"/>
      <c r="AB313" s="437"/>
      <c r="AC313" s="437"/>
      <c r="AD313" s="437"/>
      <c r="AE313" s="437"/>
      <c r="AF313" s="437"/>
      <c r="AG313" s="437"/>
    </row>
    <row r="314">
      <c r="A314" s="437"/>
      <c r="B314" s="437"/>
      <c r="C314" s="437"/>
      <c r="D314" s="437"/>
      <c r="E314" s="437"/>
      <c r="F314" s="437"/>
      <c r="G314" s="437"/>
      <c r="H314" s="437"/>
      <c r="I314" s="437"/>
      <c r="J314" s="437"/>
      <c r="K314" s="437"/>
      <c r="L314" s="437"/>
      <c r="M314" s="437"/>
      <c r="N314" s="437"/>
      <c r="O314" s="437"/>
      <c r="P314" s="437"/>
      <c r="Q314" s="437"/>
      <c r="R314" s="437"/>
      <c r="S314" s="437"/>
      <c r="T314" s="437"/>
      <c r="U314" s="437"/>
      <c r="V314" s="437"/>
      <c r="W314" s="437"/>
      <c r="X314" s="437"/>
      <c r="Y314" s="437"/>
      <c r="Z314" s="437"/>
      <c r="AA314" s="437"/>
      <c r="AB314" s="437"/>
      <c r="AC314" s="437"/>
      <c r="AD314" s="437"/>
      <c r="AE314" s="437"/>
      <c r="AF314" s="437"/>
      <c r="AG314" s="437"/>
    </row>
    <row r="315">
      <c r="A315" s="437"/>
      <c r="B315" s="437"/>
      <c r="C315" s="437"/>
      <c r="D315" s="437"/>
      <c r="E315" s="437"/>
      <c r="F315" s="437"/>
      <c r="G315" s="437"/>
      <c r="H315" s="437"/>
      <c r="I315" s="437"/>
      <c r="J315" s="437"/>
      <c r="K315" s="437"/>
      <c r="L315" s="437"/>
      <c r="M315" s="437"/>
      <c r="N315" s="437"/>
      <c r="O315" s="437"/>
      <c r="P315" s="437"/>
      <c r="Q315" s="437"/>
      <c r="R315" s="437"/>
      <c r="S315" s="437"/>
      <c r="T315" s="437"/>
      <c r="U315" s="437"/>
      <c r="V315" s="437"/>
      <c r="W315" s="437"/>
      <c r="X315" s="437"/>
      <c r="Y315" s="437"/>
      <c r="Z315" s="437"/>
      <c r="AA315" s="437"/>
      <c r="AB315" s="437"/>
      <c r="AC315" s="437"/>
      <c r="AD315" s="437"/>
      <c r="AE315" s="437"/>
      <c r="AF315" s="437"/>
      <c r="AG315" s="437"/>
    </row>
    <row r="316">
      <c r="A316" s="437"/>
      <c r="B316" s="437"/>
      <c r="C316" s="437"/>
      <c r="D316" s="437"/>
      <c r="E316" s="437"/>
      <c r="F316" s="437"/>
      <c r="G316" s="437"/>
      <c r="H316" s="437"/>
      <c r="I316" s="437"/>
      <c r="J316" s="437"/>
      <c r="K316" s="437"/>
      <c r="L316" s="437"/>
      <c r="M316" s="437"/>
      <c r="N316" s="437"/>
      <c r="O316" s="437"/>
      <c r="P316" s="437"/>
      <c r="Q316" s="437"/>
      <c r="R316" s="437"/>
      <c r="S316" s="437"/>
      <c r="T316" s="437"/>
      <c r="U316" s="437"/>
      <c r="V316" s="437"/>
      <c r="W316" s="437"/>
      <c r="X316" s="437"/>
      <c r="Y316" s="437"/>
      <c r="Z316" s="437"/>
      <c r="AA316" s="437"/>
      <c r="AB316" s="437"/>
      <c r="AC316" s="437"/>
      <c r="AD316" s="437"/>
      <c r="AE316" s="437"/>
      <c r="AF316" s="437"/>
      <c r="AG316" s="437"/>
    </row>
    <row r="317">
      <c r="A317" s="437"/>
      <c r="B317" s="437"/>
      <c r="C317" s="437"/>
      <c r="D317" s="437"/>
      <c r="E317" s="437"/>
      <c r="F317" s="437"/>
      <c r="G317" s="437"/>
      <c r="H317" s="437"/>
      <c r="I317" s="437"/>
      <c r="J317" s="437"/>
      <c r="K317" s="437"/>
      <c r="L317" s="437"/>
      <c r="M317" s="437"/>
      <c r="N317" s="437"/>
      <c r="O317" s="437"/>
      <c r="P317" s="437"/>
      <c r="Q317" s="437"/>
      <c r="R317" s="437"/>
      <c r="S317" s="437"/>
      <c r="T317" s="437"/>
      <c r="U317" s="437"/>
      <c r="V317" s="437"/>
      <c r="W317" s="437"/>
      <c r="X317" s="437"/>
      <c r="Y317" s="437"/>
      <c r="Z317" s="437"/>
      <c r="AA317" s="437"/>
      <c r="AB317" s="437"/>
      <c r="AC317" s="437"/>
      <c r="AD317" s="437"/>
      <c r="AE317" s="437"/>
      <c r="AF317" s="437"/>
      <c r="AG317" s="437"/>
    </row>
    <row r="318">
      <c r="A318" s="437"/>
      <c r="B318" s="437"/>
      <c r="C318" s="437"/>
      <c r="D318" s="437"/>
      <c r="E318" s="437"/>
      <c r="F318" s="437"/>
      <c r="G318" s="437"/>
      <c r="H318" s="437"/>
      <c r="I318" s="437"/>
      <c r="J318" s="437"/>
      <c r="K318" s="437"/>
      <c r="L318" s="437"/>
      <c r="M318" s="437"/>
      <c r="N318" s="437"/>
      <c r="O318" s="437"/>
      <c r="P318" s="437"/>
      <c r="Q318" s="437"/>
      <c r="R318" s="437"/>
      <c r="S318" s="437"/>
      <c r="T318" s="437"/>
      <c r="U318" s="437"/>
      <c r="V318" s="437"/>
      <c r="W318" s="437"/>
      <c r="X318" s="437"/>
      <c r="Y318" s="437"/>
      <c r="Z318" s="437"/>
      <c r="AA318" s="437"/>
      <c r="AB318" s="437"/>
      <c r="AC318" s="437"/>
      <c r="AD318" s="437"/>
      <c r="AE318" s="437"/>
      <c r="AF318" s="437"/>
      <c r="AG318" s="437"/>
    </row>
    <row r="319">
      <c r="A319" s="437"/>
      <c r="B319" s="437"/>
      <c r="C319" s="437"/>
      <c r="D319" s="437"/>
      <c r="E319" s="437"/>
      <c r="F319" s="437"/>
      <c r="G319" s="437"/>
      <c r="H319" s="437"/>
      <c r="I319" s="437"/>
      <c r="J319" s="437"/>
      <c r="K319" s="437"/>
      <c r="L319" s="437"/>
      <c r="M319" s="437"/>
      <c r="N319" s="437"/>
      <c r="O319" s="437"/>
      <c r="P319" s="437"/>
      <c r="Q319" s="437"/>
      <c r="R319" s="437"/>
      <c r="S319" s="437"/>
      <c r="T319" s="437"/>
      <c r="U319" s="437"/>
      <c r="V319" s="437"/>
      <c r="W319" s="437"/>
      <c r="X319" s="437"/>
      <c r="Y319" s="437"/>
      <c r="Z319" s="437"/>
      <c r="AA319" s="437"/>
      <c r="AB319" s="437"/>
      <c r="AC319" s="437"/>
      <c r="AD319" s="437"/>
      <c r="AE319" s="437"/>
      <c r="AF319" s="437"/>
      <c r="AG319" s="437"/>
    </row>
    <row r="320">
      <c r="A320" s="437"/>
      <c r="B320" s="437"/>
      <c r="C320" s="437"/>
      <c r="D320" s="437"/>
      <c r="E320" s="437"/>
      <c r="F320" s="437"/>
      <c r="G320" s="437"/>
      <c r="H320" s="437"/>
      <c r="I320" s="437"/>
      <c r="J320" s="437"/>
      <c r="K320" s="437"/>
      <c r="L320" s="437"/>
      <c r="M320" s="437"/>
      <c r="N320" s="437"/>
      <c r="O320" s="437"/>
      <c r="P320" s="437"/>
      <c r="Q320" s="437"/>
      <c r="R320" s="437"/>
      <c r="S320" s="437"/>
      <c r="T320" s="437"/>
      <c r="U320" s="437"/>
      <c r="V320" s="437"/>
      <c r="W320" s="437"/>
      <c r="X320" s="437"/>
      <c r="Y320" s="437"/>
      <c r="Z320" s="437"/>
      <c r="AA320" s="437"/>
      <c r="AB320" s="437"/>
      <c r="AC320" s="437"/>
      <c r="AD320" s="437"/>
      <c r="AE320" s="437"/>
      <c r="AF320" s="437"/>
      <c r="AG320" s="437"/>
    </row>
    <row r="321">
      <c r="A321" s="437"/>
      <c r="B321" s="437"/>
      <c r="C321" s="437"/>
      <c r="D321" s="437"/>
      <c r="E321" s="437"/>
      <c r="F321" s="437"/>
      <c r="G321" s="437"/>
      <c r="H321" s="437"/>
      <c r="I321" s="437"/>
      <c r="J321" s="437"/>
      <c r="K321" s="437"/>
      <c r="L321" s="437"/>
      <c r="M321" s="437"/>
      <c r="N321" s="437"/>
      <c r="O321" s="437"/>
      <c r="P321" s="437"/>
      <c r="Q321" s="437"/>
      <c r="R321" s="437"/>
      <c r="S321" s="437"/>
      <c r="T321" s="437"/>
      <c r="U321" s="437"/>
      <c r="V321" s="437"/>
      <c r="W321" s="437"/>
      <c r="X321" s="437"/>
      <c r="Y321" s="437"/>
      <c r="Z321" s="437"/>
      <c r="AA321" s="437"/>
      <c r="AB321" s="437"/>
      <c r="AC321" s="437"/>
      <c r="AD321" s="437"/>
      <c r="AE321" s="437"/>
      <c r="AF321" s="437"/>
      <c r="AG321" s="437"/>
    </row>
    <row r="322">
      <c r="A322" s="437"/>
      <c r="B322" s="437"/>
      <c r="C322" s="437"/>
      <c r="D322" s="437"/>
      <c r="E322" s="437"/>
      <c r="F322" s="437"/>
      <c r="G322" s="437"/>
      <c r="H322" s="437"/>
      <c r="I322" s="437"/>
      <c r="J322" s="437"/>
      <c r="K322" s="437"/>
      <c r="L322" s="437"/>
      <c r="M322" s="437"/>
      <c r="N322" s="437"/>
      <c r="O322" s="437"/>
      <c r="P322" s="437"/>
      <c r="Q322" s="437"/>
      <c r="R322" s="437"/>
      <c r="S322" s="437"/>
      <c r="T322" s="437"/>
      <c r="U322" s="437"/>
      <c r="V322" s="437"/>
      <c r="W322" s="437"/>
      <c r="X322" s="437"/>
      <c r="Y322" s="437"/>
      <c r="Z322" s="437"/>
      <c r="AA322" s="437"/>
      <c r="AB322" s="437"/>
      <c r="AC322" s="437"/>
      <c r="AD322" s="437"/>
      <c r="AE322" s="437"/>
      <c r="AF322" s="437"/>
      <c r="AG322" s="437"/>
    </row>
    <row r="323">
      <c r="A323" s="437"/>
      <c r="B323" s="437"/>
      <c r="C323" s="437"/>
      <c r="D323" s="437"/>
      <c r="E323" s="437"/>
      <c r="F323" s="437"/>
      <c r="G323" s="437"/>
      <c r="H323" s="437"/>
      <c r="I323" s="437"/>
      <c r="J323" s="437"/>
      <c r="K323" s="437"/>
      <c r="L323" s="437"/>
      <c r="M323" s="437"/>
      <c r="N323" s="437"/>
      <c r="O323" s="437"/>
      <c r="P323" s="437"/>
      <c r="Q323" s="437"/>
      <c r="R323" s="437"/>
      <c r="S323" s="437"/>
      <c r="T323" s="437"/>
      <c r="U323" s="437"/>
      <c r="V323" s="437"/>
      <c r="W323" s="437"/>
      <c r="X323" s="437"/>
      <c r="Y323" s="437"/>
      <c r="Z323" s="437"/>
      <c r="AA323" s="437"/>
      <c r="AB323" s="437"/>
      <c r="AC323" s="437"/>
      <c r="AD323" s="437"/>
      <c r="AE323" s="437"/>
      <c r="AF323" s="437"/>
      <c r="AG323" s="437"/>
    </row>
    <row r="324">
      <c r="A324" s="437"/>
      <c r="B324" s="437"/>
      <c r="C324" s="437"/>
      <c r="D324" s="437"/>
      <c r="E324" s="437"/>
      <c r="F324" s="437"/>
      <c r="G324" s="437"/>
      <c r="H324" s="437"/>
      <c r="I324" s="437"/>
      <c r="J324" s="437"/>
      <c r="K324" s="437"/>
      <c r="L324" s="437"/>
      <c r="M324" s="437"/>
      <c r="N324" s="437"/>
      <c r="O324" s="437"/>
      <c r="P324" s="437"/>
      <c r="Q324" s="437"/>
      <c r="R324" s="437"/>
      <c r="S324" s="437"/>
      <c r="T324" s="437"/>
      <c r="U324" s="437"/>
      <c r="V324" s="437"/>
      <c r="W324" s="437"/>
      <c r="X324" s="437"/>
      <c r="Y324" s="437"/>
      <c r="Z324" s="437"/>
      <c r="AA324" s="437"/>
      <c r="AB324" s="437"/>
      <c r="AC324" s="437"/>
      <c r="AD324" s="437"/>
      <c r="AE324" s="437"/>
      <c r="AF324" s="437"/>
      <c r="AG324" s="437"/>
    </row>
    <row r="325">
      <c r="A325" s="437"/>
      <c r="B325" s="437"/>
      <c r="C325" s="437"/>
      <c r="D325" s="437"/>
      <c r="E325" s="437"/>
      <c r="F325" s="437"/>
      <c r="G325" s="437"/>
      <c r="H325" s="437"/>
      <c r="I325" s="437"/>
      <c r="J325" s="437"/>
      <c r="K325" s="437"/>
      <c r="L325" s="437"/>
      <c r="M325" s="437"/>
      <c r="N325" s="437"/>
      <c r="O325" s="437"/>
      <c r="P325" s="437"/>
      <c r="Q325" s="437"/>
      <c r="R325" s="437"/>
      <c r="S325" s="437"/>
      <c r="T325" s="437"/>
      <c r="U325" s="437"/>
      <c r="V325" s="437"/>
      <c r="W325" s="437"/>
      <c r="X325" s="437"/>
      <c r="Y325" s="437"/>
      <c r="Z325" s="437"/>
      <c r="AA325" s="437"/>
      <c r="AB325" s="437"/>
      <c r="AC325" s="437"/>
      <c r="AD325" s="437"/>
      <c r="AE325" s="437"/>
      <c r="AF325" s="437"/>
      <c r="AG325" s="437"/>
    </row>
    <row r="326">
      <c r="A326" s="437"/>
      <c r="B326" s="437"/>
      <c r="C326" s="437"/>
      <c r="D326" s="437"/>
      <c r="E326" s="437"/>
      <c r="F326" s="437"/>
      <c r="G326" s="437"/>
      <c r="H326" s="437"/>
      <c r="I326" s="437"/>
      <c r="J326" s="437"/>
      <c r="K326" s="437"/>
      <c r="L326" s="437"/>
      <c r="M326" s="437"/>
      <c r="N326" s="437"/>
      <c r="O326" s="437"/>
      <c r="P326" s="437"/>
      <c r="Q326" s="437"/>
      <c r="R326" s="437"/>
      <c r="S326" s="437"/>
      <c r="T326" s="437"/>
      <c r="U326" s="437"/>
      <c r="V326" s="437"/>
      <c r="W326" s="437"/>
      <c r="X326" s="437"/>
      <c r="Y326" s="437"/>
      <c r="Z326" s="437"/>
      <c r="AA326" s="437"/>
      <c r="AB326" s="437"/>
      <c r="AC326" s="437"/>
      <c r="AD326" s="437"/>
      <c r="AE326" s="437"/>
      <c r="AF326" s="437"/>
      <c r="AG326" s="437"/>
    </row>
    <row r="327">
      <c r="A327" s="437"/>
      <c r="B327" s="437"/>
      <c r="C327" s="437"/>
      <c r="D327" s="437"/>
      <c r="E327" s="437"/>
      <c r="F327" s="437"/>
      <c r="G327" s="437"/>
      <c r="H327" s="437"/>
      <c r="I327" s="437"/>
      <c r="J327" s="437"/>
      <c r="K327" s="437"/>
      <c r="L327" s="437"/>
      <c r="M327" s="437"/>
      <c r="N327" s="437"/>
      <c r="O327" s="437"/>
      <c r="P327" s="437"/>
      <c r="Q327" s="437"/>
      <c r="R327" s="437"/>
      <c r="S327" s="437"/>
      <c r="T327" s="437"/>
      <c r="U327" s="437"/>
      <c r="V327" s="437"/>
      <c r="W327" s="437"/>
      <c r="X327" s="437"/>
      <c r="Y327" s="437"/>
      <c r="Z327" s="437"/>
      <c r="AA327" s="437"/>
      <c r="AB327" s="437"/>
      <c r="AC327" s="437"/>
      <c r="AD327" s="437"/>
      <c r="AE327" s="437"/>
      <c r="AF327" s="437"/>
      <c r="AG327" s="437"/>
    </row>
    <row r="328">
      <c r="A328" s="437"/>
      <c r="B328" s="437"/>
      <c r="C328" s="437"/>
      <c r="D328" s="437"/>
      <c r="E328" s="437"/>
      <c r="F328" s="437"/>
      <c r="G328" s="437"/>
      <c r="H328" s="437"/>
      <c r="I328" s="437"/>
      <c r="J328" s="437"/>
      <c r="K328" s="437"/>
      <c r="L328" s="437"/>
      <c r="M328" s="437"/>
      <c r="N328" s="437"/>
      <c r="O328" s="437"/>
      <c r="P328" s="437"/>
      <c r="Q328" s="437"/>
      <c r="R328" s="437"/>
      <c r="S328" s="437"/>
      <c r="T328" s="437"/>
      <c r="U328" s="437"/>
      <c r="V328" s="437"/>
      <c r="W328" s="437"/>
      <c r="X328" s="437"/>
      <c r="Y328" s="437"/>
      <c r="Z328" s="437"/>
      <c r="AA328" s="437"/>
      <c r="AB328" s="437"/>
      <c r="AC328" s="437"/>
      <c r="AD328" s="437"/>
      <c r="AE328" s="437"/>
      <c r="AF328" s="437"/>
      <c r="AG328" s="437"/>
    </row>
    <row r="329">
      <c r="A329" s="437"/>
      <c r="B329" s="437"/>
      <c r="C329" s="437"/>
      <c r="D329" s="437"/>
      <c r="E329" s="437"/>
      <c r="F329" s="437"/>
      <c r="G329" s="437"/>
      <c r="H329" s="437"/>
      <c r="I329" s="437"/>
      <c r="J329" s="437"/>
      <c r="K329" s="437"/>
      <c r="L329" s="437"/>
      <c r="M329" s="437"/>
      <c r="N329" s="437"/>
      <c r="O329" s="437"/>
      <c r="P329" s="437"/>
      <c r="Q329" s="437"/>
      <c r="R329" s="437"/>
      <c r="S329" s="437"/>
      <c r="T329" s="437"/>
      <c r="U329" s="437"/>
      <c r="V329" s="437"/>
      <c r="W329" s="437"/>
      <c r="X329" s="437"/>
      <c r="Y329" s="437"/>
      <c r="Z329" s="437"/>
      <c r="AA329" s="437"/>
      <c r="AB329" s="437"/>
      <c r="AC329" s="437"/>
      <c r="AD329" s="437"/>
      <c r="AE329" s="437"/>
      <c r="AF329" s="437"/>
      <c r="AG329" s="437"/>
    </row>
    <row r="330">
      <c r="A330" s="437"/>
      <c r="B330" s="437"/>
      <c r="C330" s="437"/>
      <c r="D330" s="437"/>
      <c r="E330" s="437"/>
      <c r="F330" s="437"/>
      <c r="G330" s="437"/>
      <c r="H330" s="437"/>
      <c r="I330" s="437"/>
      <c r="J330" s="437"/>
      <c r="K330" s="437"/>
      <c r="L330" s="437"/>
      <c r="M330" s="437"/>
      <c r="N330" s="437"/>
      <c r="O330" s="437"/>
      <c r="P330" s="437"/>
      <c r="Q330" s="437"/>
      <c r="R330" s="437"/>
      <c r="S330" s="437"/>
      <c r="T330" s="437"/>
      <c r="U330" s="437"/>
      <c r="V330" s="437"/>
      <c r="W330" s="437"/>
      <c r="X330" s="437"/>
      <c r="Y330" s="437"/>
      <c r="Z330" s="437"/>
      <c r="AA330" s="437"/>
      <c r="AB330" s="437"/>
      <c r="AC330" s="437"/>
      <c r="AD330" s="437"/>
      <c r="AE330" s="437"/>
      <c r="AF330" s="437"/>
      <c r="AG330" s="437"/>
    </row>
    <row r="331">
      <c r="A331" s="437"/>
      <c r="B331" s="437"/>
      <c r="C331" s="437"/>
      <c r="D331" s="437"/>
      <c r="E331" s="437"/>
      <c r="F331" s="437"/>
      <c r="G331" s="437"/>
      <c r="H331" s="437"/>
      <c r="I331" s="437"/>
      <c r="J331" s="437"/>
      <c r="K331" s="437"/>
      <c r="L331" s="437"/>
      <c r="M331" s="437"/>
      <c r="N331" s="437"/>
      <c r="O331" s="437"/>
      <c r="P331" s="437"/>
      <c r="Q331" s="437"/>
      <c r="R331" s="437"/>
      <c r="S331" s="437"/>
      <c r="T331" s="437"/>
      <c r="U331" s="437"/>
      <c r="V331" s="437"/>
      <c r="W331" s="437"/>
      <c r="X331" s="437"/>
      <c r="Y331" s="437"/>
      <c r="Z331" s="437"/>
      <c r="AA331" s="437"/>
      <c r="AB331" s="437"/>
      <c r="AC331" s="437"/>
      <c r="AD331" s="437"/>
      <c r="AE331" s="437"/>
      <c r="AF331" s="437"/>
      <c r="AG331" s="437"/>
    </row>
    <row r="332">
      <c r="A332" s="437"/>
      <c r="B332" s="437"/>
      <c r="C332" s="437"/>
      <c r="D332" s="437"/>
      <c r="E332" s="437"/>
      <c r="F332" s="437"/>
      <c r="G332" s="437"/>
      <c r="H332" s="437"/>
      <c r="I332" s="437"/>
      <c r="J332" s="437"/>
      <c r="K332" s="437"/>
      <c r="L332" s="437"/>
      <c r="M332" s="437"/>
      <c r="N332" s="437"/>
      <c r="O332" s="437"/>
      <c r="P332" s="437"/>
      <c r="Q332" s="437"/>
      <c r="R332" s="437"/>
      <c r="S332" s="437"/>
      <c r="T332" s="437"/>
      <c r="U332" s="437"/>
      <c r="V332" s="437"/>
      <c r="W332" s="437"/>
      <c r="X332" s="437"/>
      <c r="Y332" s="437"/>
      <c r="Z332" s="437"/>
      <c r="AA332" s="437"/>
      <c r="AB332" s="437"/>
      <c r="AC332" s="437"/>
      <c r="AD332" s="437"/>
      <c r="AE332" s="437"/>
      <c r="AF332" s="437"/>
      <c r="AG332" s="437"/>
    </row>
    <row r="333">
      <c r="A333" s="437"/>
      <c r="B333" s="437"/>
      <c r="C333" s="437"/>
      <c r="D333" s="437"/>
      <c r="E333" s="437"/>
      <c r="F333" s="437"/>
      <c r="G333" s="437"/>
      <c r="H333" s="437"/>
      <c r="I333" s="437"/>
      <c r="J333" s="437"/>
      <c r="K333" s="437"/>
      <c r="L333" s="437"/>
      <c r="M333" s="437"/>
      <c r="N333" s="437"/>
      <c r="O333" s="437"/>
      <c r="P333" s="437"/>
      <c r="Q333" s="437"/>
      <c r="R333" s="437"/>
      <c r="S333" s="437"/>
      <c r="T333" s="437"/>
      <c r="U333" s="437"/>
      <c r="V333" s="437"/>
      <c r="W333" s="437"/>
      <c r="X333" s="437"/>
      <c r="Y333" s="437"/>
      <c r="Z333" s="437"/>
      <c r="AA333" s="437"/>
      <c r="AB333" s="437"/>
      <c r="AC333" s="437"/>
      <c r="AD333" s="437"/>
      <c r="AE333" s="437"/>
      <c r="AF333" s="437"/>
      <c r="AG333" s="437"/>
    </row>
    <row r="334">
      <c r="A334" s="437"/>
      <c r="B334" s="437"/>
      <c r="C334" s="437"/>
      <c r="D334" s="437"/>
      <c r="E334" s="437"/>
      <c r="F334" s="437"/>
      <c r="G334" s="437"/>
      <c r="H334" s="437"/>
      <c r="I334" s="437"/>
      <c r="J334" s="437"/>
      <c r="K334" s="437"/>
      <c r="L334" s="437"/>
      <c r="M334" s="437"/>
      <c r="N334" s="437"/>
      <c r="O334" s="437"/>
      <c r="P334" s="437"/>
      <c r="Q334" s="437"/>
      <c r="R334" s="437"/>
      <c r="S334" s="437"/>
      <c r="T334" s="437"/>
      <c r="U334" s="437"/>
      <c r="V334" s="437"/>
      <c r="W334" s="437"/>
      <c r="X334" s="437"/>
      <c r="Y334" s="437"/>
      <c r="Z334" s="437"/>
      <c r="AA334" s="437"/>
      <c r="AB334" s="437"/>
      <c r="AC334" s="437"/>
      <c r="AD334" s="437"/>
      <c r="AE334" s="437"/>
      <c r="AF334" s="437"/>
      <c r="AG334" s="437"/>
    </row>
    <row r="335">
      <c r="A335" s="437"/>
      <c r="B335" s="437"/>
      <c r="C335" s="437"/>
      <c r="D335" s="437"/>
      <c r="E335" s="437"/>
      <c r="F335" s="437"/>
      <c r="G335" s="437"/>
      <c r="H335" s="437"/>
      <c r="I335" s="437"/>
      <c r="J335" s="437"/>
      <c r="K335" s="437"/>
      <c r="L335" s="437"/>
      <c r="M335" s="437"/>
      <c r="N335" s="437"/>
      <c r="O335" s="437"/>
      <c r="P335" s="437"/>
      <c r="Q335" s="437"/>
      <c r="R335" s="437"/>
      <c r="S335" s="437"/>
      <c r="T335" s="437"/>
      <c r="U335" s="437"/>
      <c r="V335" s="437"/>
      <c r="W335" s="437"/>
      <c r="X335" s="437"/>
      <c r="Y335" s="437"/>
      <c r="Z335" s="437"/>
      <c r="AA335" s="437"/>
      <c r="AB335" s="437"/>
      <c r="AC335" s="437"/>
      <c r="AD335" s="437"/>
      <c r="AE335" s="437"/>
      <c r="AF335" s="437"/>
      <c r="AG335" s="437"/>
    </row>
    <row r="336">
      <c r="A336" s="437"/>
      <c r="B336" s="437"/>
      <c r="C336" s="437"/>
      <c r="D336" s="437"/>
      <c r="E336" s="437"/>
      <c r="F336" s="437"/>
      <c r="G336" s="437"/>
      <c r="H336" s="437"/>
      <c r="I336" s="437"/>
      <c r="J336" s="437"/>
      <c r="K336" s="437"/>
      <c r="L336" s="437"/>
      <c r="M336" s="437"/>
      <c r="N336" s="437"/>
      <c r="O336" s="437"/>
      <c r="P336" s="437"/>
      <c r="Q336" s="437"/>
      <c r="R336" s="437"/>
      <c r="S336" s="437"/>
      <c r="T336" s="437"/>
      <c r="U336" s="437"/>
      <c r="V336" s="437"/>
      <c r="W336" s="437"/>
      <c r="X336" s="437"/>
      <c r="Y336" s="437"/>
      <c r="Z336" s="437"/>
      <c r="AA336" s="437"/>
      <c r="AB336" s="437"/>
      <c r="AC336" s="437"/>
      <c r="AD336" s="437"/>
      <c r="AE336" s="437"/>
      <c r="AF336" s="437"/>
      <c r="AG336" s="437"/>
    </row>
    <row r="337">
      <c r="A337" s="437"/>
      <c r="B337" s="437"/>
      <c r="C337" s="437"/>
      <c r="D337" s="437"/>
      <c r="E337" s="437"/>
      <c r="F337" s="437"/>
      <c r="G337" s="437"/>
      <c r="H337" s="437"/>
      <c r="I337" s="437"/>
      <c r="J337" s="437"/>
      <c r="K337" s="437"/>
      <c r="L337" s="437"/>
      <c r="M337" s="437"/>
      <c r="N337" s="437"/>
      <c r="O337" s="437"/>
      <c r="P337" s="437"/>
      <c r="Q337" s="437"/>
      <c r="R337" s="437"/>
      <c r="S337" s="437"/>
      <c r="T337" s="437"/>
      <c r="U337" s="437"/>
      <c r="V337" s="437"/>
      <c r="W337" s="437"/>
      <c r="X337" s="437"/>
      <c r="Y337" s="437"/>
      <c r="Z337" s="437"/>
      <c r="AA337" s="437"/>
      <c r="AB337" s="437"/>
      <c r="AC337" s="437"/>
      <c r="AD337" s="437"/>
      <c r="AE337" s="437"/>
      <c r="AF337" s="437"/>
      <c r="AG337" s="437"/>
    </row>
    <row r="338">
      <c r="A338" s="437"/>
      <c r="B338" s="437"/>
      <c r="C338" s="437"/>
      <c r="D338" s="437"/>
      <c r="E338" s="437"/>
      <c r="F338" s="437"/>
      <c r="G338" s="437"/>
      <c r="H338" s="437"/>
      <c r="I338" s="437"/>
      <c r="J338" s="437"/>
      <c r="K338" s="437"/>
      <c r="L338" s="437"/>
      <c r="M338" s="437"/>
      <c r="N338" s="437"/>
      <c r="O338" s="437"/>
      <c r="P338" s="437"/>
      <c r="Q338" s="437"/>
      <c r="R338" s="437"/>
      <c r="S338" s="437"/>
      <c r="T338" s="437"/>
      <c r="U338" s="437"/>
      <c r="V338" s="437"/>
      <c r="W338" s="437"/>
      <c r="X338" s="437"/>
      <c r="Y338" s="437"/>
      <c r="Z338" s="437"/>
      <c r="AA338" s="437"/>
      <c r="AB338" s="437"/>
      <c r="AC338" s="437"/>
      <c r="AD338" s="437"/>
      <c r="AE338" s="437"/>
      <c r="AF338" s="437"/>
      <c r="AG338" s="437"/>
    </row>
    <row r="339">
      <c r="A339" s="437"/>
      <c r="B339" s="437"/>
      <c r="C339" s="437"/>
      <c r="D339" s="437"/>
      <c r="E339" s="437"/>
      <c r="F339" s="437"/>
      <c r="G339" s="437"/>
      <c r="H339" s="437"/>
      <c r="I339" s="437"/>
      <c r="J339" s="437"/>
      <c r="K339" s="437"/>
      <c r="L339" s="437"/>
      <c r="M339" s="437"/>
      <c r="N339" s="437"/>
      <c r="O339" s="437"/>
      <c r="P339" s="437"/>
      <c r="Q339" s="437"/>
      <c r="R339" s="437"/>
      <c r="S339" s="437"/>
      <c r="T339" s="437"/>
      <c r="U339" s="437"/>
      <c r="V339" s="437"/>
      <c r="W339" s="437"/>
      <c r="X339" s="437"/>
      <c r="Y339" s="437"/>
      <c r="Z339" s="437"/>
      <c r="AA339" s="437"/>
      <c r="AB339" s="437"/>
      <c r="AC339" s="437"/>
      <c r="AD339" s="437"/>
      <c r="AE339" s="437"/>
      <c r="AF339" s="437"/>
      <c r="AG339" s="437"/>
    </row>
    <row r="340">
      <c r="A340" s="437"/>
      <c r="B340" s="437"/>
      <c r="C340" s="437"/>
      <c r="D340" s="437"/>
      <c r="E340" s="437"/>
      <c r="F340" s="437"/>
      <c r="G340" s="437"/>
      <c r="H340" s="437"/>
      <c r="I340" s="437"/>
      <c r="J340" s="437"/>
      <c r="K340" s="437"/>
      <c r="L340" s="437"/>
      <c r="M340" s="437"/>
      <c r="N340" s="437"/>
      <c r="O340" s="437"/>
      <c r="P340" s="437"/>
      <c r="Q340" s="437"/>
      <c r="R340" s="437"/>
      <c r="S340" s="437"/>
      <c r="T340" s="437"/>
      <c r="U340" s="437"/>
      <c r="V340" s="437"/>
      <c r="W340" s="437"/>
      <c r="X340" s="437"/>
      <c r="Y340" s="437"/>
      <c r="Z340" s="437"/>
      <c r="AA340" s="437"/>
      <c r="AB340" s="437"/>
      <c r="AC340" s="437"/>
      <c r="AD340" s="437"/>
      <c r="AE340" s="437"/>
      <c r="AF340" s="437"/>
      <c r="AG340" s="437"/>
    </row>
    <row r="341">
      <c r="A341" s="437"/>
      <c r="B341" s="437"/>
      <c r="C341" s="437"/>
      <c r="D341" s="437"/>
      <c r="E341" s="437"/>
      <c r="F341" s="437"/>
      <c r="G341" s="437"/>
      <c r="H341" s="437"/>
      <c r="I341" s="437"/>
      <c r="J341" s="437"/>
      <c r="K341" s="437"/>
      <c r="L341" s="437"/>
      <c r="M341" s="437"/>
      <c r="N341" s="437"/>
      <c r="O341" s="437"/>
      <c r="P341" s="437"/>
      <c r="Q341" s="437"/>
      <c r="R341" s="437"/>
      <c r="S341" s="437"/>
      <c r="T341" s="437"/>
      <c r="U341" s="437"/>
      <c r="V341" s="437"/>
      <c r="W341" s="437"/>
      <c r="X341" s="437"/>
      <c r="Y341" s="437"/>
      <c r="Z341" s="437"/>
      <c r="AA341" s="437"/>
      <c r="AB341" s="437"/>
      <c r="AC341" s="437"/>
      <c r="AD341" s="437"/>
      <c r="AE341" s="437"/>
      <c r="AF341" s="437"/>
      <c r="AG341" s="437"/>
    </row>
    <row r="342">
      <c r="A342" s="437"/>
      <c r="B342" s="437"/>
      <c r="C342" s="437"/>
      <c r="D342" s="437"/>
      <c r="E342" s="437"/>
      <c r="F342" s="437"/>
      <c r="G342" s="437"/>
      <c r="H342" s="437"/>
      <c r="I342" s="437"/>
      <c r="J342" s="437"/>
      <c r="K342" s="437"/>
      <c r="L342" s="437"/>
      <c r="M342" s="437"/>
      <c r="N342" s="437"/>
      <c r="O342" s="437"/>
      <c r="P342" s="437"/>
      <c r="Q342" s="437"/>
      <c r="R342" s="437"/>
      <c r="S342" s="437"/>
      <c r="T342" s="437"/>
      <c r="U342" s="437"/>
      <c r="V342" s="437"/>
      <c r="W342" s="437"/>
      <c r="X342" s="437"/>
      <c r="Y342" s="437"/>
      <c r="Z342" s="437"/>
      <c r="AA342" s="437"/>
      <c r="AB342" s="437"/>
      <c r="AC342" s="437"/>
      <c r="AD342" s="437"/>
      <c r="AE342" s="437"/>
      <c r="AF342" s="437"/>
      <c r="AG342" s="437"/>
    </row>
    <row r="343">
      <c r="A343" s="437"/>
      <c r="B343" s="437"/>
      <c r="C343" s="437"/>
      <c r="D343" s="437"/>
      <c r="E343" s="437"/>
      <c r="F343" s="437"/>
      <c r="G343" s="437"/>
      <c r="H343" s="437"/>
      <c r="I343" s="437"/>
      <c r="J343" s="437"/>
      <c r="K343" s="437"/>
      <c r="L343" s="437"/>
      <c r="M343" s="437"/>
      <c r="N343" s="437"/>
      <c r="O343" s="437"/>
      <c r="P343" s="437"/>
      <c r="Q343" s="437"/>
      <c r="R343" s="437"/>
      <c r="S343" s="437"/>
      <c r="T343" s="437"/>
      <c r="U343" s="437"/>
      <c r="V343" s="437"/>
      <c r="W343" s="437"/>
      <c r="X343" s="437"/>
      <c r="Y343" s="437"/>
      <c r="Z343" s="437"/>
      <c r="AA343" s="437"/>
      <c r="AB343" s="437"/>
      <c r="AC343" s="437"/>
      <c r="AD343" s="437"/>
      <c r="AE343" s="437"/>
      <c r="AF343" s="437"/>
      <c r="AG343" s="437"/>
    </row>
    <row r="344">
      <c r="A344" s="437"/>
      <c r="B344" s="437"/>
      <c r="C344" s="437"/>
      <c r="D344" s="437"/>
      <c r="E344" s="437"/>
      <c r="F344" s="437"/>
      <c r="G344" s="437"/>
      <c r="H344" s="437"/>
      <c r="I344" s="437"/>
      <c r="J344" s="437"/>
      <c r="K344" s="437"/>
      <c r="L344" s="437"/>
      <c r="M344" s="437"/>
      <c r="N344" s="437"/>
      <c r="O344" s="437"/>
      <c r="P344" s="437"/>
      <c r="Q344" s="437"/>
      <c r="R344" s="437"/>
      <c r="S344" s="437"/>
      <c r="T344" s="437"/>
      <c r="U344" s="437"/>
      <c r="V344" s="437"/>
      <c r="W344" s="437"/>
      <c r="X344" s="437"/>
      <c r="Y344" s="437"/>
      <c r="Z344" s="437"/>
      <c r="AA344" s="437"/>
      <c r="AB344" s="437"/>
      <c r="AC344" s="437"/>
      <c r="AD344" s="437"/>
      <c r="AE344" s="437"/>
      <c r="AF344" s="437"/>
      <c r="AG344" s="437"/>
    </row>
    <row r="345">
      <c r="A345" s="437"/>
      <c r="B345" s="437"/>
      <c r="C345" s="437"/>
      <c r="D345" s="437"/>
      <c r="E345" s="437"/>
      <c r="F345" s="437"/>
      <c r="G345" s="437"/>
      <c r="H345" s="437"/>
      <c r="I345" s="437"/>
      <c r="J345" s="437"/>
      <c r="K345" s="437"/>
      <c r="L345" s="437"/>
      <c r="M345" s="437"/>
      <c r="N345" s="437"/>
      <c r="O345" s="437"/>
      <c r="P345" s="437"/>
      <c r="Q345" s="437"/>
      <c r="R345" s="437"/>
      <c r="S345" s="437"/>
      <c r="T345" s="437"/>
      <c r="U345" s="437"/>
      <c r="V345" s="437"/>
      <c r="W345" s="437"/>
      <c r="X345" s="437"/>
      <c r="Y345" s="437"/>
      <c r="Z345" s="437"/>
      <c r="AA345" s="437"/>
      <c r="AB345" s="437"/>
      <c r="AC345" s="437"/>
      <c r="AD345" s="437"/>
      <c r="AE345" s="437"/>
      <c r="AF345" s="437"/>
      <c r="AG345" s="437"/>
    </row>
    <row r="346">
      <c r="A346" s="437"/>
      <c r="B346" s="437"/>
      <c r="C346" s="437"/>
      <c r="D346" s="437"/>
      <c r="E346" s="437"/>
      <c r="F346" s="437"/>
      <c r="G346" s="437"/>
      <c r="H346" s="437"/>
      <c r="I346" s="437"/>
      <c r="J346" s="437"/>
      <c r="K346" s="437"/>
      <c r="L346" s="437"/>
      <c r="M346" s="437"/>
      <c r="N346" s="437"/>
      <c r="O346" s="437"/>
      <c r="P346" s="437"/>
      <c r="Q346" s="437"/>
      <c r="R346" s="437"/>
      <c r="S346" s="437"/>
      <c r="T346" s="437"/>
      <c r="U346" s="437"/>
      <c r="V346" s="437"/>
      <c r="W346" s="437"/>
      <c r="X346" s="437"/>
      <c r="Y346" s="437"/>
      <c r="Z346" s="437"/>
      <c r="AA346" s="437"/>
      <c r="AB346" s="437"/>
      <c r="AC346" s="437"/>
      <c r="AD346" s="437"/>
      <c r="AE346" s="437"/>
      <c r="AF346" s="437"/>
      <c r="AG346" s="437"/>
    </row>
    <row r="347">
      <c r="A347" s="437"/>
      <c r="B347" s="437"/>
      <c r="C347" s="437"/>
      <c r="D347" s="437"/>
      <c r="E347" s="437"/>
      <c r="F347" s="437"/>
      <c r="G347" s="437"/>
      <c r="H347" s="437"/>
      <c r="I347" s="437"/>
      <c r="J347" s="437"/>
      <c r="K347" s="437"/>
      <c r="L347" s="437"/>
      <c r="M347" s="437"/>
      <c r="N347" s="437"/>
      <c r="O347" s="437"/>
      <c r="P347" s="437"/>
      <c r="Q347" s="437"/>
      <c r="R347" s="437"/>
      <c r="S347" s="437"/>
      <c r="T347" s="437"/>
      <c r="U347" s="437"/>
      <c r="V347" s="437"/>
      <c r="W347" s="437"/>
      <c r="X347" s="437"/>
      <c r="Y347" s="437"/>
      <c r="Z347" s="437"/>
      <c r="AA347" s="437"/>
      <c r="AB347" s="437"/>
      <c r="AC347" s="437"/>
      <c r="AD347" s="437"/>
      <c r="AE347" s="437"/>
      <c r="AF347" s="437"/>
      <c r="AG347" s="437"/>
    </row>
    <row r="348">
      <c r="A348" s="437"/>
      <c r="B348" s="437"/>
      <c r="C348" s="437"/>
      <c r="D348" s="437"/>
      <c r="E348" s="437"/>
      <c r="F348" s="437"/>
      <c r="G348" s="437"/>
      <c r="H348" s="437"/>
      <c r="I348" s="437"/>
      <c r="J348" s="437"/>
      <c r="K348" s="437"/>
      <c r="L348" s="437"/>
      <c r="M348" s="437"/>
      <c r="N348" s="437"/>
      <c r="O348" s="437"/>
      <c r="P348" s="437"/>
      <c r="Q348" s="437"/>
      <c r="R348" s="437"/>
      <c r="S348" s="437"/>
      <c r="T348" s="437"/>
      <c r="U348" s="437"/>
      <c r="V348" s="437"/>
      <c r="W348" s="437"/>
      <c r="X348" s="437"/>
      <c r="Y348" s="437"/>
      <c r="Z348" s="437"/>
      <c r="AA348" s="437"/>
      <c r="AB348" s="437"/>
      <c r="AC348" s="437"/>
      <c r="AD348" s="437"/>
      <c r="AE348" s="437"/>
      <c r="AF348" s="437"/>
      <c r="AG348" s="437"/>
    </row>
    <row r="349">
      <c r="A349" s="437"/>
      <c r="B349" s="437"/>
      <c r="C349" s="437"/>
      <c r="D349" s="437"/>
      <c r="E349" s="437"/>
      <c r="F349" s="437"/>
      <c r="G349" s="437"/>
      <c r="H349" s="437"/>
      <c r="I349" s="437"/>
      <c r="J349" s="437"/>
      <c r="K349" s="437"/>
      <c r="L349" s="437"/>
      <c r="M349" s="437"/>
      <c r="N349" s="437"/>
      <c r="O349" s="437"/>
      <c r="P349" s="437"/>
      <c r="Q349" s="437"/>
      <c r="R349" s="437"/>
      <c r="S349" s="437"/>
      <c r="T349" s="437"/>
      <c r="U349" s="437"/>
      <c r="V349" s="437"/>
      <c r="W349" s="437"/>
      <c r="X349" s="437"/>
      <c r="Y349" s="437"/>
      <c r="Z349" s="437"/>
      <c r="AA349" s="437"/>
      <c r="AB349" s="437"/>
      <c r="AC349" s="437"/>
      <c r="AD349" s="437"/>
      <c r="AE349" s="437"/>
      <c r="AF349" s="437"/>
      <c r="AG349" s="437"/>
    </row>
    <row r="350">
      <c r="A350" s="437"/>
      <c r="B350" s="437"/>
      <c r="C350" s="437"/>
      <c r="D350" s="437"/>
      <c r="E350" s="437"/>
      <c r="F350" s="437"/>
      <c r="G350" s="437"/>
      <c r="H350" s="437"/>
      <c r="I350" s="437"/>
      <c r="J350" s="437"/>
      <c r="K350" s="437"/>
      <c r="L350" s="437"/>
      <c r="M350" s="437"/>
      <c r="N350" s="437"/>
      <c r="O350" s="437"/>
      <c r="P350" s="437"/>
      <c r="Q350" s="437"/>
      <c r="R350" s="437"/>
      <c r="S350" s="437"/>
      <c r="T350" s="437"/>
      <c r="U350" s="437"/>
      <c r="V350" s="437"/>
      <c r="W350" s="437"/>
      <c r="X350" s="437"/>
      <c r="Y350" s="437"/>
      <c r="Z350" s="437"/>
      <c r="AA350" s="437"/>
      <c r="AB350" s="437"/>
      <c r="AC350" s="437"/>
      <c r="AD350" s="437"/>
      <c r="AE350" s="437"/>
      <c r="AF350" s="437"/>
      <c r="AG350" s="437"/>
    </row>
    <row r="351">
      <c r="A351" s="437"/>
      <c r="B351" s="437"/>
      <c r="C351" s="437"/>
      <c r="D351" s="437"/>
      <c r="E351" s="437"/>
      <c r="F351" s="437"/>
      <c r="G351" s="437"/>
      <c r="H351" s="437"/>
      <c r="I351" s="437"/>
      <c r="J351" s="437"/>
      <c r="K351" s="437"/>
      <c r="L351" s="437"/>
      <c r="M351" s="437"/>
      <c r="N351" s="437"/>
      <c r="O351" s="437"/>
      <c r="P351" s="437"/>
      <c r="Q351" s="437"/>
      <c r="R351" s="437"/>
      <c r="S351" s="437"/>
      <c r="T351" s="437"/>
      <c r="U351" s="437"/>
      <c r="V351" s="437"/>
      <c r="W351" s="437"/>
      <c r="X351" s="437"/>
      <c r="Y351" s="437"/>
      <c r="Z351" s="437"/>
      <c r="AA351" s="437"/>
      <c r="AB351" s="437"/>
      <c r="AC351" s="437"/>
      <c r="AD351" s="437"/>
      <c r="AE351" s="437"/>
      <c r="AF351" s="437"/>
      <c r="AG351" s="437"/>
    </row>
    <row r="352">
      <c r="A352" s="437"/>
      <c r="B352" s="437"/>
      <c r="C352" s="437"/>
      <c r="D352" s="437"/>
      <c r="E352" s="437"/>
      <c r="F352" s="437"/>
      <c r="G352" s="437"/>
      <c r="H352" s="437"/>
      <c r="I352" s="437"/>
      <c r="J352" s="437"/>
      <c r="K352" s="437"/>
      <c r="L352" s="437"/>
      <c r="M352" s="437"/>
      <c r="N352" s="437"/>
      <c r="O352" s="437"/>
      <c r="P352" s="437"/>
      <c r="Q352" s="437"/>
      <c r="R352" s="437"/>
      <c r="S352" s="437"/>
      <c r="T352" s="437"/>
      <c r="U352" s="437"/>
      <c r="V352" s="437"/>
      <c r="W352" s="437"/>
      <c r="X352" s="437"/>
      <c r="Y352" s="437"/>
      <c r="Z352" s="437"/>
      <c r="AA352" s="437"/>
      <c r="AB352" s="437"/>
      <c r="AC352" s="437"/>
      <c r="AD352" s="437"/>
      <c r="AE352" s="437"/>
      <c r="AF352" s="437"/>
      <c r="AG352" s="437"/>
    </row>
    <row r="353">
      <c r="A353" s="437"/>
      <c r="B353" s="437"/>
      <c r="C353" s="437"/>
      <c r="D353" s="437"/>
      <c r="E353" s="437"/>
      <c r="F353" s="437"/>
      <c r="G353" s="437"/>
      <c r="H353" s="437"/>
      <c r="I353" s="437"/>
      <c r="J353" s="437"/>
      <c r="K353" s="437"/>
      <c r="L353" s="437"/>
      <c r="M353" s="437"/>
      <c r="N353" s="437"/>
      <c r="O353" s="437"/>
      <c r="P353" s="437"/>
      <c r="Q353" s="437"/>
      <c r="R353" s="437"/>
      <c r="S353" s="437"/>
      <c r="T353" s="437"/>
      <c r="U353" s="437"/>
      <c r="V353" s="437"/>
      <c r="W353" s="437"/>
      <c r="X353" s="437"/>
      <c r="Y353" s="437"/>
      <c r="Z353" s="437"/>
      <c r="AA353" s="437"/>
      <c r="AB353" s="437"/>
      <c r="AC353" s="437"/>
      <c r="AD353" s="437"/>
      <c r="AE353" s="437"/>
      <c r="AF353" s="437"/>
      <c r="AG353" s="437"/>
    </row>
    <row r="354">
      <c r="A354" s="437"/>
      <c r="B354" s="437"/>
      <c r="C354" s="437"/>
      <c r="D354" s="437"/>
      <c r="E354" s="437"/>
      <c r="F354" s="437"/>
      <c r="G354" s="437"/>
      <c r="H354" s="437"/>
      <c r="I354" s="437"/>
      <c r="J354" s="437"/>
      <c r="K354" s="437"/>
      <c r="L354" s="437"/>
      <c r="M354" s="437"/>
      <c r="N354" s="437"/>
      <c r="O354" s="437"/>
      <c r="P354" s="437"/>
      <c r="Q354" s="437"/>
      <c r="R354" s="437"/>
      <c r="S354" s="437"/>
      <c r="T354" s="437"/>
      <c r="U354" s="437"/>
      <c r="V354" s="437"/>
      <c r="W354" s="437"/>
      <c r="X354" s="437"/>
      <c r="Y354" s="437"/>
      <c r="Z354" s="437"/>
      <c r="AA354" s="437"/>
      <c r="AB354" s="437"/>
      <c r="AC354" s="437"/>
      <c r="AD354" s="437"/>
      <c r="AE354" s="437"/>
      <c r="AF354" s="437"/>
      <c r="AG354" s="437"/>
    </row>
    <row r="355">
      <c r="A355" s="437"/>
      <c r="B355" s="437"/>
      <c r="C355" s="437"/>
      <c r="D355" s="437"/>
      <c r="E355" s="437"/>
      <c r="F355" s="437"/>
      <c r="G355" s="437"/>
      <c r="H355" s="437"/>
      <c r="I355" s="437"/>
      <c r="J355" s="437"/>
      <c r="K355" s="437"/>
      <c r="L355" s="437"/>
      <c r="M355" s="437"/>
      <c r="N355" s="437"/>
      <c r="O355" s="437"/>
      <c r="P355" s="437"/>
      <c r="Q355" s="437"/>
      <c r="R355" s="437"/>
      <c r="S355" s="437"/>
      <c r="T355" s="437"/>
      <c r="U355" s="437"/>
      <c r="V355" s="437"/>
      <c r="W355" s="437"/>
      <c r="X355" s="437"/>
      <c r="Y355" s="437"/>
      <c r="Z355" s="437"/>
      <c r="AA355" s="437"/>
      <c r="AB355" s="437"/>
      <c r="AC355" s="437"/>
      <c r="AD355" s="437"/>
      <c r="AE355" s="437"/>
      <c r="AF355" s="437"/>
      <c r="AG355" s="437"/>
    </row>
    <row r="356">
      <c r="A356" s="437"/>
      <c r="B356" s="437"/>
      <c r="C356" s="437"/>
      <c r="D356" s="437"/>
      <c r="E356" s="437"/>
      <c r="F356" s="437"/>
      <c r="G356" s="437"/>
      <c r="H356" s="437"/>
      <c r="I356" s="437"/>
      <c r="J356" s="437"/>
      <c r="K356" s="437"/>
      <c r="L356" s="437"/>
      <c r="M356" s="437"/>
      <c r="N356" s="437"/>
      <c r="O356" s="437"/>
      <c r="P356" s="437"/>
      <c r="Q356" s="437"/>
      <c r="R356" s="437"/>
      <c r="S356" s="437"/>
      <c r="T356" s="437"/>
      <c r="U356" s="437"/>
      <c r="V356" s="437"/>
      <c r="W356" s="437"/>
      <c r="X356" s="437"/>
      <c r="Y356" s="437"/>
      <c r="Z356" s="437"/>
      <c r="AA356" s="437"/>
      <c r="AB356" s="437"/>
      <c r="AC356" s="437"/>
      <c r="AD356" s="437"/>
      <c r="AE356" s="437"/>
      <c r="AF356" s="437"/>
      <c r="AG356" s="437"/>
    </row>
    <row r="357">
      <c r="A357" s="437"/>
      <c r="B357" s="437"/>
      <c r="C357" s="437"/>
      <c r="D357" s="437"/>
      <c r="E357" s="437"/>
      <c r="F357" s="437"/>
      <c r="G357" s="437"/>
      <c r="H357" s="437"/>
      <c r="I357" s="437"/>
      <c r="J357" s="437"/>
      <c r="K357" s="437"/>
      <c r="L357" s="437"/>
      <c r="M357" s="437"/>
      <c r="N357" s="437"/>
      <c r="O357" s="437"/>
      <c r="P357" s="437"/>
      <c r="Q357" s="437"/>
      <c r="R357" s="437"/>
      <c r="S357" s="437"/>
      <c r="T357" s="437"/>
      <c r="U357" s="437"/>
      <c r="V357" s="437"/>
      <c r="W357" s="437"/>
      <c r="X357" s="437"/>
      <c r="Y357" s="437"/>
      <c r="Z357" s="437"/>
      <c r="AA357" s="437"/>
      <c r="AB357" s="437"/>
      <c r="AC357" s="437"/>
      <c r="AD357" s="437"/>
      <c r="AE357" s="437"/>
      <c r="AF357" s="437"/>
      <c r="AG357" s="437"/>
    </row>
    <row r="358">
      <c r="A358" s="437"/>
      <c r="B358" s="437"/>
      <c r="C358" s="437"/>
      <c r="D358" s="437"/>
      <c r="E358" s="437"/>
      <c r="F358" s="437"/>
      <c r="G358" s="437"/>
      <c r="H358" s="437"/>
      <c r="I358" s="437"/>
      <c r="J358" s="437"/>
      <c r="K358" s="437"/>
      <c r="L358" s="437"/>
      <c r="M358" s="437"/>
      <c r="N358" s="437"/>
      <c r="O358" s="437"/>
      <c r="P358" s="437"/>
      <c r="Q358" s="437"/>
      <c r="R358" s="437"/>
      <c r="S358" s="437"/>
      <c r="T358" s="437"/>
      <c r="U358" s="437"/>
      <c r="V358" s="437"/>
      <c r="W358" s="437"/>
      <c r="X358" s="437"/>
      <c r="Y358" s="437"/>
      <c r="Z358" s="437"/>
      <c r="AA358" s="437"/>
      <c r="AB358" s="437"/>
      <c r="AC358" s="437"/>
      <c r="AD358" s="437"/>
      <c r="AE358" s="437"/>
      <c r="AF358" s="437"/>
      <c r="AG358" s="437"/>
    </row>
    <row r="359">
      <c r="A359" s="437"/>
      <c r="B359" s="437"/>
      <c r="C359" s="437"/>
      <c r="D359" s="437"/>
      <c r="E359" s="437"/>
      <c r="F359" s="437"/>
      <c r="G359" s="437"/>
      <c r="H359" s="437"/>
      <c r="I359" s="437"/>
      <c r="J359" s="437"/>
      <c r="K359" s="437"/>
      <c r="L359" s="437"/>
      <c r="M359" s="437"/>
      <c r="N359" s="437"/>
      <c r="O359" s="437"/>
      <c r="P359" s="437"/>
      <c r="Q359" s="437"/>
      <c r="R359" s="437"/>
      <c r="S359" s="437"/>
      <c r="T359" s="437"/>
      <c r="U359" s="437"/>
      <c r="V359" s="437"/>
      <c r="W359" s="437"/>
      <c r="X359" s="437"/>
      <c r="Y359" s="437"/>
      <c r="Z359" s="437"/>
      <c r="AA359" s="437"/>
      <c r="AB359" s="437"/>
      <c r="AC359" s="437"/>
      <c r="AD359" s="437"/>
      <c r="AE359" s="437"/>
      <c r="AF359" s="437"/>
      <c r="AG359" s="437"/>
    </row>
    <row r="360">
      <c r="A360" s="437"/>
      <c r="B360" s="437"/>
      <c r="C360" s="437"/>
      <c r="D360" s="437"/>
      <c r="E360" s="437"/>
      <c r="F360" s="437"/>
      <c r="G360" s="437"/>
      <c r="H360" s="437"/>
      <c r="I360" s="437"/>
      <c r="J360" s="437"/>
      <c r="K360" s="437"/>
      <c r="L360" s="437"/>
      <c r="M360" s="437"/>
      <c r="N360" s="437"/>
      <c r="O360" s="437"/>
      <c r="P360" s="437"/>
      <c r="Q360" s="437"/>
      <c r="R360" s="437"/>
      <c r="S360" s="437"/>
      <c r="T360" s="437"/>
      <c r="U360" s="437"/>
      <c r="V360" s="437"/>
      <c r="W360" s="437"/>
      <c r="X360" s="437"/>
      <c r="Y360" s="437"/>
      <c r="Z360" s="437"/>
      <c r="AA360" s="437"/>
      <c r="AB360" s="437"/>
      <c r="AC360" s="437"/>
      <c r="AD360" s="437"/>
      <c r="AE360" s="437"/>
      <c r="AF360" s="437"/>
      <c r="AG360" s="437"/>
    </row>
    <row r="361">
      <c r="A361" s="437"/>
      <c r="B361" s="437"/>
      <c r="C361" s="437"/>
      <c r="D361" s="437"/>
      <c r="E361" s="437"/>
      <c r="F361" s="437"/>
      <c r="G361" s="437"/>
      <c r="H361" s="437"/>
      <c r="I361" s="437"/>
      <c r="J361" s="437"/>
      <c r="K361" s="437"/>
      <c r="L361" s="437"/>
      <c r="M361" s="437"/>
      <c r="N361" s="437"/>
      <c r="O361" s="437"/>
      <c r="P361" s="437"/>
      <c r="Q361" s="437"/>
      <c r="R361" s="437"/>
      <c r="S361" s="437"/>
      <c r="T361" s="437"/>
      <c r="U361" s="437"/>
      <c r="V361" s="437"/>
      <c r="W361" s="437"/>
      <c r="X361" s="437"/>
      <c r="Y361" s="437"/>
      <c r="Z361" s="437"/>
      <c r="AA361" s="437"/>
      <c r="AB361" s="437"/>
      <c r="AC361" s="437"/>
      <c r="AD361" s="437"/>
      <c r="AE361" s="437"/>
      <c r="AF361" s="437"/>
      <c r="AG361" s="437"/>
    </row>
    <row r="362">
      <c r="A362" s="437"/>
      <c r="B362" s="437"/>
      <c r="C362" s="437"/>
      <c r="D362" s="437"/>
      <c r="E362" s="437"/>
      <c r="F362" s="437"/>
      <c r="G362" s="437"/>
      <c r="H362" s="437"/>
      <c r="I362" s="437"/>
      <c r="J362" s="437"/>
      <c r="K362" s="437"/>
      <c r="L362" s="437"/>
      <c r="M362" s="437"/>
      <c r="N362" s="437"/>
      <c r="O362" s="437"/>
      <c r="P362" s="437"/>
      <c r="Q362" s="437"/>
      <c r="R362" s="437"/>
      <c r="S362" s="437"/>
      <c r="T362" s="437"/>
      <c r="U362" s="437"/>
      <c r="V362" s="437"/>
      <c r="W362" s="437"/>
      <c r="X362" s="437"/>
      <c r="Y362" s="437"/>
      <c r="Z362" s="437"/>
      <c r="AA362" s="437"/>
      <c r="AB362" s="437"/>
      <c r="AC362" s="437"/>
      <c r="AD362" s="437"/>
      <c r="AE362" s="437"/>
      <c r="AF362" s="437"/>
      <c r="AG362" s="437"/>
    </row>
    <row r="363">
      <c r="A363" s="437"/>
      <c r="B363" s="437"/>
      <c r="C363" s="437"/>
      <c r="D363" s="437"/>
      <c r="E363" s="437"/>
      <c r="F363" s="437"/>
      <c r="G363" s="437"/>
      <c r="H363" s="437"/>
      <c r="I363" s="437"/>
      <c r="J363" s="437"/>
      <c r="K363" s="437"/>
      <c r="L363" s="437"/>
      <c r="M363" s="437"/>
      <c r="N363" s="437"/>
      <c r="O363" s="437"/>
      <c r="P363" s="437"/>
      <c r="Q363" s="437"/>
      <c r="R363" s="437"/>
      <c r="S363" s="437"/>
      <c r="T363" s="437"/>
      <c r="U363" s="437"/>
      <c r="V363" s="437"/>
      <c r="W363" s="437"/>
      <c r="X363" s="437"/>
      <c r="Y363" s="437"/>
      <c r="Z363" s="437"/>
      <c r="AA363" s="437"/>
      <c r="AB363" s="437"/>
      <c r="AC363" s="437"/>
      <c r="AD363" s="437"/>
      <c r="AE363" s="437"/>
      <c r="AF363" s="437"/>
      <c r="AG363" s="437"/>
    </row>
    <row r="364">
      <c r="A364" s="437"/>
      <c r="B364" s="437"/>
      <c r="C364" s="437"/>
      <c r="D364" s="437"/>
      <c r="E364" s="437"/>
      <c r="F364" s="437"/>
      <c r="G364" s="437"/>
      <c r="H364" s="437"/>
      <c r="I364" s="437"/>
      <c r="J364" s="437"/>
      <c r="K364" s="437"/>
      <c r="L364" s="437"/>
      <c r="M364" s="437"/>
      <c r="N364" s="437"/>
      <c r="O364" s="437"/>
      <c r="P364" s="437"/>
      <c r="Q364" s="437"/>
      <c r="R364" s="437"/>
      <c r="S364" s="437"/>
      <c r="T364" s="437"/>
      <c r="U364" s="437"/>
      <c r="V364" s="437"/>
      <c r="W364" s="437"/>
      <c r="X364" s="437"/>
      <c r="Y364" s="437"/>
      <c r="Z364" s="437"/>
      <c r="AA364" s="437"/>
      <c r="AB364" s="437"/>
      <c r="AC364" s="437"/>
      <c r="AD364" s="437"/>
      <c r="AE364" s="437"/>
      <c r="AF364" s="437"/>
      <c r="AG364" s="437"/>
    </row>
    <row r="365">
      <c r="A365" s="437"/>
      <c r="B365" s="437"/>
      <c r="C365" s="437"/>
      <c r="D365" s="437"/>
      <c r="E365" s="437"/>
      <c r="F365" s="437"/>
      <c r="G365" s="437"/>
      <c r="H365" s="437"/>
      <c r="I365" s="437"/>
      <c r="J365" s="437"/>
      <c r="K365" s="437"/>
      <c r="L365" s="437"/>
      <c r="M365" s="437"/>
      <c r="N365" s="437"/>
      <c r="O365" s="437"/>
      <c r="P365" s="437"/>
      <c r="Q365" s="437"/>
      <c r="R365" s="437"/>
      <c r="S365" s="437"/>
      <c r="T365" s="437"/>
      <c r="U365" s="437"/>
      <c r="V365" s="437"/>
      <c r="W365" s="437"/>
      <c r="X365" s="437"/>
      <c r="Y365" s="437"/>
      <c r="Z365" s="437"/>
      <c r="AA365" s="437"/>
      <c r="AB365" s="437"/>
      <c r="AC365" s="437"/>
      <c r="AD365" s="437"/>
      <c r="AE365" s="437"/>
      <c r="AF365" s="437"/>
      <c r="AG365" s="437"/>
    </row>
    <row r="366">
      <c r="A366" s="437"/>
      <c r="B366" s="437"/>
      <c r="C366" s="437"/>
      <c r="D366" s="437"/>
      <c r="E366" s="437"/>
      <c r="F366" s="437"/>
      <c r="G366" s="437"/>
      <c r="H366" s="437"/>
      <c r="I366" s="437"/>
      <c r="J366" s="437"/>
      <c r="K366" s="437"/>
      <c r="L366" s="437"/>
      <c r="M366" s="437"/>
      <c r="N366" s="437"/>
      <c r="O366" s="437"/>
      <c r="P366" s="437"/>
      <c r="Q366" s="437"/>
      <c r="R366" s="437"/>
      <c r="S366" s="437"/>
      <c r="T366" s="437"/>
      <c r="U366" s="437"/>
      <c r="V366" s="437"/>
      <c r="W366" s="437"/>
      <c r="X366" s="437"/>
      <c r="Y366" s="437"/>
      <c r="Z366" s="437"/>
      <c r="AA366" s="437"/>
      <c r="AB366" s="437"/>
      <c r="AC366" s="437"/>
      <c r="AD366" s="437"/>
      <c r="AE366" s="437"/>
      <c r="AF366" s="437"/>
      <c r="AG366" s="437"/>
    </row>
    <row r="367">
      <c r="A367" s="437"/>
      <c r="B367" s="437"/>
      <c r="C367" s="437"/>
      <c r="D367" s="437"/>
      <c r="E367" s="437"/>
      <c r="F367" s="437"/>
      <c r="G367" s="437"/>
      <c r="H367" s="437"/>
      <c r="I367" s="437"/>
      <c r="J367" s="437"/>
      <c r="K367" s="437"/>
      <c r="L367" s="437"/>
      <c r="M367" s="437"/>
      <c r="N367" s="437"/>
      <c r="O367" s="437"/>
      <c r="P367" s="437"/>
      <c r="Q367" s="437"/>
      <c r="R367" s="437"/>
      <c r="S367" s="437"/>
      <c r="T367" s="437"/>
      <c r="U367" s="437"/>
      <c r="V367" s="437"/>
      <c r="W367" s="437"/>
      <c r="X367" s="437"/>
      <c r="Y367" s="437"/>
      <c r="Z367" s="437"/>
      <c r="AA367" s="437"/>
      <c r="AB367" s="437"/>
      <c r="AC367" s="437"/>
      <c r="AD367" s="437"/>
      <c r="AE367" s="437"/>
      <c r="AF367" s="437"/>
      <c r="AG367" s="437"/>
    </row>
    <row r="368">
      <c r="A368" s="437"/>
      <c r="B368" s="437"/>
      <c r="C368" s="437"/>
      <c r="D368" s="437"/>
      <c r="E368" s="437"/>
      <c r="F368" s="437"/>
      <c r="G368" s="437"/>
      <c r="H368" s="437"/>
      <c r="I368" s="437"/>
      <c r="J368" s="437"/>
      <c r="K368" s="437"/>
      <c r="L368" s="437"/>
      <c r="M368" s="437"/>
      <c r="N368" s="437"/>
      <c r="O368" s="437"/>
      <c r="P368" s="437"/>
      <c r="Q368" s="437"/>
      <c r="R368" s="437"/>
      <c r="S368" s="437"/>
      <c r="T368" s="437"/>
      <c r="U368" s="437"/>
      <c r="V368" s="437"/>
      <c r="W368" s="437"/>
      <c r="X368" s="437"/>
      <c r="Y368" s="437"/>
      <c r="Z368" s="437"/>
      <c r="AA368" s="437"/>
      <c r="AB368" s="437"/>
      <c r="AC368" s="437"/>
      <c r="AD368" s="437"/>
      <c r="AE368" s="437"/>
      <c r="AF368" s="437"/>
      <c r="AG368" s="437"/>
    </row>
    <row r="369">
      <c r="A369" s="437"/>
      <c r="B369" s="437"/>
      <c r="C369" s="437"/>
      <c r="D369" s="437"/>
      <c r="E369" s="437"/>
      <c r="F369" s="437"/>
      <c r="G369" s="437"/>
      <c r="H369" s="437"/>
      <c r="I369" s="437"/>
      <c r="J369" s="437"/>
      <c r="K369" s="437"/>
      <c r="L369" s="437"/>
      <c r="M369" s="437"/>
      <c r="N369" s="437"/>
      <c r="O369" s="437"/>
      <c r="P369" s="437"/>
      <c r="Q369" s="437"/>
      <c r="R369" s="437"/>
      <c r="S369" s="437"/>
      <c r="T369" s="437"/>
      <c r="U369" s="437"/>
      <c r="V369" s="437"/>
      <c r="W369" s="437"/>
      <c r="X369" s="437"/>
      <c r="Y369" s="437"/>
      <c r="Z369" s="437"/>
      <c r="AA369" s="437"/>
      <c r="AB369" s="437"/>
      <c r="AC369" s="437"/>
      <c r="AD369" s="437"/>
      <c r="AE369" s="437"/>
      <c r="AF369" s="437"/>
      <c r="AG369" s="437"/>
    </row>
    <row r="370">
      <c r="A370" s="437"/>
      <c r="B370" s="437"/>
      <c r="C370" s="437"/>
      <c r="D370" s="437"/>
      <c r="E370" s="437"/>
      <c r="F370" s="437"/>
      <c r="G370" s="437"/>
      <c r="H370" s="437"/>
      <c r="I370" s="437"/>
      <c r="J370" s="437"/>
      <c r="K370" s="437"/>
      <c r="L370" s="437"/>
      <c r="M370" s="437"/>
      <c r="N370" s="437"/>
      <c r="O370" s="437"/>
      <c r="P370" s="437"/>
      <c r="Q370" s="437"/>
      <c r="R370" s="437"/>
      <c r="S370" s="437"/>
      <c r="T370" s="437"/>
      <c r="U370" s="437"/>
      <c r="V370" s="437"/>
      <c r="W370" s="437"/>
      <c r="X370" s="437"/>
      <c r="Y370" s="437"/>
      <c r="Z370" s="437"/>
      <c r="AA370" s="437"/>
      <c r="AB370" s="437"/>
      <c r="AC370" s="437"/>
      <c r="AD370" s="437"/>
      <c r="AE370" s="437"/>
      <c r="AF370" s="437"/>
      <c r="AG370" s="437"/>
    </row>
    <row r="371">
      <c r="A371" s="437"/>
      <c r="B371" s="437"/>
      <c r="C371" s="437"/>
      <c r="D371" s="437"/>
      <c r="E371" s="437"/>
      <c r="F371" s="437"/>
      <c r="G371" s="437"/>
      <c r="H371" s="437"/>
      <c r="I371" s="437"/>
      <c r="J371" s="437"/>
      <c r="K371" s="437"/>
      <c r="L371" s="437"/>
      <c r="M371" s="437"/>
      <c r="N371" s="437"/>
      <c r="O371" s="437"/>
      <c r="P371" s="437"/>
      <c r="Q371" s="437"/>
      <c r="R371" s="437"/>
      <c r="S371" s="437"/>
      <c r="T371" s="437"/>
      <c r="U371" s="437"/>
      <c r="V371" s="437"/>
      <c r="W371" s="437"/>
      <c r="X371" s="437"/>
      <c r="Y371" s="437"/>
      <c r="Z371" s="437"/>
      <c r="AA371" s="437"/>
      <c r="AB371" s="437"/>
      <c r="AC371" s="437"/>
      <c r="AD371" s="437"/>
      <c r="AE371" s="437"/>
      <c r="AF371" s="437"/>
      <c r="AG371" s="437"/>
    </row>
    <row r="372">
      <c r="A372" s="437"/>
      <c r="B372" s="437"/>
      <c r="C372" s="437"/>
      <c r="D372" s="437"/>
      <c r="E372" s="437"/>
      <c r="F372" s="437"/>
      <c r="G372" s="437"/>
      <c r="H372" s="437"/>
      <c r="I372" s="437"/>
      <c r="J372" s="437"/>
      <c r="K372" s="437"/>
      <c r="L372" s="437"/>
      <c r="M372" s="437"/>
      <c r="N372" s="437"/>
      <c r="O372" s="437"/>
      <c r="P372" s="437"/>
      <c r="Q372" s="437"/>
      <c r="R372" s="437"/>
      <c r="S372" s="437"/>
      <c r="T372" s="437"/>
      <c r="U372" s="437"/>
      <c r="V372" s="437"/>
      <c r="W372" s="437"/>
      <c r="X372" s="437"/>
      <c r="Y372" s="437"/>
      <c r="Z372" s="437"/>
      <c r="AA372" s="437"/>
      <c r="AB372" s="437"/>
      <c r="AC372" s="437"/>
      <c r="AD372" s="437"/>
      <c r="AE372" s="437"/>
      <c r="AF372" s="437"/>
      <c r="AG372" s="437"/>
    </row>
    <row r="373">
      <c r="A373" s="437"/>
      <c r="B373" s="437"/>
      <c r="C373" s="437"/>
      <c r="D373" s="437"/>
      <c r="E373" s="437"/>
      <c r="F373" s="437"/>
      <c r="G373" s="437"/>
      <c r="H373" s="437"/>
      <c r="I373" s="437"/>
      <c r="J373" s="437"/>
      <c r="K373" s="437"/>
      <c r="L373" s="437"/>
      <c r="M373" s="437"/>
      <c r="N373" s="437"/>
      <c r="O373" s="437"/>
      <c r="P373" s="437"/>
      <c r="Q373" s="437"/>
      <c r="R373" s="437"/>
      <c r="S373" s="437"/>
      <c r="T373" s="437"/>
      <c r="U373" s="437"/>
      <c r="V373" s="437"/>
      <c r="W373" s="437"/>
      <c r="X373" s="437"/>
      <c r="Y373" s="437"/>
      <c r="Z373" s="437"/>
      <c r="AA373" s="437"/>
      <c r="AB373" s="437"/>
      <c r="AC373" s="437"/>
      <c r="AD373" s="437"/>
      <c r="AE373" s="437"/>
      <c r="AF373" s="437"/>
      <c r="AG373" s="437"/>
    </row>
    <row r="374">
      <c r="A374" s="437"/>
      <c r="B374" s="437"/>
      <c r="C374" s="437"/>
      <c r="D374" s="437"/>
      <c r="E374" s="437"/>
      <c r="F374" s="437"/>
      <c r="G374" s="437"/>
      <c r="H374" s="437"/>
      <c r="I374" s="437"/>
      <c r="J374" s="437"/>
      <c r="K374" s="437"/>
      <c r="L374" s="437"/>
      <c r="M374" s="437"/>
      <c r="N374" s="437"/>
      <c r="O374" s="437"/>
      <c r="P374" s="437"/>
      <c r="Q374" s="437"/>
      <c r="R374" s="437"/>
      <c r="S374" s="437"/>
      <c r="T374" s="437"/>
      <c r="U374" s="437"/>
      <c r="V374" s="437"/>
      <c r="W374" s="437"/>
      <c r="X374" s="437"/>
      <c r="Y374" s="437"/>
      <c r="Z374" s="437"/>
      <c r="AA374" s="437"/>
      <c r="AB374" s="437"/>
      <c r="AC374" s="437"/>
      <c r="AD374" s="437"/>
      <c r="AE374" s="437"/>
      <c r="AF374" s="437"/>
      <c r="AG374" s="437"/>
    </row>
    <row r="375">
      <c r="A375" s="437"/>
      <c r="B375" s="437"/>
      <c r="C375" s="437"/>
      <c r="D375" s="437"/>
      <c r="E375" s="437"/>
      <c r="F375" s="437"/>
      <c r="G375" s="437"/>
      <c r="H375" s="437"/>
      <c r="I375" s="437"/>
      <c r="J375" s="437"/>
      <c r="K375" s="437"/>
      <c r="L375" s="437"/>
      <c r="M375" s="437"/>
      <c r="N375" s="437"/>
      <c r="O375" s="437"/>
      <c r="P375" s="437"/>
      <c r="Q375" s="437"/>
      <c r="R375" s="437"/>
      <c r="S375" s="437"/>
      <c r="T375" s="437"/>
      <c r="U375" s="437"/>
      <c r="V375" s="437"/>
      <c r="W375" s="437"/>
      <c r="X375" s="437"/>
      <c r="Y375" s="437"/>
      <c r="Z375" s="437"/>
      <c r="AA375" s="437"/>
      <c r="AB375" s="437"/>
      <c r="AC375" s="437"/>
      <c r="AD375" s="437"/>
      <c r="AE375" s="437"/>
      <c r="AF375" s="437"/>
      <c r="AG375" s="437"/>
    </row>
    <row r="376">
      <c r="A376" s="437"/>
      <c r="B376" s="437"/>
      <c r="C376" s="437"/>
      <c r="D376" s="437"/>
      <c r="E376" s="437"/>
      <c r="F376" s="437"/>
      <c r="G376" s="437"/>
      <c r="H376" s="437"/>
      <c r="I376" s="437"/>
      <c r="J376" s="437"/>
      <c r="K376" s="437"/>
      <c r="L376" s="437"/>
      <c r="M376" s="437"/>
      <c r="N376" s="437"/>
      <c r="O376" s="437"/>
      <c r="P376" s="437"/>
      <c r="Q376" s="437"/>
      <c r="R376" s="437"/>
      <c r="S376" s="437"/>
      <c r="T376" s="437"/>
      <c r="U376" s="437"/>
      <c r="V376" s="437"/>
      <c r="W376" s="437"/>
      <c r="X376" s="437"/>
      <c r="Y376" s="437"/>
      <c r="Z376" s="437"/>
      <c r="AA376" s="437"/>
      <c r="AB376" s="437"/>
      <c r="AC376" s="437"/>
      <c r="AD376" s="437"/>
      <c r="AE376" s="437"/>
      <c r="AF376" s="437"/>
      <c r="AG376" s="437"/>
    </row>
    <row r="377">
      <c r="A377" s="437"/>
      <c r="B377" s="437"/>
      <c r="C377" s="437"/>
      <c r="D377" s="437"/>
      <c r="E377" s="437"/>
      <c r="F377" s="437"/>
      <c r="G377" s="437"/>
      <c r="H377" s="437"/>
      <c r="I377" s="437"/>
      <c r="J377" s="437"/>
      <c r="K377" s="437"/>
      <c r="L377" s="437"/>
      <c r="M377" s="437"/>
      <c r="N377" s="437"/>
      <c r="O377" s="437"/>
      <c r="P377" s="437"/>
      <c r="Q377" s="437"/>
      <c r="R377" s="437"/>
      <c r="S377" s="437"/>
      <c r="T377" s="437"/>
      <c r="U377" s="437"/>
      <c r="V377" s="437"/>
      <c r="W377" s="437"/>
      <c r="X377" s="437"/>
      <c r="Y377" s="437"/>
      <c r="Z377" s="437"/>
      <c r="AA377" s="437"/>
      <c r="AB377" s="437"/>
      <c r="AC377" s="437"/>
      <c r="AD377" s="437"/>
      <c r="AE377" s="437"/>
      <c r="AF377" s="437"/>
      <c r="AG377" s="437"/>
    </row>
    <row r="378">
      <c r="A378" s="437"/>
      <c r="B378" s="437"/>
      <c r="C378" s="437"/>
      <c r="D378" s="437"/>
      <c r="E378" s="437"/>
      <c r="F378" s="437"/>
      <c r="G378" s="437"/>
      <c r="H378" s="437"/>
      <c r="I378" s="437"/>
      <c r="J378" s="437"/>
      <c r="K378" s="437"/>
      <c r="L378" s="437"/>
      <c r="M378" s="437"/>
      <c r="N378" s="437"/>
      <c r="O378" s="437"/>
      <c r="P378" s="437"/>
      <c r="Q378" s="437"/>
      <c r="R378" s="437"/>
      <c r="S378" s="437"/>
      <c r="T378" s="437"/>
      <c r="U378" s="437"/>
      <c r="V378" s="437"/>
      <c r="W378" s="437"/>
      <c r="X378" s="437"/>
      <c r="Y378" s="437"/>
      <c r="Z378" s="437"/>
      <c r="AA378" s="437"/>
      <c r="AB378" s="437"/>
      <c r="AC378" s="437"/>
      <c r="AD378" s="437"/>
      <c r="AE378" s="437"/>
      <c r="AF378" s="437"/>
      <c r="AG378" s="437"/>
    </row>
    <row r="379">
      <c r="A379" s="437"/>
      <c r="B379" s="437"/>
      <c r="C379" s="437"/>
      <c r="D379" s="437"/>
      <c r="E379" s="437"/>
      <c r="F379" s="437"/>
      <c r="G379" s="437"/>
      <c r="H379" s="437"/>
      <c r="I379" s="437"/>
      <c r="J379" s="437"/>
      <c r="K379" s="437"/>
      <c r="L379" s="437"/>
      <c r="M379" s="437"/>
      <c r="N379" s="437"/>
      <c r="O379" s="437"/>
      <c r="P379" s="437"/>
      <c r="Q379" s="437"/>
      <c r="R379" s="437"/>
      <c r="S379" s="437"/>
      <c r="T379" s="437"/>
      <c r="U379" s="437"/>
      <c r="V379" s="437"/>
      <c r="W379" s="437"/>
      <c r="X379" s="437"/>
      <c r="Y379" s="437"/>
      <c r="Z379" s="437"/>
      <c r="AA379" s="437"/>
      <c r="AB379" s="437"/>
      <c r="AC379" s="437"/>
      <c r="AD379" s="437"/>
      <c r="AE379" s="437"/>
      <c r="AF379" s="437"/>
      <c r="AG379" s="437"/>
    </row>
    <row r="380">
      <c r="A380" s="437"/>
      <c r="B380" s="437"/>
      <c r="C380" s="437"/>
      <c r="D380" s="437"/>
      <c r="E380" s="437"/>
      <c r="F380" s="437"/>
      <c r="G380" s="437"/>
      <c r="H380" s="437"/>
      <c r="I380" s="437"/>
      <c r="J380" s="437"/>
      <c r="K380" s="437"/>
      <c r="L380" s="437"/>
      <c r="M380" s="437"/>
      <c r="N380" s="437"/>
      <c r="O380" s="437"/>
      <c r="P380" s="437"/>
      <c r="Q380" s="437"/>
      <c r="R380" s="437"/>
      <c r="S380" s="437"/>
      <c r="T380" s="437"/>
      <c r="U380" s="437"/>
      <c r="V380" s="437"/>
      <c r="W380" s="437"/>
      <c r="X380" s="437"/>
      <c r="Y380" s="437"/>
      <c r="Z380" s="437"/>
      <c r="AA380" s="437"/>
      <c r="AB380" s="437"/>
      <c r="AC380" s="437"/>
      <c r="AD380" s="437"/>
      <c r="AE380" s="437"/>
      <c r="AF380" s="437"/>
      <c r="AG380" s="437"/>
    </row>
    <row r="381">
      <c r="A381" s="437"/>
      <c r="B381" s="437"/>
      <c r="C381" s="437"/>
      <c r="D381" s="437"/>
      <c r="E381" s="437"/>
      <c r="F381" s="437"/>
      <c r="G381" s="437"/>
      <c r="H381" s="437"/>
      <c r="I381" s="437"/>
      <c r="J381" s="437"/>
      <c r="K381" s="437"/>
      <c r="L381" s="437"/>
      <c r="M381" s="437"/>
      <c r="N381" s="437"/>
      <c r="O381" s="437"/>
      <c r="P381" s="437"/>
      <c r="Q381" s="437"/>
      <c r="R381" s="437"/>
      <c r="S381" s="437"/>
      <c r="T381" s="437"/>
      <c r="U381" s="437"/>
      <c r="V381" s="437"/>
      <c r="W381" s="437"/>
      <c r="X381" s="437"/>
      <c r="Y381" s="437"/>
      <c r="Z381" s="437"/>
      <c r="AA381" s="437"/>
      <c r="AB381" s="437"/>
      <c r="AC381" s="437"/>
      <c r="AD381" s="437"/>
      <c r="AE381" s="437"/>
      <c r="AF381" s="437"/>
      <c r="AG381" s="437"/>
    </row>
    <row r="382">
      <c r="A382" s="437"/>
      <c r="B382" s="437"/>
      <c r="C382" s="437"/>
      <c r="D382" s="437"/>
      <c r="E382" s="437"/>
      <c r="F382" s="437"/>
      <c r="G382" s="437"/>
      <c r="H382" s="437"/>
      <c r="I382" s="437"/>
      <c r="J382" s="437"/>
      <c r="K382" s="437"/>
      <c r="L382" s="437"/>
      <c r="M382" s="437"/>
      <c r="N382" s="437"/>
      <c r="O382" s="437"/>
      <c r="P382" s="437"/>
      <c r="Q382" s="437"/>
      <c r="R382" s="437"/>
      <c r="S382" s="437"/>
      <c r="T382" s="437"/>
      <c r="U382" s="437"/>
      <c r="V382" s="437"/>
      <c r="W382" s="437"/>
      <c r="X382" s="437"/>
      <c r="Y382" s="437"/>
      <c r="Z382" s="437"/>
      <c r="AA382" s="437"/>
      <c r="AB382" s="437"/>
      <c r="AC382" s="437"/>
      <c r="AD382" s="437"/>
      <c r="AE382" s="437"/>
      <c r="AF382" s="437"/>
      <c r="AG382" s="437"/>
    </row>
    <row r="383">
      <c r="A383" s="437"/>
      <c r="B383" s="437"/>
      <c r="C383" s="437"/>
      <c r="D383" s="437"/>
      <c r="E383" s="437"/>
      <c r="F383" s="437"/>
      <c r="G383" s="437"/>
      <c r="H383" s="437"/>
      <c r="I383" s="437"/>
      <c r="J383" s="437"/>
      <c r="K383" s="437"/>
      <c r="L383" s="437"/>
      <c r="M383" s="437"/>
      <c r="N383" s="437"/>
      <c r="O383" s="437"/>
      <c r="P383" s="437"/>
      <c r="Q383" s="437"/>
      <c r="R383" s="437"/>
      <c r="S383" s="437"/>
      <c r="T383" s="437"/>
      <c r="U383" s="437"/>
      <c r="V383" s="437"/>
      <c r="W383" s="437"/>
      <c r="X383" s="437"/>
      <c r="Y383" s="437"/>
      <c r="Z383" s="437"/>
      <c r="AA383" s="437"/>
      <c r="AB383" s="437"/>
      <c r="AC383" s="437"/>
      <c r="AD383" s="437"/>
      <c r="AE383" s="437"/>
      <c r="AF383" s="437"/>
      <c r="AG383" s="437"/>
    </row>
    <row r="384">
      <c r="A384" s="437"/>
      <c r="B384" s="437"/>
      <c r="C384" s="437"/>
      <c r="D384" s="437"/>
      <c r="E384" s="437"/>
      <c r="F384" s="437"/>
      <c r="G384" s="437"/>
      <c r="H384" s="437"/>
      <c r="I384" s="437"/>
      <c r="J384" s="437"/>
      <c r="K384" s="437"/>
      <c r="L384" s="437"/>
      <c r="M384" s="437"/>
      <c r="N384" s="437"/>
      <c r="O384" s="437"/>
      <c r="P384" s="437"/>
      <c r="Q384" s="437"/>
      <c r="R384" s="437"/>
      <c r="S384" s="437"/>
      <c r="T384" s="437"/>
      <c r="U384" s="437"/>
      <c r="V384" s="437"/>
      <c r="W384" s="437"/>
      <c r="X384" s="437"/>
      <c r="Y384" s="437"/>
      <c r="Z384" s="437"/>
      <c r="AA384" s="437"/>
      <c r="AB384" s="437"/>
      <c r="AC384" s="437"/>
      <c r="AD384" s="437"/>
      <c r="AE384" s="437"/>
      <c r="AF384" s="437"/>
      <c r="AG384" s="437"/>
    </row>
    <row r="385">
      <c r="A385" s="437"/>
      <c r="B385" s="437"/>
      <c r="C385" s="437"/>
      <c r="D385" s="437"/>
      <c r="E385" s="437"/>
      <c r="F385" s="437"/>
      <c r="G385" s="437"/>
      <c r="H385" s="437"/>
      <c r="I385" s="437"/>
      <c r="J385" s="437"/>
      <c r="K385" s="437"/>
      <c r="L385" s="437"/>
      <c r="M385" s="437"/>
      <c r="N385" s="437"/>
      <c r="O385" s="437"/>
      <c r="P385" s="437"/>
      <c r="Q385" s="437"/>
      <c r="R385" s="437"/>
      <c r="S385" s="437"/>
      <c r="T385" s="437"/>
      <c r="U385" s="437"/>
      <c r="V385" s="437"/>
      <c r="W385" s="437"/>
      <c r="X385" s="437"/>
      <c r="Y385" s="437"/>
      <c r="Z385" s="437"/>
      <c r="AA385" s="437"/>
      <c r="AB385" s="437"/>
      <c r="AC385" s="437"/>
      <c r="AD385" s="437"/>
      <c r="AE385" s="437"/>
      <c r="AF385" s="437"/>
      <c r="AG385" s="437"/>
    </row>
    <row r="386">
      <c r="A386" s="437"/>
      <c r="B386" s="437"/>
      <c r="C386" s="437"/>
      <c r="D386" s="437"/>
      <c r="E386" s="437"/>
      <c r="F386" s="437"/>
      <c r="G386" s="437"/>
      <c r="H386" s="437"/>
      <c r="I386" s="437"/>
      <c r="J386" s="437"/>
      <c r="K386" s="437"/>
      <c r="L386" s="437"/>
      <c r="M386" s="437"/>
      <c r="N386" s="437"/>
      <c r="O386" s="437"/>
      <c r="P386" s="437"/>
      <c r="Q386" s="437"/>
      <c r="R386" s="437"/>
      <c r="S386" s="437"/>
      <c r="T386" s="437"/>
      <c r="U386" s="437"/>
      <c r="V386" s="437"/>
      <c r="W386" s="437"/>
      <c r="X386" s="437"/>
      <c r="Y386" s="437"/>
      <c r="Z386" s="437"/>
      <c r="AA386" s="437"/>
      <c r="AB386" s="437"/>
      <c r="AC386" s="437"/>
      <c r="AD386" s="437"/>
      <c r="AE386" s="437"/>
      <c r="AF386" s="437"/>
      <c r="AG386" s="437"/>
    </row>
    <row r="387">
      <c r="A387" s="437"/>
      <c r="B387" s="437"/>
      <c r="C387" s="437"/>
      <c r="D387" s="437"/>
      <c r="E387" s="437"/>
      <c r="F387" s="437"/>
      <c r="G387" s="437"/>
      <c r="H387" s="437"/>
      <c r="I387" s="437"/>
      <c r="J387" s="437"/>
      <c r="K387" s="437"/>
      <c r="L387" s="437"/>
      <c r="M387" s="437"/>
      <c r="N387" s="437"/>
      <c r="O387" s="437"/>
      <c r="P387" s="437"/>
      <c r="Q387" s="437"/>
      <c r="R387" s="437"/>
      <c r="S387" s="437"/>
      <c r="T387" s="437"/>
      <c r="U387" s="437"/>
      <c r="V387" s="437"/>
      <c r="W387" s="437"/>
      <c r="X387" s="437"/>
      <c r="Y387" s="437"/>
      <c r="Z387" s="437"/>
      <c r="AA387" s="437"/>
      <c r="AB387" s="437"/>
      <c r="AC387" s="437"/>
      <c r="AD387" s="437"/>
      <c r="AE387" s="437"/>
      <c r="AF387" s="437"/>
      <c r="AG387" s="437"/>
    </row>
    <row r="388">
      <c r="A388" s="437"/>
      <c r="B388" s="437"/>
      <c r="C388" s="437"/>
      <c r="D388" s="437"/>
      <c r="E388" s="437"/>
      <c r="F388" s="437"/>
      <c r="G388" s="437"/>
      <c r="H388" s="437"/>
      <c r="I388" s="437"/>
      <c r="J388" s="437"/>
      <c r="K388" s="437"/>
      <c r="L388" s="437"/>
      <c r="M388" s="437"/>
      <c r="N388" s="437"/>
      <c r="O388" s="437"/>
      <c r="P388" s="437"/>
      <c r="Q388" s="437"/>
      <c r="R388" s="437"/>
      <c r="S388" s="437"/>
      <c r="T388" s="437"/>
      <c r="U388" s="437"/>
      <c r="V388" s="437"/>
      <c r="W388" s="437"/>
      <c r="X388" s="437"/>
      <c r="Y388" s="437"/>
      <c r="Z388" s="437"/>
      <c r="AA388" s="437"/>
      <c r="AB388" s="437"/>
      <c r="AC388" s="437"/>
      <c r="AD388" s="437"/>
      <c r="AE388" s="437"/>
      <c r="AF388" s="437"/>
      <c r="AG388" s="437"/>
    </row>
    <row r="389">
      <c r="A389" s="437"/>
      <c r="B389" s="437"/>
      <c r="C389" s="437"/>
      <c r="D389" s="437"/>
      <c r="E389" s="437"/>
      <c r="F389" s="437"/>
      <c r="G389" s="437"/>
      <c r="H389" s="437"/>
      <c r="I389" s="437"/>
      <c r="J389" s="437"/>
      <c r="K389" s="437"/>
      <c r="L389" s="437"/>
      <c r="M389" s="437"/>
      <c r="N389" s="437"/>
      <c r="O389" s="437"/>
      <c r="P389" s="437"/>
      <c r="Q389" s="437"/>
      <c r="R389" s="437"/>
      <c r="S389" s="437"/>
      <c r="T389" s="437"/>
      <c r="U389" s="437"/>
      <c r="V389" s="437"/>
      <c r="W389" s="437"/>
      <c r="X389" s="437"/>
      <c r="Y389" s="437"/>
      <c r="Z389" s="437"/>
      <c r="AA389" s="437"/>
      <c r="AB389" s="437"/>
      <c r="AC389" s="437"/>
      <c r="AD389" s="437"/>
      <c r="AE389" s="437"/>
      <c r="AF389" s="437"/>
      <c r="AG389" s="437"/>
    </row>
    <row r="390">
      <c r="A390" s="437"/>
      <c r="B390" s="437"/>
      <c r="C390" s="437"/>
      <c r="D390" s="437"/>
      <c r="E390" s="437"/>
      <c r="F390" s="437"/>
      <c r="G390" s="437"/>
      <c r="H390" s="437"/>
      <c r="I390" s="437"/>
      <c r="J390" s="437"/>
      <c r="K390" s="437"/>
      <c r="L390" s="437"/>
      <c r="M390" s="437"/>
      <c r="N390" s="437"/>
      <c r="O390" s="437"/>
      <c r="P390" s="437"/>
      <c r="Q390" s="437"/>
      <c r="R390" s="437"/>
      <c r="S390" s="437"/>
      <c r="T390" s="437"/>
      <c r="U390" s="437"/>
      <c r="V390" s="437"/>
      <c r="W390" s="437"/>
      <c r="X390" s="437"/>
      <c r="Y390" s="437"/>
      <c r="Z390" s="437"/>
      <c r="AA390" s="437"/>
      <c r="AB390" s="437"/>
      <c r="AC390" s="437"/>
      <c r="AD390" s="437"/>
      <c r="AE390" s="437"/>
      <c r="AF390" s="437"/>
      <c r="AG390" s="437"/>
    </row>
    <row r="391">
      <c r="A391" s="437"/>
      <c r="B391" s="437"/>
      <c r="C391" s="437"/>
      <c r="D391" s="437"/>
      <c r="E391" s="437"/>
      <c r="F391" s="437"/>
      <c r="G391" s="437"/>
      <c r="H391" s="437"/>
      <c r="I391" s="437"/>
      <c r="J391" s="437"/>
      <c r="K391" s="437"/>
      <c r="L391" s="437"/>
      <c r="M391" s="437"/>
      <c r="N391" s="437"/>
      <c r="O391" s="437"/>
      <c r="P391" s="437"/>
      <c r="Q391" s="437"/>
      <c r="R391" s="437"/>
      <c r="S391" s="437"/>
      <c r="T391" s="437"/>
      <c r="U391" s="437"/>
      <c r="V391" s="437"/>
      <c r="W391" s="437"/>
      <c r="X391" s="437"/>
      <c r="Y391" s="437"/>
      <c r="Z391" s="437"/>
      <c r="AA391" s="437"/>
      <c r="AB391" s="437"/>
      <c r="AC391" s="437"/>
      <c r="AD391" s="437"/>
      <c r="AE391" s="437"/>
      <c r="AF391" s="437"/>
      <c r="AG391" s="437"/>
    </row>
    <row r="392">
      <c r="A392" s="437"/>
      <c r="B392" s="437"/>
      <c r="C392" s="437"/>
      <c r="D392" s="437"/>
      <c r="E392" s="437"/>
      <c r="F392" s="437"/>
      <c r="G392" s="437"/>
      <c r="H392" s="437"/>
      <c r="I392" s="437"/>
      <c r="J392" s="437"/>
      <c r="K392" s="437"/>
      <c r="L392" s="437"/>
      <c r="M392" s="437"/>
      <c r="N392" s="437"/>
      <c r="O392" s="437"/>
      <c r="P392" s="437"/>
      <c r="Q392" s="437"/>
      <c r="R392" s="437"/>
      <c r="S392" s="437"/>
      <c r="T392" s="437"/>
      <c r="U392" s="437"/>
      <c r="V392" s="437"/>
      <c r="W392" s="437"/>
      <c r="X392" s="437"/>
      <c r="Y392" s="437"/>
      <c r="Z392" s="437"/>
      <c r="AA392" s="437"/>
      <c r="AB392" s="437"/>
      <c r="AC392" s="437"/>
      <c r="AD392" s="437"/>
      <c r="AE392" s="437"/>
      <c r="AF392" s="437"/>
      <c r="AG392" s="437"/>
    </row>
    <row r="393">
      <c r="A393" s="437"/>
      <c r="B393" s="437"/>
      <c r="C393" s="437"/>
      <c r="D393" s="437"/>
      <c r="E393" s="437"/>
      <c r="F393" s="437"/>
      <c r="G393" s="437"/>
      <c r="H393" s="437"/>
      <c r="I393" s="437"/>
      <c r="J393" s="437"/>
      <c r="K393" s="437"/>
      <c r="L393" s="437"/>
      <c r="M393" s="437"/>
      <c r="N393" s="437"/>
      <c r="O393" s="437"/>
      <c r="P393" s="437"/>
      <c r="Q393" s="437"/>
      <c r="R393" s="437"/>
      <c r="S393" s="437"/>
      <c r="T393" s="437"/>
      <c r="U393" s="437"/>
      <c r="V393" s="437"/>
      <c r="W393" s="437"/>
      <c r="X393" s="437"/>
      <c r="Y393" s="437"/>
      <c r="Z393" s="437"/>
      <c r="AA393" s="437"/>
      <c r="AB393" s="437"/>
      <c r="AC393" s="437"/>
      <c r="AD393" s="437"/>
      <c r="AE393" s="437"/>
      <c r="AF393" s="437"/>
      <c r="AG393" s="437"/>
    </row>
    <row r="394">
      <c r="A394" s="437"/>
      <c r="B394" s="437"/>
      <c r="C394" s="437"/>
      <c r="D394" s="437"/>
      <c r="E394" s="437"/>
      <c r="F394" s="437"/>
      <c r="G394" s="437"/>
      <c r="H394" s="437"/>
      <c r="I394" s="437"/>
      <c r="J394" s="437"/>
      <c r="K394" s="437"/>
      <c r="L394" s="437"/>
      <c r="M394" s="437"/>
      <c r="N394" s="437"/>
      <c r="O394" s="437"/>
      <c r="P394" s="437"/>
      <c r="Q394" s="437"/>
      <c r="R394" s="437"/>
      <c r="S394" s="437"/>
      <c r="T394" s="437"/>
      <c r="U394" s="437"/>
      <c r="V394" s="437"/>
      <c r="W394" s="437"/>
      <c r="X394" s="437"/>
      <c r="Y394" s="437"/>
      <c r="Z394" s="437"/>
      <c r="AA394" s="437"/>
      <c r="AB394" s="437"/>
      <c r="AC394" s="437"/>
      <c r="AD394" s="437"/>
      <c r="AE394" s="437"/>
      <c r="AF394" s="437"/>
      <c r="AG394" s="437"/>
    </row>
    <row r="395">
      <c r="A395" s="437"/>
      <c r="B395" s="437"/>
      <c r="C395" s="437"/>
      <c r="D395" s="437"/>
      <c r="E395" s="437"/>
      <c r="F395" s="437"/>
      <c r="G395" s="437"/>
      <c r="H395" s="437"/>
      <c r="I395" s="437"/>
      <c r="J395" s="437"/>
      <c r="K395" s="437"/>
      <c r="L395" s="437"/>
      <c r="M395" s="437"/>
      <c r="N395" s="437"/>
      <c r="O395" s="437"/>
      <c r="P395" s="437"/>
      <c r="Q395" s="437"/>
      <c r="R395" s="437"/>
      <c r="S395" s="437"/>
      <c r="T395" s="437"/>
      <c r="U395" s="437"/>
      <c r="V395" s="437"/>
      <c r="W395" s="437"/>
      <c r="X395" s="437"/>
      <c r="Y395" s="437"/>
      <c r="Z395" s="437"/>
      <c r="AA395" s="437"/>
      <c r="AB395" s="437"/>
      <c r="AC395" s="437"/>
      <c r="AD395" s="437"/>
      <c r="AE395" s="437"/>
      <c r="AF395" s="437"/>
      <c r="AG395" s="437"/>
    </row>
    <row r="396">
      <c r="A396" s="437"/>
      <c r="B396" s="437"/>
      <c r="C396" s="437"/>
      <c r="D396" s="437"/>
      <c r="E396" s="437"/>
      <c r="F396" s="437"/>
      <c r="G396" s="437"/>
      <c r="H396" s="437"/>
      <c r="I396" s="437"/>
      <c r="J396" s="437"/>
      <c r="K396" s="437"/>
      <c r="L396" s="437"/>
      <c r="M396" s="437"/>
      <c r="N396" s="437"/>
      <c r="O396" s="437"/>
      <c r="P396" s="437"/>
      <c r="Q396" s="437"/>
      <c r="R396" s="437"/>
      <c r="S396" s="437"/>
      <c r="T396" s="437"/>
      <c r="U396" s="437"/>
      <c r="V396" s="437"/>
      <c r="W396" s="437"/>
      <c r="X396" s="437"/>
      <c r="Y396" s="437"/>
      <c r="Z396" s="437"/>
      <c r="AA396" s="437"/>
      <c r="AB396" s="437"/>
      <c r="AC396" s="437"/>
      <c r="AD396" s="437"/>
      <c r="AE396" s="437"/>
      <c r="AF396" s="437"/>
      <c r="AG396" s="437"/>
    </row>
    <row r="397">
      <c r="A397" s="437"/>
      <c r="B397" s="437"/>
      <c r="C397" s="437"/>
      <c r="D397" s="437"/>
      <c r="E397" s="437"/>
      <c r="F397" s="437"/>
      <c r="G397" s="437"/>
      <c r="H397" s="437"/>
      <c r="I397" s="437"/>
      <c r="J397" s="437"/>
      <c r="K397" s="437"/>
      <c r="L397" s="437"/>
      <c r="M397" s="437"/>
      <c r="N397" s="437"/>
      <c r="O397" s="437"/>
      <c r="P397" s="437"/>
      <c r="Q397" s="437"/>
      <c r="R397" s="437"/>
      <c r="S397" s="437"/>
      <c r="T397" s="437"/>
      <c r="U397" s="437"/>
      <c r="V397" s="437"/>
      <c r="W397" s="437"/>
      <c r="X397" s="437"/>
      <c r="Y397" s="437"/>
      <c r="Z397" s="437"/>
      <c r="AA397" s="437"/>
      <c r="AB397" s="437"/>
      <c r="AC397" s="437"/>
      <c r="AD397" s="437"/>
      <c r="AE397" s="437"/>
      <c r="AF397" s="437"/>
      <c r="AG397" s="437"/>
    </row>
    <row r="398">
      <c r="A398" s="437"/>
      <c r="B398" s="437"/>
      <c r="C398" s="437"/>
      <c r="D398" s="437"/>
      <c r="E398" s="437"/>
      <c r="F398" s="437"/>
      <c r="G398" s="437"/>
      <c r="H398" s="437"/>
      <c r="I398" s="437"/>
      <c r="J398" s="437"/>
      <c r="K398" s="437"/>
      <c r="L398" s="437"/>
      <c r="M398" s="437"/>
      <c r="N398" s="437"/>
      <c r="O398" s="437"/>
      <c r="P398" s="437"/>
      <c r="Q398" s="437"/>
      <c r="R398" s="437"/>
      <c r="S398" s="437"/>
      <c r="T398" s="437"/>
      <c r="U398" s="437"/>
      <c r="V398" s="437"/>
      <c r="W398" s="437"/>
      <c r="X398" s="437"/>
      <c r="Y398" s="437"/>
      <c r="Z398" s="437"/>
      <c r="AA398" s="437"/>
      <c r="AB398" s="437"/>
      <c r="AC398" s="437"/>
      <c r="AD398" s="437"/>
      <c r="AE398" s="437"/>
      <c r="AF398" s="437"/>
      <c r="AG398" s="437"/>
    </row>
    <row r="399">
      <c r="A399" s="437"/>
      <c r="B399" s="437"/>
      <c r="C399" s="437"/>
      <c r="D399" s="437"/>
      <c r="E399" s="437"/>
      <c r="F399" s="437"/>
      <c r="G399" s="437"/>
      <c r="H399" s="437"/>
      <c r="I399" s="437"/>
      <c r="J399" s="437"/>
      <c r="K399" s="437"/>
      <c r="L399" s="437"/>
      <c r="M399" s="437"/>
      <c r="N399" s="437"/>
      <c r="O399" s="437"/>
      <c r="P399" s="437"/>
      <c r="Q399" s="437"/>
      <c r="R399" s="437"/>
      <c r="S399" s="437"/>
      <c r="T399" s="437"/>
      <c r="U399" s="437"/>
      <c r="V399" s="437"/>
      <c r="W399" s="437"/>
      <c r="X399" s="437"/>
      <c r="Y399" s="437"/>
      <c r="Z399" s="437"/>
      <c r="AA399" s="437"/>
      <c r="AB399" s="437"/>
      <c r="AC399" s="437"/>
      <c r="AD399" s="437"/>
      <c r="AE399" s="437"/>
      <c r="AF399" s="437"/>
      <c r="AG399" s="437"/>
    </row>
    <row r="400">
      <c r="A400" s="437"/>
      <c r="B400" s="437"/>
      <c r="C400" s="437"/>
      <c r="D400" s="437"/>
      <c r="E400" s="437"/>
      <c r="F400" s="437"/>
      <c r="G400" s="437"/>
      <c r="H400" s="437"/>
      <c r="I400" s="437"/>
      <c r="J400" s="437"/>
      <c r="K400" s="437"/>
      <c r="L400" s="437"/>
      <c r="M400" s="437"/>
      <c r="N400" s="437"/>
      <c r="O400" s="437"/>
      <c r="P400" s="437"/>
      <c r="Q400" s="437"/>
      <c r="R400" s="437"/>
      <c r="S400" s="437"/>
      <c r="T400" s="437"/>
      <c r="U400" s="437"/>
      <c r="V400" s="437"/>
      <c r="W400" s="437"/>
      <c r="X400" s="437"/>
      <c r="Y400" s="437"/>
      <c r="Z400" s="437"/>
      <c r="AA400" s="437"/>
      <c r="AB400" s="437"/>
      <c r="AC400" s="437"/>
      <c r="AD400" s="437"/>
      <c r="AE400" s="437"/>
      <c r="AF400" s="437"/>
      <c r="AG400" s="437"/>
    </row>
    <row r="401">
      <c r="A401" s="437"/>
      <c r="B401" s="437"/>
      <c r="C401" s="437"/>
      <c r="D401" s="437"/>
      <c r="E401" s="437"/>
      <c r="F401" s="437"/>
      <c r="G401" s="437"/>
      <c r="H401" s="437"/>
      <c r="I401" s="437"/>
      <c r="J401" s="437"/>
      <c r="K401" s="437"/>
      <c r="L401" s="437"/>
      <c r="M401" s="437"/>
      <c r="N401" s="437"/>
      <c r="O401" s="437"/>
      <c r="P401" s="437"/>
      <c r="Q401" s="437"/>
      <c r="R401" s="437"/>
      <c r="S401" s="437"/>
      <c r="T401" s="437"/>
      <c r="U401" s="437"/>
      <c r="V401" s="437"/>
      <c r="W401" s="437"/>
      <c r="X401" s="437"/>
      <c r="Y401" s="437"/>
      <c r="Z401" s="437"/>
      <c r="AA401" s="437"/>
      <c r="AB401" s="437"/>
      <c r="AC401" s="437"/>
      <c r="AD401" s="437"/>
      <c r="AE401" s="437"/>
      <c r="AF401" s="437"/>
      <c r="AG401" s="437"/>
    </row>
    <row r="402">
      <c r="A402" s="437"/>
      <c r="B402" s="437"/>
      <c r="C402" s="437"/>
      <c r="D402" s="437"/>
      <c r="E402" s="437"/>
      <c r="F402" s="437"/>
      <c r="G402" s="437"/>
      <c r="H402" s="437"/>
      <c r="I402" s="437"/>
      <c r="J402" s="437"/>
      <c r="K402" s="437"/>
      <c r="L402" s="437"/>
      <c r="M402" s="437"/>
      <c r="N402" s="437"/>
      <c r="O402" s="437"/>
      <c r="P402" s="437"/>
      <c r="Q402" s="437"/>
      <c r="R402" s="437"/>
      <c r="S402" s="437"/>
      <c r="T402" s="437"/>
      <c r="U402" s="437"/>
      <c r="V402" s="437"/>
      <c r="W402" s="437"/>
      <c r="X402" s="437"/>
      <c r="Y402" s="437"/>
      <c r="Z402" s="437"/>
      <c r="AA402" s="437"/>
      <c r="AB402" s="437"/>
      <c r="AC402" s="437"/>
      <c r="AD402" s="437"/>
      <c r="AE402" s="437"/>
      <c r="AF402" s="437"/>
      <c r="AG402" s="437"/>
    </row>
    <row r="403">
      <c r="A403" s="437"/>
      <c r="B403" s="437"/>
      <c r="C403" s="437"/>
      <c r="D403" s="437"/>
      <c r="E403" s="437"/>
      <c r="F403" s="437"/>
      <c r="G403" s="437"/>
      <c r="H403" s="437"/>
      <c r="I403" s="437"/>
      <c r="J403" s="437"/>
      <c r="K403" s="437"/>
      <c r="L403" s="437"/>
      <c r="M403" s="437"/>
      <c r="N403" s="437"/>
      <c r="O403" s="437"/>
      <c r="P403" s="437"/>
      <c r="Q403" s="437"/>
      <c r="R403" s="437"/>
      <c r="S403" s="437"/>
      <c r="T403" s="437"/>
      <c r="U403" s="437"/>
      <c r="V403" s="437"/>
      <c r="W403" s="437"/>
      <c r="X403" s="437"/>
      <c r="Y403" s="437"/>
      <c r="Z403" s="437"/>
      <c r="AA403" s="437"/>
      <c r="AB403" s="437"/>
      <c r="AC403" s="437"/>
      <c r="AD403" s="437"/>
      <c r="AE403" s="437"/>
      <c r="AF403" s="437"/>
      <c r="AG403" s="437"/>
    </row>
    <row r="404">
      <c r="A404" s="437"/>
      <c r="B404" s="437"/>
      <c r="C404" s="437"/>
      <c r="D404" s="437"/>
      <c r="E404" s="437"/>
      <c r="F404" s="437"/>
      <c r="G404" s="437"/>
      <c r="H404" s="437"/>
      <c r="I404" s="437"/>
      <c r="J404" s="437"/>
      <c r="K404" s="437"/>
      <c r="L404" s="437"/>
      <c r="M404" s="437"/>
      <c r="N404" s="437"/>
      <c r="O404" s="437"/>
      <c r="P404" s="437"/>
      <c r="Q404" s="437"/>
      <c r="R404" s="437"/>
      <c r="S404" s="437"/>
      <c r="T404" s="437"/>
      <c r="U404" s="437"/>
      <c r="V404" s="437"/>
      <c r="W404" s="437"/>
      <c r="X404" s="437"/>
      <c r="Y404" s="437"/>
      <c r="Z404" s="437"/>
      <c r="AA404" s="437"/>
      <c r="AB404" s="437"/>
      <c r="AC404" s="437"/>
      <c r="AD404" s="437"/>
      <c r="AE404" s="437"/>
      <c r="AF404" s="437"/>
      <c r="AG404" s="437"/>
    </row>
    <row r="405">
      <c r="A405" s="437"/>
      <c r="B405" s="437"/>
      <c r="C405" s="437"/>
      <c r="D405" s="437"/>
      <c r="E405" s="437"/>
      <c r="F405" s="437"/>
      <c r="G405" s="437"/>
      <c r="H405" s="437"/>
      <c r="I405" s="437"/>
      <c r="J405" s="437"/>
      <c r="K405" s="437"/>
      <c r="L405" s="437"/>
      <c r="M405" s="437"/>
      <c r="N405" s="437"/>
      <c r="O405" s="437"/>
      <c r="P405" s="437"/>
      <c r="Q405" s="437"/>
      <c r="R405" s="437"/>
      <c r="S405" s="437"/>
      <c r="T405" s="437"/>
      <c r="U405" s="437"/>
      <c r="V405" s="437"/>
      <c r="W405" s="437"/>
      <c r="X405" s="437"/>
      <c r="Y405" s="437"/>
      <c r="Z405" s="437"/>
      <c r="AA405" s="437"/>
      <c r="AB405" s="437"/>
      <c r="AC405" s="437"/>
      <c r="AD405" s="437"/>
      <c r="AE405" s="437"/>
      <c r="AF405" s="437"/>
      <c r="AG405" s="437"/>
    </row>
    <row r="406">
      <c r="A406" s="437"/>
      <c r="B406" s="437"/>
      <c r="C406" s="437"/>
      <c r="D406" s="437"/>
      <c r="E406" s="437"/>
      <c r="F406" s="437"/>
      <c r="G406" s="437"/>
      <c r="H406" s="437"/>
      <c r="I406" s="437"/>
      <c r="J406" s="437"/>
      <c r="K406" s="437"/>
      <c r="L406" s="437"/>
      <c r="M406" s="437"/>
      <c r="N406" s="437"/>
      <c r="O406" s="437"/>
      <c r="P406" s="437"/>
      <c r="Q406" s="437"/>
      <c r="R406" s="437"/>
      <c r="S406" s="437"/>
      <c r="T406" s="437"/>
      <c r="U406" s="437"/>
      <c r="V406" s="437"/>
      <c r="W406" s="437"/>
      <c r="X406" s="437"/>
      <c r="Y406" s="437"/>
      <c r="Z406" s="437"/>
      <c r="AA406" s="437"/>
      <c r="AB406" s="437"/>
      <c r="AC406" s="437"/>
      <c r="AD406" s="437"/>
      <c r="AE406" s="437"/>
      <c r="AF406" s="437"/>
      <c r="AG406" s="437"/>
    </row>
    <row r="407">
      <c r="A407" s="437"/>
      <c r="B407" s="437"/>
      <c r="C407" s="437"/>
      <c r="D407" s="437"/>
      <c r="E407" s="437"/>
      <c r="F407" s="437"/>
      <c r="G407" s="437"/>
      <c r="H407" s="437"/>
      <c r="I407" s="437"/>
      <c r="J407" s="437"/>
      <c r="K407" s="437"/>
      <c r="L407" s="437"/>
      <c r="M407" s="437"/>
      <c r="N407" s="437"/>
      <c r="O407" s="437"/>
      <c r="P407" s="437"/>
      <c r="Q407" s="437"/>
      <c r="R407" s="437"/>
      <c r="S407" s="437"/>
      <c r="T407" s="437"/>
      <c r="U407" s="437"/>
      <c r="V407" s="437"/>
      <c r="W407" s="437"/>
      <c r="X407" s="437"/>
      <c r="Y407" s="437"/>
      <c r="Z407" s="437"/>
      <c r="AA407" s="437"/>
      <c r="AB407" s="437"/>
      <c r="AC407" s="437"/>
      <c r="AD407" s="437"/>
      <c r="AE407" s="437"/>
      <c r="AF407" s="437"/>
      <c r="AG407" s="437"/>
    </row>
    <row r="408">
      <c r="A408" s="437"/>
      <c r="B408" s="437"/>
      <c r="C408" s="437"/>
      <c r="D408" s="437"/>
      <c r="E408" s="437"/>
      <c r="F408" s="437"/>
      <c r="G408" s="437"/>
      <c r="H408" s="437"/>
      <c r="I408" s="437"/>
      <c r="J408" s="437"/>
      <c r="K408" s="437"/>
      <c r="L408" s="437"/>
      <c r="M408" s="437"/>
      <c r="N408" s="437"/>
      <c r="O408" s="437"/>
      <c r="P408" s="437"/>
      <c r="Q408" s="437"/>
      <c r="R408" s="437"/>
      <c r="S408" s="437"/>
      <c r="T408" s="437"/>
      <c r="U408" s="437"/>
      <c r="V408" s="437"/>
      <c r="W408" s="437"/>
      <c r="X408" s="437"/>
      <c r="Y408" s="437"/>
      <c r="Z408" s="437"/>
      <c r="AA408" s="437"/>
      <c r="AB408" s="437"/>
      <c r="AC408" s="437"/>
      <c r="AD408" s="437"/>
      <c r="AE408" s="437"/>
      <c r="AF408" s="437"/>
      <c r="AG408" s="437"/>
    </row>
    <row r="409">
      <c r="A409" s="437"/>
      <c r="B409" s="437"/>
      <c r="C409" s="437"/>
      <c r="D409" s="437"/>
      <c r="E409" s="437"/>
      <c r="F409" s="437"/>
      <c r="G409" s="437"/>
      <c r="H409" s="437"/>
      <c r="I409" s="437"/>
      <c r="J409" s="437"/>
      <c r="K409" s="437"/>
      <c r="L409" s="437"/>
      <c r="M409" s="437"/>
      <c r="N409" s="437"/>
      <c r="O409" s="437"/>
      <c r="P409" s="437"/>
      <c r="Q409" s="437"/>
      <c r="R409" s="437"/>
      <c r="S409" s="437"/>
      <c r="T409" s="437"/>
      <c r="U409" s="437"/>
      <c r="V409" s="437"/>
      <c r="W409" s="437"/>
      <c r="X409" s="437"/>
      <c r="Y409" s="437"/>
      <c r="Z409" s="437"/>
      <c r="AA409" s="437"/>
      <c r="AB409" s="437"/>
      <c r="AC409" s="437"/>
      <c r="AD409" s="437"/>
      <c r="AE409" s="437"/>
      <c r="AF409" s="437"/>
      <c r="AG409" s="437"/>
    </row>
    <row r="410">
      <c r="A410" s="437"/>
      <c r="B410" s="437"/>
      <c r="C410" s="437"/>
      <c r="D410" s="437"/>
      <c r="E410" s="437"/>
      <c r="F410" s="437"/>
      <c r="G410" s="437"/>
      <c r="H410" s="437"/>
      <c r="I410" s="437"/>
      <c r="J410" s="437"/>
      <c r="K410" s="437"/>
      <c r="L410" s="437"/>
      <c r="M410" s="437"/>
      <c r="N410" s="437"/>
      <c r="O410" s="437"/>
      <c r="P410" s="437"/>
      <c r="Q410" s="437"/>
      <c r="R410" s="437"/>
      <c r="S410" s="437"/>
      <c r="T410" s="437"/>
      <c r="U410" s="437"/>
      <c r="V410" s="437"/>
      <c r="W410" s="437"/>
      <c r="X410" s="437"/>
      <c r="Y410" s="437"/>
      <c r="Z410" s="437"/>
      <c r="AA410" s="437"/>
      <c r="AB410" s="437"/>
      <c r="AC410" s="437"/>
      <c r="AD410" s="437"/>
      <c r="AE410" s="437"/>
      <c r="AF410" s="437"/>
      <c r="AG410" s="437"/>
    </row>
    <row r="411">
      <c r="A411" s="437"/>
      <c r="B411" s="437"/>
      <c r="C411" s="437"/>
      <c r="D411" s="437"/>
      <c r="E411" s="437"/>
      <c r="F411" s="437"/>
      <c r="G411" s="437"/>
      <c r="H411" s="437"/>
      <c r="I411" s="437"/>
      <c r="J411" s="437"/>
      <c r="K411" s="437"/>
      <c r="L411" s="437"/>
      <c r="M411" s="437"/>
      <c r="N411" s="437"/>
      <c r="O411" s="437"/>
      <c r="P411" s="437"/>
      <c r="Q411" s="437"/>
      <c r="R411" s="437"/>
      <c r="S411" s="437"/>
      <c r="T411" s="437"/>
      <c r="U411" s="437"/>
      <c r="V411" s="437"/>
      <c r="W411" s="437"/>
      <c r="X411" s="437"/>
      <c r="Y411" s="437"/>
      <c r="Z411" s="437"/>
      <c r="AA411" s="437"/>
      <c r="AB411" s="437"/>
      <c r="AC411" s="437"/>
      <c r="AD411" s="437"/>
      <c r="AE411" s="437"/>
      <c r="AF411" s="437"/>
      <c r="AG411" s="437"/>
    </row>
    <row r="412">
      <c r="A412" s="437"/>
      <c r="B412" s="437"/>
      <c r="C412" s="437"/>
      <c r="D412" s="437"/>
      <c r="E412" s="437"/>
      <c r="F412" s="437"/>
      <c r="G412" s="437"/>
      <c r="H412" s="437"/>
      <c r="I412" s="437"/>
      <c r="J412" s="437"/>
      <c r="K412" s="437"/>
      <c r="L412" s="437"/>
      <c r="M412" s="437"/>
      <c r="N412" s="437"/>
      <c r="O412" s="437"/>
      <c r="P412" s="437"/>
      <c r="Q412" s="437"/>
      <c r="R412" s="437"/>
      <c r="S412" s="437"/>
      <c r="T412" s="437"/>
      <c r="U412" s="437"/>
      <c r="V412" s="437"/>
      <c r="W412" s="437"/>
      <c r="X412" s="437"/>
      <c r="Y412" s="437"/>
      <c r="Z412" s="437"/>
      <c r="AA412" s="437"/>
      <c r="AB412" s="437"/>
      <c r="AC412" s="437"/>
      <c r="AD412" s="437"/>
      <c r="AE412" s="437"/>
      <c r="AF412" s="437"/>
      <c r="AG412" s="437"/>
    </row>
    <row r="413">
      <c r="A413" s="437"/>
      <c r="B413" s="437"/>
      <c r="C413" s="437"/>
      <c r="D413" s="437"/>
      <c r="E413" s="437"/>
      <c r="F413" s="437"/>
      <c r="G413" s="437"/>
      <c r="H413" s="437"/>
      <c r="I413" s="437"/>
      <c r="J413" s="437"/>
      <c r="K413" s="437"/>
      <c r="L413" s="437"/>
      <c r="M413" s="437"/>
      <c r="N413" s="437"/>
      <c r="O413" s="437"/>
      <c r="P413" s="437"/>
      <c r="Q413" s="437"/>
      <c r="R413" s="437"/>
      <c r="S413" s="437"/>
      <c r="T413" s="437"/>
      <c r="U413" s="437"/>
      <c r="V413" s="437"/>
      <c r="W413" s="437"/>
      <c r="X413" s="437"/>
      <c r="Y413" s="437"/>
      <c r="Z413" s="437"/>
      <c r="AA413" s="437"/>
      <c r="AB413" s="437"/>
      <c r="AC413" s="437"/>
      <c r="AD413" s="437"/>
      <c r="AE413" s="437"/>
      <c r="AF413" s="437"/>
      <c r="AG413" s="437"/>
    </row>
    <row r="414">
      <c r="A414" s="437"/>
      <c r="B414" s="437"/>
      <c r="C414" s="437"/>
      <c r="D414" s="437"/>
      <c r="E414" s="437"/>
      <c r="F414" s="437"/>
      <c r="G414" s="437"/>
      <c r="H414" s="437"/>
      <c r="I414" s="437"/>
      <c r="J414" s="437"/>
      <c r="K414" s="437"/>
      <c r="L414" s="437"/>
      <c r="M414" s="437"/>
      <c r="N414" s="437"/>
      <c r="O414" s="437"/>
      <c r="P414" s="437"/>
      <c r="Q414" s="437"/>
      <c r="R414" s="437"/>
      <c r="S414" s="437"/>
      <c r="T414" s="437"/>
      <c r="U414" s="437"/>
      <c r="V414" s="437"/>
      <c r="W414" s="437"/>
      <c r="X414" s="437"/>
      <c r="Y414" s="437"/>
      <c r="Z414" s="437"/>
      <c r="AA414" s="437"/>
      <c r="AB414" s="437"/>
      <c r="AC414" s="437"/>
      <c r="AD414" s="437"/>
      <c r="AE414" s="437"/>
      <c r="AF414" s="437"/>
      <c r="AG414" s="437"/>
    </row>
    <row r="415">
      <c r="A415" s="437"/>
      <c r="B415" s="437"/>
      <c r="C415" s="437"/>
      <c r="D415" s="437"/>
      <c r="E415" s="437"/>
      <c r="F415" s="437"/>
      <c r="G415" s="437"/>
      <c r="H415" s="437"/>
      <c r="I415" s="437"/>
      <c r="J415" s="437"/>
      <c r="K415" s="437"/>
      <c r="L415" s="437"/>
      <c r="M415" s="437"/>
      <c r="N415" s="437"/>
      <c r="O415" s="437"/>
      <c r="P415" s="437"/>
      <c r="Q415" s="437"/>
      <c r="R415" s="437"/>
      <c r="S415" s="437"/>
      <c r="T415" s="437"/>
      <c r="U415" s="437"/>
      <c r="V415" s="437"/>
      <c r="W415" s="437"/>
      <c r="X415" s="437"/>
      <c r="Y415" s="437"/>
      <c r="Z415" s="437"/>
      <c r="AA415" s="437"/>
      <c r="AB415" s="437"/>
      <c r="AC415" s="437"/>
      <c r="AD415" s="437"/>
      <c r="AE415" s="437"/>
      <c r="AF415" s="437"/>
      <c r="AG415" s="437"/>
    </row>
    <row r="416">
      <c r="A416" s="437"/>
      <c r="B416" s="437"/>
      <c r="C416" s="437"/>
      <c r="D416" s="437"/>
      <c r="E416" s="437"/>
      <c r="F416" s="437"/>
      <c r="G416" s="437"/>
      <c r="H416" s="437"/>
      <c r="I416" s="437"/>
      <c r="J416" s="437"/>
      <c r="K416" s="437"/>
      <c r="L416" s="437"/>
      <c r="M416" s="437"/>
      <c r="N416" s="437"/>
      <c r="O416" s="437"/>
      <c r="P416" s="437"/>
      <c r="Q416" s="437"/>
      <c r="R416" s="437"/>
      <c r="S416" s="437"/>
      <c r="T416" s="437"/>
      <c r="U416" s="437"/>
      <c r="V416" s="437"/>
      <c r="W416" s="437"/>
      <c r="X416" s="437"/>
      <c r="Y416" s="437"/>
      <c r="Z416" s="437"/>
      <c r="AA416" s="437"/>
      <c r="AB416" s="437"/>
      <c r="AC416" s="437"/>
      <c r="AD416" s="437"/>
      <c r="AE416" s="437"/>
      <c r="AF416" s="437"/>
      <c r="AG416" s="437"/>
    </row>
    <row r="417">
      <c r="A417" s="437"/>
      <c r="B417" s="437"/>
      <c r="C417" s="437"/>
      <c r="D417" s="437"/>
      <c r="E417" s="437"/>
      <c r="F417" s="437"/>
      <c r="G417" s="437"/>
      <c r="H417" s="437"/>
      <c r="I417" s="437"/>
      <c r="J417" s="437"/>
      <c r="K417" s="437"/>
      <c r="L417" s="437"/>
      <c r="M417" s="437"/>
      <c r="N417" s="437"/>
      <c r="O417" s="437"/>
      <c r="P417" s="437"/>
      <c r="Q417" s="437"/>
      <c r="R417" s="437"/>
      <c r="S417" s="437"/>
      <c r="T417" s="437"/>
      <c r="U417" s="437"/>
      <c r="V417" s="437"/>
      <c r="W417" s="437"/>
      <c r="X417" s="437"/>
      <c r="Y417" s="437"/>
      <c r="Z417" s="437"/>
      <c r="AA417" s="437"/>
      <c r="AB417" s="437"/>
      <c r="AC417" s="437"/>
      <c r="AD417" s="437"/>
      <c r="AE417" s="437"/>
      <c r="AF417" s="437"/>
      <c r="AG417" s="437"/>
    </row>
    <row r="418">
      <c r="A418" s="437"/>
      <c r="B418" s="437"/>
      <c r="C418" s="437"/>
      <c r="D418" s="437"/>
      <c r="E418" s="437"/>
      <c r="F418" s="437"/>
      <c r="G418" s="437"/>
      <c r="H418" s="437"/>
      <c r="I418" s="437"/>
      <c r="J418" s="437"/>
      <c r="K418" s="437"/>
      <c r="L418" s="437"/>
      <c r="M418" s="437"/>
      <c r="N418" s="437"/>
      <c r="O418" s="437"/>
      <c r="P418" s="437"/>
      <c r="Q418" s="437"/>
      <c r="R418" s="437"/>
      <c r="S418" s="437"/>
      <c r="T418" s="437"/>
      <c r="U418" s="437"/>
      <c r="V418" s="437"/>
      <c r="W418" s="437"/>
      <c r="X418" s="437"/>
      <c r="Y418" s="437"/>
      <c r="Z418" s="437"/>
      <c r="AA418" s="437"/>
      <c r="AB418" s="437"/>
      <c r="AC418" s="437"/>
      <c r="AD418" s="437"/>
      <c r="AE418" s="437"/>
      <c r="AF418" s="437"/>
      <c r="AG418" s="437"/>
    </row>
    <row r="419">
      <c r="A419" s="437"/>
      <c r="B419" s="437"/>
      <c r="C419" s="437"/>
      <c r="D419" s="437"/>
      <c r="E419" s="437"/>
      <c r="F419" s="437"/>
      <c r="G419" s="437"/>
      <c r="H419" s="437"/>
      <c r="I419" s="437"/>
      <c r="J419" s="437"/>
      <c r="K419" s="437"/>
      <c r="L419" s="437"/>
      <c r="M419" s="437"/>
      <c r="N419" s="437"/>
      <c r="O419" s="437"/>
      <c r="P419" s="437"/>
      <c r="Q419" s="437"/>
      <c r="R419" s="437"/>
      <c r="S419" s="437"/>
      <c r="T419" s="437"/>
      <c r="U419" s="437"/>
      <c r="V419" s="437"/>
      <c r="W419" s="437"/>
      <c r="X419" s="437"/>
      <c r="Y419" s="437"/>
      <c r="Z419" s="437"/>
      <c r="AA419" s="437"/>
      <c r="AB419" s="437"/>
      <c r="AC419" s="437"/>
      <c r="AD419" s="437"/>
      <c r="AE419" s="437"/>
      <c r="AF419" s="437"/>
      <c r="AG419" s="437"/>
    </row>
    <row r="420">
      <c r="A420" s="437"/>
      <c r="B420" s="437"/>
      <c r="C420" s="437"/>
      <c r="D420" s="437"/>
      <c r="E420" s="437"/>
      <c r="F420" s="437"/>
      <c r="G420" s="437"/>
      <c r="H420" s="437"/>
      <c r="I420" s="437"/>
      <c r="J420" s="437"/>
      <c r="K420" s="437"/>
      <c r="L420" s="437"/>
      <c r="M420" s="437"/>
      <c r="N420" s="437"/>
      <c r="O420" s="437"/>
      <c r="P420" s="437"/>
      <c r="Q420" s="437"/>
      <c r="R420" s="437"/>
      <c r="S420" s="437"/>
      <c r="T420" s="437"/>
      <c r="U420" s="437"/>
      <c r="V420" s="437"/>
      <c r="W420" s="437"/>
      <c r="X420" s="437"/>
      <c r="Y420" s="437"/>
      <c r="Z420" s="437"/>
      <c r="AA420" s="437"/>
      <c r="AB420" s="437"/>
      <c r="AC420" s="437"/>
      <c r="AD420" s="437"/>
      <c r="AE420" s="437"/>
      <c r="AF420" s="437"/>
      <c r="AG420" s="437"/>
    </row>
    <row r="421">
      <c r="A421" s="437"/>
      <c r="B421" s="437"/>
      <c r="C421" s="437"/>
      <c r="D421" s="437"/>
      <c r="E421" s="437"/>
      <c r="F421" s="437"/>
      <c r="G421" s="437"/>
      <c r="H421" s="437"/>
      <c r="I421" s="437"/>
      <c r="J421" s="437"/>
      <c r="K421" s="437"/>
      <c r="L421" s="437"/>
      <c r="M421" s="437"/>
      <c r="N421" s="437"/>
      <c r="O421" s="437"/>
      <c r="P421" s="437"/>
      <c r="Q421" s="437"/>
      <c r="R421" s="437"/>
      <c r="S421" s="437"/>
      <c r="T421" s="437"/>
      <c r="U421" s="437"/>
      <c r="V421" s="437"/>
      <c r="W421" s="437"/>
      <c r="X421" s="437"/>
      <c r="Y421" s="437"/>
      <c r="Z421" s="437"/>
      <c r="AA421" s="437"/>
      <c r="AB421" s="437"/>
      <c r="AC421" s="437"/>
      <c r="AD421" s="437"/>
      <c r="AE421" s="437"/>
      <c r="AF421" s="437"/>
      <c r="AG421" s="437"/>
    </row>
    <row r="422">
      <c r="A422" s="437"/>
      <c r="B422" s="437"/>
      <c r="C422" s="437"/>
      <c r="D422" s="437"/>
      <c r="E422" s="437"/>
      <c r="F422" s="437"/>
      <c r="G422" s="437"/>
      <c r="H422" s="437"/>
      <c r="I422" s="437"/>
      <c r="J422" s="437"/>
      <c r="K422" s="437"/>
      <c r="L422" s="437"/>
      <c r="M422" s="437"/>
      <c r="N422" s="437"/>
      <c r="O422" s="437"/>
      <c r="P422" s="437"/>
      <c r="Q422" s="437"/>
      <c r="R422" s="437"/>
      <c r="S422" s="437"/>
      <c r="T422" s="437"/>
      <c r="U422" s="437"/>
      <c r="V422" s="437"/>
      <c r="W422" s="437"/>
      <c r="X422" s="437"/>
      <c r="Y422" s="437"/>
      <c r="Z422" s="437"/>
      <c r="AA422" s="437"/>
      <c r="AB422" s="437"/>
      <c r="AC422" s="437"/>
      <c r="AD422" s="437"/>
      <c r="AE422" s="437"/>
      <c r="AF422" s="437"/>
      <c r="AG422" s="437"/>
    </row>
    <row r="423">
      <c r="A423" s="437"/>
      <c r="B423" s="437"/>
      <c r="C423" s="437"/>
      <c r="D423" s="437"/>
      <c r="E423" s="437"/>
      <c r="F423" s="437"/>
      <c r="G423" s="437"/>
      <c r="H423" s="437"/>
      <c r="I423" s="437"/>
      <c r="J423" s="437"/>
      <c r="K423" s="437"/>
      <c r="L423" s="437"/>
      <c r="M423" s="437"/>
      <c r="N423" s="437"/>
      <c r="O423" s="437"/>
      <c r="P423" s="437"/>
      <c r="Q423" s="437"/>
      <c r="R423" s="437"/>
      <c r="S423" s="437"/>
      <c r="T423" s="437"/>
      <c r="U423" s="437"/>
      <c r="V423" s="437"/>
      <c r="W423" s="437"/>
      <c r="X423" s="437"/>
      <c r="Y423" s="437"/>
      <c r="Z423" s="437"/>
      <c r="AA423" s="437"/>
      <c r="AB423" s="437"/>
      <c r="AC423" s="437"/>
      <c r="AD423" s="437"/>
      <c r="AE423" s="437"/>
      <c r="AF423" s="437"/>
      <c r="AG423" s="437"/>
    </row>
    <row r="424">
      <c r="A424" s="437"/>
      <c r="B424" s="437"/>
      <c r="C424" s="437"/>
      <c r="D424" s="437"/>
      <c r="E424" s="437"/>
      <c r="F424" s="437"/>
      <c r="G424" s="437"/>
      <c r="H424" s="437"/>
      <c r="I424" s="437"/>
      <c r="J424" s="437"/>
      <c r="K424" s="437"/>
      <c r="L424" s="437"/>
      <c r="M424" s="437"/>
      <c r="N424" s="437"/>
      <c r="O424" s="437"/>
      <c r="P424" s="437"/>
      <c r="Q424" s="437"/>
      <c r="R424" s="437"/>
      <c r="S424" s="437"/>
      <c r="T424" s="437"/>
      <c r="U424" s="437"/>
      <c r="V424" s="437"/>
      <c r="W424" s="437"/>
      <c r="X424" s="437"/>
      <c r="Y424" s="437"/>
      <c r="Z424" s="437"/>
      <c r="AA424" s="437"/>
      <c r="AB424" s="437"/>
      <c r="AC424" s="437"/>
      <c r="AD424" s="437"/>
      <c r="AE424" s="437"/>
      <c r="AF424" s="437"/>
      <c r="AG424" s="437"/>
    </row>
    <row r="425">
      <c r="A425" s="437"/>
      <c r="B425" s="437"/>
      <c r="C425" s="437"/>
      <c r="D425" s="437"/>
      <c r="E425" s="437"/>
      <c r="F425" s="437"/>
      <c r="G425" s="437"/>
      <c r="H425" s="437"/>
      <c r="I425" s="437"/>
      <c r="J425" s="437"/>
      <c r="K425" s="437"/>
      <c r="L425" s="437"/>
      <c r="M425" s="437"/>
      <c r="N425" s="437"/>
      <c r="O425" s="437"/>
      <c r="P425" s="437"/>
      <c r="Q425" s="437"/>
      <c r="R425" s="437"/>
      <c r="S425" s="437"/>
      <c r="T425" s="437"/>
      <c r="U425" s="437"/>
      <c r="V425" s="437"/>
      <c r="W425" s="437"/>
      <c r="X425" s="437"/>
      <c r="Y425" s="437"/>
      <c r="Z425" s="437"/>
      <c r="AA425" s="437"/>
      <c r="AB425" s="437"/>
      <c r="AC425" s="437"/>
      <c r="AD425" s="437"/>
      <c r="AE425" s="437"/>
      <c r="AF425" s="437"/>
      <c r="AG425" s="437"/>
    </row>
    <row r="426">
      <c r="A426" s="437"/>
      <c r="B426" s="437"/>
      <c r="C426" s="437"/>
      <c r="D426" s="437"/>
      <c r="E426" s="437"/>
      <c r="F426" s="437"/>
      <c r="G426" s="437"/>
      <c r="H426" s="437"/>
      <c r="I426" s="437"/>
      <c r="J426" s="437"/>
      <c r="K426" s="437"/>
      <c r="L426" s="437"/>
      <c r="M426" s="437"/>
      <c r="N426" s="437"/>
      <c r="O426" s="437"/>
      <c r="P426" s="437"/>
      <c r="Q426" s="437"/>
      <c r="R426" s="437"/>
      <c r="S426" s="437"/>
      <c r="T426" s="437"/>
      <c r="U426" s="437"/>
      <c r="V426" s="437"/>
      <c r="W426" s="437"/>
      <c r="X426" s="437"/>
      <c r="Y426" s="437"/>
      <c r="Z426" s="437"/>
      <c r="AA426" s="437"/>
      <c r="AB426" s="437"/>
      <c r="AC426" s="437"/>
      <c r="AD426" s="437"/>
      <c r="AE426" s="437"/>
      <c r="AF426" s="437"/>
      <c r="AG426" s="437"/>
    </row>
    <row r="427">
      <c r="A427" s="437"/>
      <c r="B427" s="437"/>
      <c r="C427" s="437"/>
      <c r="D427" s="437"/>
      <c r="E427" s="437"/>
      <c r="F427" s="437"/>
      <c r="G427" s="437"/>
      <c r="H427" s="437"/>
      <c r="I427" s="437"/>
      <c r="J427" s="437"/>
      <c r="K427" s="437"/>
      <c r="L427" s="437"/>
      <c r="M427" s="437"/>
      <c r="N427" s="437"/>
      <c r="O427" s="437"/>
      <c r="P427" s="437"/>
      <c r="Q427" s="437"/>
      <c r="R427" s="437"/>
      <c r="S427" s="437"/>
      <c r="T427" s="437"/>
      <c r="U427" s="437"/>
      <c r="V427" s="437"/>
      <c r="W427" s="437"/>
      <c r="X427" s="437"/>
      <c r="Y427" s="437"/>
      <c r="Z427" s="437"/>
      <c r="AA427" s="437"/>
      <c r="AB427" s="437"/>
      <c r="AC427" s="437"/>
      <c r="AD427" s="437"/>
      <c r="AE427" s="437"/>
      <c r="AF427" s="437"/>
      <c r="AG427" s="437"/>
    </row>
    <row r="428">
      <c r="A428" s="437"/>
      <c r="B428" s="437"/>
      <c r="C428" s="437"/>
      <c r="D428" s="437"/>
      <c r="E428" s="437"/>
      <c r="F428" s="437"/>
      <c r="G428" s="437"/>
      <c r="H428" s="437"/>
      <c r="I428" s="437"/>
      <c r="J428" s="437"/>
      <c r="K428" s="437"/>
      <c r="L428" s="437"/>
      <c r="M428" s="437"/>
      <c r="N428" s="437"/>
      <c r="O428" s="437"/>
      <c r="P428" s="437"/>
      <c r="Q428" s="437"/>
      <c r="R428" s="437"/>
      <c r="S428" s="437"/>
      <c r="T428" s="437"/>
      <c r="U428" s="437"/>
      <c r="V428" s="437"/>
      <c r="W428" s="437"/>
      <c r="X428" s="437"/>
      <c r="Y428" s="437"/>
      <c r="Z428" s="437"/>
      <c r="AA428" s="437"/>
      <c r="AB428" s="437"/>
      <c r="AC428" s="437"/>
      <c r="AD428" s="437"/>
      <c r="AE428" s="437"/>
      <c r="AF428" s="437"/>
      <c r="AG428" s="437"/>
    </row>
    <row r="429">
      <c r="A429" s="437"/>
      <c r="B429" s="437"/>
      <c r="C429" s="437"/>
      <c r="D429" s="437"/>
      <c r="E429" s="437"/>
      <c r="F429" s="437"/>
      <c r="G429" s="437"/>
      <c r="H429" s="437"/>
      <c r="I429" s="437"/>
      <c r="J429" s="437"/>
      <c r="K429" s="437"/>
      <c r="L429" s="437"/>
      <c r="M429" s="437"/>
      <c r="N429" s="437"/>
      <c r="O429" s="437"/>
      <c r="P429" s="437"/>
      <c r="Q429" s="437"/>
      <c r="R429" s="437"/>
      <c r="S429" s="437"/>
      <c r="T429" s="437"/>
      <c r="U429" s="437"/>
      <c r="V429" s="437"/>
      <c r="W429" s="437"/>
      <c r="X429" s="437"/>
      <c r="Y429" s="437"/>
      <c r="Z429" s="437"/>
      <c r="AA429" s="437"/>
      <c r="AB429" s="437"/>
      <c r="AC429" s="437"/>
      <c r="AD429" s="437"/>
      <c r="AE429" s="437"/>
      <c r="AF429" s="437"/>
      <c r="AG429" s="437"/>
    </row>
    <row r="430">
      <c r="A430" s="437"/>
      <c r="B430" s="437"/>
      <c r="C430" s="437"/>
      <c r="D430" s="437"/>
      <c r="E430" s="437"/>
      <c r="F430" s="437"/>
      <c r="G430" s="437"/>
      <c r="H430" s="437"/>
      <c r="I430" s="437"/>
      <c r="J430" s="437"/>
      <c r="K430" s="437"/>
      <c r="L430" s="437"/>
      <c r="M430" s="437"/>
      <c r="N430" s="437"/>
      <c r="O430" s="437"/>
      <c r="P430" s="437"/>
      <c r="Q430" s="437"/>
      <c r="R430" s="437"/>
      <c r="S430" s="437"/>
      <c r="T430" s="437"/>
      <c r="U430" s="437"/>
      <c r="V430" s="437"/>
      <c r="W430" s="437"/>
      <c r="X430" s="437"/>
      <c r="Y430" s="437"/>
      <c r="Z430" s="437"/>
      <c r="AA430" s="437"/>
      <c r="AB430" s="437"/>
      <c r="AC430" s="437"/>
      <c r="AD430" s="437"/>
      <c r="AE430" s="437"/>
      <c r="AF430" s="437"/>
      <c r="AG430" s="437"/>
    </row>
    <row r="431">
      <c r="A431" s="437"/>
      <c r="B431" s="437"/>
      <c r="C431" s="437"/>
      <c r="D431" s="437"/>
      <c r="E431" s="437"/>
      <c r="F431" s="437"/>
      <c r="G431" s="437"/>
      <c r="H431" s="437"/>
      <c r="I431" s="437"/>
      <c r="J431" s="437"/>
      <c r="K431" s="437"/>
      <c r="L431" s="437"/>
      <c r="M431" s="437"/>
      <c r="N431" s="437"/>
      <c r="O431" s="437"/>
      <c r="P431" s="437"/>
      <c r="Q431" s="437"/>
      <c r="R431" s="437"/>
      <c r="S431" s="437"/>
      <c r="T431" s="437"/>
      <c r="U431" s="437"/>
      <c r="V431" s="437"/>
      <c r="W431" s="437"/>
      <c r="X431" s="437"/>
      <c r="Y431" s="437"/>
      <c r="Z431" s="437"/>
      <c r="AA431" s="437"/>
      <c r="AB431" s="437"/>
      <c r="AC431" s="437"/>
      <c r="AD431" s="437"/>
      <c r="AE431" s="437"/>
      <c r="AF431" s="437"/>
      <c r="AG431" s="437"/>
    </row>
    <row r="432">
      <c r="A432" s="437"/>
      <c r="B432" s="437"/>
      <c r="C432" s="437"/>
      <c r="D432" s="437"/>
      <c r="E432" s="437"/>
      <c r="F432" s="437"/>
      <c r="G432" s="437"/>
      <c r="H432" s="437"/>
      <c r="I432" s="437"/>
      <c r="J432" s="437"/>
      <c r="K432" s="437"/>
      <c r="L432" s="437"/>
      <c r="M432" s="437"/>
      <c r="N432" s="437"/>
      <c r="O432" s="437"/>
      <c r="P432" s="437"/>
      <c r="Q432" s="437"/>
      <c r="R432" s="437"/>
      <c r="S432" s="437"/>
      <c r="T432" s="437"/>
      <c r="U432" s="437"/>
      <c r="V432" s="437"/>
      <c r="W432" s="437"/>
      <c r="X432" s="437"/>
      <c r="Y432" s="437"/>
      <c r="Z432" s="437"/>
      <c r="AA432" s="437"/>
      <c r="AB432" s="437"/>
      <c r="AC432" s="437"/>
      <c r="AD432" s="437"/>
      <c r="AE432" s="437"/>
      <c r="AF432" s="437"/>
      <c r="AG432" s="437"/>
    </row>
    <row r="433">
      <c r="A433" s="437"/>
      <c r="B433" s="437"/>
      <c r="C433" s="437"/>
      <c r="D433" s="437"/>
      <c r="E433" s="437"/>
      <c r="F433" s="437"/>
      <c r="G433" s="437"/>
      <c r="H433" s="437"/>
      <c r="I433" s="437"/>
      <c r="J433" s="437"/>
      <c r="K433" s="437"/>
      <c r="L433" s="437"/>
      <c r="M433" s="437"/>
      <c r="N433" s="437"/>
      <c r="O433" s="437"/>
      <c r="P433" s="437"/>
      <c r="Q433" s="437"/>
      <c r="R433" s="437"/>
      <c r="S433" s="437"/>
      <c r="T433" s="437"/>
      <c r="U433" s="437"/>
      <c r="V433" s="437"/>
      <c r="W433" s="437"/>
      <c r="X433" s="437"/>
      <c r="Y433" s="437"/>
      <c r="Z433" s="437"/>
      <c r="AA433" s="437"/>
      <c r="AB433" s="437"/>
      <c r="AC433" s="437"/>
      <c r="AD433" s="437"/>
      <c r="AE433" s="437"/>
      <c r="AF433" s="437"/>
      <c r="AG433" s="437"/>
    </row>
    <row r="434">
      <c r="A434" s="437"/>
      <c r="B434" s="437"/>
      <c r="C434" s="437"/>
      <c r="D434" s="437"/>
      <c r="E434" s="437"/>
      <c r="F434" s="437"/>
      <c r="G434" s="437"/>
      <c r="H434" s="437"/>
      <c r="I434" s="437"/>
      <c r="J434" s="437"/>
      <c r="K434" s="437"/>
      <c r="L434" s="437"/>
      <c r="M434" s="437"/>
      <c r="N434" s="437"/>
      <c r="O434" s="437"/>
      <c r="P434" s="437"/>
      <c r="Q434" s="437"/>
      <c r="R434" s="437"/>
      <c r="S434" s="437"/>
      <c r="T434" s="437"/>
      <c r="U434" s="437"/>
      <c r="V434" s="437"/>
      <c r="W434" s="437"/>
      <c r="X434" s="437"/>
      <c r="Y434" s="437"/>
      <c r="Z434" s="437"/>
      <c r="AA434" s="437"/>
      <c r="AB434" s="437"/>
      <c r="AC434" s="437"/>
      <c r="AD434" s="437"/>
      <c r="AE434" s="437"/>
      <c r="AF434" s="437"/>
      <c r="AG434" s="437"/>
    </row>
    <row r="435">
      <c r="A435" s="437"/>
      <c r="B435" s="437"/>
      <c r="C435" s="437"/>
      <c r="D435" s="437"/>
      <c r="E435" s="437"/>
      <c r="F435" s="437"/>
      <c r="G435" s="437"/>
      <c r="H435" s="437"/>
      <c r="I435" s="437"/>
      <c r="J435" s="437"/>
      <c r="K435" s="437"/>
      <c r="L435" s="437"/>
      <c r="M435" s="437"/>
      <c r="N435" s="437"/>
      <c r="O435" s="437"/>
      <c r="P435" s="437"/>
      <c r="Q435" s="437"/>
      <c r="R435" s="437"/>
      <c r="S435" s="437"/>
      <c r="T435" s="437"/>
      <c r="U435" s="437"/>
      <c r="V435" s="437"/>
      <c r="W435" s="437"/>
      <c r="X435" s="437"/>
      <c r="Y435" s="437"/>
      <c r="Z435" s="437"/>
      <c r="AA435" s="437"/>
      <c r="AB435" s="437"/>
      <c r="AC435" s="437"/>
      <c r="AD435" s="437"/>
      <c r="AE435" s="437"/>
      <c r="AF435" s="437"/>
      <c r="AG435" s="437"/>
    </row>
    <row r="436">
      <c r="A436" s="437"/>
      <c r="B436" s="437"/>
      <c r="C436" s="437"/>
      <c r="D436" s="437"/>
      <c r="E436" s="437"/>
      <c r="F436" s="437"/>
      <c r="G436" s="437"/>
      <c r="H436" s="437"/>
      <c r="I436" s="437"/>
      <c r="J436" s="437"/>
      <c r="K436" s="437"/>
      <c r="L436" s="437"/>
      <c r="M436" s="437"/>
      <c r="N436" s="437"/>
      <c r="O436" s="437"/>
      <c r="P436" s="437"/>
      <c r="Q436" s="437"/>
      <c r="R436" s="437"/>
      <c r="S436" s="437"/>
      <c r="T436" s="437"/>
      <c r="U436" s="437"/>
      <c r="V436" s="437"/>
      <c r="W436" s="437"/>
      <c r="X436" s="437"/>
      <c r="Y436" s="437"/>
      <c r="Z436" s="437"/>
      <c r="AA436" s="437"/>
      <c r="AB436" s="437"/>
      <c r="AC436" s="437"/>
      <c r="AD436" s="437"/>
      <c r="AE436" s="437"/>
      <c r="AF436" s="437"/>
      <c r="AG436" s="437"/>
    </row>
    <row r="437">
      <c r="A437" s="437"/>
      <c r="B437" s="437"/>
      <c r="C437" s="437"/>
      <c r="D437" s="437"/>
      <c r="E437" s="437"/>
      <c r="F437" s="437"/>
      <c r="G437" s="437"/>
      <c r="H437" s="437"/>
      <c r="I437" s="437"/>
      <c r="J437" s="437"/>
      <c r="K437" s="437"/>
      <c r="L437" s="437"/>
      <c r="M437" s="437"/>
      <c r="N437" s="437"/>
      <c r="O437" s="437"/>
      <c r="P437" s="437"/>
      <c r="Q437" s="437"/>
      <c r="R437" s="437"/>
      <c r="S437" s="437"/>
      <c r="T437" s="437"/>
      <c r="U437" s="437"/>
      <c r="V437" s="437"/>
      <c r="W437" s="437"/>
      <c r="X437" s="437"/>
      <c r="Y437" s="437"/>
      <c r="Z437" s="437"/>
      <c r="AA437" s="437"/>
      <c r="AB437" s="437"/>
      <c r="AC437" s="437"/>
      <c r="AD437" s="437"/>
      <c r="AE437" s="437"/>
      <c r="AF437" s="437"/>
      <c r="AG437" s="437"/>
    </row>
    <row r="438">
      <c r="A438" s="437"/>
      <c r="B438" s="437"/>
      <c r="C438" s="437"/>
      <c r="D438" s="437"/>
      <c r="E438" s="437"/>
      <c r="F438" s="437"/>
      <c r="G438" s="437"/>
      <c r="H438" s="437"/>
      <c r="I438" s="437"/>
      <c r="J438" s="437"/>
      <c r="K438" s="437"/>
      <c r="L438" s="437"/>
      <c r="M438" s="437"/>
      <c r="N438" s="437"/>
      <c r="O438" s="437"/>
      <c r="P438" s="437"/>
      <c r="Q438" s="437"/>
      <c r="R438" s="437"/>
      <c r="S438" s="437"/>
      <c r="T438" s="437"/>
      <c r="U438" s="437"/>
      <c r="V438" s="437"/>
      <c r="W438" s="437"/>
      <c r="X438" s="437"/>
      <c r="Y438" s="437"/>
      <c r="Z438" s="437"/>
      <c r="AA438" s="437"/>
      <c r="AB438" s="437"/>
      <c r="AC438" s="437"/>
      <c r="AD438" s="437"/>
      <c r="AE438" s="437"/>
      <c r="AF438" s="437"/>
      <c r="AG438" s="437"/>
    </row>
    <row r="439">
      <c r="A439" s="437"/>
      <c r="B439" s="437"/>
      <c r="C439" s="437"/>
      <c r="D439" s="437"/>
      <c r="E439" s="437"/>
      <c r="F439" s="437"/>
      <c r="G439" s="437"/>
      <c r="H439" s="437"/>
      <c r="I439" s="437"/>
      <c r="J439" s="437"/>
      <c r="K439" s="437"/>
      <c r="L439" s="437"/>
      <c r="M439" s="437"/>
      <c r="N439" s="437"/>
      <c r="O439" s="437"/>
      <c r="P439" s="437"/>
      <c r="Q439" s="437"/>
      <c r="R439" s="437"/>
      <c r="S439" s="437"/>
      <c r="T439" s="437"/>
      <c r="U439" s="437"/>
      <c r="V439" s="437"/>
      <c r="W439" s="437"/>
      <c r="X439" s="437"/>
      <c r="Y439" s="437"/>
      <c r="Z439" s="437"/>
      <c r="AA439" s="437"/>
      <c r="AB439" s="437"/>
      <c r="AC439" s="437"/>
      <c r="AD439" s="437"/>
      <c r="AE439" s="437"/>
      <c r="AF439" s="437"/>
      <c r="AG439" s="437"/>
    </row>
    <row r="440">
      <c r="A440" s="437"/>
      <c r="B440" s="437"/>
      <c r="C440" s="437"/>
      <c r="D440" s="437"/>
      <c r="E440" s="437"/>
      <c r="F440" s="437"/>
      <c r="G440" s="437"/>
      <c r="H440" s="437"/>
      <c r="I440" s="437"/>
      <c r="J440" s="437"/>
      <c r="K440" s="437"/>
      <c r="L440" s="437"/>
      <c r="M440" s="437"/>
      <c r="N440" s="437"/>
      <c r="O440" s="437"/>
      <c r="P440" s="437"/>
      <c r="Q440" s="437"/>
      <c r="R440" s="437"/>
      <c r="S440" s="437"/>
      <c r="T440" s="437"/>
      <c r="U440" s="437"/>
      <c r="V440" s="437"/>
      <c r="W440" s="437"/>
      <c r="X440" s="437"/>
      <c r="Y440" s="437"/>
      <c r="Z440" s="437"/>
      <c r="AA440" s="437"/>
      <c r="AB440" s="437"/>
      <c r="AC440" s="437"/>
      <c r="AD440" s="437"/>
      <c r="AE440" s="437"/>
      <c r="AF440" s="437"/>
      <c r="AG440" s="437"/>
    </row>
    <row r="441">
      <c r="A441" s="437"/>
      <c r="B441" s="437"/>
      <c r="C441" s="437"/>
      <c r="D441" s="437"/>
      <c r="E441" s="437"/>
      <c r="F441" s="437"/>
      <c r="G441" s="437"/>
      <c r="H441" s="437"/>
      <c r="I441" s="437"/>
      <c r="J441" s="437"/>
      <c r="K441" s="437"/>
      <c r="L441" s="437"/>
      <c r="M441" s="437"/>
      <c r="N441" s="437"/>
      <c r="O441" s="437"/>
      <c r="P441" s="437"/>
      <c r="Q441" s="437"/>
      <c r="R441" s="437"/>
      <c r="S441" s="437"/>
      <c r="T441" s="437"/>
      <c r="U441" s="437"/>
      <c r="V441" s="437"/>
      <c r="W441" s="437"/>
      <c r="X441" s="437"/>
      <c r="Y441" s="437"/>
      <c r="Z441" s="437"/>
      <c r="AA441" s="437"/>
      <c r="AB441" s="437"/>
      <c r="AC441" s="437"/>
      <c r="AD441" s="437"/>
      <c r="AE441" s="437"/>
      <c r="AF441" s="437"/>
      <c r="AG441" s="437"/>
    </row>
    <row r="442">
      <c r="A442" s="437"/>
      <c r="B442" s="437"/>
      <c r="C442" s="437"/>
      <c r="D442" s="437"/>
      <c r="E442" s="437"/>
      <c r="F442" s="437"/>
      <c r="G442" s="437"/>
      <c r="H442" s="437"/>
      <c r="I442" s="437"/>
      <c r="J442" s="437"/>
      <c r="K442" s="437"/>
      <c r="L442" s="437"/>
      <c r="M442" s="437"/>
      <c r="N442" s="437"/>
      <c r="O442" s="437"/>
      <c r="P442" s="437"/>
      <c r="Q442" s="437"/>
      <c r="R442" s="437"/>
      <c r="S442" s="437"/>
      <c r="T442" s="437"/>
      <c r="U442" s="437"/>
      <c r="V442" s="437"/>
      <c r="W442" s="437"/>
      <c r="X442" s="437"/>
      <c r="Y442" s="437"/>
      <c r="Z442" s="437"/>
      <c r="AA442" s="437"/>
      <c r="AB442" s="437"/>
      <c r="AC442" s="437"/>
      <c r="AD442" s="437"/>
      <c r="AE442" s="437"/>
      <c r="AF442" s="437"/>
      <c r="AG442" s="437"/>
    </row>
    <row r="443">
      <c r="A443" s="437"/>
      <c r="B443" s="437"/>
      <c r="C443" s="437"/>
      <c r="D443" s="437"/>
      <c r="E443" s="437"/>
      <c r="F443" s="437"/>
      <c r="G443" s="437"/>
      <c r="H443" s="437"/>
      <c r="I443" s="437"/>
      <c r="J443" s="437"/>
      <c r="K443" s="437"/>
      <c r="L443" s="437"/>
      <c r="M443" s="437"/>
      <c r="N443" s="437"/>
      <c r="O443" s="437"/>
      <c r="P443" s="437"/>
      <c r="Q443" s="437"/>
      <c r="R443" s="437"/>
      <c r="S443" s="437"/>
      <c r="T443" s="437"/>
      <c r="U443" s="437"/>
      <c r="V443" s="437"/>
      <c r="W443" s="437"/>
      <c r="X443" s="437"/>
      <c r="Y443" s="437"/>
      <c r="Z443" s="437"/>
      <c r="AA443" s="437"/>
      <c r="AB443" s="437"/>
      <c r="AC443" s="437"/>
      <c r="AD443" s="437"/>
      <c r="AE443" s="437"/>
      <c r="AF443" s="437"/>
      <c r="AG443" s="437"/>
    </row>
    <row r="444">
      <c r="A444" s="437"/>
      <c r="B444" s="437"/>
      <c r="C444" s="437"/>
      <c r="D444" s="437"/>
      <c r="E444" s="437"/>
      <c r="F444" s="437"/>
      <c r="G444" s="437"/>
      <c r="H444" s="437"/>
      <c r="I444" s="437"/>
      <c r="J444" s="437"/>
      <c r="K444" s="437"/>
      <c r="L444" s="437"/>
      <c r="M444" s="437"/>
      <c r="N444" s="437"/>
      <c r="O444" s="437"/>
      <c r="P444" s="437"/>
      <c r="Q444" s="437"/>
      <c r="R444" s="437"/>
      <c r="S444" s="437"/>
      <c r="T444" s="437"/>
      <c r="U444" s="437"/>
      <c r="V444" s="437"/>
      <c r="W444" s="437"/>
      <c r="X444" s="437"/>
      <c r="Y444" s="437"/>
      <c r="Z444" s="437"/>
      <c r="AA444" s="437"/>
      <c r="AB444" s="437"/>
      <c r="AC444" s="437"/>
      <c r="AD444" s="437"/>
      <c r="AE444" s="437"/>
      <c r="AF444" s="437"/>
      <c r="AG444" s="437"/>
    </row>
    <row r="445">
      <c r="A445" s="437"/>
      <c r="B445" s="437"/>
      <c r="C445" s="437"/>
      <c r="D445" s="437"/>
      <c r="E445" s="437"/>
      <c r="F445" s="437"/>
      <c r="G445" s="437"/>
      <c r="H445" s="437"/>
      <c r="I445" s="437"/>
      <c r="J445" s="437"/>
      <c r="K445" s="437"/>
      <c r="L445" s="437"/>
      <c r="M445" s="437"/>
      <c r="N445" s="437"/>
      <c r="O445" s="437"/>
      <c r="P445" s="437"/>
      <c r="Q445" s="437"/>
      <c r="R445" s="437"/>
      <c r="S445" s="437"/>
      <c r="T445" s="437"/>
      <c r="U445" s="437"/>
      <c r="V445" s="437"/>
      <c r="W445" s="437"/>
      <c r="X445" s="437"/>
      <c r="Y445" s="437"/>
      <c r="Z445" s="437"/>
      <c r="AA445" s="437"/>
      <c r="AB445" s="437"/>
      <c r="AC445" s="437"/>
      <c r="AD445" s="437"/>
      <c r="AE445" s="437"/>
      <c r="AF445" s="437"/>
      <c r="AG445" s="437"/>
    </row>
    <row r="446">
      <c r="A446" s="437"/>
      <c r="B446" s="437"/>
      <c r="C446" s="437"/>
      <c r="D446" s="437"/>
      <c r="E446" s="437"/>
      <c r="F446" s="437"/>
      <c r="G446" s="437"/>
      <c r="H446" s="437"/>
      <c r="I446" s="437"/>
      <c r="J446" s="437"/>
      <c r="K446" s="437"/>
      <c r="L446" s="437"/>
      <c r="M446" s="437"/>
      <c r="N446" s="437"/>
      <c r="O446" s="437"/>
      <c r="P446" s="437"/>
      <c r="Q446" s="437"/>
      <c r="R446" s="437"/>
      <c r="S446" s="437"/>
      <c r="T446" s="437"/>
      <c r="U446" s="437"/>
      <c r="V446" s="437"/>
      <c r="W446" s="437"/>
      <c r="X446" s="437"/>
      <c r="Y446" s="437"/>
      <c r="Z446" s="437"/>
      <c r="AA446" s="437"/>
      <c r="AB446" s="437"/>
      <c r="AC446" s="437"/>
      <c r="AD446" s="437"/>
      <c r="AE446" s="437"/>
      <c r="AF446" s="437"/>
      <c r="AG446" s="437"/>
    </row>
    <row r="447">
      <c r="A447" s="437"/>
      <c r="B447" s="437"/>
      <c r="C447" s="437"/>
      <c r="D447" s="437"/>
      <c r="E447" s="437"/>
      <c r="F447" s="437"/>
      <c r="G447" s="437"/>
      <c r="H447" s="437"/>
      <c r="I447" s="437"/>
      <c r="J447" s="437"/>
      <c r="K447" s="437"/>
      <c r="L447" s="437"/>
      <c r="M447" s="437"/>
      <c r="N447" s="437"/>
      <c r="O447" s="437"/>
      <c r="P447" s="437"/>
      <c r="Q447" s="437"/>
      <c r="R447" s="437"/>
      <c r="S447" s="437"/>
      <c r="T447" s="437"/>
      <c r="U447" s="437"/>
      <c r="V447" s="437"/>
      <c r="W447" s="437"/>
      <c r="X447" s="437"/>
      <c r="Y447" s="437"/>
      <c r="Z447" s="437"/>
      <c r="AA447" s="437"/>
      <c r="AB447" s="437"/>
      <c r="AC447" s="437"/>
      <c r="AD447" s="437"/>
      <c r="AE447" s="437"/>
      <c r="AF447" s="437"/>
      <c r="AG447" s="437"/>
    </row>
    <row r="448">
      <c r="A448" s="437"/>
      <c r="B448" s="437"/>
      <c r="C448" s="437"/>
      <c r="D448" s="437"/>
      <c r="E448" s="437"/>
      <c r="F448" s="437"/>
      <c r="G448" s="437"/>
      <c r="H448" s="437"/>
      <c r="I448" s="437"/>
      <c r="J448" s="437"/>
      <c r="K448" s="437"/>
      <c r="L448" s="437"/>
      <c r="M448" s="437"/>
      <c r="N448" s="437"/>
      <c r="O448" s="437"/>
      <c r="P448" s="437"/>
      <c r="Q448" s="437"/>
      <c r="R448" s="437"/>
      <c r="S448" s="437"/>
      <c r="T448" s="437"/>
      <c r="U448" s="437"/>
      <c r="V448" s="437"/>
      <c r="W448" s="437"/>
      <c r="X448" s="437"/>
      <c r="Y448" s="437"/>
      <c r="Z448" s="437"/>
      <c r="AA448" s="437"/>
      <c r="AB448" s="437"/>
      <c r="AC448" s="437"/>
      <c r="AD448" s="437"/>
      <c r="AE448" s="437"/>
      <c r="AF448" s="437"/>
      <c r="AG448" s="437"/>
    </row>
    <row r="449">
      <c r="A449" s="437"/>
      <c r="B449" s="437"/>
      <c r="C449" s="437"/>
      <c r="D449" s="437"/>
      <c r="E449" s="437"/>
      <c r="F449" s="437"/>
      <c r="G449" s="437"/>
      <c r="H449" s="437"/>
      <c r="I449" s="437"/>
      <c r="J449" s="437"/>
      <c r="K449" s="437"/>
      <c r="L449" s="437"/>
      <c r="M449" s="437"/>
      <c r="N449" s="437"/>
      <c r="O449" s="437"/>
      <c r="P449" s="437"/>
      <c r="Q449" s="437"/>
      <c r="R449" s="437"/>
      <c r="S449" s="437"/>
      <c r="T449" s="437"/>
      <c r="U449" s="437"/>
      <c r="V449" s="437"/>
      <c r="W449" s="437"/>
      <c r="X449" s="437"/>
      <c r="Y449" s="437"/>
      <c r="Z449" s="437"/>
      <c r="AA449" s="437"/>
      <c r="AB449" s="437"/>
      <c r="AC449" s="437"/>
      <c r="AD449" s="437"/>
      <c r="AE449" s="437"/>
      <c r="AF449" s="437"/>
      <c r="AG449" s="437"/>
    </row>
    <row r="450">
      <c r="A450" s="437"/>
      <c r="B450" s="437"/>
      <c r="C450" s="437"/>
      <c r="D450" s="437"/>
      <c r="E450" s="437"/>
      <c r="F450" s="437"/>
      <c r="G450" s="437"/>
      <c r="H450" s="437"/>
      <c r="I450" s="437"/>
      <c r="J450" s="437"/>
      <c r="K450" s="437"/>
      <c r="L450" s="437"/>
      <c r="M450" s="437"/>
      <c r="N450" s="437"/>
      <c r="O450" s="437"/>
      <c r="P450" s="437"/>
      <c r="Q450" s="437"/>
      <c r="R450" s="437"/>
      <c r="S450" s="437"/>
      <c r="T450" s="437"/>
      <c r="U450" s="437"/>
      <c r="V450" s="437"/>
      <c r="W450" s="437"/>
      <c r="X450" s="437"/>
      <c r="Y450" s="437"/>
      <c r="Z450" s="437"/>
      <c r="AA450" s="437"/>
      <c r="AB450" s="437"/>
      <c r="AC450" s="437"/>
      <c r="AD450" s="437"/>
      <c r="AE450" s="437"/>
      <c r="AF450" s="437"/>
      <c r="AG450" s="437"/>
    </row>
    <row r="451">
      <c r="A451" s="437"/>
      <c r="B451" s="437"/>
      <c r="C451" s="437"/>
      <c r="D451" s="437"/>
      <c r="E451" s="437"/>
      <c r="F451" s="437"/>
      <c r="G451" s="437"/>
      <c r="H451" s="437"/>
      <c r="I451" s="437"/>
      <c r="J451" s="437"/>
      <c r="K451" s="437"/>
      <c r="L451" s="437"/>
      <c r="M451" s="437"/>
      <c r="N451" s="437"/>
      <c r="O451" s="437"/>
      <c r="P451" s="437"/>
      <c r="Q451" s="437"/>
      <c r="R451" s="437"/>
      <c r="S451" s="437"/>
      <c r="T451" s="437"/>
      <c r="U451" s="437"/>
      <c r="V451" s="437"/>
      <c r="W451" s="437"/>
      <c r="X451" s="437"/>
      <c r="Y451" s="437"/>
      <c r="Z451" s="437"/>
      <c r="AA451" s="437"/>
      <c r="AB451" s="437"/>
      <c r="AC451" s="437"/>
      <c r="AD451" s="437"/>
      <c r="AE451" s="437"/>
      <c r="AF451" s="437"/>
      <c r="AG451" s="437"/>
    </row>
    <row r="452">
      <c r="A452" s="437"/>
      <c r="B452" s="437"/>
      <c r="C452" s="437"/>
      <c r="D452" s="437"/>
      <c r="E452" s="437"/>
      <c r="F452" s="437"/>
      <c r="G452" s="437"/>
      <c r="H452" s="437"/>
      <c r="I452" s="437"/>
      <c r="J452" s="437"/>
      <c r="K452" s="437"/>
      <c r="L452" s="437"/>
      <c r="M452" s="437"/>
      <c r="N452" s="437"/>
      <c r="O452" s="437"/>
      <c r="P452" s="437"/>
      <c r="Q452" s="437"/>
      <c r="R452" s="437"/>
      <c r="S452" s="437"/>
      <c r="T452" s="437"/>
      <c r="U452" s="437"/>
      <c r="V452" s="437"/>
      <c r="W452" s="437"/>
      <c r="X452" s="437"/>
      <c r="Y452" s="437"/>
      <c r="Z452" s="437"/>
      <c r="AA452" s="437"/>
      <c r="AB452" s="437"/>
      <c r="AC452" s="437"/>
      <c r="AD452" s="437"/>
      <c r="AE452" s="437"/>
      <c r="AF452" s="437"/>
      <c r="AG452" s="437"/>
    </row>
    <row r="453">
      <c r="A453" s="437"/>
      <c r="B453" s="437"/>
      <c r="C453" s="437"/>
      <c r="D453" s="437"/>
      <c r="E453" s="437"/>
      <c r="F453" s="437"/>
      <c r="G453" s="437"/>
      <c r="H453" s="437"/>
      <c r="I453" s="437"/>
      <c r="J453" s="437"/>
      <c r="K453" s="437"/>
      <c r="L453" s="437"/>
      <c r="M453" s="437"/>
      <c r="N453" s="437"/>
      <c r="O453" s="437"/>
      <c r="P453" s="437"/>
      <c r="Q453" s="437"/>
      <c r="R453" s="437"/>
      <c r="S453" s="437"/>
      <c r="T453" s="437"/>
      <c r="U453" s="437"/>
      <c r="V453" s="437"/>
      <c r="W453" s="437"/>
      <c r="X453" s="437"/>
      <c r="Y453" s="437"/>
      <c r="Z453" s="437"/>
      <c r="AA453" s="437"/>
      <c r="AB453" s="437"/>
      <c r="AC453" s="437"/>
      <c r="AD453" s="437"/>
      <c r="AE453" s="437"/>
      <c r="AF453" s="437"/>
      <c r="AG453" s="437"/>
    </row>
    <row r="454">
      <c r="A454" s="437"/>
      <c r="B454" s="437"/>
      <c r="C454" s="437"/>
      <c r="D454" s="437"/>
      <c r="E454" s="437"/>
      <c r="F454" s="437"/>
      <c r="G454" s="437"/>
      <c r="H454" s="437"/>
      <c r="I454" s="437"/>
      <c r="J454" s="437"/>
      <c r="K454" s="437"/>
      <c r="L454" s="437"/>
      <c r="M454" s="437"/>
      <c r="N454" s="437"/>
      <c r="O454" s="437"/>
      <c r="P454" s="437"/>
      <c r="Q454" s="437"/>
      <c r="R454" s="437"/>
      <c r="S454" s="437"/>
      <c r="T454" s="437"/>
      <c r="U454" s="437"/>
      <c r="V454" s="437"/>
      <c r="W454" s="437"/>
      <c r="X454" s="437"/>
      <c r="Y454" s="437"/>
      <c r="Z454" s="437"/>
      <c r="AA454" s="437"/>
      <c r="AB454" s="437"/>
      <c r="AC454" s="437"/>
      <c r="AD454" s="437"/>
      <c r="AE454" s="437"/>
      <c r="AF454" s="437"/>
      <c r="AG454" s="437"/>
    </row>
    <row r="455">
      <c r="A455" s="437"/>
      <c r="B455" s="437"/>
      <c r="C455" s="437"/>
      <c r="D455" s="437"/>
      <c r="E455" s="437"/>
      <c r="F455" s="437"/>
      <c r="G455" s="437"/>
      <c r="H455" s="437"/>
      <c r="I455" s="437"/>
      <c r="J455" s="437"/>
      <c r="K455" s="437"/>
      <c r="L455" s="437"/>
      <c r="M455" s="437"/>
      <c r="N455" s="437"/>
      <c r="O455" s="437"/>
      <c r="P455" s="437"/>
      <c r="Q455" s="437"/>
      <c r="R455" s="437"/>
      <c r="S455" s="437"/>
      <c r="T455" s="437"/>
      <c r="U455" s="437"/>
      <c r="V455" s="437"/>
      <c r="W455" s="437"/>
      <c r="X455" s="437"/>
      <c r="Y455" s="437"/>
      <c r="Z455" s="437"/>
      <c r="AA455" s="437"/>
      <c r="AB455" s="437"/>
      <c r="AC455" s="437"/>
      <c r="AD455" s="437"/>
      <c r="AE455" s="437"/>
      <c r="AF455" s="437"/>
      <c r="AG455" s="437"/>
    </row>
    <row r="456">
      <c r="A456" s="437"/>
      <c r="B456" s="437"/>
      <c r="C456" s="437"/>
      <c r="D456" s="437"/>
      <c r="E456" s="437"/>
      <c r="F456" s="437"/>
      <c r="G456" s="437"/>
      <c r="H456" s="437"/>
      <c r="I456" s="437"/>
      <c r="J456" s="437"/>
      <c r="K456" s="437"/>
      <c r="L456" s="437"/>
      <c r="M456" s="437"/>
      <c r="N456" s="437"/>
      <c r="O456" s="437"/>
      <c r="P456" s="437"/>
      <c r="Q456" s="437"/>
      <c r="R456" s="437"/>
      <c r="S456" s="437"/>
      <c r="T456" s="437"/>
      <c r="U456" s="437"/>
      <c r="V456" s="437"/>
      <c r="W456" s="437"/>
      <c r="X456" s="437"/>
      <c r="Y456" s="437"/>
      <c r="Z456" s="437"/>
      <c r="AA456" s="437"/>
      <c r="AB456" s="437"/>
      <c r="AC456" s="437"/>
      <c r="AD456" s="437"/>
      <c r="AE456" s="437"/>
      <c r="AF456" s="437"/>
      <c r="AG456" s="437"/>
    </row>
    <row r="457">
      <c r="A457" s="437"/>
      <c r="B457" s="437"/>
      <c r="C457" s="437"/>
      <c r="D457" s="437"/>
      <c r="E457" s="437"/>
      <c r="F457" s="437"/>
      <c r="G457" s="437"/>
      <c r="H457" s="437"/>
      <c r="I457" s="437"/>
      <c r="J457" s="437"/>
      <c r="K457" s="437"/>
      <c r="L457" s="437"/>
      <c r="M457" s="437"/>
      <c r="N457" s="437"/>
      <c r="O457" s="437"/>
      <c r="P457" s="437"/>
      <c r="Q457" s="437"/>
      <c r="R457" s="437"/>
      <c r="S457" s="437"/>
      <c r="T457" s="437"/>
      <c r="U457" s="437"/>
      <c r="V457" s="437"/>
      <c r="W457" s="437"/>
      <c r="X457" s="437"/>
      <c r="Y457" s="437"/>
      <c r="Z457" s="437"/>
      <c r="AA457" s="437"/>
      <c r="AB457" s="437"/>
      <c r="AC457" s="437"/>
      <c r="AD457" s="437"/>
      <c r="AE457" s="437"/>
      <c r="AF457" s="437"/>
      <c r="AG457" s="437"/>
    </row>
    <row r="458">
      <c r="A458" s="437"/>
      <c r="B458" s="437"/>
      <c r="C458" s="437"/>
      <c r="D458" s="437"/>
      <c r="E458" s="437"/>
      <c r="F458" s="437"/>
      <c r="G458" s="437"/>
      <c r="H458" s="437"/>
      <c r="I458" s="437"/>
      <c r="J458" s="437"/>
      <c r="K458" s="437"/>
      <c r="L458" s="437"/>
      <c r="M458" s="437"/>
      <c r="N458" s="437"/>
      <c r="O458" s="437"/>
      <c r="P458" s="437"/>
      <c r="Q458" s="437"/>
      <c r="R458" s="437"/>
      <c r="S458" s="437"/>
      <c r="T458" s="437"/>
      <c r="U458" s="437"/>
      <c r="V458" s="437"/>
      <c r="W458" s="437"/>
      <c r="X458" s="437"/>
      <c r="Y458" s="437"/>
      <c r="Z458" s="437"/>
      <c r="AA458" s="437"/>
      <c r="AB458" s="437"/>
      <c r="AC458" s="437"/>
      <c r="AD458" s="437"/>
      <c r="AE458" s="437"/>
      <c r="AF458" s="437"/>
      <c r="AG458" s="437"/>
    </row>
    <row r="459">
      <c r="A459" s="437"/>
      <c r="B459" s="437"/>
      <c r="C459" s="437"/>
      <c r="D459" s="437"/>
      <c r="E459" s="437"/>
      <c r="F459" s="437"/>
      <c r="G459" s="437"/>
      <c r="H459" s="437"/>
      <c r="I459" s="437"/>
      <c r="J459" s="437"/>
      <c r="K459" s="437"/>
      <c r="L459" s="437"/>
      <c r="M459" s="437"/>
      <c r="N459" s="437"/>
      <c r="O459" s="437"/>
      <c r="P459" s="437"/>
      <c r="Q459" s="437"/>
      <c r="R459" s="437"/>
      <c r="S459" s="437"/>
      <c r="T459" s="437"/>
      <c r="U459" s="437"/>
      <c r="V459" s="437"/>
      <c r="W459" s="437"/>
      <c r="X459" s="437"/>
      <c r="Y459" s="437"/>
      <c r="Z459" s="437"/>
      <c r="AA459" s="437"/>
      <c r="AB459" s="437"/>
      <c r="AC459" s="437"/>
      <c r="AD459" s="437"/>
      <c r="AE459" s="437"/>
      <c r="AF459" s="437"/>
      <c r="AG459" s="437"/>
    </row>
    <row r="460">
      <c r="A460" s="437"/>
      <c r="B460" s="437"/>
      <c r="C460" s="437"/>
      <c r="D460" s="437"/>
      <c r="E460" s="437"/>
      <c r="F460" s="437"/>
      <c r="G460" s="437"/>
      <c r="H460" s="437"/>
      <c r="I460" s="437"/>
      <c r="J460" s="437"/>
      <c r="K460" s="437"/>
      <c r="L460" s="437"/>
      <c r="M460" s="437"/>
      <c r="N460" s="437"/>
      <c r="O460" s="437"/>
      <c r="P460" s="437"/>
      <c r="Q460" s="437"/>
      <c r="R460" s="437"/>
      <c r="S460" s="437"/>
      <c r="T460" s="437"/>
      <c r="U460" s="437"/>
      <c r="V460" s="437"/>
      <c r="W460" s="437"/>
      <c r="X460" s="437"/>
      <c r="Y460" s="437"/>
      <c r="Z460" s="437"/>
      <c r="AA460" s="437"/>
      <c r="AB460" s="437"/>
      <c r="AC460" s="437"/>
      <c r="AD460" s="437"/>
      <c r="AE460" s="437"/>
      <c r="AF460" s="437"/>
      <c r="AG460" s="437"/>
    </row>
    <row r="461">
      <c r="A461" s="437"/>
      <c r="B461" s="437"/>
      <c r="C461" s="437"/>
      <c r="D461" s="437"/>
      <c r="E461" s="437"/>
      <c r="F461" s="437"/>
      <c r="G461" s="437"/>
      <c r="H461" s="437"/>
      <c r="I461" s="437"/>
      <c r="J461" s="437"/>
      <c r="K461" s="437"/>
      <c r="L461" s="437"/>
      <c r="M461" s="437"/>
      <c r="N461" s="437"/>
      <c r="O461" s="437"/>
      <c r="P461" s="437"/>
      <c r="Q461" s="437"/>
      <c r="R461" s="437"/>
      <c r="S461" s="437"/>
      <c r="T461" s="437"/>
      <c r="U461" s="437"/>
      <c r="V461" s="437"/>
      <c r="W461" s="437"/>
      <c r="X461" s="437"/>
      <c r="Y461" s="437"/>
      <c r="Z461" s="437"/>
      <c r="AA461" s="437"/>
      <c r="AB461" s="437"/>
      <c r="AC461" s="437"/>
      <c r="AD461" s="437"/>
      <c r="AE461" s="437"/>
      <c r="AF461" s="437"/>
      <c r="AG461" s="437"/>
    </row>
    <row r="462">
      <c r="A462" s="437"/>
      <c r="B462" s="437"/>
      <c r="C462" s="437"/>
      <c r="D462" s="437"/>
      <c r="E462" s="437"/>
      <c r="F462" s="437"/>
      <c r="G462" s="437"/>
      <c r="H462" s="437"/>
      <c r="I462" s="437"/>
      <c r="J462" s="437"/>
      <c r="K462" s="437"/>
      <c r="L462" s="437"/>
      <c r="M462" s="437"/>
      <c r="N462" s="437"/>
      <c r="O462" s="437"/>
      <c r="P462" s="437"/>
      <c r="Q462" s="437"/>
      <c r="R462" s="437"/>
      <c r="S462" s="437"/>
      <c r="T462" s="437"/>
      <c r="U462" s="437"/>
      <c r="V462" s="437"/>
      <c r="W462" s="437"/>
      <c r="X462" s="437"/>
      <c r="Y462" s="437"/>
      <c r="Z462" s="437"/>
      <c r="AA462" s="437"/>
      <c r="AB462" s="437"/>
      <c r="AC462" s="437"/>
      <c r="AD462" s="437"/>
      <c r="AE462" s="437"/>
      <c r="AF462" s="437"/>
      <c r="AG462" s="437"/>
    </row>
    <row r="463">
      <c r="A463" s="437"/>
      <c r="B463" s="437"/>
      <c r="C463" s="437"/>
      <c r="D463" s="437"/>
      <c r="E463" s="437"/>
      <c r="F463" s="437"/>
      <c r="G463" s="437"/>
      <c r="H463" s="437"/>
      <c r="I463" s="437"/>
      <c r="J463" s="437"/>
      <c r="K463" s="437"/>
      <c r="L463" s="437"/>
      <c r="M463" s="437"/>
      <c r="N463" s="437"/>
      <c r="O463" s="437"/>
      <c r="P463" s="437"/>
      <c r="Q463" s="437"/>
      <c r="R463" s="437"/>
      <c r="S463" s="437"/>
      <c r="T463" s="437"/>
      <c r="U463" s="437"/>
      <c r="V463" s="437"/>
      <c r="W463" s="437"/>
      <c r="X463" s="437"/>
      <c r="Y463" s="437"/>
      <c r="Z463" s="437"/>
      <c r="AA463" s="437"/>
      <c r="AB463" s="437"/>
      <c r="AC463" s="437"/>
      <c r="AD463" s="437"/>
      <c r="AE463" s="437"/>
      <c r="AF463" s="437"/>
      <c r="AG463" s="437"/>
    </row>
    <row r="464">
      <c r="A464" s="437"/>
      <c r="B464" s="437"/>
      <c r="C464" s="437"/>
      <c r="D464" s="437"/>
      <c r="E464" s="437"/>
      <c r="F464" s="437"/>
      <c r="G464" s="437"/>
      <c r="H464" s="437"/>
      <c r="I464" s="437"/>
      <c r="J464" s="437"/>
      <c r="K464" s="437"/>
      <c r="L464" s="437"/>
      <c r="M464" s="437"/>
      <c r="N464" s="437"/>
      <c r="O464" s="437"/>
      <c r="P464" s="437"/>
      <c r="Q464" s="437"/>
      <c r="R464" s="437"/>
      <c r="S464" s="437"/>
      <c r="T464" s="437"/>
      <c r="U464" s="437"/>
      <c r="V464" s="437"/>
      <c r="W464" s="437"/>
      <c r="X464" s="437"/>
      <c r="Y464" s="437"/>
      <c r="Z464" s="437"/>
      <c r="AA464" s="437"/>
      <c r="AB464" s="437"/>
      <c r="AC464" s="437"/>
      <c r="AD464" s="437"/>
      <c r="AE464" s="437"/>
      <c r="AF464" s="437"/>
      <c r="AG464" s="437"/>
    </row>
    <row r="465">
      <c r="A465" s="437"/>
      <c r="B465" s="437"/>
      <c r="C465" s="437"/>
      <c r="D465" s="437"/>
      <c r="E465" s="437"/>
      <c r="F465" s="437"/>
      <c r="G465" s="437"/>
      <c r="H465" s="437"/>
      <c r="I465" s="437"/>
      <c r="J465" s="437"/>
      <c r="K465" s="437"/>
      <c r="L465" s="437"/>
      <c r="M465" s="437"/>
      <c r="N465" s="437"/>
      <c r="O465" s="437"/>
      <c r="P465" s="437"/>
      <c r="Q465" s="437"/>
      <c r="R465" s="437"/>
      <c r="S465" s="437"/>
      <c r="T465" s="437"/>
      <c r="U465" s="437"/>
      <c r="V465" s="437"/>
      <c r="W465" s="437"/>
      <c r="X465" s="437"/>
      <c r="Y465" s="437"/>
      <c r="Z465" s="437"/>
      <c r="AA465" s="437"/>
      <c r="AB465" s="437"/>
      <c r="AC465" s="437"/>
      <c r="AD465" s="437"/>
      <c r="AE465" s="437"/>
      <c r="AF465" s="437"/>
      <c r="AG465" s="437"/>
    </row>
    <row r="466">
      <c r="A466" s="437"/>
      <c r="B466" s="437"/>
      <c r="C466" s="437"/>
      <c r="D466" s="437"/>
      <c r="E466" s="437"/>
      <c r="F466" s="437"/>
      <c r="G466" s="437"/>
      <c r="H466" s="437"/>
      <c r="I466" s="437"/>
      <c r="J466" s="437"/>
      <c r="K466" s="437"/>
      <c r="L466" s="437"/>
      <c r="M466" s="437"/>
      <c r="N466" s="437"/>
      <c r="O466" s="437"/>
      <c r="P466" s="437"/>
      <c r="Q466" s="437"/>
      <c r="R466" s="437"/>
      <c r="S466" s="437"/>
      <c r="T466" s="437"/>
      <c r="U466" s="437"/>
      <c r="V466" s="437"/>
      <c r="W466" s="437"/>
      <c r="X466" s="437"/>
      <c r="Y466" s="437"/>
      <c r="Z466" s="437"/>
      <c r="AA466" s="437"/>
      <c r="AB466" s="437"/>
      <c r="AC466" s="437"/>
      <c r="AD466" s="437"/>
      <c r="AE466" s="437"/>
      <c r="AF466" s="437"/>
      <c r="AG466" s="437"/>
    </row>
    <row r="467">
      <c r="A467" s="437"/>
      <c r="B467" s="437"/>
      <c r="C467" s="437"/>
      <c r="D467" s="437"/>
      <c r="E467" s="437"/>
      <c r="F467" s="437"/>
      <c r="G467" s="437"/>
      <c r="H467" s="437"/>
      <c r="I467" s="437"/>
      <c r="J467" s="437"/>
      <c r="K467" s="437"/>
      <c r="L467" s="437"/>
      <c r="M467" s="437"/>
      <c r="N467" s="437"/>
      <c r="O467" s="437"/>
      <c r="P467" s="437"/>
      <c r="Q467" s="437"/>
      <c r="R467" s="437"/>
      <c r="S467" s="437"/>
      <c r="T467" s="437"/>
      <c r="U467" s="437"/>
      <c r="V467" s="437"/>
      <c r="W467" s="437"/>
      <c r="X467" s="437"/>
      <c r="Y467" s="437"/>
      <c r="Z467" s="437"/>
      <c r="AA467" s="437"/>
      <c r="AB467" s="437"/>
      <c r="AC467" s="437"/>
      <c r="AD467" s="437"/>
      <c r="AE467" s="437"/>
      <c r="AF467" s="437"/>
      <c r="AG467" s="437"/>
    </row>
    <row r="468">
      <c r="A468" s="437"/>
      <c r="B468" s="437"/>
      <c r="C468" s="437"/>
      <c r="D468" s="437"/>
      <c r="E468" s="437"/>
      <c r="F468" s="437"/>
      <c r="G468" s="437"/>
      <c r="H468" s="437"/>
      <c r="I468" s="437"/>
      <c r="J468" s="437"/>
      <c r="K468" s="437"/>
      <c r="L468" s="437"/>
      <c r="M468" s="437"/>
      <c r="N468" s="437"/>
      <c r="O468" s="437"/>
      <c r="P468" s="437"/>
      <c r="Q468" s="437"/>
      <c r="R468" s="437"/>
      <c r="S468" s="437"/>
      <c r="T468" s="437"/>
      <c r="U468" s="437"/>
      <c r="V468" s="437"/>
      <c r="W468" s="437"/>
      <c r="X468" s="437"/>
      <c r="Y468" s="437"/>
      <c r="Z468" s="437"/>
      <c r="AA468" s="437"/>
      <c r="AB468" s="437"/>
      <c r="AC468" s="437"/>
      <c r="AD468" s="437"/>
      <c r="AE468" s="437"/>
      <c r="AF468" s="437"/>
      <c r="AG468" s="437"/>
    </row>
    <row r="469">
      <c r="A469" s="437"/>
      <c r="B469" s="437"/>
      <c r="C469" s="437"/>
      <c r="D469" s="437"/>
      <c r="E469" s="437"/>
      <c r="F469" s="437"/>
      <c r="G469" s="437"/>
      <c r="H469" s="437"/>
      <c r="I469" s="437"/>
      <c r="J469" s="437"/>
      <c r="K469" s="437"/>
      <c r="L469" s="437"/>
      <c r="M469" s="437"/>
      <c r="N469" s="437"/>
      <c r="O469" s="437"/>
      <c r="P469" s="437"/>
      <c r="Q469" s="437"/>
      <c r="R469" s="437"/>
      <c r="S469" s="437"/>
      <c r="T469" s="437"/>
      <c r="U469" s="437"/>
      <c r="V469" s="437"/>
      <c r="W469" s="437"/>
      <c r="X469" s="437"/>
      <c r="Y469" s="437"/>
      <c r="Z469" s="437"/>
      <c r="AA469" s="437"/>
      <c r="AB469" s="437"/>
      <c r="AC469" s="437"/>
      <c r="AD469" s="437"/>
      <c r="AE469" s="437"/>
      <c r="AF469" s="437"/>
      <c r="AG469" s="437"/>
    </row>
    <row r="470">
      <c r="A470" s="437"/>
      <c r="B470" s="437"/>
      <c r="C470" s="437"/>
      <c r="D470" s="437"/>
      <c r="E470" s="437"/>
      <c r="F470" s="437"/>
      <c r="G470" s="437"/>
      <c r="H470" s="437"/>
      <c r="I470" s="437"/>
      <c r="J470" s="437"/>
      <c r="K470" s="437"/>
      <c r="L470" s="437"/>
      <c r="M470" s="437"/>
      <c r="N470" s="437"/>
      <c r="O470" s="437"/>
      <c r="P470" s="437"/>
      <c r="Q470" s="437"/>
      <c r="R470" s="437"/>
      <c r="S470" s="437"/>
      <c r="T470" s="437"/>
      <c r="U470" s="437"/>
      <c r="V470" s="437"/>
      <c r="W470" s="437"/>
      <c r="X470" s="437"/>
      <c r="Y470" s="437"/>
      <c r="Z470" s="437"/>
      <c r="AA470" s="437"/>
      <c r="AB470" s="437"/>
      <c r="AC470" s="437"/>
      <c r="AD470" s="437"/>
      <c r="AE470" s="437"/>
      <c r="AF470" s="437"/>
      <c r="AG470" s="437"/>
    </row>
    <row r="471">
      <c r="A471" s="437"/>
      <c r="B471" s="437"/>
      <c r="C471" s="437"/>
      <c r="D471" s="437"/>
      <c r="E471" s="437"/>
      <c r="F471" s="437"/>
      <c r="G471" s="437"/>
      <c r="H471" s="437"/>
      <c r="I471" s="437"/>
      <c r="J471" s="437"/>
      <c r="K471" s="437"/>
      <c r="L471" s="437"/>
      <c r="M471" s="437"/>
      <c r="N471" s="437"/>
      <c r="O471" s="437"/>
      <c r="P471" s="437"/>
      <c r="Q471" s="437"/>
      <c r="R471" s="437"/>
      <c r="S471" s="437"/>
      <c r="T471" s="437"/>
      <c r="U471" s="437"/>
      <c r="V471" s="437"/>
      <c r="W471" s="437"/>
      <c r="X471" s="437"/>
      <c r="Y471" s="437"/>
      <c r="Z471" s="437"/>
      <c r="AA471" s="437"/>
      <c r="AB471" s="437"/>
      <c r="AC471" s="437"/>
      <c r="AD471" s="437"/>
      <c r="AE471" s="437"/>
      <c r="AF471" s="437"/>
      <c r="AG471" s="437"/>
    </row>
    <row r="472">
      <c r="A472" s="437"/>
      <c r="B472" s="437"/>
      <c r="C472" s="437"/>
      <c r="D472" s="437"/>
      <c r="E472" s="437"/>
      <c r="F472" s="437"/>
      <c r="G472" s="437"/>
      <c r="H472" s="437"/>
      <c r="I472" s="437"/>
      <c r="J472" s="437"/>
      <c r="K472" s="437"/>
      <c r="L472" s="437"/>
      <c r="M472" s="437"/>
      <c r="N472" s="437"/>
      <c r="O472" s="437"/>
      <c r="P472" s="437"/>
      <c r="Q472" s="437"/>
      <c r="R472" s="437"/>
      <c r="S472" s="437"/>
      <c r="T472" s="437"/>
      <c r="U472" s="437"/>
      <c r="V472" s="437"/>
      <c r="W472" s="437"/>
      <c r="X472" s="437"/>
      <c r="Y472" s="437"/>
      <c r="Z472" s="437"/>
      <c r="AA472" s="437"/>
      <c r="AB472" s="437"/>
      <c r="AC472" s="437"/>
      <c r="AD472" s="437"/>
      <c r="AE472" s="437"/>
      <c r="AF472" s="437"/>
      <c r="AG472" s="437"/>
    </row>
    <row r="473">
      <c r="A473" s="437"/>
      <c r="B473" s="437"/>
      <c r="C473" s="437"/>
      <c r="D473" s="437"/>
      <c r="E473" s="437"/>
      <c r="F473" s="437"/>
      <c r="G473" s="437"/>
      <c r="H473" s="437"/>
      <c r="I473" s="437"/>
      <c r="J473" s="437"/>
      <c r="K473" s="437"/>
      <c r="L473" s="437"/>
      <c r="M473" s="437"/>
      <c r="N473" s="437"/>
      <c r="O473" s="437"/>
      <c r="P473" s="437"/>
      <c r="Q473" s="437"/>
      <c r="R473" s="437"/>
      <c r="S473" s="437"/>
      <c r="T473" s="437"/>
      <c r="U473" s="437"/>
      <c r="V473" s="437"/>
      <c r="W473" s="437"/>
      <c r="X473" s="437"/>
      <c r="Y473" s="437"/>
      <c r="Z473" s="437"/>
      <c r="AA473" s="437"/>
      <c r="AB473" s="437"/>
      <c r="AC473" s="437"/>
      <c r="AD473" s="437"/>
      <c r="AE473" s="437"/>
      <c r="AF473" s="437"/>
      <c r="AG473" s="437"/>
    </row>
    <row r="474">
      <c r="A474" s="437"/>
      <c r="B474" s="437"/>
      <c r="C474" s="437"/>
      <c r="D474" s="437"/>
      <c r="E474" s="437"/>
      <c r="F474" s="437"/>
      <c r="G474" s="437"/>
      <c r="H474" s="437"/>
      <c r="I474" s="437"/>
      <c r="J474" s="437"/>
      <c r="K474" s="437"/>
      <c r="L474" s="437"/>
      <c r="M474" s="437"/>
      <c r="N474" s="437"/>
      <c r="O474" s="437"/>
      <c r="P474" s="437"/>
      <c r="Q474" s="437"/>
      <c r="R474" s="437"/>
      <c r="S474" s="437"/>
      <c r="T474" s="437"/>
      <c r="U474" s="437"/>
      <c r="V474" s="437"/>
      <c r="W474" s="437"/>
      <c r="X474" s="437"/>
      <c r="Y474" s="437"/>
      <c r="Z474" s="437"/>
      <c r="AA474" s="437"/>
      <c r="AB474" s="437"/>
      <c r="AC474" s="437"/>
      <c r="AD474" s="437"/>
      <c r="AE474" s="437"/>
      <c r="AF474" s="437"/>
      <c r="AG474" s="437"/>
    </row>
    <row r="475">
      <c r="A475" s="437"/>
      <c r="B475" s="437"/>
      <c r="C475" s="437"/>
      <c r="D475" s="437"/>
      <c r="E475" s="437"/>
      <c r="F475" s="437"/>
      <c r="G475" s="437"/>
      <c r="H475" s="437"/>
      <c r="I475" s="437"/>
      <c r="J475" s="437"/>
      <c r="K475" s="437"/>
      <c r="L475" s="437"/>
      <c r="M475" s="437"/>
      <c r="N475" s="437"/>
      <c r="O475" s="437"/>
      <c r="P475" s="437"/>
      <c r="Q475" s="437"/>
      <c r="R475" s="437"/>
      <c r="S475" s="437"/>
      <c r="T475" s="437"/>
      <c r="U475" s="437"/>
      <c r="V475" s="437"/>
      <c r="W475" s="437"/>
      <c r="X475" s="437"/>
      <c r="Y475" s="437"/>
      <c r="Z475" s="437"/>
      <c r="AA475" s="437"/>
      <c r="AB475" s="437"/>
      <c r="AC475" s="437"/>
      <c r="AD475" s="437"/>
      <c r="AE475" s="437"/>
      <c r="AF475" s="437"/>
      <c r="AG475" s="437"/>
    </row>
    <row r="476">
      <c r="A476" s="437"/>
      <c r="B476" s="437"/>
      <c r="C476" s="437"/>
      <c r="D476" s="437"/>
      <c r="E476" s="437"/>
      <c r="F476" s="437"/>
      <c r="G476" s="437"/>
      <c r="H476" s="437"/>
      <c r="I476" s="437"/>
      <c r="J476" s="437"/>
      <c r="K476" s="437"/>
      <c r="L476" s="437"/>
      <c r="M476" s="437"/>
      <c r="N476" s="437"/>
      <c r="O476" s="437"/>
      <c r="P476" s="437"/>
      <c r="Q476" s="437"/>
      <c r="R476" s="437"/>
      <c r="S476" s="437"/>
      <c r="T476" s="437"/>
      <c r="U476" s="437"/>
      <c r="V476" s="437"/>
      <c r="W476" s="437"/>
      <c r="X476" s="437"/>
      <c r="Y476" s="437"/>
      <c r="Z476" s="437"/>
      <c r="AA476" s="437"/>
      <c r="AB476" s="437"/>
      <c r="AC476" s="437"/>
      <c r="AD476" s="437"/>
      <c r="AE476" s="437"/>
      <c r="AF476" s="437"/>
      <c r="AG476" s="437"/>
    </row>
    <row r="477">
      <c r="A477" s="437"/>
      <c r="B477" s="437"/>
      <c r="C477" s="437"/>
      <c r="D477" s="437"/>
      <c r="E477" s="437"/>
      <c r="F477" s="437"/>
      <c r="G477" s="437"/>
      <c r="H477" s="437"/>
      <c r="I477" s="437"/>
      <c r="J477" s="437"/>
      <c r="K477" s="437"/>
      <c r="L477" s="437"/>
      <c r="M477" s="437"/>
      <c r="N477" s="437"/>
      <c r="O477" s="437"/>
      <c r="P477" s="437"/>
      <c r="Q477" s="437"/>
      <c r="R477" s="437"/>
      <c r="S477" s="437"/>
      <c r="T477" s="437"/>
      <c r="U477" s="437"/>
      <c r="V477" s="437"/>
      <c r="W477" s="437"/>
      <c r="X477" s="437"/>
      <c r="Y477" s="437"/>
      <c r="Z477" s="437"/>
      <c r="AA477" s="437"/>
      <c r="AB477" s="437"/>
      <c r="AC477" s="437"/>
      <c r="AD477" s="437"/>
      <c r="AE477" s="437"/>
      <c r="AF477" s="437"/>
      <c r="AG477" s="437"/>
    </row>
    <row r="478">
      <c r="A478" s="437"/>
      <c r="B478" s="437"/>
      <c r="C478" s="437"/>
      <c r="D478" s="437"/>
      <c r="E478" s="437"/>
      <c r="F478" s="437"/>
      <c r="G478" s="437"/>
      <c r="H478" s="437"/>
      <c r="I478" s="437"/>
      <c r="J478" s="437"/>
      <c r="K478" s="437"/>
      <c r="L478" s="437"/>
      <c r="M478" s="437"/>
      <c r="N478" s="437"/>
      <c r="O478" s="437"/>
      <c r="P478" s="437"/>
      <c r="Q478" s="437"/>
      <c r="R478" s="437"/>
      <c r="S478" s="437"/>
      <c r="T478" s="437"/>
      <c r="U478" s="437"/>
      <c r="V478" s="437"/>
      <c r="W478" s="437"/>
      <c r="X478" s="437"/>
      <c r="Y478" s="437"/>
      <c r="Z478" s="437"/>
      <c r="AA478" s="437"/>
      <c r="AB478" s="437"/>
      <c r="AC478" s="437"/>
      <c r="AD478" s="437"/>
      <c r="AE478" s="437"/>
      <c r="AF478" s="437"/>
      <c r="AG478" s="437"/>
    </row>
    <row r="479">
      <c r="A479" s="437"/>
      <c r="B479" s="437"/>
      <c r="C479" s="437"/>
      <c r="D479" s="437"/>
      <c r="E479" s="437"/>
      <c r="F479" s="437"/>
      <c r="G479" s="437"/>
      <c r="H479" s="437"/>
      <c r="I479" s="437"/>
      <c r="J479" s="437"/>
      <c r="K479" s="437"/>
      <c r="L479" s="437"/>
      <c r="M479" s="437"/>
      <c r="N479" s="437"/>
      <c r="O479" s="437"/>
      <c r="P479" s="437"/>
      <c r="Q479" s="437"/>
      <c r="R479" s="437"/>
      <c r="S479" s="437"/>
      <c r="T479" s="437"/>
      <c r="U479" s="437"/>
      <c r="V479" s="437"/>
      <c r="W479" s="437"/>
      <c r="X479" s="437"/>
      <c r="Y479" s="437"/>
      <c r="Z479" s="437"/>
      <c r="AA479" s="437"/>
      <c r="AB479" s="437"/>
      <c r="AC479" s="437"/>
      <c r="AD479" s="437"/>
      <c r="AE479" s="437"/>
      <c r="AF479" s="437"/>
      <c r="AG479" s="437"/>
    </row>
    <row r="480">
      <c r="A480" s="437"/>
      <c r="B480" s="437"/>
      <c r="C480" s="437"/>
      <c r="D480" s="437"/>
      <c r="E480" s="437"/>
      <c r="F480" s="437"/>
      <c r="G480" s="437"/>
      <c r="H480" s="437"/>
      <c r="I480" s="437"/>
      <c r="J480" s="437"/>
      <c r="K480" s="437"/>
      <c r="L480" s="437"/>
      <c r="M480" s="437"/>
      <c r="N480" s="437"/>
      <c r="O480" s="437"/>
      <c r="P480" s="437"/>
      <c r="Q480" s="437"/>
      <c r="R480" s="437"/>
      <c r="S480" s="437"/>
      <c r="T480" s="437"/>
      <c r="U480" s="437"/>
      <c r="V480" s="437"/>
      <c r="W480" s="437"/>
      <c r="X480" s="437"/>
      <c r="Y480" s="437"/>
      <c r="Z480" s="437"/>
      <c r="AA480" s="437"/>
      <c r="AB480" s="437"/>
      <c r="AC480" s="437"/>
      <c r="AD480" s="437"/>
      <c r="AE480" s="437"/>
      <c r="AF480" s="437"/>
      <c r="AG480" s="437"/>
    </row>
    <row r="481">
      <c r="A481" s="437"/>
      <c r="B481" s="437"/>
      <c r="C481" s="437"/>
      <c r="D481" s="437"/>
      <c r="E481" s="437"/>
      <c r="F481" s="437"/>
      <c r="G481" s="437"/>
      <c r="H481" s="437"/>
      <c r="I481" s="437"/>
      <c r="J481" s="437"/>
      <c r="K481" s="437"/>
      <c r="L481" s="437"/>
      <c r="M481" s="437"/>
      <c r="N481" s="437"/>
      <c r="O481" s="437"/>
      <c r="P481" s="437"/>
      <c r="Q481" s="437"/>
      <c r="R481" s="437"/>
      <c r="S481" s="437"/>
      <c r="T481" s="437"/>
      <c r="U481" s="437"/>
      <c r="V481" s="437"/>
      <c r="W481" s="437"/>
      <c r="X481" s="437"/>
      <c r="Y481" s="437"/>
      <c r="Z481" s="437"/>
      <c r="AA481" s="437"/>
      <c r="AB481" s="437"/>
      <c r="AC481" s="437"/>
      <c r="AD481" s="437"/>
      <c r="AE481" s="437"/>
      <c r="AF481" s="437"/>
      <c r="AG481" s="437"/>
    </row>
    <row r="482">
      <c r="A482" s="437"/>
      <c r="B482" s="437"/>
      <c r="C482" s="437"/>
      <c r="D482" s="437"/>
      <c r="E482" s="437"/>
      <c r="F482" s="437"/>
      <c r="G482" s="437"/>
      <c r="H482" s="437"/>
      <c r="I482" s="437"/>
      <c r="J482" s="437"/>
      <c r="K482" s="437"/>
      <c r="L482" s="437"/>
      <c r="M482" s="437"/>
      <c r="N482" s="437"/>
      <c r="O482" s="437"/>
      <c r="P482" s="437"/>
      <c r="Q482" s="437"/>
      <c r="R482" s="437"/>
      <c r="S482" s="437"/>
      <c r="T482" s="437"/>
      <c r="U482" s="437"/>
      <c r="V482" s="437"/>
      <c r="W482" s="437"/>
      <c r="X482" s="437"/>
      <c r="Y482" s="437"/>
      <c r="Z482" s="437"/>
      <c r="AA482" s="437"/>
      <c r="AB482" s="437"/>
      <c r="AC482" s="437"/>
      <c r="AD482" s="437"/>
      <c r="AE482" s="437"/>
      <c r="AF482" s="437"/>
      <c r="AG482" s="437"/>
    </row>
    <row r="483">
      <c r="A483" s="437"/>
      <c r="B483" s="437"/>
      <c r="C483" s="437"/>
      <c r="D483" s="437"/>
      <c r="E483" s="437"/>
      <c r="F483" s="437"/>
      <c r="G483" s="437"/>
      <c r="H483" s="437"/>
      <c r="I483" s="437"/>
      <c r="J483" s="437"/>
      <c r="K483" s="437"/>
      <c r="L483" s="437"/>
      <c r="M483" s="437"/>
      <c r="N483" s="437"/>
      <c r="O483" s="437"/>
      <c r="P483" s="437"/>
      <c r="Q483" s="437"/>
      <c r="R483" s="437"/>
      <c r="S483" s="437"/>
      <c r="T483" s="437"/>
      <c r="U483" s="437"/>
      <c r="V483" s="437"/>
      <c r="W483" s="437"/>
      <c r="X483" s="437"/>
      <c r="Y483" s="437"/>
      <c r="Z483" s="437"/>
      <c r="AA483" s="437"/>
      <c r="AB483" s="437"/>
      <c r="AC483" s="437"/>
      <c r="AD483" s="437"/>
      <c r="AE483" s="437"/>
      <c r="AF483" s="437"/>
      <c r="AG483" s="437"/>
    </row>
    <row r="484">
      <c r="A484" s="437"/>
      <c r="B484" s="437"/>
      <c r="C484" s="437"/>
      <c r="D484" s="437"/>
      <c r="E484" s="437"/>
      <c r="F484" s="437"/>
      <c r="G484" s="437"/>
      <c r="H484" s="437"/>
      <c r="I484" s="437"/>
      <c r="J484" s="437"/>
      <c r="K484" s="437"/>
      <c r="L484" s="437"/>
      <c r="M484" s="437"/>
      <c r="N484" s="437"/>
      <c r="O484" s="437"/>
      <c r="P484" s="437"/>
      <c r="Q484" s="437"/>
      <c r="R484" s="437"/>
      <c r="S484" s="437"/>
      <c r="T484" s="437"/>
      <c r="U484" s="437"/>
      <c r="V484" s="437"/>
      <c r="W484" s="437"/>
      <c r="X484" s="437"/>
      <c r="Y484" s="437"/>
      <c r="Z484" s="437"/>
      <c r="AA484" s="437"/>
      <c r="AB484" s="437"/>
      <c r="AC484" s="437"/>
      <c r="AD484" s="437"/>
      <c r="AE484" s="437"/>
      <c r="AF484" s="437"/>
      <c r="AG484" s="437"/>
    </row>
    <row r="485">
      <c r="A485" s="437"/>
      <c r="B485" s="437"/>
      <c r="C485" s="437"/>
      <c r="D485" s="437"/>
      <c r="E485" s="437"/>
      <c r="F485" s="437"/>
      <c r="G485" s="437"/>
      <c r="H485" s="437"/>
      <c r="I485" s="437"/>
      <c r="J485" s="437"/>
      <c r="K485" s="437"/>
      <c r="L485" s="437"/>
      <c r="M485" s="437"/>
      <c r="N485" s="437"/>
      <c r="O485" s="437"/>
      <c r="P485" s="437"/>
      <c r="Q485" s="437"/>
      <c r="R485" s="437"/>
      <c r="S485" s="437"/>
      <c r="T485" s="437"/>
      <c r="U485" s="437"/>
      <c r="V485" s="437"/>
      <c r="W485" s="437"/>
      <c r="X485" s="437"/>
      <c r="Y485" s="437"/>
      <c r="Z485" s="437"/>
      <c r="AA485" s="437"/>
      <c r="AB485" s="437"/>
      <c r="AC485" s="437"/>
      <c r="AD485" s="437"/>
      <c r="AE485" s="437"/>
      <c r="AF485" s="437"/>
      <c r="AG485" s="437"/>
    </row>
    <row r="486">
      <c r="A486" s="437"/>
      <c r="B486" s="437"/>
      <c r="C486" s="437"/>
      <c r="D486" s="437"/>
      <c r="E486" s="437"/>
      <c r="F486" s="437"/>
      <c r="G486" s="437"/>
      <c r="H486" s="437"/>
      <c r="I486" s="437"/>
      <c r="J486" s="437"/>
      <c r="K486" s="437"/>
      <c r="L486" s="437"/>
      <c r="M486" s="437"/>
      <c r="N486" s="437"/>
      <c r="O486" s="437"/>
      <c r="P486" s="437"/>
      <c r="Q486" s="437"/>
      <c r="R486" s="437"/>
      <c r="S486" s="437"/>
      <c r="T486" s="437"/>
      <c r="U486" s="437"/>
      <c r="V486" s="437"/>
      <c r="W486" s="437"/>
      <c r="X486" s="437"/>
      <c r="Y486" s="437"/>
      <c r="Z486" s="437"/>
      <c r="AA486" s="437"/>
      <c r="AB486" s="437"/>
      <c r="AC486" s="437"/>
      <c r="AD486" s="437"/>
      <c r="AE486" s="437"/>
      <c r="AF486" s="437"/>
      <c r="AG486" s="437"/>
    </row>
    <row r="487">
      <c r="A487" s="437"/>
      <c r="B487" s="437"/>
      <c r="C487" s="437"/>
      <c r="D487" s="437"/>
      <c r="E487" s="437"/>
      <c r="F487" s="437"/>
      <c r="G487" s="437"/>
      <c r="H487" s="437"/>
      <c r="I487" s="437"/>
      <c r="J487" s="437"/>
      <c r="K487" s="437"/>
      <c r="L487" s="437"/>
      <c r="M487" s="437"/>
      <c r="N487" s="437"/>
      <c r="O487" s="437"/>
      <c r="P487" s="437"/>
      <c r="Q487" s="437"/>
      <c r="R487" s="437"/>
      <c r="S487" s="437"/>
      <c r="T487" s="437"/>
      <c r="U487" s="437"/>
      <c r="V487" s="437"/>
      <c r="W487" s="437"/>
      <c r="X487" s="437"/>
      <c r="Y487" s="437"/>
      <c r="Z487" s="437"/>
      <c r="AA487" s="437"/>
      <c r="AB487" s="437"/>
      <c r="AC487" s="437"/>
      <c r="AD487" s="437"/>
      <c r="AE487" s="437"/>
      <c r="AF487" s="437"/>
      <c r="AG487" s="437"/>
    </row>
    <row r="488">
      <c r="A488" s="437"/>
      <c r="B488" s="437"/>
      <c r="C488" s="437"/>
      <c r="D488" s="437"/>
      <c r="E488" s="437"/>
      <c r="F488" s="437"/>
      <c r="G488" s="437"/>
      <c r="H488" s="437"/>
      <c r="I488" s="437"/>
      <c r="J488" s="437"/>
      <c r="K488" s="437"/>
      <c r="L488" s="437"/>
      <c r="M488" s="437"/>
      <c r="N488" s="437"/>
      <c r="O488" s="437"/>
      <c r="P488" s="437"/>
      <c r="Q488" s="437"/>
      <c r="R488" s="437"/>
      <c r="S488" s="437"/>
      <c r="T488" s="437"/>
      <c r="U488" s="437"/>
      <c r="V488" s="437"/>
      <c r="W488" s="437"/>
      <c r="X488" s="437"/>
      <c r="Y488" s="437"/>
      <c r="Z488" s="437"/>
      <c r="AA488" s="437"/>
      <c r="AB488" s="437"/>
      <c r="AC488" s="437"/>
      <c r="AD488" s="437"/>
      <c r="AE488" s="437"/>
      <c r="AF488" s="437"/>
      <c r="AG488" s="437"/>
    </row>
    <row r="489">
      <c r="A489" s="437"/>
      <c r="B489" s="437"/>
      <c r="C489" s="437"/>
      <c r="D489" s="437"/>
      <c r="E489" s="437"/>
      <c r="F489" s="437"/>
      <c r="G489" s="437"/>
      <c r="H489" s="437"/>
      <c r="I489" s="437"/>
      <c r="J489" s="437"/>
      <c r="K489" s="437"/>
      <c r="L489" s="437"/>
      <c r="M489" s="437"/>
      <c r="N489" s="437"/>
      <c r="O489" s="437"/>
      <c r="P489" s="437"/>
      <c r="Q489" s="437"/>
      <c r="R489" s="437"/>
      <c r="S489" s="437"/>
      <c r="T489" s="437"/>
      <c r="U489" s="437"/>
      <c r="V489" s="437"/>
      <c r="W489" s="437"/>
      <c r="X489" s="437"/>
      <c r="Y489" s="437"/>
      <c r="Z489" s="437"/>
      <c r="AA489" s="437"/>
      <c r="AB489" s="437"/>
      <c r="AC489" s="437"/>
      <c r="AD489" s="437"/>
      <c r="AE489" s="437"/>
      <c r="AF489" s="437"/>
      <c r="AG489" s="437"/>
    </row>
    <row r="490">
      <c r="A490" s="437"/>
      <c r="B490" s="437"/>
      <c r="C490" s="437"/>
      <c r="D490" s="437"/>
      <c r="E490" s="437"/>
      <c r="F490" s="437"/>
      <c r="G490" s="437"/>
      <c r="H490" s="437"/>
      <c r="I490" s="437"/>
      <c r="J490" s="437"/>
      <c r="K490" s="437"/>
      <c r="L490" s="437"/>
      <c r="M490" s="437"/>
      <c r="N490" s="437"/>
      <c r="O490" s="437"/>
      <c r="P490" s="437"/>
      <c r="Q490" s="437"/>
      <c r="R490" s="437"/>
      <c r="S490" s="437"/>
      <c r="T490" s="437"/>
      <c r="U490" s="437"/>
      <c r="V490" s="437"/>
      <c r="W490" s="437"/>
      <c r="X490" s="437"/>
      <c r="Y490" s="437"/>
      <c r="Z490" s="437"/>
      <c r="AA490" s="437"/>
      <c r="AB490" s="437"/>
      <c r="AC490" s="437"/>
      <c r="AD490" s="437"/>
      <c r="AE490" s="437"/>
      <c r="AF490" s="437"/>
      <c r="AG490" s="437"/>
    </row>
    <row r="491">
      <c r="A491" s="437"/>
      <c r="B491" s="437"/>
      <c r="C491" s="437"/>
      <c r="D491" s="437"/>
      <c r="E491" s="437"/>
      <c r="F491" s="437"/>
      <c r="G491" s="437"/>
      <c r="H491" s="437"/>
      <c r="I491" s="437"/>
      <c r="J491" s="437"/>
      <c r="K491" s="437"/>
      <c r="L491" s="437"/>
      <c r="M491" s="437"/>
      <c r="N491" s="437"/>
      <c r="O491" s="437"/>
      <c r="P491" s="437"/>
      <c r="Q491" s="437"/>
      <c r="R491" s="437"/>
      <c r="S491" s="437"/>
      <c r="T491" s="437"/>
      <c r="U491" s="437"/>
      <c r="V491" s="437"/>
      <c r="W491" s="437"/>
      <c r="X491" s="437"/>
      <c r="Y491" s="437"/>
      <c r="Z491" s="437"/>
      <c r="AA491" s="437"/>
      <c r="AB491" s="437"/>
      <c r="AC491" s="437"/>
      <c r="AD491" s="437"/>
      <c r="AE491" s="437"/>
      <c r="AF491" s="437"/>
      <c r="AG491" s="437"/>
    </row>
    <row r="492">
      <c r="A492" s="437"/>
      <c r="B492" s="437"/>
      <c r="C492" s="437"/>
      <c r="D492" s="437"/>
      <c r="E492" s="437"/>
      <c r="F492" s="437"/>
      <c r="G492" s="437"/>
      <c r="H492" s="437"/>
      <c r="I492" s="437"/>
      <c r="J492" s="437"/>
      <c r="K492" s="437"/>
      <c r="L492" s="437"/>
      <c r="M492" s="437"/>
      <c r="N492" s="437"/>
      <c r="O492" s="437"/>
      <c r="P492" s="437"/>
      <c r="Q492" s="437"/>
      <c r="R492" s="437"/>
      <c r="S492" s="437"/>
      <c r="T492" s="437"/>
      <c r="U492" s="437"/>
      <c r="V492" s="437"/>
      <c r="W492" s="437"/>
      <c r="X492" s="437"/>
      <c r="Y492" s="437"/>
      <c r="Z492" s="437"/>
      <c r="AA492" s="437"/>
      <c r="AB492" s="437"/>
      <c r="AC492" s="437"/>
      <c r="AD492" s="437"/>
      <c r="AE492" s="437"/>
      <c r="AF492" s="437"/>
      <c r="AG492" s="437"/>
    </row>
    <row r="493">
      <c r="A493" s="437"/>
      <c r="B493" s="437"/>
      <c r="C493" s="437"/>
      <c r="D493" s="437"/>
      <c r="E493" s="437"/>
      <c r="F493" s="437"/>
      <c r="G493" s="437"/>
      <c r="H493" s="437"/>
      <c r="I493" s="437"/>
      <c r="J493" s="437"/>
      <c r="K493" s="437"/>
      <c r="L493" s="437"/>
      <c r="M493" s="437"/>
      <c r="N493" s="437"/>
      <c r="O493" s="437"/>
      <c r="P493" s="437"/>
      <c r="Q493" s="437"/>
      <c r="R493" s="437"/>
      <c r="S493" s="437"/>
      <c r="T493" s="437"/>
      <c r="U493" s="437"/>
      <c r="V493" s="437"/>
      <c r="W493" s="437"/>
      <c r="X493" s="437"/>
      <c r="Y493" s="437"/>
      <c r="Z493" s="437"/>
      <c r="AA493" s="437"/>
      <c r="AB493" s="437"/>
      <c r="AC493" s="437"/>
      <c r="AD493" s="437"/>
      <c r="AE493" s="437"/>
      <c r="AF493" s="437"/>
      <c r="AG493" s="437"/>
    </row>
    <row r="494">
      <c r="A494" s="437"/>
      <c r="B494" s="437"/>
      <c r="C494" s="437"/>
      <c r="D494" s="437"/>
      <c r="E494" s="437"/>
      <c r="F494" s="437"/>
      <c r="G494" s="437"/>
      <c r="H494" s="437"/>
      <c r="I494" s="437"/>
      <c r="J494" s="437"/>
      <c r="K494" s="437"/>
      <c r="L494" s="437"/>
      <c r="M494" s="437"/>
      <c r="N494" s="437"/>
      <c r="O494" s="437"/>
      <c r="P494" s="437"/>
      <c r="Q494" s="437"/>
      <c r="R494" s="437"/>
      <c r="S494" s="437"/>
      <c r="T494" s="437"/>
      <c r="U494" s="437"/>
      <c r="V494" s="437"/>
      <c r="W494" s="437"/>
      <c r="X494" s="437"/>
      <c r="Y494" s="437"/>
      <c r="Z494" s="437"/>
      <c r="AA494" s="437"/>
      <c r="AB494" s="437"/>
      <c r="AC494" s="437"/>
      <c r="AD494" s="437"/>
      <c r="AE494" s="437"/>
      <c r="AF494" s="437"/>
      <c r="AG494" s="437"/>
    </row>
    <row r="495">
      <c r="A495" s="437"/>
      <c r="B495" s="437"/>
      <c r="C495" s="437"/>
      <c r="D495" s="437"/>
      <c r="E495" s="437"/>
      <c r="F495" s="437"/>
      <c r="G495" s="437"/>
      <c r="H495" s="437"/>
      <c r="I495" s="437"/>
      <c r="J495" s="437"/>
      <c r="K495" s="437"/>
      <c r="L495" s="437"/>
      <c r="M495" s="437"/>
      <c r="N495" s="437"/>
      <c r="O495" s="437"/>
      <c r="P495" s="437"/>
      <c r="Q495" s="437"/>
      <c r="R495" s="437"/>
      <c r="S495" s="437"/>
      <c r="T495" s="437"/>
      <c r="U495" s="437"/>
      <c r="V495" s="437"/>
      <c r="W495" s="437"/>
      <c r="X495" s="437"/>
      <c r="Y495" s="437"/>
      <c r="Z495" s="437"/>
      <c r="AA495" s="437"/>
      <c r="AB495" s="437"/>
      <c r="AC495" s="437"/>
      <c r="AD495" s="437"/>
      <c r="AE495" s="437"/>
      <c r="AF495" s="437"/>
      <c r="AG495" s="437"/>
    </row>
    <row r="496">
      <c r="A496" s="437"/>
      <c r="B496" s="437"/>
      <c r="C496" s="437"/>
      <c r="D496" s="437"/>
      <c r="E496" s="437"/>
      <c r="F496" s="437"/>
      <c r="G496" s="437"/>
      <c r="H496" s="437"/>
      <c r="I496" s="437"/>
      <c r="J496" s="437"/>
      <c r="K496" s="437"/>
      <c r="L496" s="437"/>
      <c r="M496" s="437"/>
      <c r="N496" s="437"/>
      <c r="O496" s="437"/>
      <c r="P496" s="437"/>
      <c r="Q496" s="437"/>
      <c r="R496" s="437"/>
      <c r="S496" s="437"/>
      <c r="T496" s="437"/>
      <c r="U496" s="437"/>
      <c r="V496" s="437"/>
      <c r="W496" s="437"/>
      <c r="X496" s="437"/>
      <c r="Y496" s="437"/>
      <c r="Z496" s="437"/>
      <c r="AA496" s="437"/>
      <c r="AB496" s="437"/>
      <c r="AC496" s="437"/>
      <c r="AD496" s="437"/>
      <c r="AE496" s="437"/>
      <c r="AF496" s="437"/>
      <c r="AG496" s="437"/>
    </row>
    <row r="497">
      <c r="A497" s="437"/>
      <c r="B497" s="437"/>
      <c r="C497" s="437"/>
      <c r="D497" s="437"/>
      <c r="E497" s="437"/>
      <c r="F497" s="437"/>
      <c r="G497" s="437"/>
      <c r="H497" s="437"/>
      <c r="I497" s="437"/>
      <c r="J497" s="437"/>
      <c r="K497" s="437"/>
      <c r="L497" s="437"/>
      <c r="M497" s="437"/>
      <c r="N497" s="437"/>
      <c r="O497" s="437"/>
      <c r="P497" s="437"/>
      <c r="Q497" s="437"/>
      <c r="R497" s="437"/>
      <c r="S497" s="437"/>
      <c r="T497" s="437"/>
      <c r="U497" s="437"/>
      <c r="V497" s="437"/>
      <c r="W497" s="437"/>
      <c r="X497" s="437"/>
      <c r="Y497" s="437"/>
      <c r="Z497" s="437"/>
      <c r="AA497" s="437"/>
      <c r="AB497" s="437"/>
      <c r="AC497" s="437"/>
      <c r="AD497" s="437"/>
      <c r="AE497" s="437"/>
      <c r="AF497" s="437"/>
      <c r="AG497" s="437"/>
    </row>
    <row r="498">
      <c r="A498" s="437"/>
      <c r="B498" s="437"/>
      <c r="C498" s="437"/>
      <c r="D498" s="437"/>
      <c r="E498" s="437"/>
      <c r="F498" s="437"/>
      <c r="G498" s="437"/>
      <c r="H498" s="437"/>
      <c r="I498" s="437"/>
      <c r="J498" s="437"/>
      <c r="K498" s="437"/>
      <c r="L498" s="437"/>
      <c r="M498" s="437"/>
      <c r="N498" s="437"/>
      <c r="O498" s="437"/>
      <c r="P498" s="437"/>
      <c r="Q498" s="437"/>
      <c r="R498" s="437"/>
      <c r="S498" s="437"/>
      <c r="T498" s="437"/>
      <c r="U498" s="437"/>
      <c r="V498" s="437"/>
      <c r="W498" s="437"/>
      <c r="X498" s="437"/>
      <c r="Y498" s="437"/>
      <c r="Z498" s="437"/>
      <c r="AA498" s="437"/>
      <c r="AB498" s="437"/>
      <c r="AC498" s="437"/>
      <c r="AD498" s="437"/>
      <c r="AE498" s="437"/>
      <c r="AF498" s="437"/>
      <c r="AG498" s="437"/>
    </row>
    <row r="499">
      <c r="A499" s="437"/>
      <c r="B499" s="437"/>
      <c r="C499" s="437"/>
      <c r="D499" s="437"/>
      <c r="E499" s="437"/>
      <c r="F499" s="437"/>
      <c r="G499" s="437"/>
      <c r="H499" s="437"/>
      <c r="I499" s="437"/>
      <c r="J499" s="437"/>
      <c r="K499" s="437"/>
      <c r="L499" s="437"/>
      <c r="M499" s="437"/>
      <c r="N499" s="437"/>
      <c r="O499" s="437"/>
      <c r="P499" s="437"/>
      <c r="Q499" s="437"/>
      <c r="R499" s="437"/>
      <c r="S499" s="437"/>
      <c r="T499" s="437"/>
      <c r="U499" s="437"/>
      <c r="V499" s="437"/>
      <c r="W499" s="437"/>
      <c r="X499" s="437"/>
      <c r="Y499" s="437"/>
      <c r="Z499" s="437"/>
      <c r="AA499" s="437"/>
      <c r="AB499" s="437"/>
      <c r="AC499" s="437"/>
      <c r="AD499" s="437"/>
      <c r="AE499" s="437"/>
      <c r="AF499" s="437"/>
      <c r="AG499" s="437"/>
    </row>
    <row r="500">
      <c r="A500" s="437"/>
      <c r="B500" s="437"/>
      <c r="C500" s="437"/>
      <c r="D500" s="437"/>
      <c r="E500" s="437"/>
      <c r="F500" s="437"/>
      <c r="G500" s="437"/>
      <c r="H500" s="437"/>
      <c r="I500" s="437"/>
      <c r="J500" s="437"/>
      <c r="K500" s="437"/>
      <c r="L500" s="437"/>
      <c r="M500" s="437"/>
      <c r="N500" s="437"/>
      <c r="O500" s="437"/>
      <c r="P500" s="437"/>
      <c r="Q500" s="437"/>
      <c r="R500" s="437"/>
      <c r="S500" s="437"/>
      <c r="T500" s="437"/>
      <c r="U500" s="437"/>
      <c r="V500" s="437"/>
      <c r="W500" s="437"/>
      <c r="X500" s="437"/>
      <c r="Y500" s="437"/>
      <c r="Z500" s="437"/>
      <c r="AA500" s="437"/>
      <c r="AB500" s="437"/>
      <c r="AC500" s="437"/>
      <c r="AD500" s="437"/>
      <c r="AE500" s="437"/>
      <c r="AF500" s="437"/>
      <c r="AG500" s="437"/>
    </row>
    <row r="501">
      <c r="A501" s="437"/>
      <c r="B501" s="437"/>
      <c r="C501" s="437"/>
      <c r="D501" s="437"/>
      <c r="E501" s="437"/>
      <c r="F501" s="437"/>
      <c r="G501" s="437"/>
      <c r="H501" s="437"/>
      <c r="I501" s="437"/>
      <c r="J501" s="437"/>
      <c r="K501" s="437"/>
      <c r="L501" s="437"/>
      <c r="M501" s="437"/>
      <c r="N501" s="437"/>
      <c r="O501" s="437"/>
      <c r="P501" s="437"/>
      <c r="Q501" s="437"/>
      <c r="R501" s="437"/>
      <c r="S501" s="437"/>
      <c r="T501" s="437"/>
      <c r="U501" s="437"/>
      <c r="V501" s="437"/>
      <c r="W501" s="437"/>
      <c r="X501" s="437"/>
      <c r="Y501" s="437"/>
      <c r="Z501" s="437"/>
      <c r="AA501" s="437"/>
      <c r="AB501" s="437"/>
      <c r="AC501" s="437"/>
      <c r="AD501" s="437"/>
      <c r="AE501" s="437"/>
      <c r="AF501" s="437"/>
      <c r="AG501" s="437"/>
    </row>
    <row r="502">
      <c r="A502" s="437"/>
      <c r="B502" s="437"/>
      <c r="C502" s="437"/>
      <c r="D502" s="437"/>
      <c r="E502" s="437"/>
      <c r="F502" s="437"/>
      <c r="G502" s="437"/>
      <c r="H502" s="437"/>
      <c r="I502" s="437"/>
      <c r="J502" s="437"/>
      <c r="K502" s="437"/>
      <c r="L502" s="437"/>
      <c r="M502" s="437"/>
      <c r="N502" s="437"/>
      <c r="O502" s="437"/>
      <c r="P502" s="437"/>
      <c r="Q502" s="437"/>
      <c r="R502" s="437"/>
      <c r="S502" s="437"/>
      <c r="T502" s="437"/>
      <c r="U502" s="437"/>
      <c r="V502" s="437"/>
      <c r="W502" s="437"/>
      <c r="X502" s="437"/>
      <c r="Y502" s="437"/>
      <c r="Z502" s="437"/>
      <c r="AA502" s="437"/>
      <c r="AB502" s="437"/>
      <c r="AC502" s="437"/>
      <c r="AD502" s="437"/>
      <c r="AE502" s="437"/>
      <c r="AF502" s="437"/>
      <c r="AG502" s="437"/>
    </row>
    <row r="503">
      <c r="A503" s="437"/>
      <c r="B503" s="437"/>
      <c r="C503" s="437"/>
      <c r="D503" s="437"/>
      <c r="E503" s="437"/>
      <c r="F503" s="437"/>
      <c r="G503" s="437"/>
      <c r="H503" s="437"/>
      <c r="I503" s="437"/>
      <c r="J503" s="437"/>
      <c r="K503" s="437"/>
      <c r="L503" s="437"/>
      <c r="M503" s="437"/>
      <c r="N503" s="437"/>
      <c r="O503" s="437"/>
      <c r="P503" s="437"/>
      <c r="Q503" s="437"/>
      <c r="R503" s="437"/>
      <c r="S503" s="437"/>
      <c r="T503" s="437"/>
      <c r="U503" s="437"/>
      <c r="V503" s="437"/>
      <c r="W503" s="437"/>
      <c r="X503" s="437"/>
      <c r="Y503" s="437"/>
      <c r="Z503" s="437"/>
      <c r="AA503" s="437"/>
      <c r="AB503" s="437"/>
      <c r="AC503" s="437"/>
      <c r="AD503" s="437"/>
      <c r="AE503" s="437"/>
      <c r="AF503" s="437"/>
      <c r="AG503" s="437"/>
    </row>
    <row r="504">
      <c r="A504" s="437"/>
      <c r="B504" s="437"/>
      <c r="C504" s="437"/>
      <c r="D504" s="437"/>
      <c r="E504" s="437"/>
      <c r="F504" s="437"/>
      <c r="G504" s="437"/>
      <c r="H504" s="437"/>
      <c r="I504" s="437"/>
      <c r="J504" s="437"/>
      <c r="K504" s="437"/>
      <c r="L504" s="437"/>
      <c r="M504" s="437"/>
      <c r="N504" s="437"/>
      <c r="O504" s="437"/>
      <c r="P504" s="437"/>
      <c r="Q504" s="437"/>
      <c r="R504" s="437"/>
      <c r="S504" s="437"/>
      <c r="T504" s="437"/>
      <c r="U504" s="437"/>
      <c r="V504" s="437"/>
      <c r="W504" s="437"/>
      <c r="X504" s="437"/>
      <c r="Y504" s="437"/>
      <c r="Z504" s="437"/>
      <c r="AA504" s="437"/>
      <c r="AB504" s="437"/>
      <c r="AC504" s="437"/>
      <c r="AD504" s="437"/>
      <c r="AE504" s="437"/>
      <c r="AF504" s="437"/>
      <c r="AG504" s="437"/>
    </row>
    <row r="505">
      <c r="A505" s="437"/>
      <c r="B505" s="437"/>
      <c r="C505" s="437"/>
      <c r="D505" s="437"/>
      <c r="E505" s="437"/>
      <c r="F505" s="437"/>
      <c r="G505" s="437"/>
      <c r="H505" s="437"/>
      <c r="I505" s="437"/>
      <c r="J505" s="437"/>
      <c r="K505" s="437"/>
      <c r="L505" s="437"/>
      <c r="M505" s="437"/>
      <c r="N505" s="437"/>
      <c r="O505" s="437"/>
      <c r="P505" s="437"/>
      <c r="Q505" s="437"/>
      <c r="R505" s="437"/>
      <c r="S505" s="437"/>
      <c r="T505" s="437"/>
      <c r="U505" s="437"/>
      <c r="V505" s="437"/>
      <c r="W505" s="437"/>
      <c r="X505" s="437"/>
      <c r="Y505" s="437"/>
      <c r="Z505" s="437"/>
      <c r="AA505" s="437"/>
      <c r="AB505" s="437"/>
      <c r="AC505" s="437"/>
      <c r="AD505" s="437"/>
      <c r="AE505" s="437"/>
      <c r="AF505" s="437"/>
      <c r="AG505" s="437"/>
    </row>
    <row r="506">
      <c r="A506" s="437"/>
      <c r="B506" s="437"/>
      <c r="C506" s="437"/>
      <c r="D506" s="437"/>
      <c r="E506" s="437"/>
      <c r="F506" s="437"/>
      <c r="G506" s="437"/>
      <c r="H506" s="437"/>
      <c r="I506" s="437"/>
      <c r="J506" s="437"/>
      <c r="K506" s="437"/>
      <c r="L506" s="437"/>
      <c r="M506" s="437"/>
      <c r="N506" s="437"/>
      <c r="O506" s="437"/>
      <c r="P506" s="437"/>
      <c r="Q506" s="437"/>
      <c r="R506" s="437"/>
      <c r="S506" s="437"/>
      <c r="T506" s="437"/>
      <c r="U506" s="437"/>
      <c r="V506" s="437"/>
      <c r="W506" s="437"/>
      <c r="X506" s="437"/>
      <c r="Y506" s="437"/>
      <c r="Z506" s="437"/>
      <c r="AA506" s="437"/>
      <c r="AB506" s="437"/>
      <c r="AC506" s="437"/>
      <c r="AD506" s="437"/>
      <c r="AE506" s="437"/>
      <c r="AF506" s="437"/>
      <c r="AG506" s="437"/>
    </row>
    <row r="507">
      <c r="A507" s="437"/>
      <c r="B507" s="437"/>
      <c r="C507" s="437"/>
      <c r="D507" s="437"/>
      <c r="E507" s="437"/>
      <c r="F507" s="437"/>
      <c r="G507" s="437"/>
      <c r="H507" s="437"/>
      <c r="I507" s="437"/>
      <c r="J507" s="437"/>
      <c r="K507" s="437"/>
      <c r="L507" s="437"/>
      <c r="M507" s="437"/>
      <c r="N507" s="437"/>
      <c r="O507" s="437"/>
      <c r="P507" s="437"/>
      <c r="Q507" s="437"/>
      <c r="R507" s="437"/>
      <c r="S507" s="437"/>
      <c r="T507" s="437"/>
      <c r="U507" s="437"/>
      <c r="V507" s="437"/>
      <c r="W507" s="437"/>
      <c r="X507" s="437"/>
      <c r="Y507" s="437"/>
      <c r="Z507" s="437"/>
      <c r="AA507" s="437"/>
      <c r="AB507" s="437"/>
      <c r="AC507" s="437"/>
      <c r="AD507" s="437"/>
      <c r="AE507" s="437"/>
      <c r="AF507" s="437"/>
      <c r="AG507" s="437"/>
    </row>
    <row r="508">
      <c r="A508" s="437"/>
      <c r="B508" s="437"/>
      <c r="C508" s="437"/>
      <c r="D508" s="437"/>
      <c r="E508" s="437"/>
      <c r="F508" s="437"/>
      <c r="G508" s="437"/>
      <c r="H508" s="437"/>
      <c r="I508" s="437"/>
      <c r="J508" s="437"/>
      <c r="K508" s="437"/>
      <c r="L508" s="437"/>
      <c r="M508" s="437"/>
      <c r="N508" s="437"/>
      <c r="O508" s="437"/>
      <c r="P508" s="437"/>
      <c r="Q508" s="437"/>
      <c r="R508" s="437"/>
      <c r="S508" s="437"/>
      <c r="T508" s="437"/>
      <c r="U508" s="437"/>
      <c r="V508" s="437"/>
      <c r="W508" s="437"/>
      <c r="X508" s="437"/>
      <c r="Y508" s="437"/>
      <c r="Z508" s="437"/>
      <c r="AA508" s="437"/>
      <c r="AB508" s="437"/>
      <c r="AC508" s="437"/>
      <c r="AD508" s="437"/>
      <c r="AE508" s="437"/>
      <c r="AF508" s="437"/>
      <c r="AG508" s="437"/>
    </row>
    <row r="509">
      <c r="A509" s="437"/>
      <c r="B509" s="437"/>
      <c r="C509" s="437"/>
      <c r="D509" s="437"/>
      <c r="E509" s="437"/>
      <c r="F509" s="437"/>
      <c r="G509" s="437"/>
      <c r="H509" s="437"/>
      <c r="I509" s="437"/>
      <c r="J509" s="437"/>
      <c r="K509" s="437"/>
      <c r="L509" s="437"/>
      <c r="M509" s="437"/>
      <c r="N509" s="437"/>
      <c r="O509" s="437"/>
      <c r="P509" s="437"/>
      <c r="Q509" s="437"/>
      <c r="R509" s="437"/>
      <c r="S509" s="437"/>
      <c r="T509" s="437"/>
      <c r="U509" s="437"/>
      <c r="V509" s="437"/>
      <c r="W509" s="437"/>
      <c r="X509" s="437"/>
      <c r="Y509" s="437"/>
      <c r="Z509" s="437"/>
      <c r="AA509" s="437"/>
      <c r="AB509" s="437"/>
      <c r="AC509" s="437"/>
      <c r="AD509" s="437"/>
      <c r="AE509" s="437"/>
      <c r="AF509" s="437"/>
      <c r="AG509" s="437"/>
    </row>
    <row r="510">
      <c r="A510" s="437"/>
      <c r="B510" s="437"/>
      <c r="C510" s="437"/>
      <c r="D510" s="437"/>
      <c r="E510" s="437"/>
      <c r="F510" s="437"/>
      <c r="G510" s="437"/>
      <c r="H510" s="437"/>
      <c r="I510" s="437"/>
      <c r="J510" s="437"/>
      <c r="K510" s="437"/>
      <c r="L510" s="437"/>
      <c r="M510" s="437"/>
      <c r="N510" s="437"/>
      <c r="O510" s="437"/>
      <c r="P510" s="437"/>
      <c r="Q510" s="437"/>
      <c r="R510" s="437"/>
      <c r="S510" s="437"/>
      <c r="T510" s="437"/>
      <c r="U510" s="437"/>
      <c r="V510" s="437"/>
      <c r="W510" s="437"/>
      <c r="X510" s="437"/>
      <c r="Y510" s="437"/>
      <c r="Z510" s="437"/>
      <c r="AA510" s="437"/>
      <c r="AB510" s="437"/>
      <c r="AC510" s="437"/>
      <c r="AD510" s="437"/>
      <c r="AE510" s="437"/>
      <c r="AF510" s="437"/>
      <c r="AG510" s="437"/>
    </row>
    <row r="511">
      <c r="A511" s="437"/>
      <c r="B511" s="437"/>
      <c r="C511" s="437"/>
      <c r="D511" s="437"/>
      <c r="E511" s="437"/>
      <c r="F511" s="437"/>
      <c r="G511" s="437"/>
      <c r="H511" s="437"/>
      <c r="I511" s="437"/>
      <c r="J511" s="437"/>
      <c r="K511" s="437"/>
      <c r="L511" s="437"/>
      <c r="M511" s="437"/>
      <c r="N511" s="437"/>
      <c r="O511" s="437"/>
      <c r="P511" s="437"/>
      <c r="Q511" s="437"/>
      <c r="R511" s="437"/>
      <c r="S511" s="437"/>
      <c r="T511" s="437"/>
      <c r="U511" s="437"/>
      <c r="V511" s="437"/>
      <c r="W511" s="437"/>
      <c r="X511" s="437"/>
      <c r="Y511" s="437"/>
      <c r="Z511" s="437"/>
      <c r="AA511" s="437"/>
      <c r="AB511" s="437"/>
      <c r="AC511" s="437"/>
      <c r="AD511" s="437"/>
      <c r="AE511" s="437"/>
      <c r="AF511" s="437"/>
      <c r="AG511" s="437"/>
    </row>
    <row r="512">
      <c r="A512" s="437"/>
      <c r="B512" s="437"/>
      <c r="C512" s="437"/>
      <c r="D512" s="437"/>
      <c r="E512" s="437"/>
      <c r="F512" s="437"/>
      <c r="G512" s="437"/>
      <c r="H512" s="437"/>
      <c r="I512" s="437"/>
      <c r="J512" s="437"/>
      <c r="K512" s="437"/>
      <c r="L512" s="437"/>
      <c r="M512" s="437"/>
      <c r="N512" s="437"/>
      <c r="O512" s="437"/>
      <c r="P512" s="437"/>
      <c r="Q512" s="437"/>
      <c r="R512" s="437"/>
      <c r="S512" s="437"/>
      <c r="T512" s="437"/>
      <c r="U512" s="437"/>
      <c r="V512" s="437"/>
      <c r="W512" s="437"/>
      <c r="X512" s="437"/>
      <c r="Y512" s="437"/>
      <c r="Z512" s="437"/>
      <c r="AA512" s="437"/>
      <c r="AB512" s="437"/>
      <c r="AC512" s="437"/>
      <c r="AD512" s="437"/>
      <c r="AE512" s="437"/>
      <c r="AF512" s="437"/>
      <c r="AG512" s="437"/>
    </row>
    <row r="513">
      <c r="A513" s="437"/>
      <c r="B513" s="437"/>
      <c r="C513" s="437"/>
      <c r="D513" s="437"/>
      <c r="E513" s="437"/>
      <c r="F513" s="437"/>
      <c r="G513" s="437"/>
      <c r="H513" s="437"/>
      <c r="I513" s="437"/>
      <c r="J513" s="437"/>
      <c r="K513" s="437"/>
      <c r="L513" s="437"/>
      <c r="M513" s="437"/>
      <c r="N513" s="437"/>
      <c r="O513" s="437"/>
      <c r="P513" s="437"/>
      <c r="Q513" s="437"/>
      <c r="R513" s="437"/>
      <c r="S513" s="437"/>
      <c r="T513" s="437"/>
      <c r="U513" s="437"/>
      <c r="V513" s="437"/>
      <c r="W513" s="437"/>
      <c r="X513" s="437"/>
      <c r="Y513" s="437"/>
      <c r="Z513" s="437"/>
      <c r="AA513" s="437"/>
      <c r="AB513" s="437"/>
      <c r="AC513" s="437"/>
      <c r="AD513" s="437"/>
      <c r="AE513" s="437"/>
      <c r="AF513" s="437"/>
      <c r="AG513" s="437"/>
    </row>
    <row r="514">
      <c r="A514" s="437"/>
      <c r="B514" s="437"/>
      <c r="C514" s="437"/>
      <c r="D514" s="437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437"/>
      <c r="P514" s="437"/>
      <c r="Q514" s="437"/>
      <c r="R514" s="437"/>
      <c r="S514" s="437"/>
      <c r="T514" s="437"/>
      <c r="U514" s="437"/>
      <c r="V514" s="437"/>
      <c r="W514" s="437"/>
      <c r="X514" s="437"/>
      <c r="Y514" s="437"/>
      <c r="Z514" s="437"/>
      <c r="AA514" s="437"/>
      <c r="AB514" s="437"/>
      <c r="AC514" s="437"/>
      <c r="AD514" s="437"/>
      <c r="AE514" s="437"/>
      <c r="AF514" s="437"/>
      <c r="AG514" s="437"/>
    </row>
    <row r="515">
      <c r="A515" s="437"/>
      <c r="B515" s="437"/>
      <c r="C515" s="437"/>
      <c r="D515" s="437"/>
      <c r="E515" s="437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</row>
    <row r="516">
      <c r="A516" s="437"/>
      <c r="B516" s="437"/>
      <c r="C516" s="437"/>
      <c r="D516" s="437"/>
      <c r="E516" s="437"/>
      <c r="F516" s="437"/>
      <c r="G516" s="437"/>
      <c r="H516" s="437"/>
      <c r="I516" s="437"/>
      <c r="J516" s="437"/>
      <c r="K516" s="437"/>
      <c r="L516" s="437"/>
      <c r="M516" s="437"/>
      <c r="N516" s="437"/>
      <c r="O516" s="437"/>
      <c r="P516" s="437"/>
      <c r="Q516" s="437"/>
      <c r="R516" s="437"/>
      <c r="S516" s="437"/>
      <c r="T516" s="437"/>
      <c r="U516" s="437"/>
      <c r="V516" s="437"/>
      <c r="W516" s="437"/>
      <c r="X516" s="437"/>
      <c r="Y516" s="437"/>
      <c r="Z516" s="437"/>
      <c r="AA516" s="437"/>
      <c r="AB516" s="437"/>
      <c r="AC516" s="437"/>
      <c r="AD516" s="437"/>
      <c r="AE516" s="437"/>
      <c r="AF516" s="437"/>
      <c r="AG516" s="437"/>
    </row>
    <row r="517">
      <c r="A517" s="437"/>
      <c r="B517" s="437"/>
      <c r="C517" s="437"/>
      <c r="D517" s="437"/>
      <c r="E517" s="437"/>
      <c r="F517" s="437"/>
      <c r="G517" s="437"/>
      <c r="H517" s="437"/>
      <c r="I517" s="437"/>
      <c r="J517" s="437"/>
      <c r="K517" s="437"/>
      <c r="L517" s="437"/>
      <c r="M517" s="437"/>
      <c r="N517" s="437"/>
      <c r="O517" s="437"/>
      <c r="P517" s="437"/>
      <c r="Q517" s="437"/>
      <c r="R517" s="437"/>
      <c r="S517" s="437"/>
      <c r="T517" s="437"/>
      <c r="U517" s="437"/>
      <c r="V517" s="437"/>
      <c r="W517" s="437"/>
      <c r="X517" s="437"/>
      <c r="Y517" s="437"/>
      <c r="Z517" s="437"/>
      <c r="AA517" s="437"/>
      <c r="AB517" s="437"/>
      <c r="AC517" s="437"/>
      <c r="AD517" s="437"/>
      <c r="AE517" s="437"/>
      <c r="AF517" s="437"/>
      <c r="AG517" s="437"/>
    </row>
    <row r="518">
      <c r="A518" s="437"/>
      <c r="B518" s="437"/>
      <c r="C518" s="437"/>
      <c r="D518" s="437"/>
      <c r="E518" s="437"/>
      <c r="F518" s="437"/>
      <c r="G518" s="437"/>
      <c r="H518" s="437"/>
      <c r="I518" s="437"/>
      <c r="J518" s="437"/>
      <c r="K518" s="437"/>
      <c r="L518" s="437"/>
      <c r="M518" s="437"/>
      <c r="N518" s="437"/>
      <c r="O518" s="437"/>
      <c r="P518" s="437"/>
      <c r="Q518" s="437"/>
      <c r="R518" s="437"/>
      <c r="S518" s="437"/>
      <c r="T518" s="437"/>
      <c r="U518" s="437"/>
      <c r="V518" s="437"/>
      <c r="W518" s="437"/>
      <c r="X518" s="437"/>
      <c r="Y518" s="437"/>
      <c r="Z518" s="437"/>
      <c r="AA518" s="437"/>
      <c r="AB518" s="437"/>
      <c r="AC518" s="437"/>
      <c r="AD518" s="437"/>
      <c r="AE518" s="437"/>
      <c r="AF518" s="437"/>
      <c r="AG518" s="437"/>
    </row>
    <row r="519">
      <c r="A519" s="437"/>
      <c r="B519" s="437"/>
      <c r="C519" s="437"/>
      <c r="D519" s="437"/>
      <c r="E519" s="437"/>
      <c r="F519" s="437"/>
      <c r="G519" s="437"/>
      <c r="H519" s="437"/>
      <c r="I519" s="437"/>
      <c r="J519" s="437"/>
      <c r="K519" s="437"/>
      <c r="L519" s="437"/>
      <c r="M519" s="437"/>
      <c r="N519" s="437"/>
      <c r="O519" s="437"/>
      <c r="P519" s="437"/>
      <c r="Q519" s="437"/>
      <c r="R519" s="437"/>
      <c r="S519" s="437"/>
      <c r="T519" s="437"/>
      <c r="U519" s="437"/>
      <c r="V519" s="437"/>
      <c r="W519" s="437"/>
      <c r="X519" s="437"/>
      <c r="Y519" s="437"/>
      <c r="Z519" s="437"/>
      <c r="AA519" s="437"/>
      <c r="AB519" s="437"/>
      <c r="AC519" s="437"/>
      <c r="AD519" s="437"/>
      <c r="AE519" s="437"/>
      <c r="AF519" s="437"/>
      <c r="AG519" s="437"/>
    </row>
    <row r="520">
      <c r="A520" s="437"/>
      <c r="B520" s="437"/>
      <c r="C520" s="437"/>
      <c r="D520" s="437"/>
      <c r="E520" s="437"/>
      <c r="F520" s="437"/>
      <c r="G520" s="437"/>
      <c r="H520" s="437"/>
      <c r="I520" s="437"/>
      <c r="J520" s="437"/>
      <c r="K520" s="437"/>
      <c r="L520" s="437"/>
      <c r="M520" s="437"/>
      <c r="N520" s="437"/>
      <c r="O520" s="437"/>
      <c r="P520" s="437"/>
      <c r="Q520" s="437"/>
      <c r="R520" s="437"/>
      <c r="S520" s="437"/>
      <c r="T520" s="437"/>
      <c r="U520" s="437"/>
      <c r="V520" s="437"/>
      <c r="W520" s="437"/>
      <c r="X520" s="437"/>
      <c r="Y520" s="437"/>
      <c r="Z520" s="437"/>
      <c r="AA520" s="437"/>
      <c r="AB520" s="437"/>
      <c r="AC520" s="437"/>
      <c r="AD520" s="437"/>
      <c r="AE520" s="437"/>
      <c r="AF520" s="437"/>
      <c r="AG520" s="437"/>
    </row>
    <row r="521">
      <c r="A521" s="437"/>
      <c r="B521" s="437"/>
      <c r="C521" s="437"/>
      <c r="D521" s="437"/>
      <c r="E521" s="437"/>
      <c r="F521" s="437"/>
      <c r="G521" s="437"/>
      <c r="H521" s="437"/>
      <c r="I521" s="437"/>
      <c r="J521" s="437"/>
      <c r="K521" s="437"/>
      <c r="L521" s="437"/>
      <c r="M521" s="437"/>
      <c r="N521" s="437"/>
      <c r="O521" s="437"/>
      <c r="P521" s="437"/>
      <c r="Q521" s="437"/>
      <c r="R521" s="437"/>
      <c r="S521" s="437"/>
      <c r="T521" s="437"/>
      <c r="U521" s="437"/>
      <c r="V521" s="437"/>
      <c r="W521" s="437"/>
      <c r="X521" s="437"/>
      <c r="Y521" s="437"/>
      <c r="Z521" s="437"/>
      <c r="AA521" s="437"/>
      <c r="AB521" s="437"/>
      <c r="AC521" s="437"/>
      <c r="AD521" s="437"/>
      <c r="AE521" s="437"/>
      <c r="AF521" s="437"/>
      <c r="AG521" s="437"/>
    </row>
    <row r="522">
      <c r="A522" s="437"/>
      <c r="B522" s="437"/>
      <c r="C522" s="437"/>
      <c r="D522" s="437"/>
      <c r="E522" s="437"/>
      <c r="F522" s="437"/>
      <c r="G522" s="437"/>
      <c r="H522" s="437"/>
      <c r="I522" s="437"/>
      <c r="J522" s="437"/>
      <c r="K522" s="437"/>
      <c r="L522" s="437"/>
      <c r="M522" s="437"/>
      <c r="N522" s="437"/>
      <c r="O522" s="437"/>
      <c r="P522" s="437"/>
      <c r="Q522" s="437"/>
      <c r="R522" s="437"/>
      <c r="S522" s="437"/>
      <c r="T522" s="437"/>
      <c r="U522" s="437"/>
      <c r="V522" s="437"/>
      <c r="W522" s="437"/>
      <c r="X522" s="437"/>
      <c r="Y522" s="437"/>
      <c r="Z522" s="437"/>
      <c r="AA522" s="437"/>
      <c r="AB522" s="437"/>
      <c r="AC522" s="437"/>
      <c r="AD522" s="437"/>
      <c r="AE522" s="437"/>
      <c r="AF522" s="437"/>
      <c r="AG522" s="437"/>
    </row>
    <row r="523">
      <c r="A523" s="437"/>
      <c r="B523" s="437"/>
      <c r="C523" s="437"/>
      <c r="D523" s="437"/>
      <c r="E523" s="437"/>
      <c r="F523" s="437"/>
      <c r="G523" s="437"/>
      <c r="H523" s="437"/>
      <c r="I523" s="437"/>
      <c r="J523" s="437"/>
      <c r="K523" s="437"/>
      <c r="L523" s="437"/>
      <c r="M523" s="437"/>
      <c r="N523" s="437"/>
      <c r="O523" s="437"/>
      <c r="P523" s="437"/>
      <c r="Q523" s="437"/>
      <c r="R523" s="437"/>
      <c r="S523" s="437"/>
      <c r="T523" s="437"/>
      <c r="U523" s="437"/>
      <c r="V523" s="437"/>
      <c r="W523" s="437"/>
      <c r="X523" s="437"/>
      <c r="Y523" s="437"/>
      <c r="Z523" s="437"/>
      <c r="AA523" s="437"/>
      <c r="AB523" s="437"/>
      <c r="AC523" s="437"/>
      <c r="AD523" s="437"/>
      <c r="AE523" s="437"/>
      <c r="AF523" s="437"/>
      <c r="AG523" s="437"/>
    </row>
    <row r="524">
      <c r="A524" s="437"/>
      <c r="B524" s="437"/>
      <c r="C524" s="437"/>
      <c r="D524" s="437"/>
      <c r="E524" s="437"/>
      <c r="F524" s="437"/>
      <c r="G524" s="437"/>
      <c r="H524" s="437"/>
      <c r="I524" s="437"/>
      <c r="J524" s="437"/>
      <c r="K524" s="437"/>
      <c r="L524" s="437"/>
      <c r="M524" s="437"/>
      <c r="N524" s="437"/>
      <c r="O524" s="437"/>
      <c r="P524" s="437"/>
      <c r="Q524" s="437"/>
      <c r="R524" s="437"/>
      <c r="S524" s="437"/>
      <c r="T524" s="437"/>
      <c r="U524" s="437"/>
      <c r="V524" s="437"/>
      <c r="W524" s="437"/>
      <c r="X524" s="437"/>
      <c r="Y524" s="437"/>
      <c r="Z524" s="437"/>
      <c r="AA524" s="437"/>
      <c r="AB524" s="437"/>
      <c r="AC524" s="437"/>
      <c r="AD524" s="437"/>
      <c r="AE524" s="437"/>
      <c r="AF524" s="437"/>
      <c r="AG524" s="437"/>
    </row>
    <row r="525">
      <c r="A525" s="437"/>
      <c r="B525" s="437"/>
      <c r="C525" s="437"/>
      <c r="D525" s="437"/>
      <c r="E525" s="437"/>
      <c r="F525" s="437"/>
      <c r="G525" s="437"/>
      <c r="H525" s="437"/>
      <c r="I525" s="437"/>
      <c r="J525" s="437"/>
      <c r="K525" s="437"/>
      <c r="L525" s="437"/>
      <c r="M525" s="437"/>
      <c r="N525" s="437"/>
      <c r="O525" s="437"/>
      <c r="P525" s="437"/>
      <c r="Q525" s="437"/>
      <c r="R525" s="437"/>
      <c r="S525" s="437"/>
      <c r="T525" s="437"/>
      <c r="U525" s="437"/>
      <c r="V525" s="437"/>
      <c r="W525" s="437"/>
      <c r="X525" s="437"/>
      <c r="Y525" s="437"/>
      <c r="Z525" s="437"/>
      <c r="AA525" s="437"/>
      <c r="AB525" s="437"/>
      <c r="AC525" s="437"/>
      <c r="AD525" s="437"/>
      <c r="AE525" s="437"/>
      <c r="AF525" s="437"/>
      <c r="AG525" s="437"/>
    </row>
    <row r="526">
      <c r="A526" s="437"/>
      <c r="B526" s="437"/>
      <c r="C526" s="437"/>
      <c r="D526" s="437"/>
      <c r="E526" s="437"/>
      <c r="F526" s="437"/>
      <c r="G526" s="437"/>
      <c r="H526" s="437"/>
      <c r="I526" s="437"/>
      <c r="J526" s="437"/>
      <c r="K526" s="437"/>
      <c r="L526" s="437"/>
      <c r="M526" s="437"/>
      <c r="N526" s="437"/>
      <c r="O526" s="437"/>
      <c r="P526" s="437"/>
      <c r="Q526" s="437"/>
      <c r="R526" s="437"/>
      <c r="S526" s="437"/>
      <c r="T526" s="437"/>
      <c r="U526" s="437"/>
      <c r="V526" s="437"/>
      <c r="W526" s="437"/>
      <c r="X526" s="437"/>
      <c r="Y526" s="437"/>
      <c r="Z526" s="437"/>
      <c r="AA526" s="437"/>
      <c r="AB526" s="437"/>
      <c r="AC526" s="437"/>
      <c r="AD526" s="437"/>
      <c r="AE526" s="437"/>
      <c r="AF526" s="437"/>
      <c r="AG526" s="437"/>
    </row>
    <row r="527">
      <c r="A527" s="437"/>
      <c r="B527" s="437"/>
      <c r="C527" s="437"/>
      <c r="D527" s="437"/>
      <c r="E527" s="437"/>
      <c r="F527" s="437"/>
      <c r="G527" s="437"/>
      <c r="H527" s="437"/>
      <c r="I527" s="437"/>
      <c r="J527" s="437"/>
      <c r="K527" s="437"/>
      <c r="L527" s="437"/>
      <c r="M527" s="437"/>
      <c r="N527" s="437"/>
      <c r="O527" s="437"/>
      <c r="P527" s="437"/>
      <c r="Q527" s="437"/>
      <c r="R527" s="437"/>
      <c r="S527" s="437"/>
      <c r="T527" s="437"/>
      <c r="U527" s="437"/>
      <c r="V527" s="437"/>
      <c r="W527" s="437"/>
      <c r="X527" s="437"/>
      <c r="Y527" s="437"/>
      <c r="Z527" s="437"/>
      <c r="AA527" s="437"/>
      <c r="AB527" s="437"/>
      <c r="AC527" s="437"/>
      <c r="AD527" s="437"/>
      <c r="AE527" s="437"/>
      <c r="AF527" s="437"/>
      <c r="AG527" s="437"/>
    </row>
    <row r="528">
      <c r="A528" s="437"/>
      <c r="B528" s="437"/>
      <c r="C528" s="437"/>
      <c r="D528" s="437"/>
      <c r="E528" s="437"/>
      <c r="F528" s="437"/>
      <c r="G528" s="437"/>
      <c r="H528" s="437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437"/>
      <c r="V528" s="437"/>
      <c r="W528" s="437"/>
      <c r="X528" s="437"/>
      <c r="Y528" s="437"/>
      <c r="Z528" s="437"/>
      <c r="AA528" s="437"/>
      <c r="AB528" s="437"/>
      <c r="AC528" s="437"/>
      <c r="AD528" s="437"/>
      <c r="AE528" s="437"/>
      <c r="AF528" s="437"/>
      <c r="AG528" s="437"/>
    </row>
    <row r="529">
      <c r="A529" s="437"/>
      <c r="B529" s="437"/>
      <c r="C529" s="437"/>
      <c r="D529" s="437"/>
      <c r="E529" s="437"/>
      <c r="F529" s="437"/>
      <c r="G529" s="437"/>
      <c r="H529" s="437"/>
      <c r="I529" s="437"/>
      <c r="J529" s="437"/>
      <c r="K529" s="437"/>
      <c r="L529" s="437"/>
      <c r="M529" s="437"/>
      <c r="N529" s="437"/>
      <c r="O529" s="437"/>
      <c r="P529" s="437"/>
      <c r="Q529" s="437"/>
      <c r="R529" s="437"/>
      <c r="S529" s="437"/>
      <c r="T529" s="437"/>
      <c r="U529" s="437"/>
      <c r="V529" s="437"/>
      <c r="W529" s="437"/>
      <c r="X529" s="437"/>
      <c r="Y529" s="437"/>
      <c r="Z529" s="437"/>
      <c r="AA529" s="437"/>
      <c r="AB529" s="437"/>
      <c r="AC529" s="437"/>
      <c r="AD529" s="437"/>
      <c r="AE529" s="437"/>
      <c r="AF529" s="437"/>
      <c r="AG529" s="437"/>
    </row>
    <row r="530">
      <c r="A530" s="437"/>
      <c r="B530" s="437"/>
      <c r="C530" s="437"/>
      <c r="D530" s="437"/>
      <c r="E530" s="437"/>
      <c r="F530" s="437"/>
      <c r="G530" s="437"/>
      <c r="H530" s="437"/>
      <c r="I530" s="437"/>
      <c r="J530" s="437"/>
      <c r="K530" s="437"/>
      <c r="L530" s="437"/>
      <c r="M530" s="437"/>
      <c r="N530" s="437"/>
      <c r="O530" s="437"/>
      <c r="P530" s="437"/>
      <c r="Q530" s="437"/>
      <c r="R530" s="437"/>
      <c r="S530" s="437"/>
      <c r="T530" s="437"/>
      <c r="U530" s="437"/>
      <c r="V530" s="437"/>
      <c r="W530" s="437"/>
      <c r="X530" s="437"/>
      <c r="Y530" s="437"/>
      <c r="Z530" s="437"/>
      <c r="AA530" s="437"/>
      <c r="AB530" s="437"/>
      <c r="AC530" s="437"/>
      <c r="AD530" s="437"/>
      <c r="AE530" s="437"/>
      <c r="AF530" s="437"/>
      <c r="AG530" s="437"/>
    </row>
    <row r="531">
      <c r="A531" s="437"/>
      <c r="B531" s="437"/>
      <c r="C531" s="437"/>
      <c r="D531" s="437"/>
      <c r="E531" s="437"/>
      <c r="F531" s="437"/>
      <c r="G531" s="437"/>
      <c r="H531" s="437"/>
      <c r="I531" s="437"/>
      <c r="J531" s="437"/>
      <c r="K531" s="437"/>
      <c r="L531" s="437"/>
      <c r="M531" s="437"/>
      <c r="N531" s="437"/>
      <c r="O531" s="437"/>
      <c r="P531" s="437"/>
      <c r="Q531" s="437"/>
      <c r="R531" s="437"/>
      <c r="S531" s="437"/>
      <c r="T531" s="437"/>
      <c r="U531" s="437"/>
      <c r="V531" s="437"/>
      <c r="W531" s="437"/>
      <c r="X531" s="437"/>
      <c r="Y531" s="437"/>
      <c r="Z531" s="437"/>
      <c r="AA531" s="437"/>
      <c r="AB531" s="437"/>
      <c r="AC531" s="437"/>
      <c r="AD531" s="437"/>
      <c r="AE531" s="437"/>
      <c r="AF531" s="437"/>
      <c r="AG531" s="437"/>
    </row>
    <row r="532">
      <c r="A532" s="437"/>
      <c r="B532" s="437"/>
      <c r="C532" s="437"/>
      <c r="D532" s="437"/>
      <c r="E532" s="437"/>
      <c r="F532" s="437"/>
      <c r="G532" s="437"/>
      <c r="H532" s="437"/>
      <c r="I532" s="437"/>
      <c r="J532" s="437"/>
      <c r="K532" s="437"/>
      <c r="L532" s="437"/>
      <c r="M532" s="437"/>
      <c r="N532" s="437"/>
      <c r="O532" s="437"/>
      <c r="P532" s="437"/>
      <c r="Q532" s="437"/>
      <c r="R532" s="437"/>
      <c r="S532" s="437"/>
      <c r="T532" s="437"/>
      <c r="U532" s="437"/>
      <c r="V532" s="437"/>
      <c r="W532" s="437"/>
      <c r="X532" s="437"/>
      <c r="Y532" s="437"/>
      <c r="Z532" s="437"/>
      <c r="AA532" s="437"/>
      <c r="AB532" s="437"/>
      <c r="AC532" s="437"/>
      <c r="AD532" s="437"/>
      <c r="AE532" s="437"/>
      <c r="AF532" s="437"/>
      <c r="AG532" s="437"/>
    </row>
    <row r="533">
      <c r="A533" s="437"/>
      <c r="B533" s="437"/>
      <c r="C533" s="437"/>
      <c r="D533" s="437"/>
      <c r="E533" s="437"/>
      <c r="F533" s="437"/>
      <c r="G533" s="437"/>
      <c r="H533" s="437"/>
      <c r="I533" s="437"/>
      <c r="J533" s="437"/>
      <c r="K533" s="437"/>
      <c r="L533" s="437"/>
      <c r="M533" s="437"/>
      <c r="N533" s="437"/>
      <c r="O533" s="437"/>
      <c r="P533" s="437"/>
      <c r="Q533" s="437"/>
      <c r="R533" s="437"/>
      <c r="S533" s="437"/>
      <c r="T533" s="437"/>
      <c r="U533" s="437"/>
      <c r="V533" s="437"/>
      <c r="W533" s="437"/>
      <c r="X533" s="437"/>
      <c r="Y533" s="437"/>
      <c r="Z533" s="437"/>
      <c r="AA533" s="437"/>
      <c r="AB533" s="437"/>
      <c r="AC533" s="437"/>
      <c r="AD533" s="437"/>
      <c r="AE533" s="437"/>
      <c r="AF533" s="437"/>
      <c r="AG533" s="437"/>
    </row>
    <row r="534">
      <c r="A534" s="437"/>
      <c r="B534" s="437"/>
      <c r="C534" s="437"/>
      <c r="D534" s="437"/>
      <c r="E534" s="437"/>
      <c r="F534" s="437"/>
      <c r="G534" s="437"/>
      <c r="H534" s="437"/>
      <c r="I534" s="437"/>
      <c r="J534" s="437"/>
      <c r="K534" s="437"/>
      <c r="L534" s="437"/>
      <c r="M534" s="437"/>
      <c r="N534" s="437"/>
      <c r="O534" s="437"/>
      <c r="P534" s="437"/>
      <c r="Q534" s="437"/>
      <c r="R534" s="437"/>
      <c r="S534" s="437"/>
      <c r="T534" s="437"/>
      <c r="U534" s="437"/>
      <c r="V534" s="437"/>
      <c r="W534" s="437"/>
      <c r="X534" s="437"/>
      <c r="Y534" s="437"/>
      <c r="Z534" s="437"/>
      <c r="AA534" s="437"/>
      <c r="AB534" s="437"/>
      <c r="AC534" s="437"/>
      <c r="AD534" s="437"/>
      <c r="AE534" s="437"/>
      <c r="AF534" s="437"/>
      <c r="AG534" s="437"/>
    </row>
    <row r="535">
      <c r="A535" s="437"/>
      <c r="B535" s="437"/>
      <c r="C535" s="437"/>
      <c r="D535" s="437"/>
      <c r="E535" s="437"/>
      <c r="F535" s="437"/>
      <c r="G535" s="437"/>
      <c r="H535" s="437"/>
      <c r="I535" s="437"/>
      <c r="J535" s="437"/>
      <c r="K535" s="437"/>
      <c r="L535" s="437"/>
      <c r="M535" s="437"/>
      <c r="N535" s="437"/>
      <c r="O535" s="437"/>
      <c r="P535" s="437"/>
      <c r="Q535" s="437"/>
      <c r="R535" s="437"/>
      <c r="S535" s="437"/>
      <c r="T535" s="437"/>
      <c r="U535" s="437"/>
      <c r="V535" s="437"/>
      <c r="W535" s="437"/>
      <c r="X535" s="437"/>
      <c r="Y535" s="437"/>
      <c r="Z535" s="437"/>
      <c r="AA535" s="437"/>
      <c r="AB535" s="437"/>
      <c r="AC535" s="437"/>
      <c r="AD535" s="437"/>
      <c r="AE535" s="437"/>
      <c r="AF535" s="437"/>
      <c r="AG535" s="437"/>
    </row>
    <row r="536">
      <c r="A536" s="437"/>
      <c r="B536" s="437"/>
      <c r="C536" s="437"/>
      <c r="D536" s="437"/>
      <c r="E536" s="437"/>
      <c r="F536" s="437"/>
      <c r="G536" s="437"/>
      <c r="H536" s="437"/>
      <c r="I536" s="437"/>
      <c r="J536" s="437"/>
      <c r="K536" s="437"/>
      <c r="L536" s="437"/>
      <c r="M536" s="437"/>
      <c r="N536" s="437"/>
      <c r="O536" s="437"/>
      <c r="P536" s="437"/>
      <c r="Q536" s="437"/>
      <c r="R536" s="437"/>
      <c r="S536" s="437"/>
      <c r="T536" s="437"/>
      <c r="U536" s="437"/>
      <c r="V536" s="437"/>
      <c r="W536" s="437"/>
      <c r="X536" s="437"/>
      <c r="Y536" s="437"/>
      <c r="Z536" s="437"/>
      <c r="AA536" s="437"/>
      <c r="AB536" s="437"/>
      <c r="AC536" s="437"/>
      <c r="AD536" s="437"/>
      <c r="AE536" s="437"/>
      <c r="AF536" s="437"/>
      <c r="AG536" s="437"/>
    </row>
    <row r="537">
      <c r="A537" s="437"/>
      <c r="B537" s="437"/>
      <c r="C537" s="437"/>
      <c r="D537" s="437"/>
      <c r="E537" s="437"/>
      <c r="F537" s="437"/>
      <c r="G537" s="437"/>
      <c r="H537" s="437"/>
      <c r="I537" s="437"/>
      <c r="J537" s="437"/>
      <c r="K537" s="437"/>
      <c r="L537" s="437"/>
      <c r="M537" s="437"/>
      <c r="N537" s="437"/>
      <c r="O537" s="437"/>
      <c r="P537" s="437"/>
      <c r="Q537" s="437"/>
      <c r="R537" s="437"/>
      <c r="S537" s="437"/>
      <c r="T537" s="437"/>
      <c r="U537" s="437"/>
      <c r="V537" s="437"/>
      <c r="W537" s="437"/>
      <c r="X537" s="437"/>
      <c r="Y537" s="437"/>
      <c r="Z537" s="437"/>
      <c r="AA537" s="437"/>
      <c r="AB537" s="437"/>
      <c r="AC537" s="437"/>
      <c r="AD537" s="437"/>
      <c r="AE537" s="437"/>
      <c r="AF537" s="437"/>
      <c r="AG537" s="437"/>
    </row>
    <row r="538">
      <c r="A538" s="437"/>
      <c r="B538" s="437"/>
      <c r="C538" s="437"/>
      <c r="D538" s="437"/>
      <c r="E538" s="437"/>
      <c r="F538" s="437"/>
      <c r="G538" s="437"/>
      <c r="H538" s="437"/>
      <c r="I538" s="437"/>
      <c r="J538" s="437"/>
      <c r="K538" s="437"/>
      <c r="L538" s="437"/>
      <c r="M538" s="437"/>
      <c r="N538" s="437"/>
      <c r="O538" s="437"/>
      <c r="P538" s="437"/>
      <c r="Q538" s="437"/>
      <c r="R538" s="437"/>
      <c r="S538" s="437"/>
      <c r="T538" s="437"/>
      <c r="U538" s="437"/>
      <c r="V538" s="437"/>
      <c r="W538" s="437"/>
      <c r="X538" s="437"/>
      <c r="Y538" s="437"/>
      <c r="Z538" s="437"/>
      <c r="AA538" s="437"/>
      <c r="AB538" s="437"/>
      <c r="AC538" s="437"/>
      <c r="AD538" s="437"/>
      <c r="AE538" s="437"/>
      <c r="AF538" s="437"/>
      <c r="AG538" s="437"/>
    </row>
    <row r="539">
      <c r="A539" s="437"/>
      <c r="B539" s="437"/>
      <c r="C539" s="437"/>
      <c r="D539" s="437"/>
      <c r="E539" s="437"/>
      <c r="F539" s="437"/>
      <c r="G539" s="437"/>
      <c r="H539" s="437"/>
      <c r="I539" s="437"/>
      <c r="J539" s="437"/>
      <c r="K539" s="437"/>
      <c r="L539" s="437"/>
      <c r="M539" s="437"/>
      <c r="N539" s="437"/>
      <c r="O539" s="437"/>
      <c r="P539" s="437"/>
      <c r="Q539" s="437"/>
      <c r="R539" s="437"/>
      <c r="S539" s="437"/>
      <c r="T539" s="437"/>
      <c r="U539" s="437"/>
      <c r="V539" s="437"/>
      <c r="W539" s="437"/>
      <c r="X539" s="437"/>
      <c r="Y539" s="437"/>
      <c r="Z539" s="437"/>
      <c r="AA539" s="437"/>
      <c r="AB539" s="437"/>
      <c r="AC539" s="437"/>
      <c r="AD539" s="437"/>
      <c r="AE539" s="437"/>
      <c r="AF539" s="437"/>
      <c r="AG539" s="437"/>
    </row>
    <row r="540">
      <c r="A540" s="437"/>
      <c r="B540" s="437"/>
      <c r="C540" s="437"/>
      <c r="D540" s="437"/>
      <c r="E540" s="437"/>
      <c r="F540" s="437"/>
      <c r="G540" s="437"/>
      <c r="H540" s="437"/>
      <c r="I540" s="437"/>
      <c r="J540" s="437"/>
      <c r="K540" s="437"/>
      <c r="L540" s="437"/>
      <c r="M540" s="437"/>
      <c r="N540" s="437"/>
      <c r="O540" s="437"/>
      <c r="P540" s="437"/>
      <c r="Q540" s="437"/>
      <c r="R540" s="437"/>
      <c r="S540" s="437"/>
      <c r="T540" s="437"/>
      <c r="U540" s="437"/>
      <c r="V540" s="437"/>
      <c r="W540" s="437"/>
      <c r="X540" s="437"/>
      <c r="Y540" s="437"/>
      <c r="Z540" s="437"/>
      <c r="AA540" s="437"/>
      <c r="AB540" s="437"/>
      <c r="AC540" s="437"/>
      <c r="AD540" s="437"/>
      <c r="AE540" s="437"/>
      <c r="AF540" s="437"/>
      <c r="AG540" s="437"/>
    </row>
    <row r="541">
      <c r="A541" s="437"/>
      <c r="B541" s="437"/>
      <c r="C541" s="437"/>
      <c r="D541" s="437"/>
      <c r="E541" s="437"/>
      <c r="F541" s="437"/>
      <c r="G541" s="437"/>
      <c r="H541" s="437"/>
      <c r="I541" s="437"/>
      <c r="J541" s="437"/>
      <c r="K541" s="437"/>
      <c r="L541" s="437"/>
      <c r="M541" s="437"/>
      <c r="N541" s="437"/>
      <c r="O541" s="437"/>
      <c r="P541" s="437"/>
      <c r="Q541" s="437"/>
      <c r="R541" s="437"/>
      <c r="S541" s="437"/>
      <c r="T541" s="437"/>
      <c r="U541" s="437"/>
      <c r="V541" s="437"/>
      <c r="W541" s="437"/>
      <c r="X541" s="437"/>
      <c r="Y541" s="437"/>
      <c r="Z541" s="437"/>
      <c r="AA541" s="437"/>
      <c r="AB541" s="437"/>
      <c r="AC541" s="437"/>
      <c r="AD541" s="437"/>
      <c r="AE541" s="437"/>
      <c r="AF541" s="437"/>
      <c r="AG541" s="437"/>
    </row>
    <row r="542">
      <c r="A542" s="437"/>
      <c r="B542" s="437"/>
      <c r="C542" s="437"/>
      <c r="D542" s="437"/>
      <c r="E542" s="437"/>
      <c r="F542" s="437"/>
      <c r="G542" s="437"/>
      <c r="H542" s="437"/>
      <c r="I542" s="437"/>
      <c r="J542" s="437"/>
      <c r="K542" s="437"/>
      <c r="L542" s="437"/>
      <c r="M542" s="437"/>
      <c r="N542" s="437"/>
      <c r="O542" s="437"/>
      <c r="P542" s="437"/>
      <c r="Q542" s="437"/>
      <c r="R542" s="437"/>
      <c r="S542" s="437"/>
      <c r="T542" s="437"/>
      <c r="U542" s="437"/>
      <c r="V542" s="437"/>
      <c r="W542" s="437"/>
      <c r="X542" s="437"/>
      <c r="Y542" s="437"/>
      <c r="Z542" s="437"/>
      <c r="AA542" s="437"/>
      <c r="AB542" s="437"/>
      <c r="AC542" s="437"/>
      <c r="AD542" s="437"/>
      <c r="AE542" s="437"/>
      <c r="AF542" s="437"/>
      <c r="AG542" s="437"/>
    </row>
    <row r="543">
      <c r="A543" s="437"/>
      <c r="B543" s="437"/>
      <c r="C543" s="437"/>
      <c r="D543" s="437"/>
      <c r="E543" s="437"/>
      <c r="F543" s="437"/>
      <c r="G543" s="437"/>
      <c r="H543" s="437"/>
      <c r="I543" s="437"/>
      <c r="J543" s="437"/>
      <c r="K543" s="437"/>
      <c r="L543" s="437"/>
      <c r="M543" s="437"/>
      <c r="N543" s="437"/>
      <c r="O543" s="437"/>
      <c r="P543" s="437"/>
      <c r="Q543" s="437"/>
      <c r="R543" s="437"/>
      <c r="S543" s="437"/>
      <c r="T543" s="437"/>
      <c r="U543" s="437"/>
      <c r="V543" s="437"/>
      <c r="W543" s="437"/>
      <c r="X543" s="437"/>
      <c r="Y543" s="437"/>
      <c r="Z543" s="437"/>
      <c r="AA543" s="437"/>
      <c r="AB543" s="437"/>
      <c r="AC543" s="437"/>
      <c r="AD543" s="437"/>
      <c r="AE543" s="437"/>
      <c r="AF543" s="437"/>
      <c r="AG543" s="437"/>
    </row>
    <row r="544">
      <c r="A544" s="437"/>
      <c r="B544" s="437"/>
      <c r="C544" s="437"/>
      <c r="D544" s="437"/>
      <c r="E544" s="437"/>
      <c r="F544" s="437"/>
      <c r="G544" s="437"/>
      <c r="H544" s="437"/>
      <c r="I544" s="437"/>
      <c r="J544" s="437"/>
      <c r="K544" s="437"/>
      <c r="L544" s="437"/>
      <c r="M544" s="437"/>
      <c r="N544" s="437"/>
      <c r="O544" s="437"/>
      <c r="P544" s="437"/>
      <c r="Q544" s="437"/>
      <c r="R544" s="437"/>
      <c r="S544" s="437"/>
      <c r="T544" s="437"/>
      <c r="U544" s="437"/>
      <c r="V544" s="437"/>
      <c r="W544" s="437"/>
      <c r="X544" s="437"/>
      <c r="Y544" s="437"/>
      <c r="Z544" s="437"/>
      <c r="AA544" s="437"/>
      <c r="AB544" s="437"/>
      <c r="AC544" s="437"/>
      <c r="AD544" s="437"/>
      <c r="AE544" s="437"/>
      <c r="AF544" s="437"/>
      <c r="AG544" s="437"/>
    </row>
    <row r="545">
      <c r="A545" s="437"/>
      <c r="B545" s="437"/>
      <c r="C545" s="437"/>
      <c r="D545" s="437"/>
      <c r="E545" s="437"/>
      <c r="F545" s="437"/>
      <c r="G545" s="437"/>
      <c r="H545" s="437"/>
      <c r="I545" s="437"/>
      <c r="J545" s="437"/>
      <c r="K545" s="437"/>
      <c r="L545" s="437"/>
      <c r="M545" s="437"/>
      <c r="N545" s="437"/>
      <c r="O545" s="437"/>
      <c r="P545" s="437"/>
      <c r="Q545" s="437"/>
      <c r="R545" s="437"/>
      <c r="S545" s="437"/>
      <c r="T545" s="437"/>
      <c r="U545" s="437"/>
      <c r="V545" s="437"/>
      <c r="W545" s="437"/>
      <c r="X545" s="437"/>
      <c r="Y545" s="437"/>
      <c r="Z545" s="437"/>
      <c r="AA545" s="437"/>
      <c r="AB545" s="437"/>
      <c r="AC545" s="437"/>
      <c r="AD545" s="437"/>
      <c r="AE545" s="437"/>
      <c r="AF545" s="437"/>
      <c r="AG545" s="437"/>
    </row>
    <row r="546">
      <c r="A546" s="437"/>
      <c r="B546" s="437"/>
      <c r="C546" s="437"/>
      <c r="D546" s="437"/>
      <c r="E546" s="437"/>
      <c r="F546" s="437"/>
      <c r="G546" s="437"/>
      <c r="H546" s="437"/>
      <c r="I546" s="437"/>
      <c r="J546" s="437"/>
      <c r="K546" s="437"/>
      <c r="L546" s="437"/>
      <c r="M546" s="437"/>
      <c r="N546" s="437"/>
      <c r="O546" s="437"/>
      <c r="P546" s="437"/>
      <c r="Q546" s="437"/>
      <c r="R546" s="437"/>
      <c r="S546" s="437"/>
      <c r="T546" s="437"/>
      <c r="U546" s="437"/>
      <c r="V546" s="437"/>
      <c r="W546" s="437"/>
      <c r="X546" s="437"/>
      <c r="Y546" s="437"/>
      <c r="Z546" s="437"/>
      <c r="AA546" s="437"/>
      <c r="AB546" s="437"/>
      <c r="AC546" s="437"/>
      <c r="AD546" s="437"/>
      <c r="AE546" s="437"/>
      <c r="AF546" s="437"/>
      <c r="AG546" s="437"/>
    </row>
    <row r="547">
      <c r="A547" s="437"/>
      <c r="B547" s="437"/>
      <c r="C547" s="437"/>
      <c r="D547" s="437"/>
      <c r="E547" s="437"/>
      <c r="F547" s="437"/>
      <c r="G547" s="437"/>
      <c r="H547" s="437"/>
      <c r="I547" s="437"/>
      <c r="J547" s="437"/>
      <c r="K547" s="437"/>
      <c r="L547" s="437"/>
      <c r="M547" s="437"/>
      <c r="N547" s="437"/>
      <c r="O547" s="437"/>
      <c r="P547" s="437"/>
      <c r="Q547" s="437"/>
      <c r="R547" s="437"/>
      <c r="S547" s="437"/>
      <c r="T547" s="437"/>
      <c r="U547" s="437"/>
      <c r="V547" s="437"/>
      <c r="W547" s="437"/>
      <c r="X547" s="437"/>
      <c r="Y547" s="437"/>
      <c r="Z547" s="437"/>
      <c r="AA547" s="437"/>
      <c r="AB547" s="437"/>
      <c r="AC547" s="437"/>
      <c r="AD547" s="437"/>
      <c r="AE547" s="437"/>
      <c r="AF547" s="437"/>
      <c r="AG547" s="437"/>
    </row>
    <row r="548">
      <c r="A548" s="437"/>
      <c r="B548" s="437"/>
      <c r="C548" s="437"/>
      <c r="D548" s="437"/>
      <c r="E548" s="437"/>
      <c r="F548" s="437"/>
      <c r="G548" s="437"/>
      <c r="H548" s="437"/>
      <c r="I548" s="437"/>
      <c r="J548" s="437"/>
      <c r="K548" s="437"/>
      <c r="L548" s="437"/>
      <c r="M548" s="437"/>
      <c r="N548" s="437"/>
      <c r="O548" s="437"/>
      <c r="P548" s="437"/>
      <c r="Q548" s="437"/>
      <c r="R548" s="437"/>
      <c r="S548" s="437"/>
      <c r="T548" s="437"/>
      <c r="U548" s="437"/>
      <c r="V548" s="437"/>
      <c r="W548" s="437"/>
      <c r="X548" s="437"/>
      <c r="Y548" s="437"/>
      <c r="Z548" s="437"/>
      <c r="AA548" s="437"/>
      <c r="AB548" s="437"/>
      <c r="AC548" s="437"/>
      <c r="AD548" s="437"/>
      <c r="AE548" s="437"/>
      <c r="AF548" s="437"/>
      <c r="AG548" s="437"/>
    </row>
    <row r="549">
      <c r="A549" s="437"/>
      <c r="B549" s="437"/>
      <c r="C549" s="437"/>
      <c r="D549" s="437"/>
      <c r="E549" s="437"/>
      <c r="F549" s="437"/>
      <c r="G549" s="437"/>
      <c r="H549" s="437"/>
      <c r="I549" s="437"/>
      <c r="J549" s="437"/>
      <c r="K549" s="437"/>
      <c r="L549" s="437"/>
      <c r="M549" s="437"/>
      <c r="N549" s="437"/>
      <c r="O549" s="437"/>
      <c r="P549" s="437"/>
      <c r="Q549" s="437"/>
      <c r="R549" s="437"/>
      <c r="S549" s="437"/>
      <c r="T549" s="437"/>
      <c r="U549" s="437"/>
      <c r="V549" s="437"/>
      <c r="W549" s="437"/>
      <c r="X549" s="437"/>
      <c r="Y549" s="437"/>
      <c r="Z549" s="437"/>
      <c r="AA549" s="437"/>
      <c r="AB549" s="437"/>
      <c r="AC549" s="437"/>
      <c r="AD549" s="437"/>
      <c r="AE549" s="437"/>
      <c r="AF549" s="437"/>
      <c r="AG549" s="437"/>
    </row>
    <row r="550">
      <c r="A550" s="437"/>
      <c r="B550" s="437"/>
      <c r="C550" s="437"/>
      <c r="D550" s="437"/>
      <c r="E550" s="437"/>
      <c r="F550" s="437"/>
      <c r="G550" s="437"/>
      <c r="H550" s="437"/>
      <c r="I550" s="437"/>
      <c r="J550" s="437"/>
      <c r="K550" s="437"/>
      <c r="L550" s="437"/>
      <c r="M550" s="437"/>
      <c r="N550" s="437"/>
      <c r="O550" s="437"/>
      <c r="P550" s="437"/>
      <c r="Q550" s="437"/>
      <c r="R550" s="437"/>
      <c r="S550" s="437"/>
      <c r="T550" s="437"/>
      <c r="U550" s="437"/>
      <c r="V550" s="437"/>
      <c r="W550" s="437"/>
      <c r="X550" s="437"/>
      <c r="Y550" s="437"/>
      <c r="Z550" s="437"/>
      <c r="AA550" s="437"/>
      <c r="AB550" s="437"/>
      <c r="AC550" s="437"/>
      <c r="AD550" s="437"/>
      <c r="AE550" s="437"/>
      <c r="AF550" s="437"/>
      <c r="AG550" s="437"/>
    </row>
    <row r="551">
      <c r="A551" s="437"/>
      <c r="B551" s="437"/>
      <c r="C551" s="437"/>
      <c r="D551" s="437"/>
      <c r="E551" s="437"/>
      <c r="F551" s="437"/>
      <c r="G551" s="437"/>
      <c r="H551" s="437"/>
      <c r="I551" s="437"/>
      <c r="J551" s="437"/>
      <c r="K551" s="437"/>
      <c r="L551" s="437"/>
      <c r="M551" s="437"/>
      <c r="N551" s="437"/>
      <c r="O551" s="437"/>
      <c r="P551" s="437"/>
      <c r="Q551" s="437"/>
      <c r="R551" s="437"/>
      <c r="S551" s="437"/>
      <c r="T551" s="437"/>
      <c r="U551" s="437"/>
      <c r="V551" s="437"/>
      <c r="W551" s="437"/>
      <c r="X551" s="437"/>
      <c r="Y551" s="437"/>
      <c r="Z551" s="437"/>
      <c r="AA551" s="437"/>
      <c r="AB551" s="437"/>
      <c r="AC551" s="437"/>
      <c r="AD551" s="437"/>
      <c r="AE551" s="437"/>
      <c r="AF551" s="437"/>
      <c r="AG551" s="437"/>
    </row>
    <row r="552">
      <c r="A552" s="437"/>
      <c r="B552" s="437"/>
      <c r="C552" s="437"/>
      <c r="D552" s="437"/>
      <c r="E552" s="437"/>
      <c r="F552" s="437"/>
      <c r="G552" s="437"/>
      <c r="H552" s="437"/>
      <c r="I552" s="437"/>
      <c r="J552" s="437"/>
      <c r="K552" s="437"/>
      <c r="L552" s="437"/>
      <c r="M552" s="437"/>
      <c r="N552" s="437"/>
      <c r="O552" s="437"/>
      <c r="P552" s="437"/>
      <c r="Q552" s="437"/>
      <c r="R552" s="437"/>
      <c r="S552" s="437"/>
      <c r="T552" s="437"/>
      <c r="U552" s="437"/>
      <c r="V552" s="437"/>
      <c r="W552" s="437"/>
      <c r="X552" s="437"/>
      <c r="Y552" s="437"/>
      <c r="Z552" s="437"/>
      <c r="AA552" s="437"/>
      <c r="AB552" s="437"/>
      <c r="AC552" s="437"/>
      <c r="AD552" s="437"/>
      <c r="AE552" s="437"/>
      <c r="AF552" s="437"/>
      <c r="AG552" s="437"/>
    </row>
    <row r="553">
      <c r="A553" s="437"/>
      <c r="B553" s="437"/>
      <c r="C553" s="437"/>
      <c r="D553" s="437"/>
      <c r="E553" s="437"/>
      <c r="F553" s="437"/>
      <c r="G553" s="437"/>
      <c r="H553" s="437"/>
      <c r="I553" s="437"/>
      <c r="J553" s="437"/>
      <c r="K553" s="437"/>
      <c r="L553" s="437"/>
      <c r="M553" s="437"/>
      <c r="N553" s="437"/>
      <c r="O553" s="437"/>
      <c r="P553" s="437"/>
      <c r="Q553" s="437"/>
      <c r="R553" s="437"/>
      <c r="S553" s="437"/>
      <c r="T553" s="437"/>
      <c r="U553" s="437"/>
      <c r="V553" s="437"/>
      <c r="W553" s="437"/>
      <c r="X553" s="437"/>
      <c r="Y553" s="437"/>
      <c r="Z553" s="437"/>
      <c r="AA553" s="437"/>
      <c r="AB553" s="437"/>
      <c r="AC553" s="437"/>
      <c r="AD553" s="437"/>
      <c r="AE553" s="437"/>
      <c r="AF553" s="437"/>
      <c r="AG553" s="437"/>
    </row>
    <row r="554">
      <c r="A554" s="437"/>
      <c r="B554" s="437"/>
      <c r="C554" s="437"/>
      <c r="D554" s="437"/>
      <c r="E554" s="437"/>
      <c r="F554" s="437"/>
      <c r="G554" s="437"/>
      <c r="H554" s="437"/>
      <c r="I554" s="437"/>
      <c r="J554" s="437"/>
      <c r="K554" s="437"/>
      <c r="L554" s="437"/>
      <c r="M554" s="437"/>
      <c r="N554" s="437"/>
      <c r="O554" s="437"/>
      <c r="P554" s="437"/>
      <c r="Q554" s="437"/>
      <c r="R554" s="437"/>
      <c r="S554" s="437"/>
      <c r="T554" s="437"/>
      <c r="U554" s="437"/>
      <c r="V554" s="437"/>
      <c r="W554" s="437"/>
      <c r="X554" s="437"/>
      <c r="Y554" s="437"/>
      <c r="Z554" s="437"/>
      <c r="AA554" s="437"/>
      <c r="AB554" s="437"/>
      <c r="AC554" s="437"/>
      <c r="AD554" s="437"/>
      <c r="AE554" s="437"/>
      <c r="AF554" s="437"/>
      <c r="AG554" s="437"/>
    </row>
    <row r="555">
      <c r="A555" s="437"/>
      <c r="B555" s="437"/>
      <c r="C555" s="437"/>
      <c r="D555" s="437"/>
      <c r="E555" s="437"/>
      <c r="F555" s="437"/>
      <c r="G555" s="437"/>
      <c r="H555" s="437"/>
      <c r="I555" s="437"/>
      <c r="J555" s="437"/>
      <c r="K555" s="437"/>
      <c r="L555" s="437"/>
      <c r="M555" s="437"/>
      <c r="N555" s="437"/>
      <c r="O555" s="437"/>
      <c r="P555" s="437"/>
      <c r="Q555" s="437"/>
      <c r="R555" s="437"/>
      <c r="S555" s="437"/>
      <c r="T555" s="437"/>
      <c r="U555" s="437"/>
      <c r="V555" s="437"/>
      <c r="W555" s="437"/>
      <c r="X555" s="437"/>
      <c r="Y555" s="437"/>
      <c r="Z555" s="437"/>
      <c r="AA555" s="437"/>
      <c r="AB555" s="437"/>
      <c r="AC555" s="437"/>
      <c r="AD555" s="437"/>
      <c r="AE555" s="437"/>
      <c r="AF555" s="437"/>
      <c r="AG555" s="437"/>
    </row>
    <row r="556">
      <c r="A556" s="437"/>
      <c r="B556" s="437"/>
      <c r="C556" s="437"/>
      <c r="D556" s="437"/>
      <c r="E556" s="437"/>
      <c r="F556" s="437"/>
      <c r="G556" s="437"/>
      <c r="H556" s="437"/>
      <c r="I556" s="437"/>
      <c r="J556" s="437"/>
      <c r="K556" s="437"/>
      <c r="L556" s="437"/>
      <c r="M556" s="437"/>
      <c r="N556" s="437"/>
      <c r="O556" s="437"/>
      <c r="P556" s="437"/>
      <c r="Q556" s="437"/>
      <c r="R556" s="437"/>
      <c r="S556" s="437"/>
      <c r="T556" s="437"/>
      <c r="U556" s="437"/>
      <c r="V556" s="437"/>
      <c r="W556" s="437"/>
      <c r="X556" s="437"/>
      <c r="Y556" s="437"/>
      <c r="Z556" s="437"/>
      <c r="AA556" s="437"/>
      <c r="AB556" s="437"/>
      <c r="AC556" s="437"/>
      <c r="AD556" s="437"/>
      <c r="AE556" s="437"/>
      <c r="AF556" s="437"/>
      <c r="AG556" s="437"/>
    </row>
    <row r="557">
      <c r="A557" s="437"/>
      <c r="B557" s="437"/>
      <c r="C557" s="437"/>
      <c r="D557" s="437"/>
      <c r="E557" s="437"/>
      <c r="F557" s="437"/>
      <c r="G557" s="437"/>
      <c r="H557" s="437"/>
      <c r="I557" s="437"/>
      <c r="J557" s="437"/>
      <c r="K557" s="437"/>
      <c r="L557" s="437"/>
      <c r="M557" s="437"/>
      <c r="N557" s="437"/>
      <c r="O557" s="437"/>
      <c r="P557" s="437"/>
      <c r="Q557" s="437"/>
      <c r="R557" s="437"/>
      <c r="S557" s="437"/>
      <c r="T557" s="437"/>
      <c r="U557" s="437"/>
      <c r="V557" s="437"/>
      <c r="W557" s="437"/>
      <c r="X557" s="437"/>
      <c r="Y557" s="437"/>
      <c r="Z557" s="437"/>
      <c r="AA557" s="437"/>
      <c r="AB557" s="437"/>
      <c r="AC557" s="437"/>
      <c r="AD557" s="437"/>
      <c r="AE557" s="437"/>
      <c r="AF557" s="437"/>
      <c r="AG557" s="437"/>
    </row>
    <row r="558">
      <c r="A558" s="437"/>
      <c r="B558" s="437"/>
      <c r="C558" s="437"/>
      <c r="D558" s="437"/>
      <c r="E558" s="437"/>
      <c r="F558" s="437"/>
      <c r="G558" s="437"/>
      <c r="H558" s="437"/>
      <c r="I558" s="437"/>
      <c r="J558" s="437"/>
      <c r="K558" s="437"/>
      <c r="L558" s="437"/>
      <c r="M558" s="437"/>
      <c r="N558" s="437"/>
      <c r="O558" s="437"/>
      <c r="P558" s="437"/>
      <c r="Q558" s="437"/>
      <c r="R558" s="437"/>
      <c r="S558" s="437"/>
      <c r="T558" s="437"/>
      <c r="U558" s="437"/>
      <c r="V558" s="437"/>
      <c r="W558" s="437"/>
      <c r="X558" s="437"/>
      <c r="Y558" s="437"/>
      <c r="Z558" s="437"/>
      <c r="AA558" s="437"/>
      <c r="AB558" s="437"/>
      <c r="AC558" s="437"/>
      <c r="AD558" s="437"/>
      <c r="AE558" s="437"/>
      <c r="AF558" s="437"/>
      <c r="AG558" s="437"/>
    </row>
    <row r="559">
      <c r="A559" s="437"/>
      <c r="B559" s="437"/>
      <c r="C559" s="437"/>
      <c r="D559" s="437"/>
      <c r="E559" s="437"/>
      <c r="F559" s="437"/>
      <c r="G559" s="437"/>
      <c r="H559" s="437"/>
      <c r="I559" s="437"/>
      <c r="J559" s="437"/>
      <c r="K559" s="437"/>
      <c r="L559" s="437"/>
      <c r="M559" s="437"/>
      <c r="N559" s="437"/>
      <c r="O559" s="437"/>
      <c r="P559" s="437"/>
      <c r="Q559" s="437"/>
      <c r="R559" s="437"/>
      <c r="S559" s="437"/>
      <c r="T559" s="437"/>
      <c r="U559" s="437"/>
      <c r="V559" s="437"/>
      <c r="W559" s="437"/>
      <c r="X559" s="437"/>
      <c r="Y559" s="437"/>
      <c r="Z559" s="437"/>
      <c r="AA559" s="437"/>
      <c r="AB559" s="437"/>
      <c r="AC559" s="437"/>
      <c r="AD559" s="437"/>
      <c r="AE559" s="437"/>
      <c r="AF559" s="437"/>
      <c r="AG559" s="437"/>
    </row>
    <row r="560">
      <c r="A560" s="437"/>
      <c r="B560" s="437"/>
      <c r="C560" s="437"/>
      <c r="D560" s="437"/>
      <c r="E560" s="437"/>
      <c r="F560" s="437"/>
      <c r="G560" s="437"/>
      <c r="H560" s="437"/>
      <c r="I560" s="437"/>
      <c r="J560" s="437"/>
      <c r="K560" s="437"/>
      <c r="L560" s="437"/>
      <c r="M560" s="437"/>
      <c r="N560" s="437"/>
      <c r="O560" s="437"/>
      <c r="P560" s="437"/>
      <c r="Q560" s="437"/>
      <c r="R560" s="437"/>
      <c r="S560" s="437"/>
      <c r="T560" s="437"/>
      <c r="U560" s="437"/>
      <c r="V560" s="437"/>
      <c r="W560" s="437"/>
      <c r="X560" s="437"/>
      <c r="Y560" s="437"/>
      <c r="Z560" s="437"/>
      <c r="AA560" s="437"/>
      <c r="AB560" s="437"/>
      <c r="AC560" s="437"/>
      <c r="AD560" s="437"/>
      <c r="AE560" s="437"/>
      <c r="AF560" s="437"/>
      <c r="AG560" s="437"/>
    </row>
    <row r="561">
      <c r="A561" s="437"/>
      <c r="B561" s="437"/>
      <c r="C561" s="437"/>
      <c r="D561" s="437"/>
      <c r="E561" s="437"/>
      <c r="F561" s="437"/>
      <c r="G561" s="437"/>
      <c r="H561" s="437"/>
      <c r="I561" s="437"/>
      <c r="J561" s="437"/>
      <c r="K561" s="437"/>
      <c r="L561" s="437"/>
      <c r="M561" s="437"/>
      <c r="N561" s="437"/>
      <c r="O561" s="437"/>
      <c r="P561" s="437"/>
      <c r="Q561" s="437"/>
      <c r="R561" s="437"/>
      <c r="S561" s="437"/>
      <c r="T561" s="437"/>
      <c r="U561" s="437"/>
      <c r="V561" s="437"/>
      <c r="W561" s="437"/>
      <c r="X561" s="437"/>
      <c r="Y561" s="437"/>
      <c r="Z561" s="437"/>
      <c r="AA561" s="437"/>
      <c r="AB561" s="437"/>
      <c r="AC561" s="437"/>
      <c r="AD561" s="437"/>
      <c r="AE561" s="437"/>
      <c r="AF561" s="437"/>
      <c r="AG561" s="437"/>
    </row>
    <row r="562">
      <c r="A562" s="437"/>
      <c r="B562" s="437"/>
      <c r="C562" s="437"/>
      <c r="D562" s="437"/>
      <c r="E562" s="437"/>
      <c r="F562" s="437"/>
      <c r="G562" s="437"/>
      <c r="H562" s="437"/>
      <c r="I562" s="437"/>
      <c r="J562" s="437"/>
      <c r="K562" s="437"/>
      <c r="L562" s="437"/>
      <c r="M562" s="437"/>
      <c r="N562" s="437"/>
      <c r="O562" s="437"/>
      <c r="P562" s="437"/>
      <c r="Q562" s="437"/>
      <c r="R562" s="437"/>
      <c r="S562" s="437"/>
      <c r="T562" s="437"/>
      <c r="U562" s="437"/>
      <c r="V562" s="437"/>
      <c r="W562" s="437"/>
      <c r="X562" s="437"/>
      <c r="Y562" s="437"/>
      <c r="Z562" s="437"/>
      <c r="AA562" s="437"/>
      <c r="AB562" s="437"/>
      <c r="AC562" s="437"/>
      <c r="AD562" s="437"/>
      <c r="AE562" s="437"/>
      <c r="AF562" s="437"/>
      <c r="AG562" s="437"/>
    </row>
    <row r="563">
      <c r="A563" s="437"/>
      <c r="B563" s="437"/>
      <c r="C563" s="437"/>
      <c r="D563" s="437"/>
      <c r="E563" s="437"/>
      <c r="F563" s="437"/>
      <c r="G563" s="437"/>
      <c r="H563" s="437"/>
      <c r="I563" s="437"/>
      <c r="J563" s="437"/>
      <c r="K563" s="437"/>
      <c r="L563" s="437"/>
      <c r="M563" s="437"/>
      <c r="N563" s="437"/>
      <c r="O563" s="437"/>
      <c r="P563" s="437"/>
      <c r="Q563" s="437"/>
      <c r="R563" s="437"/>
      <c r="S563" s="437"/>
      <c r="T563" s="437"/>
      <c r="U563" s="437"/>
      <c r="V563" s="437"/>
      <c r="W563" s="437"/>
      <c r="X563" s="437"/>
      <c r="Y563" s="437"/>
      <c r="Z563" s="437"/>
      <c r="AA563" s="437"/>
      <c r="AB563" s="437"/>
      <c r="AC563" s="437"/>
      <c r="AD563" s="437"/>
      <c r="AE563" s="437"/>
      <c r="AF563" s="437"/>
      <c r="AG563" s="437"/>
    </row>
    <row r="564">
      <c r="A564" s="437"/>
      <c r="B564" s="437"/>
      <c r="C564" s="437"/>
      <c r="D564" s="437"/>
      <c r="E564" s="437"/>
      <c r="F564" s="437"/>
      <c r="G564" s="437"/>
      <c r="H564" s="437"/>
      <c r="I564" s="437"/>
      <c r="J564" s="437"/>
      <c r="K564" s="437"/>
      <c r="L564" s="437"/>
      <c r="M564" s="437"/>
      <c r="N564" s="437"/>
      <c r="O564" s="437"/>
      <c r="P564" s="437"/>
      <c r="Q564" s="437"/>
      <c r="R564" s="437"/>
      <c r="S564" s="437"/>
      <c r="T564" s="437"/>
      <c r="U564" s="437"/>
      <c r="V564" s="437"/>
      <c r="W564" s="437"/>
      <c r="X564" s="437"/>
      <c r="Y564" s="437"/>
      <c r="Z564" s="437"/>
      <c r="AA564" s="437"/>
      <c r="AB564" s="437"/>
      <c r="AC564" s="437"/>
      <c r="AD564" s="437"/>
      <c r="AE564" s="437"/>
      <c r="AF564" s="437"/>
      <c r="AG564" s="437"/>
    </row>
    <row r="565">
      <c r="A565" s="437"/>
      <c r="B565" s="437"/>
      <c r="C565" s="437"/>
      <c r="D565" s="437"/>
      <c r="E565" s="437"/>
      <c r="F565" s="437"/>
      <c r="G565" s="437"/>
      <c r="H565" s="437"/>
      <c r="I565" s="437"/>
      <c r="J565" s="437"/>
      <c r="K565" s="437"/>
      <c r="L565" s="437"/>
      <c r="M565" s="437"/>
      <c r="N565" s="437"/>
      <c r="O565" s="437"/>
      <c r="P565" s="437"/>
      <c r="Q565" s="437"/>
      <c r="R565" s="437"/>
      <c r="S565" s="437"/>
      <c r="T565" s="437"/>
      <c r="U565" s="437"/>
      <c r="V565" s="437"/>
      <c r="W565" s="437"/>
      <c r="X565" s="437"/>
      <c r="Y565" s="437"/>
      <c r="Z565" s="437"/>
      <c r="AA565" s="437"/>
      <c r="AB565" s="437"/>
      <c r="AC565" s="437"/>
      <c r="AD565" s="437"/>
      <c r="AE565" s="437"/>
      <c r="AF565" s="437"/>
      <c r="AG565" s="437"/>
    </row>
    <row r="566">
      <c r="A566" s="437"/>
      <c r="B566" s="437"/>
      <c r="C566" s="437"/>
      <c r="D566" s="437"/>
      <c r="E566" s="437"/>
      <c r="F566" s="437"/>
      <c r="G566" s="437"/>
      <c r="H566" s="437"/>
      <c r="I566" s="437"/>
      <c r="J566" s="437"/>
      <c r="K566" s="437"/>
      <c r="L566" s="437"/>
      <c r="M566" s="437"/>
      <c r="N566" s="437"/>
      <c r="O566" s="437"/>
      <c r="P566" s="437"/>
      <c r="Q566" s="437"/>
      <c r="R566" s="437"/>
      <c r="S566" s="437"/>
      <c r="T566" s="437"/>
      <c r="U566" s="437"/>
      <c r="V566" s="437"/>
      <c r="W566" s="437"/>
      <c r="X566" s="437"/>
      <c r="Y566" s="437"/>
      <c r="Z566" s="437"/>
      <c r="AA566" s="437"/>
      <c r="AB566" s="437"/>
      <c r="AC566" s="437"/>
      <c r="AD566" s="437"/>
      <c r="AE566" s="437"/>
      <c r="AF566" s="437"/>
      <c r="AG566" s="437"/>
    </row>
    <row r="567">
      <c r="A567" s="437"/>
      <c r="B567" s="437"/>
      <c r="C567" s="437"/>
      <c r="D567" s="437"/>
      <c r="E567" s="437"/>
      <c r="F567" s="437"/>
      <c r="G567" s="437"/>
      <c r="H567" s="437"/>
      <c r="I567" s="437"/>
      <c r="J567" s="437"/>
      <c r="K567" s="437"/>
      <c r="L567" s="437"/>
      <c r="M567" s="437"/>
      <c r="N567" s="437"/>
      <c r="O567" s="437"/>
      <c r="P567" s="437"/>
      <c r="Q567" s="437"/>
      <c r="R567" s="437"/>
      <c r="S567" s="437"/>
      <c r="T567" s="437"/>
      <c r="U567" s="437"/>
      <c r="V567" s="437"/>
      <c r="W567" s="437"/>
      <c r="X567" s="437"/>
      <c r="Y567" s="437"/>
      <c r="Z567" s="437"/>
      <c r="AA567" s="437"/>
      <c r="AB567" s="437"/>
      <c r="AC567" s="437"/>
      <c r="AD567" s="437"/>
      <c r="AE567" s="437"/>
      <c r="AF567" s="437"/>
      <c r="AG567" s="437"/>
    </row>
    <row r="568">
      <c r="A568" s="437"/>
      <c r="B568" s="437"/>
      <c r="C568" s="437"/>
      <c r="D568" s="437"/>
      <c r="E568" s="437"/>
      <c r="F568" s="437"/>
      <c r="G568" s="437"/>
      <c r="H568" s="437"/>
      <c r="I568" s="437"/>
      <c r="J568" s="437"/>
      <c r="K568" s="437"/>
      <c r="L568" s="437"/>
      <c r="M568" s="437"/>
      <c r="N568" s="437"/>
      <c r="O568" s="437"/>
      <c r="P568" s="437"/>
      <c r="Q568" s="437"/>
      <c r="R568" s="437"/>
      <c r="S568" s="437"/>
      <c r="T568" s="437"/>
      <c r="U568" s="437"/>
      <c r="V568" s="437"/>
      <c r="W568" s="437"/>
      <c r="X568" s="437"/>
      <c r="Y568" s="437"/>
      <c r="Z568" s="437"/>
      <c r="AA568" s="437"/>
      <c r="AB568" s="437"/>
      <c r="AC568" s="437"/>
      <c r="AD568" s="437"/>
      <c r="AE568" s="437"/>
      <c r="AF568" s="437"/>
      <c r="AG568" s="437"/>
    </row>
    <row r="569">
      <c r="A569" s="437"/>
      <c r="B569" s="437"/>
      <c r="C569" s="437"/>
      <c r="D569" s="437"/>
      <c r="E569" s="437"/>
      <c r="F569" s="437"/>
      <c r="G569" s="437"/>
      <c r="H569" s="437"/>
      <c r="I569" s="437"/>
      <c r="J569" s="437"/>
      <c r="K569" s="437"/>
      <c r="L569" s="437"/>
      <c r="M569" s="437"/>
      <c r="N569" s="437"/>
      <c r="O569" s="437"/>
      <c r="P569" s="437"/>
      <c r="Q569" s="437"/>
      <c r="R569" s="437"/>
      <c r="S569" s="437"/>
      <c r="T569" s="437"/>
      <c r="U569" s="437"/>
      <c r="V569" s="437"/>
      <c r="W569" s="437"/>
      <c r="X569" s="437"/>
      <c r="Y569" s="437"/>
      <c r="Z569" s="437"/>
      <c r="AA569" s="437"/>
      <c r="AB569" s="437"/>
      <c r="AC569" s="437"/>
      <c r="AD569" s="437"/>
      <c r="AE569" s="437"/>
      <c r="AF569" s="437"/>
      <c r="AG569" s="437"/>
    </row>
    <row r="570">
      <c r="A570" s="437"/>
      <c r="B570" s="437"/>
      <c r="C570" s="437"/>
      <c r="D570" s="437"/>
      <c r="E570" s="437"/>
      <c r="F570" s="437"/>
      <c r="G570" s="437"/>
      <c r="H570" s="437"/>
      <c r="I570" s="437"/>
      <c r="J570" s="437"/>
      <c r="K570" s="437"/>
      <c r="L570" s="437"/>
      <c r="M570" s="437"/>
      <c r="N570" s="437"/>
      <c r="O570" s="437"/>
      <c r="P570" s="437"/>
      <c r="Q570" s="437"/>
      <c r="R570" s="437"/>
      <c r="S570" s="437"/>
      <c r="T570" s="437"/>
      <c r="U570" s="437"/>
      <c r="V570" s="437"/>
      <c r="W570" s="437"/>
      <c r="X570" s="437"/>
      <c r="Y570" s="437"/>
      <c r="Z570" s="437"/>
      <c r="AA570" s="437"/>
      <c r="AB570" s="437"/>
      <c r="AC570" s="437"/>
      <c r="AD570" s="437"/>
      <c r="AE570" s="437"/>
      <c r="AF570" s="437"/>
      <c r="AG570" s="437"/>
    </row>
    <row r="571">
      <c r="A571" s="437"/>
      <c r="B571" s="437"/>
      <c r="C571" s="437"/>
      <c r="D571" s="437"/>
      <c r="E571" s="437"/>
      <c r="F571" s="437"/>
      <c r="G571" s="437"/>
      <c r="H571" s="437"/>
      <c r="I571" s="437"/>
      <c r="J571" s="437"/>
      <c r="K571" s="437"/>
      <c r="L571" s="437"/>
      <c r="M571" s="437"/>
      <c r="N571" s="437"/>
      <c r="O571" s="437"/>
      <c r="P571" s="437"/>
      <c r="Q571" s="437"/>
      <c r="R571" s="437"/>
      <c r="S571" s="437"/>
      <c r="T571" s="437"/>
      <c r="U571" s="437"/>
      <c r="V571" s="437"/>
      <c r="W571" s="437"/>
      <c r="X571" s="437"/>
      <c r="Y571" s="437"/>
      <c r="Z571" s="437"/>
      <c r="AA571" s="437"/>
      <c r="AB571" s="437"/>
      <c r="AC571" s="437"/>
      <c r="AD571" s="437"/>
      <c r="AE571" s="437"/>
      <c r="AF571" s="437"/>
      <c r="AG571" s="437"/>
    </row>
    <row r="572">
      <c r="A572" s="437"/>
      <c r="B572" s="437"/>
      <c r="C572" s="437"/>
      <c r="D572" s="437"/>
      <c r="E572" s="437"/>
      <c r="F572" s="437"/>
      <c r="G572" s="437"/>
      <c r="H572" s="437"/>
      <c r="I572" s="437"/>
      <c r="J572" s="437"/>
      <c r="K572" s="437"/>
      <c r="L572" s="437"/>
      <c r="M572" s="437"/>
      <c r="N572" s="437"/>
      <c r="O572" s="437"/>
      <c r="P572" s="437"/>
      <c r="Q572" s="437"/>
      <c r="R572" s="437"/>
      <c r="S572" s="437"/>
      <c r="T572" s="437"/>
      <c r="U572" s="437"/>
      <c r="V572" s="437"/>
      <c r="W572" s="437"/>
      <c r="X572" s="437"/>
      <c r="Y572" s="437"/>
      <c r="Z572" s="437"/>
      <c r="AA572" s="437"/>
      <c r="AB572" s="437"/>
      <c r="AC572" s="437"/>
      <c r="AD572" s="437"/>
      <c r="AE572" s="437"/>
      <c r="AF572" s="437"/>
      <c r="AG572" s="437"/>
    </row>
    <row r="573">
      <c r="A573" s="437"/>
      <c r="B573" s="437"/>
      <c r="C573" s="437"/>
      <c r="D573" s="437"/>
      <c r="E573" s="437"/>
      <c r="F573" s="437"/>
      <c r="G573" s="437"/>
      <c r="H573" s="437"/>
      <c r="I573" s="437"/>
      <c r="J573" s="437"/>
      <c r="K573" s="437"/>
      <c r="L573" s="437"/>
      <c r="M573" s="437"/>
      <c r="N573" s="437"/>
      <c r="O573" s="437"/>
      <c r="P573" s="437"/>
      <c r="Q573" s="437"/>
      <c r="R573" s="437"/>
      <c r="S573" s="437"/>
      <c r="T573" s="437"/>
      <c r="U573" s="437"/>
      <c r="V573" s="437"/>
      <c r="W573" s="437"/>
      <c r="X573" s="437"/>
      <c r="Y573" s="437"/>
      <c r="Z573" s="437"/>
      <c r="AA573" s="437"/>
      <c r="AB573" s="437"/>
      <c r="AC573" s="437"/>
      <c r="AD573" s="437"/>
      <c r="AE573" s="437"/>
      <c r="AF573" s="437"/>
      <c r="AG573" s="437"/>
    </row>
    <row r="574">
      <c r="A574" s="437"/>
      <c r="B574" s="437"/>
      <c r="C574" s="437"/>
      <c r="D574" s="437"/>
      <c r="E574" s="437"/>
      <c r="F574" s="437"/>
      <c r="G574" s="437"/>
      <c r="H574" s="437"/>
      <c r="I574" s="437"/>
      <c r="J574" s="437"/>
      <c r="K574" s="437"/>
      <c r="L574" s="437"/>
      <c r="M574" s="437"/>
      <c r="N574" s="437"/>
      <c r="O574" s="437"/>
      <c r="P574" s="437"/>
      <c r="Q574" s="437"/>
      <c r="R574" s="437"/>
      <c r="S574" s="437"/>
      <c r="T574" s="437"/>
      <c r="U574" s="437"/>
      <c r="V574" s="437"/>
      <c r="W574" s="437"/>
      <c r="X574" s="437"/>
      <c r="Y574" s="437"/>
      <c r="Z574" s="437"/>
      <c r="AA574" s="437"/>
      <c r="AB574" s="437"/>
      <c r="AC574" s="437"/>
      <c r="AD574" s="437"/>
      <c r="AE574" s="437"/>
      <c r="AF574" s="437"/>
      <c r="AG574" s="437"/>
    </row>
    <row r="575">
      <c r="A575" s="437"/>
      <c r="B575" s="437"/>
      <c r="C575" s="437"/>
      <c r="D575" s="437"/>
      <c r="E575" s="437"/>
      <c r="F575" s="437"/>
      <c r="G575" s="437"/>
      <c r="H575" s="437"/>
      <c r="I575" s="437"/>
      <c r="J575" s="437"/>
      <c r="K575" s="437"/>
      <c r="L575" s="437"/>
      <c r="M575" s="437"/>
      <c r="N575" s="437"/>
      <c r="O575" s="437"/>
      <c r="P575" s="437"/>
      <c r="Q575" s="437"/>
      <c r="R575" s="437"/>
      <c r="S575" s="437"/>
      <c r="T575" s="437"/>
      <c r="U575" s="437"/>
      <c r="V575" s="437"/>
      <c r="W575" s="437"/>
      <c r="X575" s="437"/>
      <c r="Y575" s="437"/>
      <c r="Z575" s="437"/>
      <c r="AA575" s="437"/>
      <c r="AB575" s="437"/>
      <c r="AC575" s="437"/>
      <c r="AD575" s="437"/>
      <c r="AE575" s="437"/>
      <c r="AF575" s="437"/>
      <c r="AG575" s="437"/>
    </row>
    <row r="576">
      <c r="A576" s="437"/>
      <c r="B576" s="437"/>
      <c r="C576" s="437"/>
      <c r="D576" s="437"/>
      <c r="E576" s="437"/>
      <c r="F576" s="437"/>
      <c r="G576" s="437"/>
      <c r="H576" s="437"/>
      <c r="I576" s="437"/>
      <c r="J576" s="437"/>
      <c r="K576" s="437"/>
      <c r="L576" s="437"/>
      <c r="M576" s="437"/>
      <c r="N576" s="437"/>
      <c r="O576" s="437"/>
      <c r="P576" s="437"/>
      <c r="Q576" s="437"/>
      <c r="R576" s="437"/>
      <c r="S576" s="437"/>
      <c r="T576" s="437"/>
      <c r="U576" s="437"/>
      <c r="V576" s="437"/>
      <c r="W576" s="437"/>
      <c r="X576" s="437"/>
      <c r="Y576" s="437"/>
      <c r="Z576" s="437"/>
      <c r="AA576" s="437"/>
      <c r="AB576" s="437"/>
      <c r="AC576" s="437"/>
      <c r="AD576" s="437"/>
      <c r="AE576" s="437"/>
      <c r="AF576" s="437"/>
      <c r="AG576" s="437"/>
    </row>
    <row r="577">
      <c r="A577" s="437"/>
      <c r="B577" s="437"/>
      <c r="C577" s="437"/>
      <c r="D577" s="437"/>
      <c r="E577" s="437"/>
      <c r="F577" s="437"/>
      <c r="G577" s="437"/>
      <c r="H577" s="437"/>
      <c r="I577" s="437"/>
      <c r="J577" s="437"/>
      <c r="K577" s="437"/>
      <c r="L577" s="437"/>
      <c r="M577" s="437"/>
      <c r="N577" s="437"/>
      <c r="O577" s="437"/>
      <c r="P577" s="437"/>
      <c r="Q577" s="437"/>
      <c r="R577" s="437"/>
      <c r="S577" s="437"/>
      <c r="T577" s="437"/>
      <c r="U577" s="437"/>
      <c r="V577" s="437"/>
      <c r="W577" s="437"/>
      <c r="X577" s="437"/>
      <c r="Y577" s="437"/>
      <c r="Z577" s="437"/>
      <c r="AA577" s="437"/>
      <c r="AB577" s="437"/>
      <c r="AC577" s="437"/>
      <c r="AD577" s="437"/>
      <c r="AE577" s="437"/>
      <c r="AF577" s="437"/>
      <c r="AG577" s="437"/>
    </row>
    <row r="578">
      <c r="A578" s="437"/>
      <c r="B578" s="437"/>
      <c r="C578" s="437"/>
      <c r="D578" s="437"/>
      <c r="E578" s="437"/>
      <c r="F578" s="437"/>
      <c r="G578" s="437"/>
      <c r="H578" s="437"/>
      <c r="I578" s="437"/>
      <c r="J578" s="437"/>
      <c r="K578" s="437"/>
      <c r="L578" s="437"/>
      <c r="M578" s="437"/>
      <c r="N578" s="437"/>
      <c r="O578" s="437"/>
      <c r="P578" s="437"/>
      <c r="Q578" s="437"/>
      <c r="R578" s="437"/>
      <c r="S578" s="437"/>
      <c r="T578" s="437"/>
      <c r="U578" s="437"/>
      <c r="V578" s="437"/>
      <c r="W578" s="437"/>
      <c r="X578" s="437"/>
      <c r="Y578" s="437"/>
      <c r="Z578" s="437"/>
      <c r="AA578" s="437"/>
      <c r="AB578" s="437"/>
      <c r="AC578" s="437"/>
      <c r="AD578" s="437"/>
      <c r="AE578" s="437"/>
      <c r="AF578" s="437"/>
      <c r="AG578" s="437"/>
    </row>
    <row r="579">
      <c r="A579" s="437"/>
      <c r="B579" s="437"/>
      <c r="C579" s="437"/>
      <c r="D579" s="437"/>
      <c r="E579" s="437"/>
      <c r="F579" s="437"/>
      <c r="G579" s="437"/>
      <c r="H579" s="437"/>
      <c r="I579" s="437"/>
      <c r="J579" s="437"/>
      <c r="K579" s="437"/>
      <c r="L579" s="437"/>
      <c r="M579" s="437"/>
      <c r="N579" s="437"/>
      <c r="O579" s="437"/>
      <c r="P579" s="437"/>
      <c r="Q579" s="437"/>
      <c r="R579" s="437"/>
      <c r="S579" s="437"/>
      <c r="T579" s="437"/>
      <c r="U579" s="437"/>
      <c r="V579" s="437"/>
      <c r="W579" s="437"/>
      <c r="X579" s="437"/>
      <c r="Y579" s="437"/>
      <c r="Z579" s="437"/>
      <c r="AA579" s="437"/>
      <c r="AB579" s="437"/>
      <c r="AC579" s="437"/>
      <c r="AD579" s="437"/>
      <c r="AE579" s="437"/>
      <c r="AF579" s="437"/>
      <c r="AG579" s="437"/>
    </row>
    <row r="580">
      <c r="A580" s="437"/>
      <c r="B580" s="437"/>
      <c r="C580" s="437"/>
      <c r="D580" s="437"/>
      <c r="E580" s="437"/>
      <c r="F580" s="437"/>
      <c r="G580" s="437"/>
      <c r="H580" s="437"/>
      <c r="I580" s="437"/>
      <c r="J580" s="437"/>
      <c r="K580" s="437"/>
      <c r="L580" s="437"/>
      <c r="M580" s="437"/>
      <c r="N580" s="437"/>
      <c r="O580" s="437"/>
      <c r="P580" s="437"/>
      <c r="Q580" s="437"/>
      <c r="R580" s="437"/>
      <c r="S580" s="437"/>
      <c r="T580" s="437"/>
      <c r="U580" s="437"/>
      <c r="V580" s="437"/>
      <c r="W580" s="437"/>
      <c r="X580" s="437"/>
      <c r="Y580" s="437"/>
      <c r="Z580" s="437"/>
      <c r="AA580" s="437"/>
      <c r="AB580" s="437"/>
      <c r="AC580" s="437"/>
      <c r="AD580" s="437"/>
      <c r="AE580" s="437"/>
      <c r="AF580" s="437"/>
      <c r="AG580" s="437"/>
    </row>
    <row r="581">
      <c r="A581" s="437"/>
      <c r="B581" s="437"/>
      <c r="C581" s="437"/>
      <c r="D581" s="437"/>
      <c r="E581" s="437"/>
      <c r="F581" s="437"/>
      <c r="G581" s="437"/>
      <c r="H581" s="437"/>
      <c r="I581" s="437"/>
      <c r="J581" s="437"/>
      <c r="K581" s="437"/>
      <c r="L581" s="437"/>
      <c r="M581" s="437"/>
      <c r="N581" s="437"/>
      <c r="O581" s="437"/>
      <c r="P581" s="437"/>
      <c r="Q581" s="437"/>
      <c r="R581" s="437"/>
      <c r="S581" s="437"/>
      <c r="T581" s="437"/>
      <c r="U581" s="437"/>
      <c r="V581" s="437"/>
      <c r="W581" s="437"/>
      <c r="X581" s="437"/>
      <c r="Y581" s="437"/>
      <c r="Z581" s="437"/>
      <c r="AA581" s="437"/>
      <c r="AB581" s="437"/>
      <c r="AC581" s="437"/>
      <c r="AD581" s="437"/>
      <c r="AE581" s="437"/>
      <c r="AF581" s="437"/>
      <c r="AG581" s="437"/>
    </row>
    <row r="582">
      <c r="A582" s="437"/>
      <c r="B582" s="437"/>
      <c r="C582" s="437"/>
      <c r="D582" s="437"/>
      <c r="E582" s="437"/>
      <c r="F582" s="437"/>
      <c r="G582" s="437"/>
      <c r="H582" s="437"/>
      <c r="I582" s="437"/>
      <c r="J582" s="437"/>
      <c r="K582" s="437"/>
      <c r="L582" s="437"/>
      <c r="M582" s="437"/>
      <c r="N582" s="437"/>
      <c r="O582" s="437"/>
      <c r="P582" s="437"/>
      <c r="Q582" s="437"/>
      <c r="R582" s="437"/>
      <c r="S582" s="437"/>
      <c r="T582" s="437"/>
      <c r="U582" s="437"/>
      <c r="V582" s="437"/>
      <c r="W582" s="437"/>
      <c r="X582" s="437"/>
      <c r="Y582" s="437"/>
      <c r="Z582" s="437"/>
      <c r="AA582" s="437"/>
      <c r="AB582" s="437"/>
      <c r="AC582" s="437"/>
      <c r="AD582" s="437"/>
      <c r="AE582" s="437"/>
      <c r="AF582" s="437"/>
      <c r="AG582" s="437"/>
    </row>
    <row r="583">
      <c r="A583" s="437"/>
      <c r="B583" s="437"/>
      <c r="C583" s="437"/>
      <c r="D583" s="437"/>
      <c r="E583" s="437"/>
      <c r="F583" s="437"/>
      <c r="G583" s="437"/>
      <c r="H583" s="437"/>
      <c r="I583" s="437"/>
      <c r="J583" s="437"/>
      <c r="K583" s="437"/>
      <c r="L583" s="437"/>
      <c r="M583" s="437"/>
      <c r="N583" s="437"/>
      <c r="O583" s="437"/>
      <c r="P583" s="437"/>
      <c r="Q583" s="437"/>
      <c r="R583" s="437"/>
      <c r="S583" s="437"/>
      <c r="T583" s="437"/>
      <c r="U583" s="437"/>
      <c r="V583" s="437"/>
      <c r="W583" s="437"/>
      <c r="X583" s="437"/>
      <c r="Y583" s="437"/>
      <c r="Z583" s="437"/>
      <c r="AA583" s="437"/>
      <c r="AB583" s="437"/>
      <c r="AC583" s="437"/>
      <c r="AD583" s="437"/>
      <c r="AE583" s="437"/>
      <c r="AF583" s="437"/>
      <c r="AG583" s="437"/>
    </row>
    <row r="584">
      <c r="A584" s="437"/>
      <c r="B584" s="437"/>
      <c r="C584" s="437"/>
      <c r="D584" s="437"/>
      <c r="E584" s="437"/>
      <c r="F584" s="437"/>
      <c r="G584" s="437"/>
      <c r="H584" s="437"/>
      <c r="I584" s="437"/>
      <c r="J584" s="437"/>
      <c r="K584" s="437"/>
      <c r="L584" s="437"/>
      <c r="M584" s="437"/>
      <c r="N584" s="437"/>
      <c r="O584" s="437"/>
      <c r="P584" s="437"/>
      <c r="Q584" s="437"/>
      <c r="R584" s="437"/>
      <c r="S584" s="437"/>
      <c r="T584" s="437"/>
      <c r="U584" s="437"/>
      <c r="V584" s="437"/>
      <c r="W584" s="437"/>
      <c r="X584" s="437"/>
      <c r="Y584" s="437"/>
      <c r="Z584" s="437"/>
      <c r="AA584" s="437"/>
      <c r="AB584" s="437"/>
      <c r="AC584" s="437"/>
      <c r="AD584" s="437"/>
      <c r="AE584" s="437"/>
      <c r="AF584" s="437"/>
      <c r="AG584" s="437"/>
    </row>
    <row r="585">
      <c r="A585" s="437"/>
      <c r="B585" s="437"/>
      <c r="C585" s="437"/>
      <c r="D585" s="437"/>
      <c r="E585" s="437"/>
      <c r="F585" s="437"/>
      <c r="G585" s="437"/>
      <c r="H585" s="437"/>
      <c r="I585" s="437"/>
      <c r="J585" s="437"/>
      <c r="K585" s="437"/>
      <c r="L585" s="437"/>
      <c r="M585" s="437"/>
      <c r="N585" s="437"/>
      <c r="O585" s="437"/>
      <c r="P585" s="437"/>
      <c r="Q585" s="437"/>
      <c r="R585" s="437"/>
      <c r="S585" s="437"/>
      <c r="T585" s="437"/>
      <c r="U585" s="437"/>
      <c r="V585" s="437"/>
      <c r="W585" s="437"/>
      <c r="X585" s="437"/>
      <c r="Y585" s="437"/>
      <c r="Z585" s="437"/>
      <c r="AA585" s="437"/>
      <c r="AB585" s="437"/>
      <c r="AC585" s="437"/>
      <c r="AD585" s="437"/>
      <c r="AE585" s="437"/>
      <c r="AF585" s="437"/>
      <c r="AG585" s="437"/>
    </row>
    <row r="586">
      <c r="A586" s="437"/>
      <c r="B586" s="437"/>
      <c r="C586" s="437"/>
      <c r="D586" s="437"/>
      <c r="E586" s="437"/>
      <c r="F586" s="437"/>
      <c r="G586" s="437"/>
      <c r="H586" s="437"/>
      <c r="I586" s="437"/>
      <c r="J586" s="437"/>
      <c r="K586" s="437"/>
      <c r="L586" s="437"/>
      <c r="M586" s="437"/>
      <c r="N586" s="437"/>
      <c r="O586" s="437"/>
      <c r="P586" s="437"/>
      <c r="Q586" s="437"/>
      <c r="R586" s="437"/>
      <c r="S586" s="437"/>
      <c r="T586" s="437"/>
      <c r="U586" s="437"/>
      <c r="V586" s="437"/>
      <c r="W586" s="437"/>
      <c r="X586" s="437"/>
      <c r="Y586" s="437"/>
      <c r="Z586" s="437"/>
      <c r="AA586" s="437"/>
      <c r="AB586" s="437"/>
      <c r="AC586" s="437"/>
      <c r="AD586" s="437"/>
      <c r="AE586" s="437"/>
      <c r="AF586" s="437"/>
      <c r="AG586" s="437"/>
    </row>
    <row r="587">
      <c r="A587" s="437"/>
      <c r="B587" s="437"/>
      <c r="C587" s="437"/>
      <c r="D587" s="437"/>
      <c r="E587" s="437"/>
      <c r="F587" s="437"/>
      <c r="G587" s="437"/>
      <c r="H587" s="437"/>
      <c r="I587" s="437"/>
      <c r="J587" s="437"/>
      <c r="K587" s="437"/>
      <c r="L587" s="437"/>
      <c r="M587" s="437"/>
      <c r="N587" s="437"/>
      <c r="O587" s="437"/>
      <c r="P587" s="437"/>
      <c r="Q587" s="437"/>
      <c r="R587" s="437"/>
      <c r="S587" s="437"/>
      <c r="T587" s="437"/>
      <c r="U587" s="437"/>
      <c r="V587" s="437"/>
      <c r="W587" s="437"/>
      <c r="X587" s="437"/>
      <c r="Y587" s="437"/>
      <c r="Z587" s="437"/>
      <c r="AA587" s="437"/>
      <c r="AB587" s="437"/>
      <c r="AC587" s="437"/>
      <c r="AD587" s="437"/>
      <c r="AE587" s="437"/>
      <c r="AF587" s="437"/>
      <c r="AG587" s="437"/>
    </row>
    <row r="588">
      <c r="A588" s="437"/>
      <c r="B588" s="437"/>
      <c r="C588" s="437"/>
      <c r="D588" s="437"/>
      <c r="E588" s="437"/>
      <c r="F588" s="437"/>
      <c r="G588" s="437"/>
      <c r="H588" s="437"/>
      <c r="I588" s="437"/>
      <c r="J588" s="437"/>
      <c r="K588" s="437"/>
      <c r="L588" s="437"/>
      <c r="M588" s="437"/>
      <c r="N588" s="437"/>
      <c r="O588" s="437"/>
      <c r="P588" s="437"/>
      <c r="Q588" s="437"/>
      <c r="R588" s="437"/>
      <c r="S588" s="437"/>
      <c r="T588" s="437"/>
      <c r="U588" s="437"/>
      <c r="V588" s="437"/>
      <c r="W588" s="437"/>
      <c r="X588" s="437"/>
      <c r="Y588" s="437"/>
      <c r="Z588" s="437"/>
      <c r="AA588" s="437"/>
      <c r="AB588" s="437"/>
      <c r="AC588" s="437"/>
      <c r="AD588" s="437"/>
      <c r="AE588" s="437"/>
      <c r="AF588" s="437"/>
      <c r="AG588" s="437"/>
    </row>
    <row r="589">
      <c r="A589" s="437"/>
      <c r="B589" s="437"/>
      <c r="C589" s="437"/>
      <c r="D589" s="437"/>
      <c r="E589" s="437"/>
      <c r="F589" s="437"/>
      <c r="G589" s="437"/>
      <c r="H589" s="437"/>
      <c r="I589" s="437"/>
      <c r="J589" s="437"/>
      <c r="K589" s="437"/>
      <c r="L589" s="437"/>
      <c r="M589" s="437"/>
      <c r="N589" s="437"/>
      <c r="O589" s="437"/>
      <c r="P589" s="437"/>
      <c r="Q589" s="437"/>
      <c r="R589" s="437"/>
      <c r="S589" s="437"/>
      <c r="T589" s="437"/>
      <c r="U589" s="437"/>
      <c r="V589" s="437"/>
      <c r="W589" s="437"/>
      <c r="X589" s="437"/>
      <c r="Y589" s="437"/>
      <c r="Z589" s="437"/>
      <c r="AA589" s="437"/>
      <c r="AB589" s="437"/>
      <c r="AC589" s="437"/>
      <c r="AD589" s="437"/>
      <c r="AE589" s="437"/>
      <c r="AF589" s="437"/>
      <c r="AG589" s="437"/>
    </row>
    <row r="590">
      <c r="A590" s="437"/>
      <c r="B590" s="437"/>
      <c r="C590" s="437"/>
      <c r="D590" s="437"/>
      <c r="E590" s="437"/>
      <c r="F590" s="437"/>
      <c r="G590" s="437"/>
      <c r="H590" s="437"/>
      <c r="I590" s="437"/>
      <c r="J590" s="437"/>
      <c r="K590" s="437"/>
      <c r="L590" s="437"/>
      <c r="M590" s="437"/>
      <c r="N590" s="437"/>
      <c r="O590" s="437"/>
      <c r="P590" s="437"/>
      <c r="Q590" s="437"/>
      <c r="R590" s="437"/>
      <c r="S590" s="437"/>
      <c r="T590" s="437"/>
      <c r="U590" s="437"/>
      <c r="V590" s="437"/>
      <c r="W590" s="437"/>
      <c r="X590" s="437"/>
      <c r="Y590" s="437"/>
      <c r="Z590" s="437"/>
      <c r="AA590" s="437"/>
      <c r="AB590" s="437"/>
      <c r="AC590" s="437"/>
      <c r="AD590" s="437"/>
      <c r="AE590" s="437"/>
      <c r="AF590" s="437"/>
      <c r="AG590" s="437"/>
    </row>
    <row r="591">
      <c r="A591" s="437"/>
      <c r="B591" s="437"/>
      <c r="C591" s="437"/>
      <c r="D591" s="437"/>
      <c r="E591" s="437"/>
      <c r="F591" s="437"/>
      <c r="G591" s="437"/>
      <c r="H591" s="437"/>
      <c r="I591" s="437"/>
      <c r="J591" s="437"/>
      <c r="K591" s="437"/>
      <c r="L591" s="437"/>
      <c r="M591" s="437"/>
      <c r="N591" s="437"/>
      <c r="O591" s="437"/>
      <c r="P591" s="437"/>
      <c r="Q591" s="437"/>
      <c r="R591" s="437"/>
      <c r="S591" s="437"/>
      <c r="T591" s="437"/>
      <c r="U591" s="437"/>
      <c r="V591" s="437"/>
      <c r="W591" s="437"/>
      <c r="X591" s="437"/>
      <c r="Y591" s="437"/>
      <c r="Z591" s="437"/>
      <c r="AA591" s="437"/>
      <c r="AB591" s="437"/>
      <c r="AC591" s="437"/>
      <c r="AD591" s="437"/>
      <c r="AE591" s="437"/>
      <c r="AF591" s="437"/>
      <c r="AG591" s="437"/>
    </row>
    <row r="592">
      <c r="A592" s="437"/>
      <c r="B592" s="437"/>
      <c r="C592" s="437"/>
      <c r="D592" s="437"/>
      <c r="E592" s="437"/>
      <c r="F592" s="437"/>
      <c r="G592" s="437"/>
      <c r="H592" s="437"/>
      <c r="I592" s="437"/>
      <c r="J592" s="437"/>
      <c r="K592" s="437"/>
      <c r="L592" s="437"/>
      <c r="M592" s="437"/>
      <c r="N592" s="437"/>
      <c r="O592" s="437"/>
      <c r="P592" s="437"/>
      <c r="Q592" s="437"/>
      <c r="R592" s="437"/>
      <c r="S592" s="437"/>
      <c r="T592" s="437"/>
      <c r="U592" s="437"/>
      <c r="V592" s="437"/>
      <c r="W592" s="437"/>
      <c r="X592" s="437"/>
      <c r="Y592" s="437"/>
      <c r="Z592" s="437"/>
      <c r="AA592" s="437"/>
      <c r="AB592" s="437"/>
      <c r="AC592" s="437"/>
      <c r="AD592" s="437"/>
      <c r="AE592" s="437"/>
      <c r="AF592" s="437"/>
      <c r="AG592" s="437"/>
    </row>
    <row r="593">
      <c r="A593" s="437"/>
      <c r="B593" s="437"/>
      <c r="C593" s="437"/>
      <c r="D593" s="437"/>
      <c r="E593" s="437"/>
      <c r="F593" s="437"/>
      <c r="G593" s="437"/>
      <c r="H593" s="437"/>
      <c r="I593" s="437"/>
      <c r="J593" s="437"/>
      <c r="K593" s="437"/>
      <c r="L593" s="437"/>
      <c r="M593" s="437"/>
      <c r="N593" s="437"/>
      <c r="O593" s="437"/>
      <c r="P593" s="437"/>
      <c r="Q593" s="437"/>
      <c r="R593" s="437"/>
      <c r="S593" s="437"/>
      <c r="T593" s="437"/>
      <c r="U593" s="437"/>
      <c r="V593" s="437"/>
      <c r="W593" s="437"/>
      <c r="X593" s="437"/>
      <c r="Y593" s="437"/>
      <c r="Z593" s="437"/>
      <c r="AA593" s="437"/>
      <c r="AB593" s="437"/>
      <c r="AC593" s="437"/>
      <c r="AD593" s="437"/>
      <c r="AE593" s="437"/>
      <c r="AF593" s="437"/>
      <c r="AG593" s="437"/>
    </row>
    <row r="594">
      <c r="A594" s="437"/>
      <c r="B594" s="437"/>
      <c r="C594" s="437"/>
      <c r="D594" s="437"/>
      <c r="E594" s="437"/>
      <c r="F594" s="437"/>
      <c r="G594" s="437"/>
      <c r="H594" s="437"/>
      <c r="I594" s="437"/>
      <c r="J594" s="437"/>
      <c r="K594" s="437"/>
      <c r="L594" s="437"/>
      <c r="M594" s="437"/>
      <c r="N594" s="437"/>
      <c r="O594" s="437"/>
      <c r="P594" s="437"/>
      <c r="Q594" s="437"/>
      <c r="R594" s="437"/>
      <c r="S594" s="437"/>
      <c r="T594" s="437"/>
      <c r="U594" s="437"/>
      <c r="V594" s="437"/>
      <c r="W594" s="437"/>
      <c r="X594" s="437"/>
      <c r="Y594" s="437"/>
      <c r="Z594" s="437"/>
      <c r="AA594" s="437"/>
      <c r="AB594" s="437"/>
      <c r="AC594" s="437"/>
      <c r="AD594" s="437"/>
      <c r="AE594" s="437"/>
      <c r="AF594" s="437"/>
      <c r="AG594" s="437"/>
    </row>
    <row r="595">
      <c r="A595" s="437"/>
      <c r="B595" s="437"/>
      <c r="C595" s="437"/>
      <c r="D595" s="437"/>
      <c r="E595" s="437"/>
      <c r="F595" s="437"/>
      <c r="G595" s="437"/>
      <c r="H595" s="437"/>
      <c r="I595" s="437"/>
      <c r="J595" s="437"/>
      <c r="K595" s="437"/>
      <c r="L595" s="437"/>
      <c r="M595" s="437"/>
      <c r="N595" s="437"/>
      <c r="O595" s="437"/>
      <c r="P595" s="437"/>
      <c r="Q595" s="437"/>
      <c r="R595" s="437"/>
      <c r="S595" s="437"/>
      <c r="T595" s="437"/>
      <c r="U595" s="437"/>
      <c r="V595" s="437"/>
      <c r="W595" s="437"/>
      <c r="X595" s="437"/>
      <c r="Y595" s="437"/>
      <c r="Z595" s="437"/>
      <c r="AA595" s="437"/>
      <c r="AB595" s="437"/>
      <c r="AC595" s="437"/>
      <c r="AD595" s="437"/>
      <c r="AE595" s="437"/>
      <c r="AF595" s="437"/>
      <c r="AG595" s="437"/>
    </row>
    <row r="596">
      <c r="A596" s="437"/>
      <c r="B596" s="437"/>
      <c r="C596" s="437"/>
      <c r="D596" s="437"/>
      <c r="E596" s="437"/>
      <c r="F596" s="437"/>
      <c r="G596" s="437"/>
      <c r="H596" s="437"/>
      <c r="I596" s="437"/>
      <c r="J596" s="437"/>
      <c r="K596" s="437"/>
      <c r="L596" s="437"/>
      <c r="M596" s="437"/>
      <c r="N596" s="437"/>
      <c r="O596" s="437"/>
      <c r="P596" s="437"/>
      <c r="Q596" s="437"/>
      <c r="R596" s="437"/>
      <c r="S596" s="437"/>
      <c r="T596" s="437"/>
      <c r="U596" s="437"/>
      <c r="V596" s="437"/>
      <c r="W596" s="437"/>
      <c r="X596" s="437"/>
      <c r="Y596" s="437"/>
      <c r="Z596" s="437"/>
      <c r="AA596" s="437"/>
      <c r="AB596" s="437"/>
      <c r="AC596" s="437"/>
      <c r="AD596" s="437"/>
      <c r="AE596" s="437"/>
      <c r="AF596" s="437"/>
      <c r="AG596" s="437"/>
    </row>
    <row r="597">
      <c r="A597" s="437"/>
      <c r="B597" s="437"/>
      <c r="C597" s="437"/>
      <c r="D597" s="437"/>
      <c r="E597" s="437"/>
      <c r="F597" s="437"/>
      <c r="G597" s="437"/>
      <c r="H597" s="437"/>
      <c r="I597" s="437"/>
      <c r="J597" s="437"/>
      <c r="K597" s="437"/>
      <c r="L597" s="437"/>
      <c r="M597" s="437"/>
      <c r="N597" s="437"/>
      <c r="O597" s="437"/>
      <c r="P597" s="437"/>
      <c r="Q597" s="437"/>
      <c r="R597" s="437"/>
      <c r="S597" s="437"/>
      <c r="T597" s="437"/>
      <c r="U597" s="437"/>
      <c r="V597" s="437"/>
      <c r="W597" s="437"/>
      <c r="X597" s="437"/>
      <c r="Y597" s="437"/>
      <c r="Z597" s="437"/>
      <c r="AA597" s="437"/>
      <c r="AB597" s="437"/>
      <c r="AC597" s="437"/>
      <c r="AD597" s="437"/>
      <c r="AE597" s="437"/>
      <c r="AF597" s="437"/>
      <c r="AG597" s="437"/>
    </row>
    <row r="598">
      <c r="A598" s="437"/>
      <c r="B598" s="437"/>
      <c r="C598" s="437"/>
      <c r="D598" s="437"/>
      <c r="E598" s="437"/>
      <c r="F598" s="437"/>
      <c r="G598" s="437"/>
      <c r="H598" s="437"/>
      <c r="I598" s="437"/>
      <c r="J598" s="437"/>
      <c r="K598" s="437"/>
      <c r="L598" s="437"/>
      <c r="M598" s="437"/>
      <c r="N598" s="437"/>
      <c r="O598" s="437"/>
      <c r="P598" s="437"/>
      <c r="Q598" s="437"/>
      <c r="R598" s="437"/>
      <c r="S598" s="437"/>
      <c r="T598" s="437"/>
      <c r="U598" s="437"/>
      <c r="V598" s="437"/>
      <c r="W598" s="437"/>
      <c r="X598" s="437"/>
      <c r="Y598" s="437"/>
      <c r="Z598" s="437"/>
      <c r="AA598" s="437"/>
      <c r="AB598" s="437"/>
      <c r="AC598" s="437"/>
      <c r="AD598" s="437"/>
      <c r="AE598" s="437"/>
      <c r="AF598" s="437"/>
      <c r="AG598" s="437"/>
    </row>
    <row r="599">
      <c r="A599" s="437"/>
      <c r="B599" s="437"/>
      <c r="C599" s="437"/>
      <c r="D599" s="437"/>
      <c r="E599" s="437"/>
      <c r="F599" s="437"/>
      <c r="G599" s="437"/>
      <c r="H599" s="437"/>
      <c r="I599" s="437"/>
      <c r="J599" s="437"/>
      <c r="K599" s="437"/>
      <c r="L599" s="437"/>
      <c r="M599" s="437"/>
      <c r="N599" s="437"/>
      <c r="O599" s="437"/>
      <c r="P599" s="437"/>
      <c r="Q599" s="437"/>
      <c r="R599" s="437"/>
      <c r="S599" s="437"/>
      <c r="T599" s="437"/>
      <c r="U599" s="437"/>
      <c r="V599" s="437"/>
      <c r="W599" s="437"/>
      <c r="X599" s="437"/>
      <c r="Y599" s="437"/>
      <c r="Z599" s="437"/>
      <c r="AA599" s="437"/>
      <c r="AB599" s="437"/>
      <c r="AC599" s="437"/>
      <c r="AD599" s="437"/>
      <c r="AE599" s="437"/>
      <c r="AF599" s="437"/>
      <c r="AG599" s="437"/>
    </row>
    <row r="600">
      <c r="A600" s="437"/>
      <c r="B600" s="437"/>
      <c r="C600" s="437"/>
      <c r="D600" s="437"/>
      <c r="E600" s="437"/>
      <c r="F600" s="437"/>
      <c r="G600" s="437"/>
      <c r="H600" s="437"/>
      <c r="I600" s="437"/>
      <c r="J600" s="437"/>
      <c r="K600" s="437"/>
      <c r="L600" s="437"/>
      <c r="M600" s="437"/>
      <c r="N600" s="437"/>
      <c r="O600" s="437"/>
      <c r="P600" s="437"/>
      <c r="Q600" s="437"/>
      <c r="R600" s="437"/>
      <c r="S600" s="437"/>
      <c r="T600" s="437"/>
      <c r="U600" s="437"/>
      <c r="V600" s="437"/>
      <c r="W600" s="437"/>
      <c r="X600" s="437"/>
      <c r="Y600" s="437"/>
      <c r="Z600" s="437"/>
      <c r="AA600" s="437"/>
      <c r="AB600" s="437"/>
      <c r="AC600" s="437"/>
      <c r="AD600" s="437"/>
      <c r="AE600" s="437"/>
      <c r="AF600" s="437"/>
      <c r="AG600" s="437"/>
    </row>
    <row r="601">
      <c r="A601" s="437"/>
      <c r="B601" s="437"/>
      <c r="C601" s="437"/>
      <c r="D601" s="437"/>
      <c r="E601" s="437"/>
      <c r="F601" s="437"/>
      <c r="G601" s="437"/>
      <c r="H601" s="437"/>
      <c r="I601" s="437"/>
      <c r="J601" s="437"/>
      <c r="K601" s="437"/>
      <c r="L601" s="437"/>
      <c r="M601" s="437"/>
      <c r="N601" s="437"/>
      <c r="O601" s="437"/>
      <c r="P601" s="437"/>
      <c r="Q601" s="437"/>
      <c r="R601" s="437"/>
      <c r="S601" s="437"/>
      <c r="T601" s="437"/>
      <c r="U601" s="437"/>
      <c r="V601" s="437"/>
      <c r="W601" s="437"/>
      <c r="X601" s="437"/>
      <c r="Y601" s="437"/>
      <c r="Z601" s="437"/>
      <c r="AA601" s="437"/>
      <c r="AB601" s="437"/>
      <c r="AC601" s="437"/>
      <c r="AD601" s="437"/>
      <c r="AE601" s="437"/>
      <c r="AF601" s="437"/>
      <c r="AG601" s="437"/>
    </row>
    <row r="602">
      <c r="A602" s="437"/>
      <c r="B602" s="437"/>
      <c r="C602" s="437"/>
      <c r="D602" s="437"/>
      <c r="E602" s="437"/>
      <c r="F602" s="437"/>
      <c r="G602" s="437"/>
      <c r="H602" s="437"/>
      <c r="I602" s="437"/>
      <c r="J602" s="437"/>
      <c r="K602" s="437"/>
      <c r="L602" s="437"/>
      <c r="M602" s="437"/>
      <c r="N602" s="437"/>
      <c r="O602" s="437"/>
      <c r="P602" s="437"/>
      <c r="Q602" s="437"/>
      <c r="R602" s="437"/>
      <c r="S602" s="437"/>
      <c r="T602" s="437"/>
      <c r="U602" s="437"/>
      <c r="V602" s="437"/>
      <c r="W602" s="437"/>
      <c r="X602" s="437"/>
      <c r="Y602" s="437"/>
      <c r="Z602" s="437"/>
      <c r="AA602" s="437"/>
      <c r="AB602" s="437"/>
      <c r="AC602" s="437"/>
      <c r="AD602" s="437"/>
      <c r="AE602" s="437"/>
      <c r="AF602" s="437"/>
      <c r="AG602" s="437"/>
    </row>
    <row r="603">
      <c r="A603" s="437"/>
      <c r="B603" s="437"/>
      <c r="C603" s="437"/>
      <c r="D603" s="437"/>
      <c r="E603" s="437"/>
      <c r="F603" s="437"/>
      <c r="G603" s="437"/>
      <c r="H603" s="437"/>
      <c r="I603" s="437"/>
      <c r="J603" s="437"/>
      <c r="K603" s="437"/>
      <c r="L603" s="437"/>
      <c r="M603" s="437"/>
      <c r="N603" s="437"/>
      <c r="O603" s="437"/>
      <c r="P603" s="437"/>
      <c r="Q603" s="437"/>
      <c r="R603" s="437"/>
      <c r="S603" s="437"/>
      <c r="T603" s="437"/>
      <c r="U603" s="437"/>
      <c r="V603" s="437"/>
      <c r="W603" s="437"/>
      <c r="X603" s="437"/>
      <c r="Y603" s="437"/>
      <c r="Z603" s="437"/>
      <c r="AA603" s="437"/>
      <c r="AB603" s="437"/>
      <c r="AC603" s="437"/>
      <c r="AD603" s="437"/>
      <c r="AE603" s="437"/>
      <c r="AF603" s="437"/>
      <c r="AG603" s="437"/>
    </row>
    <row r="604">
      <c r="A604" s="437"/>
      <c r="B604" s="437"/>
      <c r="C604" s="437"/>
      <c r="D604" s="437"/>
      <c r="E604" s="437"/>
      <c r="F604" s="437"/>
      <c r="G604" s="437"/>
      <c r="H604" s="437"/>
      <c r="I604" s="437"/>
      <c r="J604" s="437"/>
      <c r="K604" s="437"/>
      <c r="L604" s="437"/>
      <c r="M604" s="437"/>
      <c r="N604" s="437"/>
      <c r="O604" s="437"/>
      <c r="P604" s="437"/>
      <c r="Q604" s="437"/>
      <c r="R604" s="437"/>
      <c r="S604" s="437"/>
      <c r="T604" s="437"/>
      <c r="U604" s="437"/>
      <c r="V604" s="437"/>
      <c r="W604" s="437"/>
      <c r="X604" s="437"/>
      <c r="Y604" s="437"/>
      <c r="Z604" s="437"/>
      <c r="AA604" s="437"/>
      <c r="AB604" s="437"/>
      <c r="AC604" s="437"/>
      <c r="AD604" s="437"/>
      <c r="AE604" s="437"/>
      <c r="AF604" s="437"/>
      <c r="AG604" s="437"/>
    </row>
    <row r="605">
      <c r="A605" s="437"/>
      <c r="B605" s="437"/>
      <c r="C605" s="437"/>
      <c r="D605" s="437"/>
      <c r="E605" s="437"/>
      <c r="F605" s="437"/>
      <c r="G605" s="437"/>
      <c r="H605" s="437"/>
      <c r="I605" s="437"/>
      <c r="J605" s="437"/>
      <c r="K605" s="437"/>
      <c r="L605" s="437"/>
      <c r="M605" s="437"/>
      <c r="N605" s="437"/>
      <c r="O605" s="437"/>
      <c r="P605" s="437"/>
      <c r="Q605" s="437"/>
      <c r="R605" s="437"/>
      <c r="S605" s="437"/>
      <c r="T605" s="437"/>
      <c r="U605" s="437"/>
      <c r="V605" s="437"/>
      <c r="W605" s="437"/>
      <c r="X605" s="437"/>
      <c r="Y605" s="437"/>
      <c r="Z605" s="437"/>
      <c r="AA605" s="437"/>
      <c r="AB605" s="437"/>
      <c r="AC605" s="437"/>
      <c r="AD605" s="437"/>
      <c r="AE605" s="437"/>
      <c r="AF605" s="437"/>
      <c r="AG605" s="437"/>
    </row>
    <row r="606">
      <c r="A606" s="437"/>
      <c r="B606" s="437"/>
      <c r="C606" s="437"/>
      <c r="D606" s="437"/>
      <c r="E606" s="437"/>
      <c r="F606" s="437"/>
      <c r="G606" s="437"/>
      <c r="H606" s="437"/>
      <c r="I606" s="437"/>
      <c r="J606" s="437"/>
      <c r="K606" s="437"/>
      <c r="L606" s="437"/>
      <c r="M606" s="437"/>
      <c r="N606" s="437"/>
      <c r="O606" s="437"/>
      <c r="P606" s="437"/>
      <c r="Q606" s="437"/>
      <c r="R606" s="437"/>
      <c r="S606" s="437"/>
      <c r="T606" s="437"/>
      <c r="U606" s="437"/>
      <c r="V606" s="437"/>
      <c r="W606" s="437"/>
      <c r="X606" s="437"/>
      <c r="Y606" s="437"/>
      <c r="Z606" s="437"/>
      <c r="AA606" s="437"/>
      <c r="AB606" s="437"/>
      <c r="AC606" s="437"/>
      <c r="AD606" s="437"/>
      <c r="AE606" s="437"/>
      <c r="AF606" s="437"/>
      <c r="AG606" s="437"/>
    </row>
    <row r="607">
      <c r="A607" s="437"/>
      <c r="B607" s="437"/>
      <c r="C607" s="437"/>
      <c r="D607" s="437"/>
      <c r="E607" s="437"/>
      <c r="F607" s="437"/>
      <c r="G607" s="437"/>
      <c r="H607" s="437"/>
      <c r="I607" s="437"/>
      <c r="J607" s="437"/>
      <c r="K607" s="437"/>
      <c r="L607" s="437"/>
      <c r="M607" s="437"/>
      <c r="N607" s="437"/>
      <c r="O607" s="437"/>
      <c r="P607" s="437"/>
      <c r="Q607" s="437"/>
      <c r="R607" s="437"/>
      <c r="S607" s="437"/>
      <c r="T607" s="437"/>
      <c r="U607" s="437"/>
      <c r="V607" s="437"/>
      <c r="W607" s="437"/>
      <c r="X607" s="437"/>
      <c r="Y607" s="437"/>
      <c r="Z607" s="437"/>
      <c r="AA607" s="437"/>
      <c r="AB607" s="437"/>
      <c r="AC607" s="437"/>
      <c r="AD607" s="437"/>
      <c r="AE607" s="437"/>
      <c r="AF607" s="437"/>
      <c r="AG607" s="437"/>
    </row>
    <row r="608">
      <c r="A608" s="437"/>
      <c r="B608" s="437"/>
      <c r="C608" s="437"/>
      <c r="D608" s="437"/>
      <c r="E608" s="437"/>
      <c r="F608" s="437"/>
      <c r="G608" s="437"/>
      <c r="H608" s="437"/>
      <c r="I608" s="437"/>
      <c r="J608" s="437"/>
      <c r="K608" s="437"/>
      <c r="L608" s="437"/>
      <c r="M608" s="437"/>
      <c r="N608" s="437"/>
      <c r="O608" s="437"/>
      <c r="P608" s="437"/>
      <c r="Q608" s="437"/>
      <c r="R608" s="437"/>
      <c r="S608" s="437"/>
      <c r="T608" s="437"/>
      <c r="U608" s="437"/>
      <c r="V608" s="437"/>
      <c r="W608" s="437"/>
      <c r="X608" s="437"/>
      <c r="Y608" s="437"/>
      <c r="Z608" s="437"/>
      <c r="AA608" s="437"/>
      <c r="AB608" s="437"/>
      <c r="AC608" s="437"/>
      <c r="AD608" s="437"/>
      <c r="AE608" s="437"/>
      <c r="AF608" s="437"/>
      <c r="AG608" s="437"/>
    </row>
    <row r="609">
      <c r="A609" s="437"/>
      <c r="B609" s="437"/>
      <c r="C609" s="437"/>
      <c r="D609" s="437"/>
      <c r="E609" s="437"/>
      <c r="F609" s="437"/>
      <c r="G609" s="437"/>
      <c r="H609" s="437"/>
      <c r="I609" s="437"/>
      <c r="J609" s="437"/>
      <c r="K609" s="437"/>
      <c r="L609" s="437"/>
      <c r="M609" s="437"/>
      <c r="N609" s="437"/>
      <c r="O609" s="437"/>
      <c r="P609" s="437"/>
      <c r="Q609" s="437"/>
      <c r="R609" s="437"/>
      <c r="S609" s="437"/>
      <c r="T609" s="437"/>
      <c r="U609" s="437"/>
      <c r="V609" s="437"/>
      <c r="W609" s="437"/>
      <c r="X609" s="437"/>
      <c r="Y609" s="437"/>
      <c r="Z609" s="437"/>
      <c r="AA609" s="437"/>
      <c r="AB609" s="437"/>
      <c r="AC609" s="437"/>
      <c r="AD609" s="437"/>
      <c r="AE609" s="437"/>
      <c r="AF609" s="437"/>
      <c r="AG609" s="437"/>
    </row>
    <row r="610">
      <c r="A610" s="437"/>
      <c r="B610" s="437"/>
      <c r="C610" s="437"/>
      <c r="D610" s="437"/>
      <c r="E610" s="437"/>
      <c r="F610" s="437"/>
      <c r="G610" s="437"/>
      <c r="H610" s="437"/>
      <c r="I610" s="437"/>
      <c r="J610" s="437"/>
      <c r="K610" s="437"/>
      <c r="L610" s="437"/>
      <c r="M610" s="437"/>
      <c r="N610" s="437"/>
      <c r="O610" s="437"/>
      <c r="P610" s="437"/>
      <c r="Q610" s="437"/>
      <c r="R610" s="437"/>
      <c r="S610" s="437"/>
      <c r="T610" s="437"/>
      <c r="U610" s="437"/>
      <c r="V610" s="437"/>
      <c r="W610" s="437"/>
      <c r="X610" s="437"/>
      <c r="Y610" s="437"/>
      <c r="Z610" s="437"/>
      <c r="AA610" s="437"/>
      <c r="AB610" s="437"/>
      <c r="AC610" s="437"/>
      <c r="AD610" s="437"/>
      <c r="AE610" s="437"/>
      <c r="AF610" s="437"/>
      <c r="AG610" s="437"/>
    </row>
    <row r="611">
      <c r="A611" s="437"/>
      <c r="B611" s="437"/>
      <c r="C611" s="437"/>
      <c r="D611" s="437"/>
      <c r="E611" s="437"/>
      <c r="F611" s="437"/>
      <c r="G611" s="437"/>
      <c r="H611" s="437"/>
      <c r="I611" s="437"/>
      <c r="J611" s="437"/>
      <c r="K611" s="437"/>
      <c r="L611" s="437"/>
      <c r="M611" s="437"/>
      <c r="N611" s="437"/>
      <c r="O611" s="437"/>
      <c r="P611" s="437"/>
      <c r="Q611" s="437"/>
      <c r="R611" s="437"/>
      <c r="S611" s="437"/>
      <c r="T611" s="437"/>
      <c r="U611" s="437"/>
      <c r="V611" s="437"/>
      <c r="W611" s="437"/>
      <c r="X611" s="437"/>
      <c r="Y611" s="437"/>
      <c r="Z611" s="437"/>
      <c r="AA611" s="437"/>
      <c r="AB611" s="437"/>
      <c r="AC611" s="437"/>
      <c r="AD611" s="437"/>
      <c r="AE611" s="437"/>
      <c r="AF611" s="437"/>
      <c r="AG611" s="437"/>
    </row>
    <row r="612">
      <c r="A612" s="437"/>
      <c r="B612" s="437"/>
      <c r="C612" s="437"/>
      <c r="D612" s="437"/>
      <c r="E612" s="437"/>
      <c r="F612" s="437"/>
      <c r="G612" s="437"/>
      <c r="H612" s="437"/>
      <c r="I612" s="437"/>
      <c r="J612" s="437"/>
      <c r="K612" s="437"/>
      <c r="L612" s="437"/>
      <c r="M612" s="437"/>
      <c r="N612" s="437"/>
      <c r="O612" s="437"/>
      <c r="P612" s="437"/>
      <c r="Q612" s="437"/>
      <c r="R612" s="437"/>
      <c r="S612" s="437"/>
      <c r="T612" s="437"/>
      <c r="U612" s="437"/>
      <c r="V612" s="437"/>
      <c r="W612" s="437"/>
      <c r="X612" s="437"/>
      <c r="Y612" s="437"/>
      <c r="Z612" s="437"/>
      <c r="AA612" s="437"/>
      <c r="AB612" s="437"/>
      <c r="AC612" s="437"/>
      <c r="AD612" s="437"/>
      <c r="AE612" s="437"/>
      <c r="AF612" s="437"/>
      <c r="AG612" s="437"/>
    </row>
    <row r="613">
      <c r="A613" s="437"/>
      <c r="B613" s="437"/>
      <c r="C613" s="437"/>
      <c r="D613" s="437"/>
      <c r="E613" s="437"/>
      <c r="F613" s="437"/>
      <c r="G613" s="437"/>
      <c r="H613" s="437"/>
      <c r="I613" s="437"/>
      <c r="J613" s="437"/>
      <c r="K613" s="437"/>
      <c r="L613" s="437"/>
      <c r="M613" s="437"/>
      <c r="N613" s="437"/>
      <c r="O613" s="437"/>
      <c r="P613" s="437"/>
      <c r="Q613" s="437"/>
      <c r="R613" s="437"/>
      <c r="S613" s="437"/>
      <c r="T613" s="437"/>
      <c r="U613" s="437"/>
      <c r="V613" s="437"/>
      <c r="W613" s="437"/>
      <c r="X613" s="437"/>
      <c r="Y613" s="437"/>
      <c r="Z613" s="437"/>
      <c r="AA613" s="437"/>
      <c r="AB613" s="437"/>
      <c r="AC613" s="437"/>
      <c r="AD613" s="437"/>
      <c r="AE613" s="437"/>
      <c r="AF613" s="437"/>
      <c r="AG613" s="437"/>
    </row>
    <row r="614">
      <c r="A614" s="437"/>
      <c r="B614" s="437"/>
      <c r="C614" s="437"/>
      <c r="D614" s="437"/>
      <c r="E614" s="437"/>
      <c r="F614" s="437"/>
      <c r="G614" s="437"/>
      <c r="H614" s="437"/>
      <c r="I614" s="437"/>
      <c r="J614" s="437"/>
      <c r="K614" s="437"/>
      <c r="L614" s="437"/>
      <c r="M614" s="437"/>
      <c r="N614" s="437"/>
      <c r="O614" s="437"/>
      <c r="P614" s="437"/>
      <c r="Q614" s="437"/>
      <c r="R614" s="437"/>
      <c r="S614" s="437"/>
      <c r="T614" s="437"/>
      <c r="U614" s="437"/>
      <c r="V614" s="437"/>
      <c r="W614" s="437"/>
      <c r="X614" s="437"/>
      <c r="Y614" s="437"/>
      <c r="Z614" s="437"/>
      <c r="AA614" s="437"/>
      <c r="AB614" s="437"/>
      <c r="AC614" s="437"/>
      <c r="AD614" s="437"/>
      <c r="AE614" s="437"/>
      <c r="AF614" s="437"/>
      <c r="AG614" s="437"/>
    </row>
    <row r="615">
      <c r="A615" s="437"/>
      <c r="B615" s="437"/>
      <c r="C615" s="437"/>
      <c r="D615" s="437"/>
      <c r="E615" s="437"/>
      <c r="F615" s="437"/>
      <c r="G615" s="437"/>
      <c r="H615" s="437"/>
      <c r="I615" s="437"/>
      <c r="J615" s="437"/>
      <c r="K615" s="437"/>
      <c r="L615" s="437"/>
      <c r="M615" s="437"/>
      <c r="N615" s="437"/>
      <c r="O615" s="437"/>
      <c r="P615" s="437"/>
      <c r="Q615" s="437"/>
      <c r="R615" s="437"/>
      <c r="S615" s="437"/>
      <c r="T615" s="437"/>
      <c r="U615" s="437"/>
      <c r="V615" s="437"/>
      <c r="W615" s="437"/>
      <c r="X615" s="437"/>
      <c r="Y615" s="437"/>
      <c r="Z615" s="437"/>
      <c r="AA615" s="437"/>
      <c r="AB615" s="437"/>
      <c r="AC615" s="437"/>
      <c r="AD615" s="437"/>
      <c r="AE615" s="437"/>
      <c r="AF615" s="437"/>
      <c r="AG615" s="437"/>
    </row>
    <row r="616">
      <c r="A616" s="437"/>
      <c r="B616" s="437"/>
      <c r="C616" s="437"/>
      <c r="D616" s="437"/>
      <c r="E616" s="437"/>
      <c r="F616" s="437"/>
      <c r="G616" s="437"/>
      <c r="H616" s="437"/>
      <c r="I616" s="437"/>
      <c r="J616" s="437"/>
      <c r="K616" s="437"/>
      <c r="L616" s="437"/>
      <c r="M616" s="437"/>
      <c r="N616" s="437"/>
      <c r="O616" s="437"/>
      <c r="P616" s="437"/>
      <c r="Q616" s="437"/>
      <c r="R616" s="437"/>
      <c r="S616" s="437"/>
      <c r="T616" s="437"/>
      <c r="U616" s="437"/>
      <c r="V616" s="437"/>
      <c r="W616" s="437"/>
      <c r="X616" s="437"/>
      <c r="Y616" s="437"/>
      <c r="Z616" s="437"/>
      <c r="AA616" s="437"/>
      <c r="AB616" s="437"/>
      <c r="AC616" s="437"/>
      <c r="AD616" s="437"/>
      <c r="AE616" s="437"/>
      <c r="AF616" s="437"/>
      <c r="AG616" s="437"/>
    </row>
    <row r="617">
      <c r="A617" s="437"/>
      <c r="B617" s="437"/>
      <c r="C617" s="437"/>
      <c r="D617" s="437"/>
      <c r="E617" s="437"/>
      <c r="F617" s="437"/>
      <c r="G617" s="437"/>
      <c r="H617" s="437"/>
      <c r="I617" s="437"/>
      <c r="J617" s="437"/>
      <c r="K617" s="437"/>
      <c r="L617" s="437"/>
      <c r="M617" s="437"/>
      <c r="N617" s="437"/>
      <c r="O617" s="437"/>
      <c r="P617" s="437"/>
      <c r="Q617" s="437"/>
      <c r="R617" s="437"/>
      <c r="S617" s="437"/>
      <c r="T617" s="437"/>
      <c r="U617" s="437"/>
      <c r="V617" s="437"/>
      <c r="W617" s="437"/>
      <c r="X617" s="437"/>
      <c r="Y617" s="437"/>
      <c r="Z617" s="437"/>
      <c r="AA617" s="437"/>
      <c r="AB617" s="437"/>
      <c r="AC617" s="437"/>
      <c r="AD617" s="437"/>
      <c r="AE617" s="437"/>
      <c r="AF617" s="437"/>
      <c r="AG617" s="437"/>
    </row>
    <row r="618">
      <c r="A618" s="437"/>
      <c r="B618" s="437"/>
      <c r="C618" s="437"/>
      <c r="D618" s="437"/>
      <c r="E618" s="437"/>
      <c r="F618" s="437"/>
      <c r="G618" s="437"/>
      <c r="H618" s="437"/>
      <c r="I618" s="437"/>
      <c r="J618" s="437"/>
      <c r="K618" s="437"/>
      <c r="L618" s="437"/>
      <c r="M618" s="437"/>
      <c r="N618" s="437"/>
      <c r="O618" s="437"/>
      <c r="P618" s="437"/>
      <c r="Q618" s="437"/>
      <c r="R618" s="437"/>
      <c r="S618" s="437"/>
      <c r="T618" s="437"/>
      <c r="U618" s="437"/>
      <c r="V618" s="437"/>
      <c r="W618" s="437"/>
      <c r="X618" s="437"/>
      <c r="Y618" s="437"/>
      <c r="Z618" s="437"/>
      <c r="AA618" s="437"/>
      <c r="AB618" s="437"/>
      <c r="AC618" s="437"/>
      <c r="AD618" s="437"/>
      <c r="AE618" s="437"/>
      <c r="AF618" s="437"/>
      <c r="AG618" s="437"/>
    </row>
    <row r="619">
      <c r="A619" s="437"/>
      <c r="B619" s="437"/>
      <c r="C619" s="437"/>
      <c r="D619" s="437"/>
      <c r="E619" s="437"/>
      <c r="F619" s="437"/>
      <c r="G619" s="437"/>
      <c r="H619" s="437"/>
      <c r="I619" s="437"/>
      <c r="J619" s="437"/>
      <c r="K619" s="437"/>
      <c r="L619" s="437"/>
      <c r="M619" s="437"/>
      <c r="N619" s="437"/>
      <c r="O619" s="437"/>
      <c r="P619" s="437"/>
      <c r="Q619" s="437"/>
      <c r="R619" s="437"/>
      <c r="S619" s="437"/>
      <c r="T619" s="437"/>
      <c r="U619" s="437"/>
      <c r="V619" s="437"/>
      <c r="W619" s="437"/>
      <c r="X619" s="437"/>
      <c r="Y619" s="437"/>
      <c r="Z619" s="437"/>
      <c r="AA619" s="437"/>
      <c r="AB619" s="437"/>
      <c r="AC619" s="437"/>
      <c r="AD619" s="437"/>
      <c r="AE619" s="437"/>
      <c r="AF619" s="437"/>
      <c r="AG619" s="437"/>
    </row>
    <row r="620">
      <c r="A620" s="437"/>
      <c r="B620" s="437"/>
      <c r="C620" s="437"/>
      <c r="D620" s="437"/>
      <c r="E620" s="437"/>
      <c r="F620" s="437"/>
      <c r="G620" s="437"/>
      <c r="H620" s="437"/>
      <c r="I620" s="437"/>
      <c r="J620" s="437"/>
      <c r="K620" s="437"/>
      <c r="L620" s="437"/>
      <c r="M620" s="437"/>
      <c r="N620" s="437"/>
      <c r="O620" s="437"/>
      <c r="P620" s="437"/>
      <c r="Q620" s="437"/>
      <c r="R620" s="437"/>
      <c r="S620" s="437"/>
      <c r="T620" s="437"/>
      <c r="U620" s="437"/>
      <c r="V620" s="437"/>
      <c r="W620" s="437"/>
      <c r="X620" s="437"/>
      <c r="Y620" s="437"/>
      <c r="Z620" s="437"/>
      <c r="AA620" s="437"/>
      <c r="AB620" s="437"/>
      <c r="AC620" s="437"/>
      <c r="AD620" s="437"/>
      <c r="AE620" s="437"/>
      <c r="AF620" s="437"/>
      <c r="AG620" s="437"/>
    </row>
    <row r="621">
      <c r="A621" s="437"/>
      <c r="B621" s="437"/>
      <c r="C621" s="437"/>
      <c r="D621" s="437"/>
      <c r="E621" s="437"/>
      <c r="F621" s="437"/>
      <c r="G621" s="437"/>
      <c r="H621" s="437"/>
      <c r="I621" s="437"/>
      <c r="J621" s="437"/>
      <c r="K621" s="437"/>
      <c r="L621" s="437"/>
      <c r="M621" s="437"/>
      <c r="N621" s="437"/>
      <c r="O621" s="437"/>
      <c r="P621" s="437"/>
      <c r="Q621" s="437"/>
      <c r="R621" s="437"/>
      <c r="S621" s="437"/>
      <c r="T621" s="437"/>
      <c r="U621" s="437"/>
      <c r="V621" s="437"/>
      <c r="W621" s="437"/>
      <c r="X621" s="437"/>
      <c r="Y621" s="437"/>
      <c r="Z621" s="437"/>
      <c r="AA621" s="437"/>
      <c r="AB621" s="437"/>
      <c r="AC621" s="437"/>
      <c r="AD621" s="437"/>
      <c r="AE621" s="437"/>
      <c r="AF621" s="437"/>
      <c r="AG621" s="437"/>
    </row>
    <row r="622">
      <c r="A622" s="437"/>
      <c r="B622" s="437"/>
      <c r="C622" s="437"/>
      <c r="D622" s="437"/>
      <c r="E622" s="437"/>
      <c r="F622" s="437"/>
      <c r="G622" s="437"/>
      <c r="H622" s="437"/>
      <c r="I622" s="437"/>
      <c r="J622" s="437"/>
      <c r="K622" s="437"/>
      <c r="L622" s="437"/>
      <c r="M622" s="437"/>
      <c r="N622" s="437"/>
      <c r="O622" s="437"/>
      <c r="P622" s="437"/>
      <c r="Q622" s="437"/>
      <c r="R622" s="437"/>
      <c r="S622" s="437"/>
      <c r="T622" s="437"/>
      <c r="U622" s="437"/>
      <c r="V622" s="437"/>
      <c r="W622" s="437"/>
      <c r="X622" s="437"/>
      <c r="Y622" s="437"/>
      <c r="Z622" s="437"/>
      <c r="AA622" s="437"/>
      <c r="AB622" s="437"/>
      <c r="AC622" s="437"/>
      <c r="AD622" s="437"/>
      <c r="AE622" s="437"/>
      <c r="AF622" s="437"/>
      <c r="AG622" s="437"/>
    </row>
    <row r="623">
      <c r="A623" s="437"/>
      <c r="B623" s="437"/>
      <c r="C623" s="437"/>
      <c r="D623" s="437"/>
      <c r="E623" s="437"/>
      <c r="F623" s="437"/>
      <c r="G623" s="437"/>
      <c r="H623" s="437"/>
      <c r="I623" s="437"/>
      <c r="J623" s="437"/>
      <c r="K623" s="437"/>
      <c r="L623" s="437"/>
      <c r="M623" s="437"/>
      <c r="N623" s="437"/>
      <c r="O623" s="437"/>
      <c r="P623" s="437"/>
      <c r="Q623" s="437"/>
      <c r="R623" s="437"/>
      <c r="S623" s="437"/>
      <c r="T623" s="437"/>
      <c r="U623" s="437"/>
      <c r="V623" s="437"/>
      <c r="W623" s="437"/>
      <c r="X623" s="437"/>
      <c r="Y623" s="437"/>
      <c r="Z623" s="437"/>
      <c r="AA623" s="437"/>
      <c r="AB623" s="437"/>
      <c r="AC623" s="437"/>
      <c r="AD623" s="437"/>
      <c r="AE623" s="437"/>
      <c r="AF623" s="437"/>
      <c r="AG623" s="437"/>
    </row>
    <row r="624">
      <c r="A624" s="437"/>
      <c r="B624" s="437"/>
      <c r="C624" s="437"/>
      <c r="D624" s="437"/>
      <c r="E624" s="437"/>
      <c r="F624" s="437"/>
      <c r="G624" s="437"/>
      <c r="H624" s="437"/>
      <c r="I624" s="437"/>
      <c r="J624" s="437"/>
      <c r="K624" s="437"/>
      <c r="L624" s="437"/>
      <c r="M624" s="437"/>
      <c r="N624" s="437"/>
      <c r="O624" s="437"/>
      <c r="P624" s="437"/>
      <c r="Q624" s="437"/>
      <c r="R624" s="437"/>
      <c r="S624" s="437"/>
      <c r="T624" s="437"/>
      <c r="U624" s="437"/>
      <c r="V624" s="437"/>
      <c r="W624" s="437"/>
      <c r="X624" s="437"/>
      <c r="Y624" s="437"/>
      <c r="Z624" s="437"/>
      <c r="AA624" s="437"/>
      <c r="AB624" s="437"/>
      <c r="AC624" s="437"/>
      <c r="AD624" s="437"/>
      <c r="AE624" s="437"/>
      <c r="AF624" s="437"/>
      <c r="AG624" s="437"/>
    </row>
    <row r="625">
      <c r="A625" s="437"/>
      <c r="B625" s="437"/>
      <c r="C625" s="437"/>
      <c r="D625" s="437"/>
      <c r="E625" s="437"/>
      <c r="F625" s="437"/>
      <c r="G625" s="437"/>
      <c r="H625" s="437"/>
      <c r="I625" s="437"/>
      <c r="J625" s="437"/>
      <c r="K625" s="437"/>
      <c r="L625" s="437"/>
      <c r="M625" s="437"/>
      <c r="N625" s="437"/>
      <c r="O625" s="437"/>
      <c r="P625" s="437"/>
      <c r="Q625" s="437"/>
      <c r="R625" s="437"/>
      <c r="S625" s="437"/>
      <c r="T625" s="437"/>
      <c r="U625" s="437"/>
      <c r="V625" s="437"/>
      <c r="W625" s="437"/>
      <c r="X625" s="437"/>
      <c r="Y625" s="437"/>
      <c r="Z625" s="437"/>
      <c r="AA625" s="437"/>
      <c r="AB625" s="437"/>
      <c r="AC625" s="437"/>
      <c r="AD625" s="437"/>
      <c r="AE625" s="437"/>
      <c r="AF625" s="437"/>
      <c r="AG625" s="437"/>
    </row>
    <row r="626">
      <c r="A626" s="437"/>
      <c r="B626" s="437"/>
      <c r="C626" s="437"/>
      <c r="D626" s="437"/>
      <c r="E626" s="437"/>
      <c r="F626" s="437"/>
      <c r="G626" s="437"/>
      <c r="H626" s="437"/>
      <c r="I626" s="437"/>
      <c r="J626" s="437"/>
      <c r="K626" s="437"/>
      <c r="L626" s="437"/>
      <c r="M626" s="437"/>
      <c r="N626" s="437"/>
      <c r="O626" s="437"/>
      <c r="P626" s="437"/>
      <c r="Q626" s="437"/>
      <c r="R626" s="437"/>
      <c r="S626" s="437"/>
      <c r="T626" s="437"/>
      <c r="U626" s="437"/>
      <c r="V626" s="437"/>
      <c r="W626" s="437"/>
      <c r="X626" s="437"/>
      <c r="Y626" s="437"/>
      <c r="Z626" s="437"/>
      <c r="AA626" s="437"/>
      <c r="AB626" s="437"/>
      <c r="AC626" s="437"/>
      <c r="AD626" s="437"/>
      <c r="AE626" s="437"/>
      <c r="AF626" s="437"/>
      <c r="AG626" s="437"/>
    </row>
    <row r="627">
      <c r="A627" s="437"/>
      <c r="B627" s="437"/>
      <c r="C627" s="437"/>
      <c r="D627" s="437"/>
      <c r="E627" s="437"/>
      <c r="F627" s="437"/>
      <c r="G627" s="437"/>
      <c r="H627" s="437"/>
      <c r="I627" s="437"/>
      <c r="J627" s="437"/>
      <c r="K627" s="437"/>
      <c r="L627" s="437"/>
      <c r="M627" s="437"/>
      <c r="N627" s="437"/>
      <c r="O627" s="437"/>
      <c r="P627" s="437"/>
      <c r="Q627" s="437"/>
      <c r="R627" s="437"/>
      <c r="S627" s="437"/>
      <c r="T627" s="437"/>
      <c r="U627" s="437"/>
      <c r="V627" s="437"/>
      <c r="W627" s="437"/>
      <c r="X627" s="437"/>
      <c r="Y627" s="437"/>
      <c r="Z627" s="437"/>
      <c r="AA627" s="437"/>
      <c r="AB627" s="437"/>
      <c r="AC627" s="437"/>
      <c r="AD627" s="437"/>
      <c r="AE627" s="437"/>
      <c r="AF627" s="437"/>
      <c r="AG627" s="437"/>
    </row>
    <row r="628">
      <c r="A628" s="437"/>
      <c r="B628" s="437"/>
      <c r="C628" s="437"/>
      <c r="D628" s="437"/>
      <c r="E628" s="437"/>
      <c r="F628" s="437"/>
      <c r="G628" s="437"/>
      <c r="H628" s="437"/>
      <c r="I628" s="437"/>
      <c r="J628" s="437"/>
      <c r="K628" s="437"/>
      <c r="L628" s="437"/>
      <c r="M628" s="437"/>
      <c r="N628" s="437"/>
      <c r="O628" s="437"/>
      <c r="P628" s="437"/>
      <c r="Q628" s="437"/>
      <c r="R628" s="437"/>
      <c r="S628" s="437"/>
      <c r="T628" s="437"/>
      <c r="U628" s="437"/>
      <c r="V628" s="437"/>
      <c r="W628" s="437"/>
      <c r="X628" s="437"/>
      <c r="Y628" s="437"/>
      <c r="Z628" s="437"/>
      <c r="AA628" s="437"/>
      <c r="AB628" s="437"/>
      <c r="AC628" s="437"/>
      <c r="AD628" s="437"/>
      <c r="AE628" s="437"/>
      <c r="AF628" s="437"/>
      <c r="AG628" s="437"/>
    </row>
    <row r="629">
      <c r="A629" s="437"/>
      <c r="B629" s="437"/>
      <c r="C629" s="437"/>
      <c r="D629" s="437"/>
      <c r="E629" s="437"/>
      <c r="F629" s="437"/>
      <c r="G629" s="437"/>
      <c r="H629" s="437"/>
      <c r="I629" s="437"/>
      <c r="J629" s="437"/>
      <c r="K629" s="437"/>
      <c r="L629" s="437"/>
      <c r="M629" s="437"/>
      <c r="N629" s="437"/>
      <c r="O629" s="437"/>
      <c r="P629" s="437"/>
      <c r="Q629" s="437"/>
      <c r="R629" s="437"/>
      <c r="S629" s="437"/>
      <c r="T629" s="437"/>
      <c r="U629" s="437"/>
      <c r="V629" s="437"/>
      <c r="W629" s="437"/>
      <c r="X629" s="437"/>
      <c r="Y629" s="437"/>
      <c r="Z629" s="437"/>
      <c r="AA629" s="437"/>
      <c r="AB629" s="437"/>
      <c r="AC629" s="437"/>
      <c r="AD629" s="437"/>
      <c r="AE629" s="437"/>
      <c r="AF629" s="437"/>
      <c r="AG629" s="437"/>
    </row>
    <row r="630">
      <c r="A630" s="437"/>
      <c r="B630" s="437"/>
      <c r="C630" s="437"/>
      <c r="D630" s="437"/>
      <c r="E630" s="437"/>
      <c r="F630" s="437"/>
      <c r="G630" s="437"/>
      <c r="H630" s="437"/>
      <c r="I630" s="437"/>
      <c r="J630" s="437"/>
      <c r="K630" s="437"/>
      <c r="L630" s="437"/>
      <c r="M630" s="437"/>
      <c r="N630" s="437"/>
      <c r="O630" s="437"/>
      <c r="P630" s="437"/>
      <c r="Q630" s="437"/>
      <c r="R630" s="437"/>
      <c r="S630" s="437"/>
      <c r="T630" s="437"/>
      <c r="U630" s="437"/>
      <c r="V630" s="437"/>
      <c r="W630" s="437"/>
      <c r="X630" s="437"/>
      <c r="Y630" s="437"/>
      <c r="Z630" s="437"/>
      <c r="AA630" s="437"/>
      <c r="AB630" s="437"/>
      <c r="AC630" s="437"/>
      <c r="AD630" s="437"/>
      <c r="AE630" s="437"/>
      <c r="AF630" s="437"/>
      <c r="AG630" s="437"/>
    </row>
    <row r="631">
      <c r="A631" s="437"/>
      <c r="B631" s="437"/>
      <c r="C631" s="437"/>
      <c r="D631" s="437"/>
      <c r="E631" s="437"/>
      <c r="F631" s="437"/>
      <c r="G631" s="437"/>
      <c r="H631" s="437"/>
      <c r="I631" s="437"/>
      <c r="J631" s="437"/>
      <c r="K631" s="437"/>
      <c r="L631" s="437"/>
      <c r="M631" s="437"/>
      <c r="N631" s="437"/>
      <c r="O631" s="437"/>
      <c r="P631" s="437"/>
      <c r="Q631" s="437"/>
      <c r="R631" s="437"/>
      <c r="S631" s="437"/>
      <c r="T631" s="437"/>
      <c r="U631" s="437"/>
      <c r="V631" s="437"/>
      <c r="W631" s="437"/>
      <c r="X631" s="437"/>
      <c r="Y631" s="437"/>
      <c r="Z631" s="437"/>
      <c r="AA631" s="437"/>
      <c r="AB631" s="437"/>
      <c r="AC631" s="437"/>
      <c r="AD631" s="437"/>
      <c r="AE631" s="437"/>
      <c r="AF631" s="437"/>
      <c r="AG631" s="437"/>
    </row>
    <row r="632">
      <c r="A632" s="437"/>
      <c r="B632" s="437"/>
      <c r="C632" s="437"/>
      <c r="D632" s="437"/>
      <c r="E632" s="437"/>
      <c r="F632" s="437"/>
      <c r="G632" s="437"/>
      <c r="H632" s="437"/>
      <c r="I632" s="437"/>
      <c r="J632" s="437"/>
      <c r="K632" s="437"/>
      <c r="L632" s="437"/>
      <c r="M632" s="437"/>
      <c r="N632" s="437"/>
      <c r="O632" s="437"/>
      <c r="P632" s="437"/>
      <c r="Q632" s="437"/>
      <c r="R632" s="437"/>
      <c r="S632" s="437"/>
      <c r="T632" s="437"/>
      <c r="U632" s="437"/>
      <c r="V632" s="437"/>
      <c r="W632" s="437"/>
      <c r="X632" s="437"/>
      <c r="Y632" s="437"/>
      <c r="Z632" s="437"/>
      <c r="AA632" s="437"/>
      <c r="AB632" s="437"/>
      <c r="AC632" s="437"/>
      <c r="AD632" s="437"/>
      <c r="AE632" s="437"/>
      <c r="AF632" s="437"/>
      <c r="AG632" s="437"/>
    </row>
    <row r="633">
      <c r="A633" s="437"/>
      <c r="B633" s="437"/>
      <c r="C633" s="437"/>
      <c r="D633" s="437"/>
      <c r="E633" s="437"/>
      <c r="F633" s="437"/>
      <c r="G633" s="437"/>
      <c r="H633" s="437"/>
      <c r="I633" s="437"/>
      <c r="J633" s="437"/>
      <c r="K633" s="437"/>
      <c r="L633" s="437"/>
      <c r="M633" s="437"/>
      <c r="N633" s="437"/>
      <c r="O633" s="437"/>
      <c r="P633" s="437"/>
      <c r="Q633" s="437"/>
      <c r="R633" s="437"/>
      <c r="S633" s="437"/>
      <c r="T633" s="437"/>
      <c r="U633" s="437"/>
      <c r="V633" s="437"/>
      <c r="W633" s="437"/>
      <c r="X633" s="437"/>
      <c r="Y633" s="437"/>
      <c r="Z633" s="437"/>
      <c r="AA633" s="437"/>
      <c r="AB633" s="437"/>
      <c r="AC633" s="437"/>
      <c r="AD633" s="437"/>
      <c r="AE633" s="437"/>
      <c r="AF633" s="437"/>
      <c r="AG633" s="437"/>
    </row>
    <row r="634">
      <c r="A634" s="437"/>
      <c r="B634" s="437"/>
      <c r="C634" s="437"/>
      <c r="D634" s="437"/>
      <c r="E634" s="437"/>
      <c r="F634" s="437"/>
      <c r="G634" s="437"/>
      <c r="H634" s="437"/>
      <c r="I634" s="437"/>
      <c r="J634" s="437"/>
      <c r="K634" s="437"/>
      <c r="L634" s="437"/>
      <c r="M634" s="437"/>
      <c r="N634" s="437"/>
      <c r="O634" s="437"/>
      <c r="P634" s="437"/>
      <c r="Q634" s="437"/>
      <c r="R634" s="437"/>
      <c r="S634" s="437"/>
      <c r="T634" s="437"/>
      <c r="U634" s="437"/>
      <c r="V634" s="437"/>
      <c r="W634" s="437"/>
      <c r="X634" s="437"/>
      <c r="Y634" s="437"/>
      <c r="Z634" s="437"/>
      <c r="AA634" s="437"/>
      <c r="AB634" s="437"/>
      <c r="AC634" s="437"/>
      <c r="AD634" s="437"/>
      <c r="AE634" s="437"/>
      <c r="AF634" s="437"/>
      <c r="AG634" s="437"/>
    </row>
    <row r="635">
      <c r="A635" s="437"/>
      <c r="B635" s="437"/>
      <c r="C635" s="437"/>
      <c r="D635" s="437"/>
      <c r="E635" s="437"/>
      <c r="F635" s="437"/>
      <c r="G635" s="437"/>
      <c r="H635" s="437"/>
      <c r="I635" s="437"/>
      <c r="J635" s="437"/>
      <c r="K635" s="437"/>
      <c r="L635" s="437"/>
      <c r="M635" s="437"/>
      <c r="N635" s="437"/>
      <c r="O635" s="437"/>
      <c r="P635" s="437"/>
      <c r="Q635" s="437"/>
      <c r="R635" s="437"/>
      <c r="S635" s="437"/>
      <c r="T635" s="437"/>
      <c r="U635" s="437"/>
      <c r="V635" s="437"/>
      <c r="W635" s="437"/>
      <c r="X635" s="437"/>
      <c r="Y635" s="437"/>
      <c r="Z635" s="437"/>
      <c r="AA635" s="437"/>
      <c r="AB635" s="437"/>
      <c r="AC635" s="437"/>
      <c r="AD635" s="437"/>
      <c r="AE635" s="437"/>
      <c r="AF635" s="437"/>
      <c r="AG635" s="437"/>
    </row>
    <row r="636">
      <c r="A636" s="437"/>
      <c r="B636" s="437"/>
      <c r="C636" s="437"/>
      <c r="D636" s="437"/>
      <c r="E636" s="437"/>
      <c r="F636" s="437"/>
      <c r="G636" s="437"/>
      <c r="H636" s="437"/>
      <c r="I636" s="437"/>
      <c r="J636" s="437"/>
      <c r="K636" s="437"/>
      <c r="L636" s="437"/>
      <c r="M636" s="437"/>
      <c r="N636" s="437"/>
      <c r="O636" s="437"/>
      <c r="P636" s="437"/>
      <c r="Q636" s="437"/>
      <c r="R636" s="437"/>
      <c r="S636" s="437"/>
      <c r="T636" s="437"/>
      <c r="U636" s="437"/>
      <c r="V636" s="437"/>
      <c r="W636" s="437"/>
      <c r="X636" s="437"/>
      <c r="Y636" s="437"/>
      <c r="Z636" s="437"/>
      <c r="AA636" s="437"/>
      <c r="AB636" s="437"/>
      <c r="AC636" s="437"/>
      <c r="AD636" s="437"/>
      <c r="AE636" s="437"/>
      <c r="AF636" s="437"/>
      <c r="AG636" s="437"/>
    </row>
    <row r="637">
      <c r="A637" s="437"/>
      <c r="B637" s="437"/>
      <c r="C637" s="437"/>
      <c r="D637" s="437"/>
      <c r="E637" s="437"/>
      <c r="F637" s="437"/>
      <c r="G637" s="437"/>
      <c r="H637" s="437"/>
      <c r="I637" s="437"/>
      <c r="J637" s="437"/>
      <c r="K637" s="437"/>
      <c r="L637" s="437"/>
      <c r="M637" s="437"/>
      <c r="N637" s="437"/>
      <c r="O637" s="437"/>
      <c r="P637" s="437"/>
      <c r="Q637" s="437"/>
      <c r="R637" s="437"/>
      <c r="S637" s="437"/>
      <c r="T637" s="437"/>
      <c r="U637" s="437"/>
      <c r="V637" s="437"/>
      <c r="W637" s="437"/>
      <c r="X637" s="437"/>
      <c r="Y637" s="437"/>
      <c r="Z637" s="437"/>
      <c r="AA637" s="437"/>
      <c r="AB637" s="437"/>
      <c r="AC637" s="437"/>
      <c r="AD637" s="437"/>
      <c r="AE637" s="437"/>
      <c r="AF637" s="437"/>
      <c r="AG637" s="437"/>
    </row>
    <row r="638">
      <c r="A638" s="437"/>
      <c r="B638" s="437"/>
      <c r="C638" s="437"/>
      <c r="D638" s="437"/>
      <c r="E638" s="437"/>
      <c r="F638" s="437"/>
      <c r="G638" s="437"/>
      <c r="H638" s="437"/>
      <c r="I638" s="437"/>
      <c r="J638" s="437"/>
      <c r="K638" s="437"/>
      <c r="L638" s="437"/>
      <c r="M638" s="437"/>
      <c r="N638" s="437"/>
      <c r="O638" s="437"/>
      <c r="P638" s="437"/>
      <c r="Q638" s="437"/>
      <c r="R638" s="437"/>
      <c r="S638" s="437"/>
      <c r="T638" s="437"/>
      <c r="U638" s="437"/>
      <c r="V638" s="437"/>
      <c r="W638" s="437"/>
      <c r="X638" s="437"/>
      <c r="Y638" s="437"/>
      <c r="Z638" s="437"/>
      <c r="AA638" s="437"/>
      <c r="AB638" s="437"/>
      <c r="AC638" s="437"/>
      <c r="AD638" s="437"/>
      <c r="AE638" s="437"/>
      <c r="AF638" s="437"/>
      <c r="AG638" s="437"/>
    </row>
    <row r="639">
      <c r="A639" s="437"/>
      <c r="B639" s="437"/>
      <c r="C639" s="437"/>
      <c r="D639" s="437"/>
      <c r="E639" s="437"/>
      <c r="F639" s="437"/>
      <c r="G639" s="437"/>
      <c r="H639" s="437"/>
      <c r="I639" s="437"/>
      <c r="J639" s="437"/>
      <c r="K639" s="437"/>
      <c r="L639" s="437"/>
      <c r="M639" s="437"/>
      <c r="N639" s="437"/>
      <c r="O639" s="437"/>
      <c r="P639" s="437"/>
      <c r="Q639" s="437"/>
      <c r="R639" s="437"/>
      <c r="S639" s="437"/>
      <c r="T639" s="437"/>
      <c r="U639" s="437"/>
      <c r="V639" s="437"/>
      <c r="W639" s="437"/>
      <c r="X639" s="437"/>
      <c r="Y639" s="437"/>
      <c r="Z639" s="437"/>
      <c r="AA639" s="437"/>
      <c r="AB639" s="437"/>
      <c r="AC639" s="437"/>
      <c r="AD639" s="437"/>
      <c r="AE639" s="437"/>
      <c r="AF639" s="437"/>
      <c r="AG639" s="437"/>
    </row>
    <row r="640">
      <c r="A640" s="437"/>
      <c r="B640" s="437"/>
      <c r="C640" s="437"/>
      <c r="D640" s="437"/>
      <c r="E640" s="437"/>
      <c r="F640" s="437"/>
      <c r="G640" s="437"/>
      <c r="H640" s="437"/>
      <c r="I640" s="437"/>
      <c r="J640" s="437"/>
      <c r="K640" s="437"/>
      <c r="L640" s="437"/>
      <c r="M640" s="437"/>
      <c r="N640" s="437"/>
      <c r="O640" s="437"/>
      <c r="P640" s="437"/>
      <c r="Q640" s="437"/>
      <c r="R640" s="437"/>
      <c r="S640" s="437"/>
      <c r="T640" s="437"/>
      <c r="U640" s="437"/>
      <c r="V640" s="437"/>
      <c r="W640" s="437"/>
      <c r="X640" s="437"/>
      <c r="Y640" s="437"/>
      <c r="Z640" s="437"/>
      <c r="AA640" s="437"/>
      <c r="AB640" s="437"/>
      <c r="AC640" s="437"/>
      <c r="AD640" s="437"/>
      <c r="AE640" s="437"/>
      <c r="AF640" s="437"/>
      <c r="AG640" s="437"/>
    </row>
    <row r="641">
      <c r="A641" s="437"/>
      <c r="B641" s="437"/>
      <c r="C641" s="437"/>
      <c r="D641" s="437"/>
      <c r="E641" s="437"/>
      <c r="F641" s="437"/>
      <c r="G641" s="437"/>
      <c r="H641" s="437"/>
      <c r="I641" s="437"/>
      <c r="J641" s="437"/>
      <c r="K641" s="437"/>
      <c r="L641" s="437"/>
      <c r="M641" s="437"/>
      <c r="N641" s="437"/>
      <c r="O641" s="437"/>
      <c r="P641" s="437"/>
      <c r="Q641" s="437"/>
      <c r="R641" s="437"/>
      <c r="S641" s="437"/>
      <c r="T641" s="437"/>
      <c r="U641" s="437"/>
      <c r="V641" s="437"/>
      <c r="W641" s="437"/>
      <c r="X641" s="437"/>
      <c r="Y641" s="437"/>
      <c r="Z641" s="437"/>
      <c r="AA641" s="437"/>
      <c r="AB641" s="437"/>
      <c r="AC641" s="437"/>
      <c r="AD641" s="437"/>
      <c r="AE641" s="437"/>
      <c r="AF641" s="437"/>
      <c r="AG641" s="437"/>
    </row>
    <row r="642">
      <c r="A642" s="437"/>
      <c r="B642" s="437"/>
      <c r="C642" s="437"/>
      <c r="D642" s="437"/>
      <c r="E642" s="437"/>
      <c r="F642" s="437"/>
      <c r="G642" s="437"/>
      <c r="H642" s="437"/>
      <c r="I642" s="437"/>
      <c r="J642" s="437"/>
      <c r="K642" s="437"/>
      <c r="L642" s="437"/>
      <c r="M642" s="437"/>
      <c r="N642" s="437"/>
      <c r="O642" s="437"/>
      <c r="P642" s="437"/>
      <c r="Q642" s="437"/>
      <c r="R642" s="437"/>
      <c r="S642" s="437"/>
      <c r="T642" s="437"/>
      <c r="U642" s="437"/>
      <c r="V642" s="437"/>
      <c r="W642" s="437"/>
      <c r="X642" s="437"/>
      <c r="Y642" s="437"/>
      <c r="Z642" s="437"/>
      <c r="AA642" s="437"/>
      <c r="AB642" s="437"/>
      <c r="AC642" s="437"/>
      <c r="AD642" s="437"/>
      <c r="AE642" s="437"/>
      <c r="AF642" s="437"/>
      <c r="AG642" s="437"/>
    </row>
    <row r="643">
      <c r="A643" s="437"/>
      <c r="B643" s="437"/>
      <c r="C643" s="437"/>
      <c r="D643" s="437"/>
      <c r="E643" s="437"/>
      <c r="F643" s="437"/>
      <c r="G643" s="437"/>
      <c r="H643" s="437"/>
      <c r="I643" s="437"/>
      <c r="J643" s="437"/>
      <c r="K643" s="437"/>
      <c r="L643" s="437"/>
      <c r="M643" s="437"/>
      <c r="N643" s="437"/>
      <c r="O643" s="437"/>
      <c r="P643" s="437"/>
      <c r="Q643" s="437"/>
      <c r="R643" s="437"/>
      <c r="S643" s="437"/>
      <c r="T643" s="437"/>
      <c r="U643" s="437"/>
      <c r="V643" s="437"/>
      <c r="W643" s="437"/>
      <c r="X643" s="437"/>
      <c r="Y643" s="437"/>
      <c r="Z643" s="437"/>
      <c r="AA643" s="437"/>
      <c r="AB643" s="437"/>
      <c r="AC643" s="437"/>
      <c r="AD643" s="437"/>
      <c r="AE643" s="437"/>
      <c r="AF643" s="437"/>
      <c r="AG643" s="437"/>
    </row>
    <row r="644">
      <c r="A644" s="437"/>
      <c r="B644" s="437"/>
      <c r="C644" s="437"/>
      <c r="D644" s="437"/>
      <c r="E644" s="437"/>
      <c r="F644" s="437"/>
      <c r="G644" s="437"/>
      <c r="H644" s="437"/>
      <c r="I644" s="437"/>
      <c r="J644" s="437"/>
      <c r="K644" s="437"/>
      <c r="L644" s="437"/>
      <c r="M644" s="437"/>
      <c r="N644" s="437"/>
      <c r="O644" s="437"/>
      <c r="P644" s="437"/>
      <c r="Q644" s="437"/>
      <c r="R644" s="437"/>
      <c r="S644" s="437"/>
      <c r="T644" s="437"/>
      <c r="U644" s="437"/>
      <c r="V644" s="437"/>
      <c r="W644" s="437"/>
      <c r="X644" s="437"/>
      <c r="Y644" s="437"/>
      <c r="Z644" s="437"/>
      <c r="AA644" s="437"/>
      <c r="AB644" s="437"/>
      <c r="AC644" s="437"/>
      <c r="AD644" s="437"/>
      <c r="AE644" s="437"/>
      <c r="AF644" s="437"/>
      <c r="AG644" s="437"/>
    </row>
    <row r="645">
      <c r="A645" s="437"/>
      <c r="B645" s="437"/>
      <c r="C645" s="437"/>
      <c r="D645" s="437"/>
      <c r="E645" s="437"/>
      <c r="F645" s="437"/>
      <c r="G645" s="437"/>
      <c r="H645" s="437"/>
      <c r="I645" s="437"/>
      <c r="J645" s="437"/>
      <c r="K645" s="437"/>
      <c r="L645" s="437"/>
      <c r="M645" s="437"/>
      <c r="N645" s="437"/>
      <c r="O645" s="437"/>
      <c r="P645" s="437"/>
      <c r="Q645" s="437"/>
      <c r="R645" s="437"/>
      <c r="S645" s="437"/>
      <c r="T645" s="437"/>
      <c r="U645" s="437"/>
      <c r="V645" s="437"/>
      <c r="W645" s="437"/>
      <c r="X645" s="437"/>
      <c r="Y645" s="437"/>
      <c r="Z645" s="437"/>
      <c r="AA645" s="437"/>
      <c r="AB645" s="437"/>
      <c r="AC645" s="437"/>
      <c r="AD645" s="437"/>
      <c r="AE645" s="437"/>
      <c r="AF645" s="437"/>
      <c r="AG645" s="437"/>
    </row>
    <row r="646">
      <c r="A646" s="437"/>
      <c r="B646" s="437"/>
      <c r="C646" s="437"/>
      <c r="D646" s="437"/>
      <c r="E646" s="437"/>
      <c r="F646" s="437"/>
      <c r="G646" s="437"/>
      <c r="H646" s="437"/>
      <c r="I646" s="437"/>
      <c r="J646" s="437"/>
      <c r="K646" s="437"/>
      <c r="L646" s="437"/>
      <c r="M646" s="437"/>
      <c r="N646" s="437"/>
      <c r="O646" s="437"/>
      <c r="P646" s="437"/>
      <c r="Q646" s="437"/>
      <c r="R646" s="437"/>
      <c r="S646" s="437"/>
      <c r="T646" s="437"/>
      <c r="U646" s="437"/>
      <c r="V646" s="437"/>
      <c r="W646" s="437"/>
      <c r="X646" s="437"/>
      <c r="Y646" s="437"/>
      <c r="Z646" s="437"/>
      <c r="AA646" s="437"/>
      <c r="AB646" s="437"/>
      <c r="AC646" s="437"/>
      <c r="AD646" s="437"/>
      <c r="AE646" s="437"/>
      <c r="AF646" s="437"/>
      <c r="AG646" s="437"/>
    </row>
    <row r="647">
      <c r="A647" s="437"/>
      <c r="B647" s="437"/>
      <c r="C647" s="437"/>
      <c r="D647" s="437"/>
      <c r="E647" s="437"/>
      <c r="F647" s="437"/>
      <c r="G647" s="437"/>
      <c r="H647" s="437"/>
      <c r="I647" s="437"/>
      <c r="J647" s="437"/>
      <c r="K647" s="437"/>
      <c r="L647" s="437"/>
      <c r="M647" s="437"/>
      <c r="N647" s="437"/>
      <c r="O647" s="437"/>
      <c r="P647" s="437"/>
      <c r="Q647" s="437"/>
      <c r="R647" s="437"/>
      <c r="S647" s="437"/>
      <c r="T647" s="437"/>
      <c r="U647" s="437"/>
      <c r="V647" s="437"/>
      <c r="W647" s="437"/>
      <c r="X647" s="437"/>
      <c r="Y647" s="437"/>
      <c r="Z647" s="437"/>
      <c r="AA647" s="437"/>
      <c r="AB647" s="437"/>
      <c r="AC647" s="437"/>
      <c r="AD647" s="437"/>
      <c r="AE647" s="437"/>
      <c r="AF647" s="437"/>
      <c r="AG647" s="437"/>
    </row>
    <row r="648">
      <c r="A648" s="437"/>
      <c r="B648" s="437"/>
      <c r="C648" s="437"/>
      <c r="D648" s="437"/>
      <c r="E648" s="437"/>
      <c r="F648" s="437"/>
      <c r="G648" s="437"/>
      <c r="H648" s="437"/>
      <c r="I648" s="437"/>
      <c r="J648" s="437"/>
      <c r="K648" s="437"/>
      <c r="L648" s="437"/>
      <c r="M648" s="437"/>
      <c r="N648" s="437"/>
      <c r="O648" s="437"/>
      <c r="P648" s="437"/>
      <c r="Q648" s="437"/>
      <c r="R648" s="437"/>
      <c r="S648" s="437"/>
      <c r="T648" s="437"/>
      <c r="U648" s="437"/>
      <c r="V648" s="437"/>
      <c r="W648" s="437"/>
      <c r="X648" s="437"/>
      <c r="Y648" s="437"/>
      <c r="Z648" s="437"/>
      <c r="AA648" s="437"/>
      <c r="AB648" s="437"/>
      <c r="AC648" s="437"/>
      <c r="AD648" s="437"/>
      <c r="AE648" s="437"/>
      <c r="AF648" s="437"/>
      <c r="AG648" s="437"/>
    </row>
    <row r="649">
      <c r="A649" s="437"/>
      <c r="B649" s="437"/>
      <c r="C649" s="437"/>
      <c r="D649" s="437"/>
      <c r="E649" s="437"/>
      <c r="F649" s="437"/>
      <c r="G649" s="437"/>
      <c r="H649" s="437"/>
      <c r="I649" s="437"/>
      <c r="J649" s="437"/>
      <c r="K649" s="437"/>
      <c r="L649" s="437"/>
      <c r="M649" s="437"/>
      <c r="N649" s="437"/>
      <c r="O649" s="437"/>
      <c r="P649" s="437"/>
      <c r="Q649" s="437"/>
      <c r="R649" s="437"/>
      <c r="S649" s="437"/>
      <c r="T649" s="437"/>
      <c r="U649" s="437"/>
      <c r="V649" s="437"/>
      <c r="W649" s="437"/>
      <c r="X649" s="437"/>
      <c r="Y649" s="437"/>
      <c r="Z649" s="437"/>
      <c r="AA649" s="437"/>
      <c r="AB649" s="437"/>
      <c r="AC649" s="437"/>
      <c r="AD649" s="437"/>
      <c r="AE649" s="437"/>
      <c r="AF649" s="437"/>
      <c r="AG649" s="437"/>
    </row>
    <row r="650">
      <c r="A650" s="437"/>
      <c r="B650" s="437"/>
      <c r="C650" s="437"/>
      <c r="D650" s="437"/>
      <c r="E650" s="437"/>
      <c r="F650" s="437"/>
      <c r="G650" s="437"/>
      <c r="H650" s="437"/>
      <c r="I650" s="437"/>
      <c r="J650" s="437"/>
      <c r="K650" s="437"/>
      <c r="L650" s="437"/>
      <c r="M650" s="437"/>
      <c r="N650" s="437"/>
      <c r="O650" s="437"/>
      <c r="P650" s="437"/>
      <c r="Q650" s="437"/>
      <c r="R650" s="437"/>
      <c r="S650" s="437"/>
      <c r="T650" s="437"/>
      <c r="U650" s="437"/>
      <c r="V650" s="437"/>
      <c r="W650" s="437"/>
      <c r="X650" s="437"/>
      <c r="Y650" s="437"/>
      <c r="Z650" s="437"/>
      <c r="AA650" s="437"/>
      <c r="AB650" s="437"/>
      <c r="AC650" s="437"/>
      <c r="AD650" s="437"/>
      <c r="AE650" s="437"/>
      <c r="AF650" s="437"/>
      <c r="AG650" s="437"/>
    </row>
    <row r="651">
      <c r="A651" s="437"/>
      <c r="B651" s="437"/>
      <c r="C651" s="437"/>
      <c r="D651" s="437"/>
      <c r="E651" s="437"/>
      <c r="F651" s="437"/>
      <c r="G651" s="437"/>
      <c r="H651" s="437"/>
      <c r="I651" s="437"/>
      <c r="J651" s="437"/>
      <c r="K651" s="437"/>
      <c r="L651" s="437"/>
      <c r="M651" s="437"/>
      <c r="N651" s="437"/>
      <c r="O651" s="437"/>
      <c r="P651" s="437"/>
      <c r="Q651" s="437"/>
      <c r="R651" s="437"/>
      <c r="S651" s="437"/>
      <c r="T651" s="437"/>
      <c r="U651" s="437"/>
      <c r="V651" s="437"/>
      <c r="W651" s="437"/>
      <c r="X651" s="437"/>
      <c r="Y651" s="437"/>
      <c r="Z651" s="437"/>
      <c r="AA651" s="437"/>
      <c r="AB651" s="437"/>
      <c r="AC651" s="437"/>
      <c r="AD651" s="437"/>
      <c r="AE651" s="437"/>
      <c r="AF651" s="437"/>
      <c r="AG651" s="437"/>
    </row>
    <row r="652">
      <c r="A652" s="437"/>
      <c r="B652" s="437"/>
      <c r="C652" s="437"/>
      <c r="D652" s="437"/>
      <c r="E652" s="437"/>
      <c r="F652" s="437"/>
      <c r="G652" s="437"/>
      <c r="H652" s="437"/>
      <c r="I652" s="437"/>
      <c r="J652" s="437"/>
      <c r="K652" s="437"/>
      <c r="L652" s="437"/>
      <c r="M652" s="437"/>
      <c r="N652" s="437"/>
      <c r="O652" s="437"/>
      <c r="P652" s="437"/>
      <c r="Q652" s="437"/>
      <c r="R652" s="437"/>
      <c r="S652" s="437"/>
      <c r="T652" s="437"/>
      <c r="U652" s="437"/>
      <c r="V652" s="437"/>
      <c r="W652" s="437"/>
      <c r="X652" s="437"/>
      <c r="Y652" s="437"/>
      <c r="Z652" s="437"/>
      <c r="AA652" s="437"/>
      <c r="AB652" s="437"/>
      <c r="AC652" s="437"/>
      <c r="AD652" s="437"/>
      <c r="AE652" s="437"/>
      <c r="AF652" s="437"/>
      <c r="AG652" s="437"/>
    </row>
    <row r="653">
      <c r="A653" s="437"/>
      <c r="B653" s="437"/>
      <c r="C653" s="437"/>
      <c r="D653" s="437"/>
      <c r="E653" s="437"/>
      <c r="F653" s="437"/>
      <c r="G653" s="437"/>
      <c r="H653" s="437"/>
      <c r="I653" s="437"/>
      <c r="J653" s="437"/>
      <c r="K653" s="437"/>
      <c r="L653" s="437"/>
      <c r="M653" s="437"/>
      <c r="N653" s="437"/>
      <c r="O653" s="437"/>
      <c r="P653" s="437"/>
      <c r="Q653" s="437"/>
      <c r="R653" s="437"/>
      <c r="S653" s="437"/>
      <c r="T653" s="437"/>
      <c r="U653" s="437"/>
      <c r="V653" s="437"/>
      <c r="W653" s="437"/>
      <c r="X653" s="437"/>
      <c r="Y653" s="437"/>
      <c r="Z653" s="437"/>
      <c r="AA653" s="437"/>
      <c r="AB653" s="437"/>
      <c r="AC653" s="437"/>
      <c r="AD653" s="437"/>
      <c r="AE653" s="437"/>
      <c r="AF653" s="437"/>
      <c r="AG653" s="437"/>
    </row>
    <row r="654">
      <c r="A654" s="437"/>
      <c r="B654" s="437"/>
      <c r="C654" s="437"/>
      <c r="D654" s="437"/>
      <c r="E654" s="437"/>
      <c r="F654" s="437"/>
      <c r="G654" s="437"/>
      <c r="H654" s="437"/>
      <c r="I654" s="437"/>
      <c r="J654" s="437"/>
      <c r="K654" s="437"/>
      <c r="L654" s="437"/>
      <c r="M654" s="437"/>
      <c r="N654" s="437"/>
      <c r="O654" s="437"/>
      <c r="P654" s="437"/>
      <c r="Q654" s="437"/>
      <c r="R654" s="437"/>
      <c r="S654" s="437"/>
      <c r="T654" s="437"/>
      <c r="U654" s="437"/>
      <c r="V654" s="437"/>
      <c r="W654" s="437"/>
      <c r="X654" s="437"/>
      <c r="Y654" s="437"/>
      <c r="Z654" s="437"/>
      <c r="AA654" s="437"/>
      <c r="AB654" s="437"/>
      <c r="AC654" s="437"/>
      <c r="AD654" s="437"/>
      <c r="AE654" s="437"/>
      <c r="AF654" s="437"/>
      <c r="AG654" s="437"/>
    </row>
    <row r="655">
      <c r="A655" s="437"/>
      <c r="B655" s="437"/>
      <c r="C655" s="437"/>
      <c r="D655" s="437"/>
      <c r="E655" s="437"/>
      <c r="F655" s="437"/>
      <c r="G655" s="437"/>
      <c r="H655" s="437"/>
      <c r="I655" s="437"/>
      <c r="J655" s="437"/>
      <c r="K655" s="437"/>
      <c r="L655" s="437"/>
      <c r="M655" s="437"/>
      <c r="N655" s="437"/>
      <c r="O655" s="437"/>
      <c r="P655" s="437"/>
      <c r="Q655" s="437"/>
      <c r="R655" s="437"/>
      <c r="S655" s="437"/>
      <c r="T655" s="437"/>
      <c r="U655" s="437"/>
      <c r="V655" s="437"/>
      <c r="W655" s="437"/>
      <c r="X655" s="437"/>
      <c r="Y655" s="437"/>
      <c r="Z655" s="437"/>
      <c r="AA655" s="437"/>
      <c r="AB655" s="437"/>
      <c r="AC655" s="437"/>
      <c r="AD655" s="437"/>
      <c r="AE655" s="437"/>
      <c r="AF655" s="437"/>
      <c r="AG655" s="437"/>
    </row>
    <row r="656">
      <c r="A656" s="437"/>
      <c r="B656" s="437"/>
      <c r="C656" s="437"/>
      <c r="D656" s="437"/>
      <c r="E656" s="437"/>
      <c r="F656" s="437"/>
      <c r="G656" s="437"/>
      <c r="H656" s="437"/>
      <c r="I656" s="437"/>
      <c r="J656" s="437"/>
      <c r="K656" s="437"/>
      <c r="L656" s="437"/>
      <c r="M656" s="437"/>
      <c r="N656" s="437"/>
      <c r="O656" s="437"/>
      <c r="P656" s="437"/>
      <c r="Q656" s="437"/>
      <c r="R656" s="437"/>
      <c r="S656" s="437"/>
      <c r="T656" s="437"/>
      <c r="U656" s="437"/>
      <c r="V656" s="437"/>
      <c r="W656" s="437"/>
      <c r="X656" s="437"/>
      <c r="Y656" s="437"/>
      <c r="Z656" s="437"/>
      <c r="AA656" s="437"/>
      <c r="AB656" s="437"/>
      <c r="AC656" s="437"/>
      <c r="AD656" s="437"/>
      <c r="AE656" s="437"/>
      <c r="AF656" s="437"/>
      <c r="AG656" s="437"/>
    </row>
    <row r="657">
      <c r="A657" s="437"/>
      <c r="B657" s="437"/>
      <c r="C657" s="437"/>
      <c r="D657" s="437"/>
      <c r="E657" s="437"/>
      <c r="F657" s="437"/>
      <c r="G657" s="437"/>
      <c r="H657" s="437"/>
      <c r="I657" s="437"/>
      <c r="J657" s="437"/>
      <c r="K657" s="437"/>
      <c r="L657" s="437"/>
      <c r="M657" s="437"/>
      <c r="N657" s="437"/>
      <c r="O657" s="437"/>
      <c r="P657" s="437"/>
      <c r="Q657" s="437"/>
      <c r="R657" s="437"/>
      <c r="S657" s="437"/>
      <c r="T657" s="437"/>
      <c r="U657" s="437"/>
      <c r="V657" s="437"/>
      <c r="W657" s="437"/>
      <c r="X657" s="437"/>
      <c r="Y657" s="437"/>
      <c r="Z657" s="437"/>
      <c r="AA657" s="437"/>
      <c r="AB657" s="437"/>
      <c r="AC657" s="437"/>
      <c r="AD657" s="437"/>
      <c r="AE657" s="437"/>
      <c r="AF657" s="437"/>
      <c r="AG657" s="437"/>
    </row>
    <row r="658">
      <c r="A658" s="437"/>
      <c r="B658" s="437"/>
      <c r="C658" s="437"/>
      <c r="D658" s="437"/>
      <c r="E658" s="437"/>
      <c r="F658" s="437"/>
      <c r="G658" s="437"/>
      <c r="H658" s="437"/>
      <c r="I658" s="437"/>
      <c r="J658" s="437"/>
      <c r="K658" s="437"/>
      <c r="L658" s="437"/>
      <c r="M658" s="437"/>
      <c r="N658" s="437"/>
      <c r="O658" s="437"/>
      <c r="P658" s="437"/>
      <c r="Q658" s="437"/>
      <c r="R658" s="437"/>
      <c r="S658" s="437"/>
      <c r="T658" s="437"/>
      <c r="U658" s="437"/>
      <c r="V658" s="437"/>
      <c r="W658" s="437"/>
      <c r="X658" s="437"/>
      <c r="Y658" s="437"/>
      <c r="Z658" s="437"/>
      <c r="AA658" s="437"/>
      <c r="AB658" s="437"/>
      <c r="AC658" s="437"/>
      <c r="AD658" s="437"/>
      <c r="AE658" s="437"/>
      <c r="AF658" s="437"/>
      <c r="AG658" s="437"/>
    </row>
    <row r="659">
      <c r="A659" s="437"/>
      <c r="B659" s="437"/>
      <c r="C659" s="437"/>
      <c r="D659" s="437"/>
      <c r="E659" s="437"/>
      <c r="F659" s="437"/>
      <c r="G659" s="437"/>
      <c r="H659" s="437"/>
      <c r="I659" s="437"/>
      <c r="J659" s="437"/>
      <c r="K659" s="437"/>
      <c r="L659" s="437"/>
      <c r="M659" s="437"/>
      <c r="N659" s="437"/>
      <c r="O659" s="437"/>
      <c r="P659" s="437"/>
      <c r="Q659" s="437"/>
      <c r="R659" s="437"/>
      <c r="S659" s="437"/>
      <c r="T659" s="437"/>
      <c r="U659" s="437"/>
      <c r="V659" s="437"/>
      <c r="W659" s="437"/>
      <c r="X659" s="437"/>
      <c r="Y659" s="437"/>
      <c r="Z659" s="437"/>
      <c r="AA659" s="437"/>
      <c r="AB659" s="437"/>
      <c r="AC659" s="437"/>
      <c r="AD659" s="437"/>
      <c r="AE659" s="437"/>
      <c r="AF659" s="437"/>
      <c r="AG659" s="437"/>
    </row>
    <row r="660">
      <c r="A660" s="437"/>
      <c r="B660" s="437"/>
      <c r="C660" s="437"/>
      <c r="D660" s="437"/>
      <c r="E660" s="437"/>
      <c r="F660" s="437"/>
      <c r="G660" s="437"/>
      <c r="H660" s="437"/>
      <c r="I660" s="437"/>
      <c r="J660" s="437"/>
      <c r="K660" s="437"/>
      <c r="L660" s="437"/>
      <c r="M660" s="437"/>
      <c r="N660" s="437"/>
      <c r="O660" s="437"/>
      <c r="P660" s="437"/>
      <c r="Q660" s="437"/>
      <c r="R660" s="437"/>
      <c r="S660" s="437"/>
      <c r="T660" s="437"/>
      <c r="U660" s="437"/>
      <c r="V660" s="437"/>
      <c r="W660" s="437"/>
      <c r="X660" s="437"/>
      <c r="Y660" s="437"/>
      <c r="Z660" s="437"/>
      <c r="AA660" s="437"/>
      <c r="AB660" s="437"/>
      <c r="AC660" s="437"/>
      <c r="AD660" s="437"/>
      <c r="AE660" s="437"/>
      <c r="AF660" s="437"/>
      <c r="AG660" s="437"/>
    </row>
    <row r="661">
      <c r="A661" s="437"/>
      <c r="B661" s="437"/>
      <c r="C661" s="437"/>
      <c r="D661" s="437"/>
      <c r="E661" s="437"/>
      <c r="F661" s="437"/>
      <c r="G661" s="437"/>
      <c r="H661" s="437"/>
      <c r="I661" s="437"/>
      <c r="J661" s="437"/>
      <c r="K661" s="437"/>
      <c r="L661" s="437"/>
      <c r="M661" s="437"/>
      <c r="N661" s="437"/>
      <c r="O661" s="437"/>
      <c r="P661" s="437"/>
      <c r="Q661" s="437"/>
      <c r="R661" s="437"/>
      <c r="S661" s="437"/>
      <c r="T661" s="437"/>
      <c r="U661" s="437"/>
      <c r="V661" s="437"/>
      <c r="W661" s="437"/>
      <c r="X661" s="437"/>
      <c r="Y661" s="437"/>
      <c r="Z661" s="437"/>
      <c r="AA661" s="437"/>
      <c r="AB661" s="437"/>
      <c r="AC661" s="437"/>
      <c r="AD661" s="437"/>
      <c r="AE661" s="437"/>
      <c r="AF661" s="437"/>
      <c r="AG661" s="437"/>
    </row>
    <row r="662">
      <c r="A662" s="437"/>
      <c r="B662" s="437"/>
      <c r="C662" s="437"/>
      <c r="D662" s="437"/>
      <c r="E662" s="437"/>
      <c r="F662" s="437"/>
      <c r="G662" s="437"/>
      <c r="H662" s="437"/>
      <c r="I662" s="437"/>
      <c r="J662" s="437"/>
      <c r="K662" s="437"/>
      <c r="L662" s="437"/>
      <c r="M662" s="437"/>
      <c r="N662" s="437"/>
      <c r="O662" s="437"/>
      <c r="P662" s="437"/>
      <c r="Q662" s="437"/>
      <c r="R662" s="437"/>
      <c r="S662" s="437"/>
      <c r="T662" s="437"/>
      <c r="U662" s="437"/>
      <c r="V662" s="437"/>
      <c r="W662" s="437"/>
      <c r="X662" s="437"/>
      <c r="Y662" s="437"/>
      <c r="Z662" s="437"/>
      <c r="AA662" s="437"/>
      <c r="AB662" s="437"/>
      <c r="AC662" s="437"/>
      <c r="AD662" s="437"/>
      <c r="AE662" s="437"/>
      <c r="AF662" s="437"/>
      <c r="AG662" s="437"/>
    </row>
    <row r="663">
      <c r="A663" s="437"/>
      <c r="B663" s="437"/>
      <c r="C663" s="437"/>
      <c r="D663" s="437"/>
      <c r="E663" s="437"/>
      <c r="F663" s="437"/>
      <c r="G663" s="437"/>
      <c r="H663" s="437"/>
      <c r="I663" s="437"/>
      <c r="J663" s="437"/>
      <c r="K663" s="437"/>
      <c r="L663" s="437"/>
      <c r="M663" s="437"/>
      <c r="N663" s="437"/>
      <c r="O663" s="437"/>
      <c r="P663" s="437"/>
      <c r="Q663" s="437"/>
      <c r="R663" s="437"/>
      <c r="S663" s="437"/>
      <c r="T663" s="437"/>
      <c r="U663" s="437"/>
      <c r="V663" s="437"/>
      <c r="W663" s="437"/>
      <c r="X663" s="437"/>
      <c r="Y663" s="437"/>
      <c r="Z663" s="437"/>
      <c r="AA663" s="437"/>
      <c r="AB663" s="437"/>
      <c r="AC663" s="437"/>
      <c r="AD663" s="437"/>
      <c r="AE663" s="437"/>
      <c r="AF663" s="437"/>
      <c r="AG663" s="437"/>
    </row>
    <row r="664">
      <c r="A664" s="437"/>
      <c r="B664" s="437"/>
      <c r="C664" s="437"/>
      <c r="D664" s="437"/>
      <c r="E664" s="437"/>
      <c r="F664" s="437"/>
      <c r="G664" s="437"/>
      <c r="H664" s="437"/>
      <c r="I664" s="437"/>
      <c r="J664" s="437"/>
      <c r="K664" s="437"/>
      <c r="L664" s="437"/>
      <c r="M664" s="437"/>
      <c r="N664" s="437"/>
      <c r="O664" s="437"/>
      <c r="P664" s="437"/>
      <c r="Q664" s="437"/>
      <c r="R664" s="437"/>
      <c r="S664" s="437"/>
      <c r="T664" s="437"/>
      <c r="U664" s="437"/>
      <c r="V664" s="437"/>
      <c r="W664" s="437"/>
      <c r="X664" s="437"/>
      <c r="Y664" s="437"/>
      <c r="Z664" s="437"/>
      <c r="AA664" s="437"/>
      <c r="AB664" s="437"/>
      <c r="AC664" s="437"/>
      <c r="AD664" s="437"/>
      <c r="AE664" s="437"/>
      <c r="AF664" s="437"/>
      <c r="AG664" s="437"/>
    </row>
    <row r="665">
      <c r="A665" s="437"/>
      <c r="B665" s="437"/>
      <c r="C665" s="437"/>
      <c r="D665" s="437"/>
      <c r="E665" s="437"/>
      <c r="F665" s="437"/>
      <c r="G665" s="437"/>
      <c r="H665" s="437"/>
      <c r="I665" s="437"/>
      <c r="J665" s="437"/>
      <c r="K665" s="437"/>
      <c r="L665" s="437"/>
      <c r="M665" s="437"/>
      <c r="N665" s="437"/>
      <c r="O665" s="437"/>
      <c r="P665" s="437"/>
      <c r="Q665" s="437"/>
      <c r="R665" s="437"/>
      <c r="S665" s="437"/>
      <c r="T665" s="437"/>
      <c r="U665" s="437"/>
      <c r="V665" s="437"/>
      <c r="W665" s="437"/>
      <c r="X665" s="437"/>
      <c r="Y665" s="437"/>
      <c r="Z665" s="437"/>
      <c r="AA665" s="437"/>
      <c r="AB665" s="437"/>
      <c r="AC665" s="437"/>
      <c r="AD665" s="437"/>
      <c r="AE665" s="437"/>
      <c r="AF665" s="437"/>
      <c r="AG665" s="437"/>
    </row>
    <row r="666">
      <c r="A666" s="437"/>
      <c r="B666" s="437"/>
      <c r="C666" s="437"/>
      <c r="D666" s="437"/>
      <c r="E666" s="437"/>
      <c r="F666" s="437"/>
      <c r="G666" s="437"/>
      <c r="H666" s="437"/>
      <c r="I666" s="437"/>
      <c r="J666" s="437"/>
      <c r="K666" s="437"/>
      <c r="L666" s="437"/>
      <c r="M666" s="437"/>
      <c r="N666" s="437"/>
      <c r="O666" s="437"/>
      <c r="P666" s="437"/>
      <c r="Q666" s="437"/>
      <c r="R666" s="437"/>
      <c r="S666" s="437"/>
      <c r="T666" s="437"/>
      <c r="U666" s="437"/>
      <c r="V666" s="437"/>
      <c r="W666" s="437"/>
      <c r="X666" s="437"/>
      <c r="Y666" s="437"/>
      <c r="Z666" s="437"/>
      <c r="AA666" s="437"/>
      <c r="AB666" s="437"/>
      <c r="AC666" s="437"/>
      <c r="AD666" s="437"/>
      <c r="AE666" s="437"/>
      <c r="AF666" s="437"/>
      <c r="AG666" s="437"/>
    </row>
    <row r="667">
      <c r="A667" s="437"/>
      <c r="B667" s="437"/>
      <c r="C667" s="437"/>
      <c r="D667" s="437"/>
      <c r="E667" s="437"/>
      <c r="F667" s="437"/>
      <c r="G667" s="437"/>
      <c r="H667" s="437"/>
      <c r="I667" s="437"/>
      <c r="J667" s="437"/>
      <c r="K667" s="437"/>
      <c r="L667" s="437"/>
      <c r="M667" s="437"/>
      <c r="N667" s="437"/>
      <c r="O667" s="437"/>
      <c r="P667" s="437"/>
      <c r="Q667" s="437"/>
      <c r="R667" s="437"/>
      <c r="S667" s="437"/>
      <c r="T667" s="437"/>
      <c r="U667" s="437"/>
      <c r="V667" s="437"/>
      <c r="W667" s="437"/>
      <c r="X667" s="437"/>
      <c r="Y667" s="437"/>
      <c r="Z667" s="437"/>
      <c r="AA667" s="437"/>
      <c r="AB667" s="437"/>
      <c r="AC667" s="437"/>
      <c r="AD667" s="437"/>
      <c r="AE667" s="437"/>
      <c r="AF667" s="437"/>
      <c r="AG667" s="437"/>
    </row>
    <row r="668">
      <c r="A668" s="437"/>
      <c r="B668" s="437"/>
      <c r="C668" s="437"/>
      <c r="D668" s="437"/>
      <c r="E668" s="437"/>
      <c r="F668" s="437"/>
      <c r="G668" s="437"/>
      <c r="H668" s="437"/>
      <c r="I668" s="437"/>
      <c r="J668" s="437"/>
      <c r="K668" s="437"/>
      <c r="L668" s="437"/>
      <c r="M668" s="437"/>
      <c r="N668" s="437"/>
      <c r="O668" s="437"/>
      <c r="P668" s="437"/>
      <c r="Q668" s="437"/>
      <c r="R668" s="437"/>
      <c r="S668" s="437"/>
      <c r="T668" s="437"/>
      <c r="U668" s="437"/>
      <c r="V668" s="437"/>
      <c r="W668" s="437"/>
      <c r="X668" s="437"/>
      <c r="Y668" s="437"/>
      <c r="Z668" s="437"/>
      <c r="AA668" s="437"/>
      <c r="AB668" s="437"/>
      <c r="AC668" s="437"/>
      <c r="AD668" s="437"/>
      <c r="AE668" s="437"/>
      <c r="AF668" s="437"/>
      <c r="AG668" s="437"/>
    </row>
    <row r="669">
      <c r="A669" s="437"/>
      <c r="B669" s="437"/>
      <c r="C669" s="437"/>
      <c r="D669" s="437"/>
      <c r="E669" s="437"/>
      <c r="F669" s="437"/>
      <c r="G669" s="437"/>
      <c r="H669" s="437"/>
      <c r="I669" s="437"/>
      <c r="J669" s="437"/>
      <c r="K669" s="437"/>
      <c r="L669" s="437"/>
      <c r="M669" s="437"/>
      <c r="N669" s="437"/>
      <c r="O669" s="437"/>
      <c r="P669" s="437"/>
      <c r="Q669" s="437"/>
      <c r="R669" s="437"/>
      <c r="S669" s="437"/>
      <c r="T669" s="437"/>
      <c r="U669" s="437"/>
      <c r="V669" s="437"/>
      <c r="W669" s="437"/>
      <c r="X669" s="437"/>
      <c r="Y669" s="437"/>
      <c r="Z669" s="437"/>
      <c r="AA669" s="437"/>
      <c r="AB669" s="437"/>
      <c r="AC669" s="437"/>
      <c r="AD669" s="437"/>
      <c r="AE669" s="437"/>
      <c r="AF669" s="437"/>
      <c r="AG669" s="437"/>
    </row>
    <row r="670">
      <c r="A670" s="437"/>
      <c r="B670" s="437"/>
      <c r="C670" s="437"/>
      <c r="D670" s="437"/>
      <c r="E670" s="437"/>
      <c r="F670" s="437"/>
      <c r="G670" s="437"/>
      <c r="H670" s="437"/>
      <c r="I670" s="437"/>
      <c r="J670" s="437"/>
      <c r="K670" s="437"/>
      <c r="L670" s="437"/>
      <c r="M670" s="437"/>
      <c r="N670" s="437"/>
      <c r="O670" s="437"/>
      <c r="P670" s="437"/>
      <c r="Q670" s="437"/>
      <c r="R670" s="437"/>
      <c r="S670" s="437"/>
      <c r="T670" s="437"/>
      <c r="U670" s="437"/>
      <c r="V670" s="437"/>
      <c r="W670" s="437"/>
      <c r="X670" s="437"/>
      <c r="Y670" s="437"/>
      <c r="Z670" s="437"/>
      <c r="AA670" s="437"/>
      <c r="AB670" s="437"/>
      <c r="AC670" s="437"/>
      <c r="AD670" s="437"/>
      <c r="AE670" s="437"/>
      <c r="AF670" s="437"/>
      <c r="AG670" s="437"/>
    </row>
    <row r="671">
      <c r="A671" s="437"/>
      <c r="B671" s="437"/>
      <c r="C671" s="437"/>
      <c r="D671" s="437"/>
      <c r="E671" s="437"/>
      <c r="F671" s="437"/>
      <c r="G671" s="437"/>
      <c r="H671" s="437"/>
      <c r="I671" s="437"/>
      <c r="J671" s="437"/>
      <c r="K671" s="437"/>
      <c r="L671" s="437"/>
      <c r="M671" s="437"/>
      <c r="N671" s="437"/>
      <c r="O671" s="437"/>
      <c r="P671" s="437"/>
      <c r="Q671" s="437"/>
      <c r="R671" s="437"/>
      <c r="S671" s="437"/>
      <c r="T671" s="437"/>
      <c r="U671" s="437"/>
      <c r="V671" s="437"/>
      <c r="W671" s="437"/>
      <c r="X671" s="437"/>
      <c r="Y671" s="437"/>
      <c r="Z671" s="437"/>
      <c r="AA671" s="437"/>
      <c r="AB671" s="437"/>
      <c r="AC671" s="437"/>
      <c r="AD671" s="437"/>
      <c r="AE671" s="437"/>
      <c r="AF671" s="437"/>
      <c r="AG671" s="437"/>
    </row>
    <row r="672">
      <c r="A672" s="437"/>
      <c r="B672" s="437"/>
      <c r="C672" s="437"/>
      <c r="D672" s="437"/>
      <c r="E672" s="437"/>
      <c r="F672" s="437"/>
      <c r="G672" s="437"/>
      <c r="H672" s="437"/>
      <c r="I672" s="437"/>
      <c r="J672" s="437"/>
      <c r="K672" s="437"/>
      <c r="L672" s="437"/>
      <c r="M672" s="437"/>
      <c r="N672" s="437"/>
      <c r="O672" s="437"/>
      <c r="P672" s="437"/>
      <c r="Q672" s="437"/>
      <c r="R672" s="437"/>
      <c r="S672" s="437"/>
      <c r="T672" s="437"/>
      <c r="U672" s="437"/>
      <c r="V672" s="437"/>
      <c r="W672" s="437"/>
      <c r="X672" s="437"/>
      <c r="Y672" s="437"/>
      <c r="Z672" s="437"/>
      <c r="AA672" s="437"/>
      <c r="AB672" s="437"/>
      <c r="AC672" s="437"/>
      <c r="AD672" s="437"/>
      <c r="AE672" s="437"/>
      <c r="AF672" s="437"/>
      <c r="AG672" s="437"/>
    </row>
    <row r="673">
      <c r="A673" s="437"/>
      <c r="B673" s="437"/>
      <c r="C673" s="437"/>
      <c r="D673" s="437"/>
      <c r="E673" s="437"/>
      <c r="F673" s="437"/>
      <c r="G673" s="437"/>
      <c r="H673" s="437"/>
      <c r="I673" s="437"/>
      <c r="J673" s="437"/>
      <c r="K673" s="437"/>
      <c r="L673" s="437"/>
      <c r="M673" s="437"/>
      <c r="N673" s="437"/>
      <c r="O673" s="437"/>
      <c r="P673" s="437"/>
      <c r="Q673" s="437"/>
      <c r="R673" s="437"/>
      <c r="S673" s="437"/>
      <c r="T673" s="437"/>
      <c r="U673" s="437"/>
      <c r="V673" s="437"/>
      <c r="W673" s="437"/>
      <c r="X673" s="437"/>
      <c r="Y673" s="437"/>
      <c r="Z673" s="437"/>
      <c r="AA673" s="437"/>
      <c r="AB673" s="437"/>
      <c r="AC673" s="437"/>
      <c r="AD673" s="437"/>
      <c r="AE673" s="437"/>
      <c r="AF673" s="437"/>
      <c r="AG673" s="437"/>
    </row>
    <row r="674">
      <c r="A674" s="437"/>
      <c r="B674" s="437"/>
      <c r="C674" s="437"/>
      <c r="D674" s="437"/>
      <c r="E674" s="437"/>
      <c r="F674" s="437"/>
      <c r="G674" s="437"/>
      <c r="H674" s="437"/>
      <c r="I674" s="437"/>
      <c r="J674" s="437"/>
      <c r="K674" s="437"/>
      <c r="L674" s="437"/>
      <c r="M674" s="437"/>
      <c r="N674" s="437"/>
      <c r="O674" s="437"/>
      <c r="P674" s="437"/>
      <c r="Q674" s="437"/>
      <c r="R674" s="437"/>
      <c r="S674" s="437"/>
      <c r="T674" s="437"/>
      <c r="U674" s="437"/>
      <c r="V674" s="437"/>
      <c r="W674" s="437"/>
      <c r="X674" s="437"/>
      <c r="Y674" s="437"/>
      <c r="Z674" s="437"/>
      <c r="AA674" s="437"/>
      <c r="AB674" s="437"/>
      <c r="AC674" s="437"/>
      <c r="AD674" s="437"/>
      <c r="AE674" s="437"/>
      <c r="AF674" s="437"/>
      <c r="AG674" s="437"/>
    </row>
    <row r="675">
      <c r="A675" s="437"/>
      <c r="B675" s="437"/>
      <c r="C675" s="437"/>
      <c r="D675" s="437"/>
      <c r="E675" s="437"/>
      <c r="F675" s="437"/>
      <c r="G675" s="437"/>
      <c r="H675" s="437"/>
      <c r="I675" s="437"/>
      <c r="J675" s="437"/>
      <c r="K675" s="437"/>
      <c r="L675" s="437"/>
      <c r="M675" s="437"/>
      <c r="N675" s="437"/>
      <c r="O675" s="437"/>
      <c r="P675" s="437"/>
      <c r="Q675" s="437"/>
      <c r="R675" s="437"/>
      <c r="S675" s="437"/>
      <c r="T675" s="437"/>
      <c r="U675" s="437"/>
      <c r="V675" s="437"/>
      <c r="W675" s="437"/>
      <c r="X675" s="437"/>
      <c r="Y675" s="437"/>
      <c r="Z675" s="437"/>
      <c r="AA675" s="437"/>
      <c r="AB675" s="437"/>
      <c r="AC675" s="437"/>
      <c r="AD675" s="437"/>
      <c r="AE675" s="437"/>
      <c r="AF675" s="437"/>
      <c r="AG675" s="437"/>
    </row>
    <row r="676">
      <c r="A676" s="437"/>
      <c r="B676" s="437"/>
      <c r="C676" s="437"/>
      <c r="D676" s="437"/>
      <c r="E676" s="437"/>
      <c r="F676" s="437"/>
      <c r="G676" s="437"/>
      <c r="H676" s="437"/>
      <c r="I676" s="437"/>
      <c r="J676" s="437"/>
      <c r="K676" s="437"/>
      <c r="L676" s="437"/>
      <c r="M676" s="437"/>
      <c r="N676" s="437"/>
      <c r="O676" s="437"/>
      <c r="P676" s="437"/>
      <c r="Q676" s="437"/>
      <c r="R676" s="437"/>
      <c r="S676" s="437"/>
      <c r="T676" s="437"/>
      <c r="U676" s="437"/>
      <c r="V676" s="437"/>
      <c r="W676" s="437"/>
      <c r="X676" s="437"/>
      <c r="Y676" s="437"/>
      <c r="Z676" s="437"/>
      <c r="AA676" s="437"/>
      <c r="AB676" s="437"/>
      <c r="AC676" s="437"/>
      <c r="AD676" s="437"/>
      <c r="AE676" s="437"/>
      <c r="AF676" s="437"/>
      <c r="AG676" s="437"/>
    </row>
    <row r="677">
      <c r="A677" s="437"/>
      <c r="B677" s="437"/>
      <c r="C677" s="437"/>
      <c r="D677" s="437"/>
      <c r="E677" s="437"/>
      <c r="F677" s="437"/>
      <c r="G677" s="437"/>
      <c r="H677" s="437"/>
      <c r="I677" s="437"/>
      <c r="J677" s="437"/>
      <c r="K677" s="437"/>
      <c r="L677" s="437"/>
      <c r="M677" s="437"/>
      <c r="N677" s="437"/>
      <c r="O677" s="437"/>
      <c r="P677" s="437"/>
      <c r="Q677" s="437"/>
      <c r="R677" s="437"/>
      <c r="S677" s="437"/>
      <c r="T677" s="437"/>
      <c r="U677" s="437"/>
      <c r="V677" s="437"/>
      <c r="W677" s="437"/>
      <c r="X677" s="437"/>
      <c r="Y677" s="437"/>
      <c r="Z677" s="437"/>
      <c r="AA677" s="437"/>
      <c r="AB677" s="437"/>
      <c r="AC677" s="437"/>
      <c r="AD677" s="437"/>
      <c r="AE677" s="437"/>
      <c r="AF677" s="437"/>
      <c r="AG677" s="437"/>
    </row>
    <row r="678">
      <c r="A678" s="437"/>
      <c r="B678" s="437"/>
      <c r="C678" s="437"/>
      <c r="D678" s="437"/>
      <c r="E678" s="437"/>
      <c r="F678" s="437"/>
      <c r="G678" s="437"/>
      <c r="H678" s="437"/>
      <c r="I678" s="437"/>
      <c r="J678" s="437"/>
      <c r="K678" s="437"/>
      <c r="L678" s="437"/>
      <c r="M678" s="437"/>
      <c r="N678" s="437"/>
      <c r="O678" s="437"/>
      <c r="P678" s="437"/>
      <c r="Q678" s="437"/>
      <c r="R678" s="437"/>
      <c r="S678" s="437"/>
      <c r="T678" s="437"/>
      <c r="U678" s="437"/>
      <c r="V678" s="437"/>
      <c r="W678" s="437"/>
      <c r="X678" s="437"/>
      <c r="Y678" s="437"/>
      <c r="Z678" s="437"/>
      <c r="AA678" s="437"/>
      <c r="AB678" s="437"/>
      <c r="AC678" s="437"/>
      <c r="AD678" s="437"/>
      <c r="AE678" s="437"/>
      <c r="AF678" s="437"/>
      <c r="AG678" s="437"/>
    </row>
    <row r="679">
      <c r="A679" s="437"/>
      <c r="B679" s="437"/>
      <c r="C679" s="437"/>
      <c r="D679" s="437"/>
      <c r="E679" s="437"/>
      <c r="F679" s="437"/>
      <c r="G679" s="437"/>
      <c r="H679" s="437"/>
      <c r="I679" s="437"/>
      <c r="J679" s="437"/>
      <c r="K679" s="437"/>
      <c r="L679" s="437"/>
      <c r="M679" s="437"/>
      <c r="N679" s="437"/>
      <c r="O679" s="437"/>
      <c r="P679" s="437"/>
      <c r="Q679" s="437"/>
      <c r="R679" s="437"/>
      <c r="S679" s="437"/>
      <c r="T679" s="437"/>
      <c r="U679" s="437"/>
      <c r="V679" s="437"/>
      <c r="W679" s="437"/>
      <c r="X679" s="437"/>
      <c r="Y679" s="437"/>
      <c r="Z679" s="437"/>
      <c r="AA679" s="437"/>
      <c r="AB679" s="437"/>
      <c r="AC679" s="437"/>
      <c r="AD679" s="437"/>
      <c r="AE679" s="437"/>
      <c r="AF679" s="437"/>
      <c r="AG679" s="437"/>
    </row>
    <row r="680">
      <c r="A680" s="437"/>
      <c r="B680" s="437"/>
      <c r="C680" s="437"/>
      <c r="D680" s="437"/>
      <c r="E680" s="437"/>
      <c r="F680" s="437"/>
      <c r="G680" s="437"/>
      <c r="H680" s="437"/>
      <c r="I680" s="437"/>
      <c r="J680" s="437"/>
      <c r="K680" s="437"/>
      <c r="L680" s="437"/>
      <c r="M680" s="437"/>
      <c r="N680" s="437"/>
      <c r="O680" s="437"/>
      <c r="P680" s="437"/>
      <c r="Q680" s="437"/>
      <c r="R680" s="437"/>
      <c r="S680" s="437"/>
      <c r="T680" s="437"/>
      <c r="U680" s="437"/>
      <c r="V680" s="437"/>
      <c r="W680" s="437"/>
      <c r="X680" s="437"/>
      <c r="Y680" s="437"/>
      <c r="Z680" s="437"/>
      <c r="AA680" s="437"/>
      <c r="AB680" s="437"/>
      <c r="AC680" s="437"/>
      <c r="AD680" s="437"/>
      <c r="AE680" s="437"/>
      <c r="AF680" s="437"/>
      <c r="AG680" s="437"/>
    </row>
    <row r="681">
      <c r="A681" s="437"/>
      <c r="B681" s="437"/>
      <c r="C681" s="437"/>
      <c r="D681" s="437"/>
      <c r="E681" s="437"/>
      <c r="F681" s="437"/>
      <c r="G681" s="437"/>
      <c r="H681" s="437"/>
      <c r="I681" s="437"/>
      <c r="J681" s="437"/>
      <c r="K681" s="437"/>
      <c r="L681" s="437"/>
      <c r="M681" s="437"/>
      <c r="N681" s="437"/>
      <c r="O681" s="437"/>
      <c r="P681" s="437"/>
      <c r="Q681" s="437"/>
      <c r="R681" s="437"/>
      <c r="S681" s="437"/>
      <c r="T681" s="437"/>
      <c r="U681" s="437"/>
      <c r="V681" s="437"/>
      <c r="W681" s="437"/>
      <c r="X681" s="437"/>
      <c r="Y681" s="437"/>
      <c r="Z681" s="437"/>
      <c r="AA681" s="437"/>
      <c r="AB681" s="437"/>
      <c r="AC681" s="437"/>
      <c r="AD681" s="437"/>
      <c r="AE681" s="437"/>
      <c r="AF681" s="437"/>
      <c r="AG681" s="437"/>
    </row>
    <row r="682">
      <c r="A682" s="437"/>
      <c r="B682" s="437"/>
      <c r="C682" s="437"/>
      <c r="D682" s="437"/>
      <c r="E682" s="437"/>
      <c r="F682" s="437"/>
      <c r="G682" s="437"/>
      <c r="H682" s="437"/>
      <c r="I682" s="437"/>
      <c r="J682" s="437"/>
      <c r="K682" s="437"/>
      <c r="L682" s="437"/>
      <c r="M682" s="437"/>
      <c r="N682" s="437"/>
      <c r="O682" s="437"/>
      <c r="P682" s="437"/>
      <c r="Q682" s="437"/>
      <c r="R682" s="437"/>
      <c r="S682" s="437"/>
      <c r="T682" s="437"/>
      <c r="U682" s="437"/>
      <c r="V682" s="437"/>
      <c r="W682" s="437"/>
      <c r="X682" s="437"/>
      <c r="Y682" s="437"/>
      <c r="Z682" s="437"/>
      <c r="AA682" s="437"/>
      <c r="AB682" s="437"/>
      <c r="AC682" s="437"/>
      <c r="AD682" s="437"/>
      <c r="AE682" s="437"/>
      <c r="AF682" s="437"/>
      <c r="AG682" s="437"/>
    </row>
    <row r="683">
      <c r="A683" s="437"/>
      <c r="B683" s="437"/>
      <c r="C683" s="437"/>
      <c r="D683" s="437"/>
      <c r="E683" s="437"/>
      <c r="F683" s="437"/>
      <c r="G683" s="437"/>
      <c r="H683" s="437"/>
      <c r="I683" s="437"/>
      <c r="J683" s="437"/>
      <c r="K683" s="437"/>
      <c r="L683" s="437"/>
      <c r="M683" s="437"/>
      <c r="N683" s="437"/>
      <c r="O683" s="437"/>
      <c r="P683" s="437"/>
      <c r="Q683" s="437"/>
      <c r="R683" s="437"/>
      <c r="S683" s="437"/>
      <c r="T683" s="437"/>
      <c r="U683" s="437"/>
      <c r="V683" s="437"/>
      <c r="W683" s="437"/>
      <c r="X683" s="437"/>
      <c r="Y683" s="437"/>
      <c r="Z683" s="437"/>
      <c r="AA683" s="437"/>
      <c r="AB683" s="437"/>
      <c r="AC683" s="437"/>
      <c r="AD683" s="437"/>
      <c r="AE683" s="437"/>
      <c r="AF683" s="437"/>
      <c r="AG683" s="437"/>
    </row>
    <row r="684">
      <c r="A684" s="437"/>
      <c r="B684" s="437"/>
      <c r="C684" s="437"/>
      <c r="D684" s="437"/>
      <c r="E684" s="437"/>
      <c r="F684" s="437"/>
      <c r="G684" s="437"/>
      <c r="H684" s="437"/>
      <c r="I684" s="437"/>
      <c r="J684" s="437"/>
      <c r="K684" s="437"/>
      <c r="L684" s="437"/>
      <c r="M684" s="437"/>
      <c r="N684" s="437"/>
      <c r="O684" s="437"/>
      <c r="P684" s="437"/>
      <c r="Q684" s="437"/>
      <c r="R684" s="437"/>
      <c r="S684" s="437"/>
      <c r="T684" s="437"/>
      <c r="U684" s="437"/>
      <c r="V684" s="437"/>
      <c r="W684" s="437"/>
      <c r="X684" s="437"/>
      <c r="Y684" s="437"/>
      <c r="Z684" s="437"/>
      <c r="AA684" s="437"/>
      <c r="AB684" s="437"/>
      <c r="AC684" s="437"/>
      <c r="AD684" s="437"/>
      <c r="AE684" s="437"/>
      <c r="AF684" s="437"/>
      <c r="AG684" s="437"/>
    </row>
    <row r="685">
      <c r="A685" s="437"/>
      <c r="B685" s="437"/>
      <c r="C685" s="437"/>
      <c r="D685" s="437"/>
      <c r="E685" s="437"/>
      <c r="F685" s="437"/>
      <c r="G685" s="437"/>
      <c r="H685" s="437"/>
      <c r="I685" s="437"/>
      <c r="J685" s="437"/>
      <c r="K685" s="437"/>
      <c r="L685" s="437"/>
      <c r="M685" s="437"/>
      <c r="N685" s="437"/>
      <c r="O685" s="437"/>
      <c r="P685" s="437"/>
      <c r="Q685" s="437"/>
      <c r="R685" s="437"/>
      <c r="S685" s="437"/>
      <c r="T685" s="437"/>
      <c r="U685" s="437"/>
      <c r="V685" s="437"/>
      <c r="W685" s="437"/>
      <c r="X685" s="437"/>
      <c r="Y685" s="437"/>
      <c r="Z685" s="437"/>
      <c r="AA685" s="437"/>
      <c r="AB685" s="437"/>
      <c r="AC685" s="437"/>
      <c r="AD685" s="437"/>
      <c r="AE685" s="437"/>
      <c r="AF685" s="437"/>
      <c r="AG685" s="437"/>
    </row>
    <row r="686">
      <c r="A686" s="437"/>
      <c r="B686" s="437"/>
      <c r="C686" s="437"/>
      <c r="D686" s="437"/>
      <c r="E686" s="437"/>
      <c r="F686" s="437"/>
      <c r="G686" s="437"/>
      <c r="H686" s="437"/>
      <c r="I686" s="437"/>
      <c r="J686" s="437"/>
      <c r="K686" s="437"/>
      <c r="L686" s="437"/>
      <c r="M686" s="437"/>
      <c r="N686" s="437"/>
      <c r="O686" s="437"/>
      <c r="P686" s="437"/>
      <c r="Q686" s="437"/>
      <c r="R686" s="437"/>
      <c r="S686" s="437"/>
      <c r="T686" s="437"/>
      <c r="U686" s="437"/>
      <c r="V686" s="437"/>
      <c r="W686" s="437"/>
      <c r="X686" s="437"/>
      <c r="Y686" s="437"/>
      <c r="Z686" s="437"/>
      <c r="AA686" s="437"/>
      <c r="AB686" s="437"/>
      <c r="AC686" s="437"/>
      <c r="AD686" s="437"/>
      <c r="AE686" s="437"/>
      <c r="AF686" s="437"/>
      <c r="AG686" s="437"/>
    </row>
    <row r="687">
      <c r="A687" s="437"/>
      <c r="B687" s="437"/>
      <c r="C687" s="437"/>
      <c r="D687" s="437"/>
      <c r="E687" s="437"/>
      <c r="F687" s="437"/>
      <c r="G687" s="437"/>
      <c r="H687" s="437"/>
      <c r="I687" s="437"/>
      <c r="J687" s="437"/>
      <c r="K687" s="437"/>
      <c r="L687" s="437"/>
      <c r="M687" s="437"/>
      <c r="N687" s="437"/>
      <c r="O687" s="437"/>
      <c r="P687" s="437"/>
      <c r="Q687" s="437"/>
      <c r="R687" s="437"/>
      <c r="S687" s="437"/>
      <c r="T687" s="437"/>
      <c r="U687" s="437"/>
      <c r="V687" s="437"/>
      <c r="W687" s="437"/>
      <c r="X687" s="437"/>
      <c r="Y687" s="437"/>
      <c r="Z687" s="437"/>
      <c r="AA687" s="437"/>
      <c r="AB687" s="437"/>
      <c r="AC687" s="437"/>
      <c r="AD687" s="437"/>
      <c r="AE687" s="437"/>
      <c r="AF687" s="437"/>
      <c r="AG687" s="437"/>
    </row>
    <row r="688">
      <c r="A688" s="437"/>
      <c r="B688" s="437"/>
      <c r="C688" s="437"/>
      <c r="D688" s="437"/>
      <c r="E688" s="437"/>
      <c r="F688" s="437"/>
      <c r="G688" s="437"/>
      <c r="H688" s="437"/>
      <c r="I688" s="437"/>
      <c r="J688" s="437"/>
      <c r="K688" s="437"/>
      <c r="L688" s="437"/>
      <c r="M688" s="437"/>
      <c r="N688" s="437"/>
      <c r="O688" s="437"/>
      <c r="P688" s="437"/>
      <c r="Q688" s="437"/>
      <c r="R688" s="437"/>
      <c r="S688" s="437"/>
      <c r="T688" s="437"/>
      <c r="U688" s="437"/>
      <c r="V688" s="437"/>
      <c r="W688" s="437"/>
      <c r="X688" s="437"/>
      <c r="Y688" s="437"/>
      <c r="Z688" s="437"/>
      <c r="AA688" s="437"/>
      <c r="AB688" s="437"/>
      <c r="AC688" s="437"/>
      <c r="AD688" s="437"/>
      <c r="AE688" s="437"/>
      <c r="AF688" s="437"/>
      <c r="AG688" s="437"/>
    </row>
    <row r="689">
      <c r="A689" s="437"/>
      <c r="B689" s="437"/>
      <c r="C689" s="437"/>
      <c r="D689" s="437"/>
      <c r="E689" s="437"/>
      <c r="F689" s="437"/>
      <c r="G689" s="437"/>
      <c r="H689" s="437"/>
      <c r="I689" s="437"/>
      <c r="J689" s="437"/>
      <c r="K689" s="437"/>
      <c r="L689" s="437"/>
      <c r="M689" s="437"/>
      <c r="N689" s="437"/>
      <c r="O689" s="437"/>
      <c r="P689" s="437"/>
      <c r="Q689" s="437"/>
      <c r="R689" s="437"/>
      <c r="S689" s="437"/>
      <c r="T689" s="437"/>
      <c r="U689" s="437"/>
      <c r="V689" s="437"/>
      <c r="W689" s="437"/>
      <c r="X689" s="437"/>
      <c r="Y689" s="437"/>
      <c r="Z689" s="437"/>
      <c r="AA689" s="437"/>
      <c r="AB689" s="437"/>
      <c r="AC689" s="437"/>
      <c r="AD689" s="437"/>
      <c r="AE689" s="437"/>
      <c r="AF689" s="437"/>
      <c r="AG689" s="437"/>
    </row>
    <row r="690">
      <c r="A690" s="437"/>
      <c r="B690" s="437"/>
      <c r="C690" s="437"/>
      <c r="D690" s="437"/>
      <c r="E690" s="437"/>
      <c r="F690" s="437"/>
      <c r="G690" s="437"/>
      <c r="H690" s="437"/>
      <c r="I690" s="437"/>
      <c r="J690" s="437"/>
      <c r="K690" s="437"/>
      <c r="L690" s="437"/>
      <c r="M690" s="437"/>
      <c r="N690" s="437"/>
      <c r="O690" s="437"/>
      <c r="P690" s="437"/>
      <c r="Q690" s="437"/>
      <c r="R690" s="437"/>
      <c r="S690" s="437"/>
      <c r="T690" s="437"/>
      <c r="U690" s="437"/>
      <c r="V690" s="437"/>
      <c r="W690" s="437"/>
      <c r="X690" s="437"/>
      <c r="Y690" s="437"/>
      <c r="Z690" s="437"/>
      <c r="AA690" s="437"/>
      <c r="AB690" s="437"/>
      <c r="AC690" s="437"/>
      <c r="AD690" s="437"/>
      <c r="AE690" s="437"/>
      <c r="AF690" s="437"/>
      <c r="AG690" s="437"/>
    </row>
    <row r="691">
      <c r="A691" s="437"/>
      <c r="B691" s="437"/>
      <c r="C691" s="437"/>
      <c r="D691" s="437"/>
      <c r="E691" s="437"/>
      <c r="F691" s="437"/>
      <c r="G691" s="437"/>
      <c r="H691" s="437"/>
      <c r="I691" s="437"/>
      <c r="J691" s="437"/>
      <c r="K691" s="437"/>
      <c r="L691" s="437"/>
      <c r="M691" s="437"/>
      <c r="N691" s="437"/>
      <c r="O691" s="437"/>
      <c r="P691" s="437"/>
      <c r="Q691" s="437"/>
      <c r="R691" s="437"/>
      <c r="S691" s="437"/>
      <c r="T691" s="437"/>
      <c r="U691" s="437"/>
      <c r="V691" s="437"/>
      <c r="W691" s="437"/>
      <c r="X691" s="437"/>
      <c r="Y691" s="437"/>
      <c r="Z691" s="437"/>
      <c r="AA691" s="437"/>
      <c r="AB691" s="437"/>
      <c r="AC691" s="437"/>
      <c r="AD691" s="437"/>
      <c r="AE691" s="437"/>
      <c r="AF691" s="437"/>
      <c r="AG691" s="437"/>
    </row>
    <row r="692">
      <c r="A692" s="437"/>
      <c r="B692" s="437"/>
      <c r="C692" s="437"/>
      <c r="D692" s="437"/>
      <c r="E692" s="437"/>
      <c r="F692" s="437"/>
      <c r="G692" s="437"/>
      <c r="H692" s="437"/>
      <c r="I692" s="437"/>
      <c r="J692" s="437"/>
      <c r="K692" s="437"/>
      <c r="L692" s="437"/>
      <c r="M692" s="437"/>
      <c r="N692" s="437"/>
      <c r="O692" s="437"/>
      <c r="P692" s="437"/>
      <c r="Q692" s="437"/>
      <c r="R692" s="437"/>
      <c r="S692" s="437"/>
      <c r="T692" s="437"/>
      <c r="U692" s="437"/>
      <c r="V692" s="437"/>
      <c r="W692" s="437"/>
      <c r="X692" s="437"/>
      <c r="Y692" s="437"/>
      <c r="Z692" s="437"/>
      <c r="AA692" s="437"/>
      <c r="AB692" s="437"/>
      <c r="AC692" s="437"/>
      <c r="AD692" s="437"/>
      <c r="AE692" s="437"/>
      <c r="AF692" s="437"/>
      <c r="AG692" s="437"/>
    </row>
    <row r="693">
      <c r="A693" s="437"/>
      <c r="B693" s="437"/>
      <c r="C693" s="437"/>
      <c r="D693" s="437"/>
      <c r="E693" s="437"/>
      <c r="F693" s="437"/>
      <c r="G693" s="437"/>
      <c r="H693" s="437"/>
      <c r="I693" s="437"/>
      <c r="J693" s="437"/>
      <c r="K693" s="437"/>
      <c r="L693" s="437"/>
      <c r="M693" s="437"/>
      <c r="N693" s="437"/>
      <c r="O693" s="437"/>
      <c r="P693" s="437"/>
      <c r="Q693" s="437"/>
      <c r="R693" s="437"/>
      <c r="S693" s="437"/>
      <c r="T693" s="437"/>
      <c r="U693" s="437"/>
      <c r="V693" s="437"/>
      <c r="W693" s="437"/>
      <c r="X693" s="437"/>
      <c r="Y693" s="437"/>
      <c r="Z693" s="437"/>
      <c r="AA693" s="437"/>
      <c r="AB693" s="437"/>
      <c r="AC693" s="437"/>
      <c r="AD693" s="437"/>
      <c r="AE693" s="437"/>
      <c r="AF693" s="437"/>
      <c r="AG693" s="437"/>
    </row>
    <row r="694">
      <c r="A694" s="437"/>
      <c r="B694" s="437"/>
      <c r="C694" s="437"/>
      <c r="D694" s="437"/>
      <c r="E694" s="437"/>
      <c r="F694" s="437"/>
      <c r="G694" s="437"/>
      <c r="H694" s="437"/>
      <c r="I694" s="437"/>
      <c r="J694" s="437"/>
      <c r="K694" s="437"/>
      <c r="L694" s="437"/>
      <c r="M694" s="437"/>
      <c r="N694" s="437"/>
      <c r="O694" s="437"/>
      <c r="P694" s="437"/>
      <c r="Q694" s="437"/>
      <c r="R694" s="437"/>
      <c r="S694" s="437"/>
      <c r="T694" s="437"/>
      <c r="U694" s="437"/>
      <c r="V694" s="437"/>
      <c r="W694" s="437"/>
      <c r="X694" s="437"/>
      <c r="Y694" s="437"/>
      <c r="Z694" s="437"/>
      <c r="AA694" s="437"/>
      <c r="AB694" s="437"/>
      <c r="AC694" s="437"/>
      <c r="AD694" s="437"/>
      <c r="AE694" s="437"/>
      <c r="AF694" s="437"/>
      <c r="AG694" s="437"/>
    </row>
    <row r="695">
      <c r="A695" s="437"/>
      <c r="B695" s="437"/>
      <c r="C695" s="437"/>
      <c r="D695" s="437"/>
      <c r="E695" s="437"/>
      <c r="F695" s="437"/>
      <c r="G695" s="437"/>
      <c r="H695" s="437"/>
      <c r="I695" s="437"/>
      <c r="J695" s="437"/>
      <c r="K695" s="437"/>
      <c r="L695" s="437"/>
      <c r="M695" s="437"/>
      <c r="N695" s="437"/>
      <c r="O695" s="437"/>
      <c r="P695" s="437"/>
      <c r="Q695" s="437"/>
      <c r="R695" s="437"/>
      <c r="S695" s="437"/>
      <c r="T695" s="437"/>
      <c r="U695" s="437"/>
      <c r="V695" s="437"/>
      <c r="W695" s="437"/>
      <c r="X695" s="437"/>
      <c r="Y695" s="437"/>
      <c r="Z695" s="437"/>
      <c r="AA695" s="437"/>
      <c r="AB695" s="437"/>
      <c r="AC695" s="437"/>
      <c r="AD695" s="437"/>
      <c r="AE695" s="437"/>
      <c r="AF695" s="437"/>
      <c r="AG695" s="437"/>
    </row>
    <row r="696">
      <c r="A696" s="437"/>
      <c r="B696" s="437"/>
      <c r="C696" s="437"/>
      <c r="D696" s="437"/>
      <c r="E696" s="437"/>
      <c r="F696" s="437"/>
      <c r="G696" s="437"/>
      <c r="H696" s="437"/>
      <c r="I696" s="437"/>
      <c r="J696" s="437"/>
      <c r="K696" s="437"/>
      <c r="L696" s="437"/>
      <c r="M696" s="437"/>
      <c r="N696" s="437"/>
      <c r="O696" s="437"/>
      <c r="P696" s="437"/>
      <c r="Q696" s="437"/>
      <c r="R696" s="437"/>
      <c r="S696" s="437"/>
      <c r="T696" s="437"/>
      <c r="U696" s="437"/>
      <c r="V696" s="437"/>
      <c r="W696" s="437"/>
      <c r="X696" s="437"/>
      <c r="Y696" s="437"/>
      <c r="Z696" s="437"/>
      <c r="AA696" s="437"/>
      <c r="AB696" s="437"/>
      <c r="AC696" s="437"/>
      <c r="AD696" s="437"/>
      <c r="AE696" s="437"/>
      <c r="AF696" s="437"/>
      <c r="AG696" s="437"/>
    </row>
    <row r="697">
      <c r="A697" s="437"/>
      <c r="B697" s="437"/>
      <c r="C697" s="437"/>
      <c r="D697" s="437"/>
      <c r="E697" s="437"/>
      <c r="F697" s="437"/>
      <c r="G697" s="437"/>
      <c r="H697" s="437"/>
      <c r="I697" s="437"/>
      <c r="J697" s="437"/>
      <c r="K697" s="437"/>
      <c r="L697" s="437"/>
      <c r="M697" s="437"/>
      <c r="N697" s="437"/>
      <c r="O697" s="437"/>
      <c r="P697" s="437"/>
      <c r="Q697" s="437"/>
      <c r="R697" s="437"/>
      <c r="S697" s="437"/>
      <c r="T697" s="437"/>
      <c r="U697" s="437"/>
      <c r="V697" s="437"/>
      <c r="W697" s="437"/>
      <c r="X697" s="437"/>
      <c r="Y697" s="437"/>
      <c r="Z697" s="437"/>
      <c r="AA697" s="437"/>
      <c r="AB697" s="437"/>
      <c r="AC697" s="437"/>
      <c r="AD697" s="437"/>
      <c r="AE697" s="437"/>
      <c r="AF697" s="437"/>
      <c r="AG697" s="437"/>
    </row>
    <row r="698">
      <c r="A698" s="437"/>
      <c r="B698" s="437"/>
      <c r="C698" s="437"/>
      <c r="D698" s="437"/>
      <c r="E698" s="437"/>
      <c r="F698" s="437"/>
      <c r="G698" s="437"/>
      <c r="H698" s="437"/>
      <c r="I698" s="437"/>
      <c r="J698" s="437"/>
      <c r="K698" s="437"/>
      <c r="L698" s="437"/>
      <c r="M698" s="437"/>
      <c r="N698" s="437"/>
      <c r="O698" s="437"/>
      <c r="P698" s="437"/>
      <c r="Q698" s="437"/>
      <c r="R698" s="437"/>
      <c r="S698" s="437"/>
      <c r="T698" s="437"/>
      <c r="U698" s="437"/>
      <c r="V698" s="437"/>
      <c r="W698" s="437"/>
      <c r="X698" s="437"/>
      <c r="Y698" s="437"/>
      <c r="Z698" s="437"/>
      <c r="AA698" s="437"/>
      <c r="AB698" s="437"/>
      <c r="AC698" s="437"/>
      <c r="AD698" s="437"/>
      <c r="AE698" s="437"/>
      <c r="AF698" s="437"/>
      <c r="AG698" s="437"/>
    </row>
    <row r="699">
      <c r="A699" s="437"/>
      <c r="B699" s="437"/>
      <c r="C699" s="437"/>
      <c r="D699" s="437"/>
      <c r="E699" s="437"/>
      <c r="F699" s="437"/>
      <c r="G699" s="437"/>
      <c r="H699" s="437"/>
      <c r="I699" s="437"/>
      <c r="J699" s="437"/>
      <c r="K699" s="437"/>
      <c r="L699" s="437"/>
      <c r="M699" s="437"/>
      <c r="N699" s="437"/>
      <c r="O699" s="437"/>
      <c r="P699" s="437"/>
      <c r="Q699" s="437"/>
      <c r="R699" s="437"/>
      <c r="S699" s="437"/>
      <c r="T699" s="437"/>
      <c r="U699" s="437"/>
      <c r="V699" s="437"/>
      <c r="W699" s="437"/>
      <c r="X699" s="437"/>
      <c r="Y699" s="437"/>
      <c r="Z699" s="437"/>
      <c r="AA699" s="437"/>
      <c r="AB699" s="437"/>
      <c r="AC699" s="437"/>
      <c r="AD699" s="437"/>
      <c r="AE699" s="437"/>
      <c r="AF699" s="437"/>
      <c r="AG699" s="437"/>
    </row>
    <row r="700">
      <c r="A700" s="437"/>
      <c r="B700" s="437"/>
      <c r="C700" s="437"/>
      <c r="D700" s="437"/>
      <c r="E700" s="437"/>
      <c r="F700" s="437"/>
      <c r="G700" s="437"/>
      <c r="H700" s="437"/>
      <c r="I700" s="437"/>
      <c r="J700" s="437"/>
      <c r="K700" s="437"/>
      <c r="L700" s="437"/>
      <c r="M700" s="437"/>
      <c r="N700" s="437"/>
      <c r="O700" s="437"/>
      <c r="P700" s="437"/>
      <c r="Q700" s="437"/>
      <c r="R700" s="437"/>
      <c r="S700" s="437"/>
      <c r="T700" s="437"/>
      <c r="U700" s="437"/>
      <c r="V700" s="437"/>
      <c r="W700" s="437"/>
      <c r="X700" s="437"/>
      <c r="Y700" s="437"/>
      <c r="Z700" s="437"/>
      <c r="AA700" s="437"/>
      <c r="AB700" s="437"/>
      <c r="AC700" s="437"/>
      <c r="AD700" s="437"/>
      <c r="AE700" s="437"/>
      <c r="AF700" s="437"/>
      <c r="AG700" s="437"/>
    </row>
    <row r="701">
      <c r="A701" s="437"/>
      <c r="B701" s="437"/>
      <c r="C701" s="437"/>
      <c r="D701" s="437"/>
      <c r="E701" s="437"/>
      <c r="F701" s="437"/>
      <c r="G701" s="437"/>
      <c r="H701" s="437"/>
      <c r="I701" s="437"/>
      <c r="J701" s="437"/>
      <c r="K701" s="437"/>
      <c r="L701" s="437"/>
      <c r="M701" s="437"/>
      <c r="N701" s="437"/>
      <c r="O701" s="437"/>
      <c r="P701" s="437"/>
      <c r="Q701" s="437"/>
      <c r="R701" s="437"/>
      <c r="S701" s="437"/>
      <c r="T701" s="437"/>
      <c r="U701" s="437"/>
      <c r="V701" s="437"/>
      <c r="W701" s="437"/>
      <c r="X701" s="437"/>
      <c r="Y701" s="437"/>
      <c r="Z701" s="437"/>
      <c r="AA701" s="437"/>
      <c r="AB701" s="437"/>
      <c r="AC701" s="437"/>
      <c r="AD701" s="437"/>
      <c r="AE701" s="437"/>
      <c r="AF701" s="437"/>
      <c r="AG701" s="437"/>
    </row>
    <row r="702">
      <c r="A702" s="437"/>
      <c r="B702" s="437"/>
      <c r="C702" s="437"/>
      <c r="D702" s="437"/>
      <c r="E702" s="437"/>
      <c r="F702" s="437"/>
      <c r="G702" s="437"/>
      <c r="H702" s="437"/>
      <c r="I702" s="437"/>
      <c r="J702" s="437"/>
      <c r="K702" s="437"/>
      <c r="L702" s="437"/>
      <c r="M702" s="437"/>
      <c r="N702" s="437"/>
      <c r="O702" s="437"/>
      <c r="P702" s="437"/>
      <c r="Q702" s="437"/>
      <c r="R702" s="437"/>
      <c r="S702" s="437"/>
      <c r="T702" s="437"/>
      <c r="U702" s="437"/>
      <c r="V702" s="437"/>
      <c r="W702" s="437"/>
      <c r="X702" s="437"/>
      <c r="Y702" s="437"/>
      <c r="Z702" s="437"/>
      <c r="AA702" s="437"/>
      <c r="AB702" s="437"/>
      <c r="AC702" s="437"/>
      <c r="AD702" s="437"/>
      <c r="AE702" s="437"/>
      <c r="AF702" s="437"/>
      <c r="AG702" s="437"/>
    </row>
    <row r="703">
      <c r="A703" s="437"/>
      <c r="B703" s="437"/>
      <c r="C703" s="437"/>
      <c r="D703" s="437"/>
      <c r="E703" s="437"/>
      <c r="F703" s="437"/>
      <c r="G703" s="437"/>
      <c r="H703" s="437"/>
      <c r="I703" s="437"/>
      <c r="J703" s="437"/>
      <c r="K703" s="437"/>
      <c r="L703" s="437"/>
      <c r="M703" s="437"/>
      <c r="N703" s="437"/>
      <c r="O703" s="437"/>
      <c r="P703" s="437"/>
      <c r="Q703" s="437"/>
      <c r="R703" s="437"/>
      <c r="S703" s="437"/>
      <c r="T703" s="437"/>
      <c r="U703" s="437"/>
      <c r="V703" s="437"/>
      <c r="W703" s="437"/>
      <c r="X703" s="437"/>
      <c r="Y703" s="437"/>
      <c r="Z703" s="437"/>
      <c r="AA703" s="437"/>
      <c r="AB703" s="437"/>
      <c r="AC703" s="437"/>
      <c r="AD703" s="437"/>
      <c r="AE703" s="437"/>
      <c r="AF703" s="437"/>
      <c r="AG703" s="437"/>
    </row>
    <row r="704">
      <c r="A704" s="437"/>
      <c r="B704" s="437"/>
      <c r="C704" s="437"/>
      <c r="D704" s="437"/>
      <c r="E704" s="437"/>
      <c r="F704" s="437"/>
      <c r="G704" s="437"/>
      <c r="H704" s="437"/>
      <c r="I704" s="437"/>
      <c r="J704" s="437"/>
      <c r="K704" s="437"/>
      <c r="L704" s="437"/>
      <c r="M704" s="437"/>
      <c r="N704" s="437"/>
      <c r="O704" s="437"/>
      <c r="P704" s="437"/>
      <c r="Q704" s="437"/>
      <c r="R704" s="437"/>
      <c r="S704" s="437"/>
      <c r="T704" s="437"/>
      <c r="U704" s="437"/>
      <c r="V704" s="437"/>
      <c r="W704" s="437"/>
      <c r="X704" s="437"/>
      <c r="Y704" s="437"/>
      <c r="Z704" s="437"/>
      <c r="AA704" s="437"/>
      <c r="AB704" s="437"/>
      <c r="AC704" s="437"/>
      <c r="AD704" s="437"/>
      <c r="AE704" s="437"/>
      <c r="AF704" s="437"/>
      <c r="AG704" s="437"/>
    </row>
    <row r="705">
      <c r="A705" s="437"/>
      <c r="B705" s="437"/>
      <c r="C705" s="437"/>
      <c r="D705" s="437"/>
      <c r="E705" s="437"/>
      <c r="F705" s="437"/>
      <c r="G705" s="437"/>
      <c r="H705" s="437"/>
      <c r="I705" s="437"/>
      <c r="J705" s="437"/>
      <c r="K705" s="437"/>
      <c r="L705" s="437"/>
      <c r="M705" s="437"/>
      <c r="N705" s="437"/>
      <c r="O705" s="437"/>
      <c r="P705" s="437"/>
      <c r="Q705" s="437"/>
      <c r="R705" s="437"/>
      <c r="S705" s="437"/>
      <c r="T705" s="437"/>
      <c r="U705" s="437"/>
      <c r="V705" s="437"/>
      <c r="W705" s="437"/>
      <c r="X705" s="437"/>
      <c r="Y705" s="437"/>
      <c r="Z705" s="437"/>
      <c r="AA705" s="437"/>
      <c r="AB705" s="437"/>
      <c r="AC705" s="437"/>
      <c r="AD705" s="437"/>
      <c r="AE705" s="437"/>
      <c r="AF705" s="437"/>
      <c r="AG705" s="437"/>
    </row>
    <row r="706">
      <c r="A706" s="437"/>
      <c r="B706" s="437"/>
      <c r="C706" s="437"/>
      <c r="D706" s="437"/>
      <c r="E706" s="437"/>
      <c r="F706" s="437"/>
      <c r="G706" s="437"/>
      <c r="H706" s="437"/>
      <c r="I706" s="437"/>
      <c r="J706" s="437"/>
      <c r="K706" s="437"/>
      <c r="L706" s="437"/>
      <c r="M706" s="437"/>
      <c r="N706" s="437"/>
      <c r="O706" s="437"/>
      <c r="P706" s="437"/>
      <c r="Q706" s="437"/>
      <c r="R706" s="437"/>
      <c r="S706" s="437"/>
      <c r="T706" s="437"/>
      <c r="U706" s="437"/>
      <c r="V706" s="437"/>
      <c r="W706" s="437"/>
      <c r="X706" s="437"/>
      <c r="Y706" s="437"/>
      <c r="Z706" s="437"/>
      <c r="AA706" s="437"/>
      <c r="AB706" s="437"/>
      <c r="AC706" s="437"/>
      <c r="AD706" s="437"/>
      <c r="AE706" s="437"/>
      <c r="AF706" s="437"/>
      <c r="AG706" s="437"/>
    </row>
    <row r="707">
      <c r="A707" s="437"/>
      <c r="B707" s="437"/>
      <c r="C707" s="437"/>
      <c r="D707" s="437"/>
      <c r="E707" s="437"/>
      <c r="F707" s="437"/>
      <c r="G707" s="437"/>
      <c r="H707" s="437"/>
      <c r="I707" s="437"/>
      <c r="J707" s="437"/>
      <c r="K707" s="437"/>
      <c r="L707" s="437"/>
      <c r="M707" s="437"/>
      <c r="N707" s="437"/>
      <c r="O707" s="437"/>
      <c r="P707" s="437"/>
      <c r="Q707" s="437"/>
      <c r="R707" s="437"/>
      <c r="S707" s="437"/>
      <c r="T707" s="437"/>
      <c r="U707" s="437"/>
      <c r="V707" s="437"/>
      <c r="W707" s="437"/>
      <c r="X707" s="437"/>
      <c r="Y707" s="437"/>
      <c r="Z707" s="437"/>
      <c r="AA707" s="437"/>
      <c r="AB707" s="437"/>
      <c r="AC707" s="437"/>
      <c r="AD707" s="437"/>
      <c r="AE707" s="437"/>
      <c r="AF707" s="437"/>
      <c r="AG707" s="437"/>
    </row>
    <row r="708">
      <c r="A708" s="437"/>
      <c r="B708" s="437"/>
      <c r="C708" s="437"/>
      <c r="D708" s="437"/>
      <c r="E708" s="437"/>
      <c r="F708" s="437"/>
      <c r="G708" s="437"/>
      <c r="H708" s="437"/>
      <c r="I708" s="437"/>
      <c r="J708" s="437"/>
      <c r="K708" s="437"/>
      <c r="L708" s="437"/>
      <c r="M708" s="437"/>
      <c r="N708" s="437"/>
      <c r="O708" s="437"/>
      <c r="P708" s="437"/>
      <c r="Q708" s="437"/>
      <c r="R708" s="437"/>
      <c r="S708" s="437"/>
      <c r="T708" s="437"/>
      <c r="U708" s="437"/>
      <c r="V708" s="437"/>
      <c r="W708" s="437"/>
      <c r="X708" s="437"/>
      <c r="Y708" s="437"/>
      <c r="Z708" s="437"/>
      <c r="AA708" s="437"/>
      <c r="AB708" s="437"/>
      <c r="AC708" s="437"/>
      <c r="AD708" s="437"/>
      <c r="AE708" s="437"/>
      <c r="AF708" s="437"/>
      <c r="AG708" s="437"/>
    </row>
    <row r="709">
      <c r="A709" s="437"/>
      <c r="B709" s="437"/>
      <c r="C709" s="437"/>
      <c r="D709" s="437"/>
      <c r="E709" s="437"/>
      <c r="F709" s="437"/>
      <c r="G709" s="437"/>
      <c r="H709" s="437"/>
      <c r="I709" s="437"/>
      <c r="J709" s="437"/>
      <c r="K709" s="437"/>
      <c r="L709" s="437"/>
      <c r="M709" s="437"/>
      <c r="N709" s="437"/>
      <c r="O709" s="437"/>
      <c r="P709" s="437"/>
      <c r="Q709" s="437"/>
      <c r="R709" s="437"/>
      <c r="S709" s="437"/>
      <c r="T709" s="437"/>
      <c r="U709" s="437"/>
      <c r="V709" s="437"/>
      <c r="W709" s="437"/>
      <c r="X709" s="437"/>
      <c r="Y709" s="437"/>
      <c r="Z709" s="437"/>
      <c r="AA709" s="437"/>
      <c r="AB709" s="437"/>
      <c r="AC709" s="437"/>
      <c r="AD709" s="437"/>
      <c r="AE709" s="437"/>
      <c r="AF709" s="437"/>
      <c r="AG709" s="437"/>
    </row>
    <row r="710">
      <c r="A710" s="437"/>
      <c r="B710" s="437"/>
      <c r="C710" s="437"/>
      <c r="D710" s="437"/>
      <c r="E710" s="437"/>
      <c r="F710" s="437"/>
      <c r="G710" s="437"/>
      <c r="H710" s="437"/>
      <c r="I710" s="437"/>
      <c r="J710" s="437"/>
      <c r="K710" s="437"/>
      <c r="L710" s="437"/>
      <c r="M710" s="437"/>
      <c r="N710" s="437"/>
      <c r="O710" s="437"/>
      <c r="P710" s="437"/>
      <c r="Q710" s="437"/>
      <c r="R710" s="437"/>
      <c r="S710" s="437"/>
      <c r="T710" s="437"/>
      <c r="U710" s="437"/>
      <c r="V710" s="437"/>
      <c r="W710" s="437"/>
      <c r="X710" s="437"/>
      <c r="Y710" s="437"/>
      <c r="Z710" s="437"/>
      <c r="AA710" s="437"/>
      <c r="AB710" s="437"/>
      <c r="AC710" s="437"/>
      <c r="AD710" s="437"/>
      <c r="AE710" s="437"/>
      <c r="AF710" s="437"/>
      <c r="AG710" s="437"/>
    </row>
    <row r="711">
      <c r="A711" s="437"/>
      <c r="B711" s="437"/>
      <c r="C711" s="437"/>
      <c r="D711" s="437"/>
      <c r="E711" s="437"/>
      <c r="F711" s="437"/>
      <c r="G711" s="437"/>
      <c r="H711" s="437"/>
      <c r="I711" s="437"/>
      <c r="J711" s="437"/>
      <c r="K711" s="437"/>
      <c r="L711" s="437"/>
      <c r="M711" s="437"/>
      <c r="N711" s="437"/>
      <c r="O711" s="437"/>
      <c r="P711" s="437"/>
      <c r="Q711" s="437"/>
      <c r="R711" s="437"/>
      <c r="S711" s="437"/>
      <c r="T711" s="437"/>
      <c r="U711" s="437"/>
      <c r="V711" s="437"/>
      <c r="W711" s="437"/>
      <c r="X711" s="437"/>
      <c r="Y711" s="437"/>
      <c r="Z711" s="437"/>
      <c r="AA711" s="437"/>
      <c r="AB711" s="437"/>
      <c r="AC711" s="437"/>
      <c r="AD711" s="437"/>
      <c r="AE711" s="437"/>
      <c r="AF711" s="437"/>
      <c r="AG711" s="437"/>
    </row>
    <row r="712">
      <c r="A712" s="437"/>
      <c r="B712" s="437"/>
      <c r="C712" s="437"/>
      <c r="D712" s="437"/>
      <c r="E712" s="437"/>
      <c r="F712" s="437"/>
      <c r="G712" s="437"/>
      <c r="H712" s="437"/>
      <c r="I712" s="437"/>
      <c r="J712" s="437"/>
      <c r="K712" s="437"/>
      <c r="L712" s="437"/>
      <c r="M712" s="437"/>
      <c r="N712" s="437"/>
      <c r="O712" s="437"/>
      <c r="P712" s="437"/>
      <c r="Q712" s="437"/>
      <c r="R712" s="437"/>
      <c r="S712" s="437"/>
      <c r="T712" s="437"/>
      <c r="U712" s="437"/>
      <c r="V712" s="437"/>
      <c r="W712" s="437"/>
      <c r="X712" s="437"/>
      <c r="Y712" s="437"/>
      <c r="Z712" s="437"/>
      <c r="AA712" s="437"/>
      <c r="AB712" s="437"/>
      <c r="AC712" s="437"/>
      <c r="AD712" s="437"/>
      <c r="AE712" s="437"/>
      <c r="AF712" s="437"/>
      <c r="AG712" s="437"/>
    </row>
    <row r="713">
      <c r="A713" s="437"/>
      <c r="B713" s="437"/>
      <c r="C713" s="437"/>
      <c r="D713" s="437"/>
      <c r="E713" s="437"/>
      <c r="F713" s="437"/>
      <c r="G713" s="437"/>
      <c r="H713" s="437"/>
      <c r="I713" s="437"/>
      <c r="J713" s="437"/>
      <c r="K713" s="437"/>
      <c r="L713" s="437"/>
      <c r="M713" s="437"/>
      <c r="N713" s="437"/>
      <c r="O713" s="437"/>
      <c r="P713" s="437"/>
      <c r="Q713" s="437"/>
      <c r="R713" s="437"/>
      <c r="S713" s="437"/>
      <c r="T713" s="437"/>
      <c r="U713" s="437"/>
      <c r="V713" s="437"/>
      <c r="W713" s="437"/>
      <c r="X713" s="437"/>
      <c r="Y713" s="437"/>
      <c r="Z713" s="437"/>
      <c r="AA713" s="437"/>
      <c r="AB713" s="437"/>
      <c r="AC713" s="437"/>
      <c r="AD713" s="437"/>
      <c r="AE713" s="437"/>
      <c r="AF713" s="437"/>
      <c r="AG713" s="437"/>
    </row>
    <row r="714">
      <c r="A714" s="437"/>
      <c r="B714" s="437"/>
      <c r="C714" s="437"/>
      <c r="D714" s="437"/>
      <c r="E714" s="437"/>
      <c r="F714" s="437"/>
      <c r="G714" s="437"/>
      <c r="H714" s="437"/>
      <c r="I714" s="437"/>
      <c r="J714" s="437"/>
      <c r="K714" s="437"/>
      <c r="L714" s="437"/>
      <c r="M714" s="437"/>
      <c r="N714" s="437"/>
      <c r="O714" s="437"/>
      <c r="P714" s="437"/>
      <c r="Q714" s="437"/>
      <c r="R714" s="437"/>
      <c r="S714" s="437"/>
      <c r="T714" s="437"/>
      <c r="U714" s="437"/>
      <c r="V714" s="437"/>
      <c r="W714" s="437"/>
      <c r="X714" s="437"/>
      <c r="Y714" s="437"/>
      <c r="Z714" s="437"/>
      <c r="AA714" s="437"/>
      <c r="AB714" s="437"/>
      <c r="AC714" s="437"/>
      <c r="AD714" s="437"/>
      <c r="AE714" s="437"/>
      <c r="AF714" s="437"/>
      <c r="AG714" s="437"/>
    </row>
    <row r="715">
      <c r="A715" s="437"/>
      <c r="B715" s="437"/>
      <c r="C715" s="437"/>
      <c r="D715" s="437"/>
      <c r="E715" s="437"/>
      <c r="F715" s="437"/>
      <c r="G715" s="437"/>
      <c r="H715" s="437"/>
      <c r="I715" s="437"/>
      <c r="J715" s="437"/>
      <c r="K715" s="437"/>
      <c r="L715" s="437"/>
      <c r="M715" s="437"/>
      <c r="N715" s="437"/>
      <c r="O715" s="437"/>
      <c r="P715" s="437"/>
      <c r="Q715" s="437"/>
      <c r="R715" s="437"/>
      <c r="S715" s="437"/>
      <c r="T715" s="437"/>
      <c r="U715" s="437"/>
      <c r="V715" s="437"/>
      <c r="W715" s="437"/>
      <c r="X715" s="437"/>
      <c r="Y715" s="437"/>
      <c r="Z715" s="437"/>
      <c r="AA715" s="437"/>
      <c r="AB715" s="437"/>
      <c r="AC715" s="437"/>
      <c r="AD715" s="437"/>
      <c r="AE715" s="437"/>
      <c r="AF715" s="437"/>
      <c r="AG715" s="437"/>
    </row>
    <row r="716">
      <c r="A716" s="437"/>
      <c r="B716" s="437"/>
      <c r="C716" s="437"/>
      <c r="D716" s="437"/>
      <c r="E716" s="437"/>
      <c r="F716" s="437"/>
      <c r="G716" s="437"/>
      <c r="H716" s="437"/>
      <c r="I716" s="437"/>
      <c r="J716" s="437"/>
      <c r="K716" s="437"/>
      <c r="L716" s="437"/>
      <c r="M716" s="437"/>
      <c r="N716" s="437"/>
      <c r="O716" s="437"/>
      <c r="P716" s="437"/>
      <c r="Q716" s="437"/>
      <c r="R716" s="437"/>
      <c r="S716" s="437"/>
      <c r="T716" s="437"/>
      <c r="U716" s="437"/>
      <c r="V716" s="437"/>
      <c r="W716" s="437"/>
      <c r="X716" s="437"/>
      <c r="Y716" s="437"/>
      <c r="Z716" s="437"/>
      <c r="AA716" s="437"/>
      <c r="AB716" s="437"/>
      <c r="AC716" s="437"/>
      <c r="AD716" s="437"/>
      <c r="AE716" s="437"/>
      <c r="AF716" s="437"/>
      <c r="AG716" s="437"/>
    </row>
    <row r="717">
      <c r="A717" s="437"/>
      <c r="B717" s="437"/>
      <c r="C717" s="437"/>
      <c r="D717" s="437"/>
      <c r="E717" s="437"/>
      <c r="F717" s="437"/>
      <c r="G717" s="437"/>
      <c r="H717" s="437"/>
      <c r="I717" s="437"/>
      <c r="J717" s="437"/>
      <c r="K717" s="437"/>
      <c r="L717" s="437"/>
      <c r="M717" s="437"/>
      <c r="N717" s="437"/>
      <c r="O717" s="437"/>
      <c r="P717" s="437"/>
      <c r="Q717" s="437"/>
      <c r="R717" s="437"/>
      <c r="S717" s="437"/>
      <c r="T717" s="437"/>
      <c r="U717" s="437"/>
      <c r="V717" s="437"/>
      <c r="W717" s="437"/>
      <c r="X717" s="437"/>
      <c r="Y717" s="437"/>
      <c r="Z717" s="437"/>
      <c r="AA717" s="437"/>
      <c r="AB717" s="437"/>
      <c r="AC717" s="437"/>
      <c r="AD717" s="437"/>
      <c r="AE717" s="437"/>
      <c r="AF717" s="437"/>
      <c r="AG717" s="437"/>
    </row>
    <row r="718">
      <c r="A718" s="437"/>
      <c r="B718" s="437"/>
      <c r="C718" s="437"/>
      <c r="D718" s="437"/>
      <c r="E718" s="437"/>
      <c r="F718" s="437"/>
      <c r="G718" s="437"/>
      <c r="H718" s="437"/>
      <c r="I718" s="437"/>
      <c r="J718" s="437"/>
      <c r="K718" s="437"/>
      <c r="L718" s="437"/>
      <c r="M718" s="437"/>
      <c r="N718" s="437"/>
      <c r="O718" s="437"/>
      <c r="P718" s="437"/>
      <c r="Q718" s="437"/>
      <c r="R718" s="437"/>
      <c r="S718" s="437"/>
      <c r="T718" s="437"/>
      <c r="U718" s="437"/>
      <c r="V718" s="437"/>
      <c r="W718" s="437"/>
      <c r="X718" s="437"/>
      <c r="Y718" s="437"/>
      <c r="Z718" s="437"/>
      <c r="AA718" s="437"/>
      <c r="AB718" s="437"/>
      <c r="AC718" s="437"/>
      <c r="AD718" s="437"/>
      <c r="AE718" s="437"/>
      <c r="AF718" s="437"/>
      <c r="AG718" s="437"/>
    </row>
    <row r="719">
      <c r="A719" s="437"/>
      <c r="B719" s="437"/>
      <c r="C719" s="437"/>
      <c r="D719" s="437"/>
      <c r="E719" s="437"/>
      <c r="F719" s="437"/>
      <c r="G719" s="437"/>
      <c r="H719" s="437"/>
      <c r="I719" s="437"/>
      <c r="J719" s="437"/>
      <c r="K719" s="437"/>
      <c r="L719" s="437"/>
      <c r="M719" s="437"/>
      <c r="N719" s="437"/>
      <c r="O719" s="437"/>
      <c r="P719" s="437"/>
      <c r="Q719" s="437"/>
      <c r="R719" s="437"/>
      <c r="S719" s="437"/>
      <c r="T719" s="437"/>
      <c r="U719" s="437"/>
      <c r="V719" s="437"/>
      <c r="W719" s="437"/>
      <c r="X719" s="437"/>
      <c r="Y719" s="437"/>
      <c r="Z719" s="437"/>
      <c r="AA719" s="437"/>
      <c r="AB719" s="437"/>
      <c r="AC719" s="437"/>
      <c r="AD719" s="437"/>
      <c r="AE719" s="437"/>
      <c r="AF719" s="437"/>
      <c r="AG719" s="437"/>
    </row>
    <row r="720">
      <c r="A720" s="437"/>
      <c r="B720" s="437"/>
      <c r="C720" s="437"/>
      <c r="D720" s="437"/>
      <c r="E720" s="437"/>
      <c r="F720" s="437"/>
      <c r="G720" s="437"/>
      <c r="H720" s="437"/>
      <c r="I720" s="437"/>
      <c r="J720" s="437"/>
      <c r="K720" s="437"/>
      <c r="L720" s="437"/>
      <c r="M720" s="437"/>
      <c r="N720" s="437"/>
      <c r="O720" s="437"/>
      <c r="P720" s="437"/>
      <c r="Q720" s="437"/>
      <c r="R720" s="437"/>
      <c r="S720" s="437"/>
      <c r="T720" s="437"/>
      <c r="U720" s="437"/>
      <c r="V720" s="437"/>
      <c r="W720" s="437"/>
      <c r="X720" s="437"/>
      <c r="Y720" s="437"/>
      <c r="Z720" s="437"/>
      <c r="AA720" s="437"/>
      <c r="AB720" s="437"/>
      <c r="AC720" s="437"/>
      <c r="AD720" s="437"/>
      <c r="AE720" s="437"/>
      <c r="AF720" s="437"/>
      <c r="AG720" s="437"/>
    </row>
    <row r="721">
      <c r="A721" s="437"/>
      <c r="B721" s="437"/>
      <c r="C721" s="437"/>
      <c r="D721" s="437"/>
      <c r="E721" s="437"/>
      <c r="F721" s="437"/>
      <c r="G721" s="437"/>
      <c r="H721" s="437"/>
      <c r="I721" s="437"/>
      <c r="J721" s="437"/>
      <c r="K721" s="437"/>
      <c r="L721" s="437"/>
      <c r="M721" s="437"/>
      <c r="N721" s="437"/>
      <c r="O721" s="437"/>
      <c r="P721" s="437"/>
      <c r="Q721" s="437"/>
      <c r="R721" s="437"/>
      <c r="S721" s="437"/>
      <c r="T721" s="437"/>
      <c r="U721" s="437"/>
      <c r="V721" s="437"/>
      <c r="W721" s="437"/>
      <c r="X721" s="437"/>
      <c r="Y721" s="437"/>
      <c r="Z721" s="437"/>
      <c r="AA721" s="437"/>
      <c r="AB721" s="437"/>
      <c r="AC721" s="437"/>
      <c r="AD721" s="437"/>
      <c r="AE721" s="437"/>
      <c r="AF721" s="437"/>
      <c r="AG721" s="437"/>
    </row>
    <row r="722">
      <c r="A722" s="437"/>
      <c r="B722" s="437"/>
      <c r="C722" s="437"/>
      <c r="D722" s="437"/>
      <c r="E722" s="437"/>
      <c r="F722" s="437"/>
      <c r="G722" s="437"/>
      <c r="H722" s="437"/>
      <c r="I722" s="437"/>
      <c r="J722" s="437"/>
      <c r="K722" s="437"/>
      <c r="L722" s="437"/>
      <c r="M722" s="437"/>
      <c r="N722" s="437"/>
      <c r="O722" s="437"/>
      <c r="P722" s="437"/>
      <c r="Q722" s="437"/>
      <c r="R722" s="437"/>
      <c r="S722" s="437"/>
      <c r="T722" s="437"/>
      <c r="U722" s="437"/>
      <c r="V722" s="437"/>
      <c r="W722" s="437"/>
      <c r="X722" s="437"/>
      <c r="Y722" s="437"/>
      <c r="Z722" s="437"/>
      <c r="AA722" s="437"/>
      <c r="AB722" s="437"/>
      <c r="AC722" s="437"/>
      <c r="AD722" s="437"/>
      <c r="AE722" s="437"/>
      <c r="AF722" s="437"/>
      <c r="AG722" s="437"/>
    </row>
    <row r="723">
      <c r="A723" s="437"/>
      <c r="B723" s="437"/>
      <c r="C723" s="437"/>
      <c r="D723" s="437"/>
      <c r="E723" s="437"/>
      <c r="F723" s="437"/>
      <c r="G723" s="437"/>
      <c r="H723" s="437"/>
      <c r="I723" s="437"/>
      <c r="J723" s="437"/>
      <c r="K723" s="437"/>
      <c r="L723" s="437"/>
      <c r="M723" s="437"/>
      <c r="N723" s="437"/>
      <c r="O723" s="437"/>
      <c r="P723" s="437"/>
      <c r="Q723" s="437"/>
      <c r="R723" s="437"/>
      <c r="S723" s="437"/>
      <c r="T723" s="437"/>
      <c r="U723" s="437"/>
      <c r="V723" s="437"/>
      <c r="W723" s="437"/>
      <c r="X723" s="437"/>
      <c r="Y723" s="437"/>
      <c r="Z723" s="437"/>
      <c r="AA723" s="437"/>
      <c r="AB723" s="437"/>
      <c r="AC723" s="437"/>
      <c r="AD723" s="437"/>
      <c r="AE723" s="437"/>
      <c r="AF723" s="437"/>
      <c r="AG723" s="437"/>
    </row>
    <row r="724">
      <c r="A724" s="437"/>
      <c r="B724" s="437"/>
      <c r="C724" s="437"/>
      <c r="D724" s="437"/>
      <c r="E724" s="437"/>
      <c r="F724" s="437"/>
      <c r="G724" s="437"/>
      <c r="H724" s="437"/>
      <c r="I724" s="437"/>
      <c r="J724" s="437"/>
      <c r="K724" s="437"/>
      <c r="L724" s="437"/>
      <c r="M724" s="437"/>
      <c r="N724" s="437"/>
      <c r="O724" s="437"/>
      <c r="P724" s="437"/>
      <c r="Q724" s="437"/>
      <c r="R724" s="437"/>
      <c r="S724" s="437"/>
      <c r="T724" s="437"/>
      <c r="U724" s="437"/>
      <c r="V724" s="437"/>
      <c r="W724" s="437"/>
      <c r="X724" s="437"/>
      <c r="Y724" s="437"/>
      <c r="Z724" s="437"/>
      <c r="AA724" s="437"/>
      <c r="AB724" s="437"/>
      <c r="AC724" s="437"/>
      <c r="AD724" s="437"/>
      <c r="AE724" s="437"/>
      <c r="AF724" s="437"/>
      <c r="AG724" s="437"/>
    </row>
    <row r="725">
      <c r="A725" s="437"/>
      <c r="B725" s="437"/>
      <c r="C725" s="437"/>
      <c r="D725" s="437"/>
      <c r="E725" s="437"/>
      <c r="F725" s="437"/>
      <c r="G725" s="437"/>
      <c r="H725" s="437"/>
      <c r="I725" s="437"/>
      <c r="J725" s="437"/>
      <c r="K725" s="437"/>
      <c r="L725" s="437"/>
      <c r="M725" s="437"/>
      <c r="N725" s="437"/>
      <c r="O725" s="437"/>
      <c r="P725" s="437"/>
      <c r="Q725" s="437"/>
      <c r="R725" s="437"/>
      <c r="S725" s="437"/>
      <c r="T725" s="437"/>
      <c r="U725" s="437"/>
      <c r="V725" s="437"/>
      <c r="W725" s="437"/>
      <c r="X725" s="437"/>
      <c r="Y725" s="437"/>
      <c r="Z725" s="437"/>
      <c r="AA725" s="437"/>
      <c r="AB725" s="437"/>
      <c r="AC725" s="437"/>
      <c r="AD725" s="437"/>
      <c r="AE725" s="437"/>
      <c r="AF725" s="437"/>
      <c r="AG725" s="437"/>
    </row>
    <row r="726">
      <c r="A726" s="437"/>
      <c r="B726" s="437"/>
      <c r="C726" s="437"/>
      <c r="D726" s="437"/>
      <c r="E726" s="437"/>
      <c r="F726" s="437"/>
      <c r="G726" s="437"/>
      <c r="H726" s="437"/>
      <c r="I726" s="437"/>
      <c r="J726" s="437"/>
      <c r="K726" s="437"/>
      <c r="L726" s="437"/>
      <c r="M726" s="437"/>
      <c r="N726" s="437"/>
      <c r="O726" s="437"/>
      <c r="P726" s="437"/>
      <c r="Q726" s="437"/>
      <c r="R726" s="437"/>
      <c r="S726" s="437"/>
      <c r="T726" s="437"/>
      <c r="U726" s="437"/>
      <c r="V726" s="437"/>
      <c r="W726" s="437"/>
      <c r="X726" s="437"/>
      <c r="Y726" s="437"/>
      <c r="Z726" s="437"/>
      <c r="AA726" s="437"/>
      <c r="AB726" s="437"/>
      <c r="AC726" s="437"/>
      <c r="AD726" s="437"/>
      <c r="AE726" s="437"/>
      <c r="AF726" s="437"/>
      <c r="AG726" s="437"/>
    </row>
    <row r="727">
      <c r="A727" s="437"/>
      <c r="B727" s="437"/>
      <c r="C727" s="437"/>
      <c r="D727" s="437"/>
      <c r="E727" s="437"/>
      <c r="F727" s="437"/>
      <c r="G727" s="437"/>
      <c r="H727" s="437"/>
      <c r="I727" s="437"/>
      <c r="J727" s="437"/>
      <c r="K727" s="437"/>
      <c r="L727" s="437"/>
      <c r="M727" s="437"/>
      <c r="N727" s="437"/>
      <c r="O727" s="437"/>
      <c r="P727" s="437"/>
      <c r="Q727" s="437"/>
      <c r="R727" s="437"/>
      <c r="S727" s="437"/>
      <c r="T727" s="437"/>
      <c r="U727" s="437"/>
      <c r="V727" s="437"/>
      <c r="W727" s="437"/>
      <c r="X727" s="437"/>
      <c r="Y727" s="437"/>
      <c r="Z727" s="437"/>
      <c r="AA727" s="437"/>
      <c r="AB727" s="437"/>
      <c r="AC727" s="437"/>
      <c r="AD727" s="437"/>
      <c r="AE727" s="437"/>
      <c r="AF727" s="437"/>
      <c r="AG727" s="437"/>
    </row>
    <row r="728">
      <c r="A728" s="437"/>
      <c r="B728" s="437"/>
      <c r="C728" s="437"/>
      <c r="D728" s="437"/>
      <c r="E728" s="437"/>
      <c r="F728" s="437"/>
      <c r="G728" s="437"/>
      <c r="H728" s="437"/>
      <c r="I728" s="437"/>
      <c r="J728" s="437"/>
      <c r="K728" s="437"/>
      <c r="L728" s="437"/>
      <c r="M728" s="437"/>
      <c r="N728" s="437"/>
      <c r="O728" s="437"/>
      <c r="P728" s="437"/>
      <c r="Q728" s="437"/>
      <c r="R728" s="437"/>
      <c r="S728" s="437"/>
      <c r="T728" s="437"/>
      <c r="U728" s="437"/>
      <c r="V728" s="437"/>
      <c r="W728" s="437"/>
      <c r="X728" s="437"/>
      <c r="Y728" s="437"/>
      <c r="Z728" s="437"/>
      <c r="AA728" s="437"/>
      <c r="AB728" s="437"/>
      <c r="AC728" s="437"/>
      <c r="AD728" s="437"/>
      <c r="AE728" s="437"/>
      <c r="AF728" s="437"/>
      <c r="AG728" s="437"/>
    </row>
    <row r="729">
      <c r="A729" s="437"/>
      <c r="B729" s="437"/>
      <c r="C729" s="437"/>
      <c r="D729" s="437"/>
      <c r="E729" s="437"/>
      <c r="F729" s="437"/>
      <c r="G729" s="437"/>
      <c r="H729" s="437"/>
      <c r="I729" s="437"/>
      <c r="J729" s="437"/>
      <c r="K729" s="437"/>
      <c r="L729" s="437"/>
      <c r="M729" s="437"/>
      <c r="N729" s="437"/>
      <c r="O729" s="437"/>
      <c r="P729" s="437"/>
      <c r="Q729" s="437"/>
      <c r="R729" s="437"/>
      <c r="S729" s="437"/>
      <c r="T729" s="437"/>
      <c r="U729" s="437"/>
      <c r="V729" s="437"/>
      <c r="W729" s="437"/>
      <c r="X729" s="437"/>
      <c r="Y729" s="437"/>
      <c r="Z729" s="437"/>
      <c r="AA729" s="437"/>
      <c r="AB729" s="437"/>
      <c r="AC729" s="437"/>
      <c r="AD729" s="437"/>
      <c r="AE729" s="437"/>
      <c r="AF729" s="437"/>
      <c r="AG729" s="437"/>
    </row>
    <row r="730">
      <c r="A730" s="437"/>
      <c r="B730" s="437"/>
      <c r="C730" s="437"/>
      <c r="D730" s="437"/>
      <c r="E730" s="437"/>
      <c r="F730" s="437"/>
      <c r="G730" s="437"/>
      <c r="H730" s="437"/>
      <c r="I730" s="437"/>
      <c r="J730" s="437"/>
      <c r="K730" s="437"/>
      <c r="L730" s="437"/>
      <c r="M730" s="437"/>
      <c r="N730" s="437"/>
      <c r="O730" s="437"/>
      <c r="P730" s="437"/>
      <c r="Q730" s="437"/>
      <c r="R730" s="437"/>
      <c r="S730" s="437"/>
      <c r="T730" s="437"/>
      <c r="U730" s="437"/>
      <c r="V730" s="437"/>
      <c r="W730" s="437"/>
      <c r="X730" s="437"/>
      <c r="Y730" s="437"/>
      <c r="Z730" s="437"/>
      <c r="AA730" s="437"/>
      <c r="AB730" s="437"/>
      <c r="AC730" s="437"/>
      <c r="AD730" s="437"/>
      <c r="AE730" s="437"/>
      <c r="AF730" s="437"/>
      <c r="AG730" s="437"/>
    </row>
    <row r="731">
      <c r="A731" s="437"/>
      <c r="B731" s="437"/>
      <c r="C731" s="437"/>
      <c r="D731" s="437"/>
      <c r="E731" s="437"/>
      <c r="F731" s="437"/>
      <c r="G731" s="437"/>
      <c r="H731" s="437"/>
      <c r="I731" s="437"/>
      <c r="J731" s="437"/>
      <c r="K731" s="437"/>
      <c r="L731" s="437"/>
      <c r="M731" s="437"/>
      <c r="N731" s="437"/>
      <c r="O731" s="437"/>
      <c r="P731" s="437"/>
      <c r="Q731" s="437"/>
      <c r="R731" s="437"/>
      <c r="S731" s="437"/>
      <c r="T731" s="437"/>
      <c r="U731" s="437"/>
      <c r="V731" s="437"/>
      <c r="W731" s="437"/>
      <c r="X731" s="437"/>
      <c r="Y731" s="437"/>
      <c r="Z731" s="437"/>
      <c r="AA731" s="437"/>
      <c r="AB731" s="437"/>
      <c r="AC731" s="437"/>
      <c r="AD731" s="437"/>
      <c r="AE731" s="437"/>
      <c r="AF731" s="437"/>
      <c r="AG731" s="437"/>
    </row>
    <row r="732">
      <c r="A732" s="437"/>
      <c r="B732" s="437"/>
      <c r="C732" s="437"/>
      <c r="D732" s="437"/>
      <c r="E732" s="437"/>
      <c r="F732" s="437"/>
      <c r="G732" s="437"/>
      <c r="H732" s="437"/>
      <c r="I732" s="437"/>
      <c r="J732" s="437"/>
      <c r="K732" s="437"/>
      <c r="L732" s="437"/>
      <c r="M732" s="437"/>
      <c r="N732" s="437"/>
      <c r="O732" s="437"/>
      <c r="P732" s="437"/>
      <c r="Q732" s="437"/>
      <c r="R732" s="437"/>
      <c r="S732" s="437"/>
      <c r="T732" s="437"/>
      <c r="U732" s="437"/>
      <c r="V732" s="437"/>
      <c r="W732" s="437"/>
      <c r="X732" s="437"/>
      <c r="Y732" s="437"/>
      <c r="Z732" s="437"/>
      <c r="AA732" s="437"/>
      <c r="AB732" s="437"/>
      <c r="AC732" s="437"/>
      <c r="AD732" s="437"/>
      <c r="AE732" s="437"/>
      <c r="AF732" s="437"/>
      <c r="AG732" s="437"/>
    </row>
    <row r="733">
      <c r="A733" s="437"/>
      <c r="B733" s="437"/>
      <c r="C733" s="437"/>
      <c r="D733" s="437"/>
      <c r="E733" s="437"/>
      <c r="F733" s="437"/>
      <c r="G733" s="437"/>
      <c r="H733" s="437"/>
      <c r="I733" s="437"/>
      <c r="J733" s="437"/>
      <c r="K733" s="437"/>
      <c r="L733" s="437"/>
      <c r="M733" s="437"/>
      <c r="N733" s="437"/>
      <c r="O733" s="437"/>
      <c r="P733" s="437"/>
      <c r="Q733" s="437"/>
      <c r="R733" s="437"/>
      <c r="S733" s="437"/>
      <c r="T733" s="437"/>
      <c r="U733" s="437"/>
      <c r="V733" s="437"/>
      <c r="W733" s="437"/>
      <c r="X733" s="437"/>
      <c r="Y733" s="437"/>
      <c r="Z733" s="437"/>
      <c r="AA733" s="437"/>
      <c r="AB733" s="437"/>
      <c r="AC733" s="437"/>
      <c r="AD733" s="437"/>
      <c r="AE733" s="437"/>
      <c r="AF733" s="437"/>
      <c r="AG733" s="437"/>
    </row>
    <row r="734">
      <c r="A734" s="437"/>
      <c r="B734" s="437"/>
      <c r="C734" s="437"/>
      <c r="D734" s="437"/>
      <c r="E734" s="437"/>
      <c r="F734" s="437"/>
      <c r="G734" s="437"/>
      <c r="H734" s="437"/>
      <c r="I734" s="437"/>
      <c r="J734" s="437"/>
      <c r="K734" s="437"/>
      <c r="L734" s="437"/>
      <c r="M734" s="437"/>
      <c r="N734" s="437"/>
      <c r="O734" s="437"/>
      <c r="P734" s="437"/>
      <c r="Q734" s="437"/>
      <c r="R734" s="437"/>
      <c r="S734" s="437"/>
      <c r="T734" s="437"/>
      <c r="U734" s="437"/>
      <c r="V734" s="437"/>
      <c r="W734" s="437"/>
      <c r="X734" s="437"/>
      <c r="Y734" s="437"/>
      <c r="Z734" s="437"/>
      <c r="AA734" s="437"/>
      <c r="AB734" s="437"/>
      <c r="AC734" s="437"/>
      <c r="AD734" s="437"/>
      <c r="AE734" s="437"/>
      <c r="AF734" s="437"/>
      <c r="AG734" s="437"/>
    </row>
    <row r="735">
      <c r="A735" s="437"/>
      <c r="B735" s="437"/>
      <c r="C735" s="437"/>
      <c r="D735" s="437"/>
      <c r="E735" s="437"/>
      <c r="F735" s="437"/>
      <c r="G735" s="437"/>
      <c r="H735" s="437"/>
      <c r="I735" s="437"/>
      <c r="J735" s="437"/>
      <c r="K735" s="437"/>
      <c r="L735" s="437"/>
      <c r="M735" s="437"/>
      <c r="N735" s="437"/>
      <c r="O735" s="437"/>
      <c r="P735" s="437"/>
      <c r="Q735" s="437"/>
      <c r="R735" s="437"/>
      <c r="S735" s="437"/>
      <c r="T735" s="437"/>
      <c r="U735" s="437"/>
      <c r="V735" s="437"/>
      <c r="W735" s="437"/>
      <c r="X735" s="437"/>
      <c r="Y735" s="437"/>
      <c r="Z735" s="437"/>
      <c r="AA735" s="437"/>
      <c r="AB735" s="437"/>
      <c r="AC735" s="437"/>
      <c r="AD735" s="437"/>
      <c r="AE735" s="437"/>
      <c r="AF735" s="437"/>
      <c r="AG735" s="437"/>
    </row>
    <row r="736">
      <c r="A736" s="437"/>
      <c r="B736" s="437"/>
      <c r="C736" s="437"/>
      <c r="D736" s="437"/>
      <c r="E736" s="437"/>
      <c r="F736" s="437"/>
      <c r="G736" s="437"/>
      <c r="H736" s="437"/>
      <c r="I736" s="437"/>
      <c r="J736" s="437"/>
      <c r="K736" s="437"/>
      <c r="L736" s="437"/>
      <c r="M736" s="437"/>
      <c r="N736" s="437"/>
      <c r="O736" s="437"/>
      <c r="P736" s="437"/>
      <c r="Q736" s="437"/>
      <c r="R736" s="437"/>
      <c r="S736" s="437"/>
      <c r="T736" s="437"/>
      <c r="U736" s="437"/>
      <c r="V736" s="437"/>
      <c r="W736" s="437"/>
      <c r="X736" s="437"/>
      <c r="Y736" s="437"/>
      <c r="Z736" s="437"/>
      <c r="AA736" s="437"/>
      <c r="AB736" s="437"/>
      <c r="AC736" s="437"/>
      <c r="AD736" s="437"/>
      <c r="AE736" s="437"/>
      <c r="AF736" s="437"/>
      <c r="AG736" s="437"/>
    </row>
    <row r="737">
      <c r="A737" s="437"/>
      <c r="B737" s="437"/>
      <c r="C737" s="437"/>
      <c r="D737" s="437"/>
      <c r="E737" s="437"/>
      <c r="F737" s="437"/>
      <c r="G737" s="437"/>
      <c r="H737" s="437"/>
      <c r="I737" s="437"/>
      <c r="J737" s="437"/>
      <c r="K737" s="437"/>
      <c r="L737" s="437"/>
      <c r="M737" s="437"/>
      <c r="N737" s="437"/>
      <c r="O737" s="437"/>
      <c r="P737" s="437"/>
      <c r="Q737" s="437"/>
      <c r="R737" s="437"/>
      <c r="S737" s="437"/>
      <c r="T737" s="437"/>
      <c r="U737" s="437"/>
      <c r="V737" s="437"/>
      <c r="W737" s="437"/>
      <c r="X737" s="437"/>
      <c r="Y737" s="437"/>
      <c r="Z737" s="437"/>
      <c r="AA737" s="437"/>
      <c r="AB737" s="437"/>
      <c r="AC737" s="437"/>
      <c r="AD737" s="437"/>
      <c r="AE737" s="437"/>
      <c r="AF737" s="437"/>
      <c r="AG737" s="437"/>
    </row>
    <row r="738">
      <c r="A738" s="437"/>
      <c r="B738" s="437"/>
      <c r="C738" s="437"/>
      <c r="D738" s="437"/>
      <c r="E738" s="437"/>
      <c r="F738" s="437"/>
      <c r="G738" s="437"/>
      <c r="H738" s="437"/>
      <c r="I738" s="437"/>
      <c r="J738" s="437"/>
      <c r="K738" s="437"/>
      <c r="L738" s="437"/>
      <c r="M738" s="437"/>
      <c r="N738" s="437"/>
      <c r="O738" s="437"/>
      <c r="P738" s="437"/>
      <c r="Q738" s="437"/>
      <c r="R738" s="437"/>
      <c r="S738" s="437"/>
      <c r="T738" s="437"/>
      <c r="U738" s="437"/>
      <c r="V738" s="437"/>
      <c r="W738" s="437"/>
      <c r="X738" s="437"/>
      <c r="Y738" s="437"/>
      <c r="Z738" s="437"/>
      <c r="AA738" s="437"/>
      <c r="AB738" s="437"/>
      <c r="AC738" s="437"/>
      <c r="AD738" s="437"/>
      <c r="AE738" s="437"/>
      <c r="AF738" s="437"/>
      <c r="AG738" s="437"/>
    </row>
    <row r="739">
      <c r="A739" s="437"/>
      <c r="B739" s="437"/>
      <c r="C739" s="437"/>
      <c r="D739" s="437"/>
      <c r="E739" s="437"/>
      <c r="F739" s="437"/>
      <c r="G739" s="437"/>
      <c r="H739" s="437"/>
      <c r="I739" s="437"/>
      <c r="J739" s="437"/>
      <c r="K739" s="437"/>
      <c r="L739" s="437"/>
      <c r="M739" s="437"/>
      <c r="N739" s="437"/>
      <c r="O739" s="437"/>
      <c r="P739" s="437"/>
      <c r="Q739" s="437"/>
      <c r="R739" s="437"/>
      <c r="S739" s="437"/>
      <c r="T739" s="437"/>
      <c r="U739" s="437"/>
      <c r="V739" s="437"/>
      <c r="W739" s="437"/>
      <c r="X739" s="437"/>
      <c r="Y739" s="437"/>
      <c r="Z739" s="437"/>
      <c r="AA739" s="437"/>
      <c r="AB739" s="437"/>
      <c r="AC739" s="437"/>
      <c r="AD739" s="437"/>
      <c r="AE739" s="437"/>
      <c r="AF739" s="437"/>
      <c r="AG739" s="437"/>
    </row>
    <row r="740">
      <c r="A740" s="437"/>
      <c r="B740" s="437"/>
      <c r="C740" s="437"/>
      <c r="D740" s="437"/>
      <c r="E740" s="437"/>
      <c r="F740" s="437"/>
      <c r="G740" s="437"/>
      <c r="H740" s="437"/>
      <c r="I740" s="437"/>
      <c r="J740" s="437"/>
      <c r="K740" s="437"/>
      <c r="L740" s="437"/>
      <c r="M740" s="437"/>
      <c r="N740" s="437"/>
      <c r="O740" s="437"/>
      <c r="P740" s="437"/>
      <c r="Q740" s="437"/>
      <c r="R740" s="437"/>
      <c r="S740" s="437"/>
      <c r="T740" s="437"/>
      <c r="U740" s="437"/>
      <c r="V740" s="437"/>
      <c r="W740" s="437"/>
      <c r="X740" s="437"/>
      <c r="Y740" s="437"/>
      <c r="Z740" s="437"/>
      <c r="AA740" s="437"/>
      <c r="AB740" s="437"/>
      <c r="AC740" s="437"/>
      <c r="AD740" s="437"/>
      <c r="AE740" s="437"/>
      <c r="AF740" s="437"/>
      <c r="AG740" s="437"/>
    </row>
    <row r="741">
      <c r="A741" s="437"/>
      <c r="B741" s="437"/>
      <c r="C741" s="437"/>
      <c r="D741" s="437"/>
      <c r="E741" s="437"/>
      <c r="F741" s="437"/>
      <c r="G741" s="437"/>
      <c r="H741" s="437"/>
      <c r="I741" s="437"/>
      <c r="J741" s="437"/>
      <c r="K741" s="437"/>
      <c r="L741" s="437"/>
      <c r="M741" s="437"/>
      <c r="N741" s="437"/>
      <c r="O741" s="437"/>
      <c r="P741" s="437"/>
      <c r="Q741" s="437"/>
      <c r="R741" s="437"/>
      <c r="S741" s="437"/>
      <c r="T741" s="437"/>
      <c r="U741" s="437"/>
      <c r="V741" s="437"/>
      <c r="W741" s="437"/>
      <c r="X741" s="437"/>
      <c r="Y741" s="437"/>
      <c r="Z741" s="437"/>
      <c r="AA741" s="437"/>
      <c r="AB741" s="437"/>
      <c r="AC741" s="437"/>
      <c r="AD741" s="437"/>
      <c r="AE741" s="437"/>
      <c r="AF741" s="437"/>
      <c r="AG741" s="437"/>
    </row>
    <row r="742">
      <c r="A742" s="437"/>
      <c r="B742" s="437"/>
      <c r="C742" s="437"/>
      <c r="D742" s="437"/>
      <c r="E742" s="437"/>
      <c r="F742" s="437"/>
      <c r="G742" s="437"/>
      <c r="H742" s="437"/>
      <c r="I742" s="437"/>
      <c r="J742" s="437"/>
      <c r="K742" s="437"/>
      <c r="L742" s="437"/>
      <c r="M742" s="437"/>
      <c r="N742" s="437"/>
      <c r="O742" s="437"/>
      <c r="P742" s="437"/>
      <c r="Q742" s="437"/>
      <c r="R742" s="437"/>
      <c r="S742" s="437"/>
      <c r="T742" s="437"/>
      <c r="U742" s="437"/>
      <c r="V742" s="437"/>
      <c r="W742" s="437"/>
      <c r="X742" s="437"/>
      <c r="Y742" s="437"/>
      <c r="Z742" s="437"/>
      <c r="AA742" s="437"/>
      <c r="AB742" s="437"/>
      <c r="AC742" s="437"/>
      <c r="AD742" s="437"/>
      <c r="AE742" s="437"/>
      <c r="AF742" s="437"/>
      <c r="AG742" s="437"/>
    </row>
    <row r="743">
      <c r="A743" s="437"/>
      <c r="B743" s="437"/>
      <c r="C743" s="437"/>
      <c r="D743" s="437"/>
      <c r="E743" s="437"/>
      <c r="F743" s="437"/>
      <c r="G743" s="437"/>
      <c r="H743" s="437"/>
      <c r="I743" s="437"/>
      <c r="J743" s="437"/>
      <c r="K743" s="437"/>
      <c r="L743" s="437"/>
      <c r="M743" s="437"/>
      <c r="N743" s="437"/>
      <c r="O743" s="437"/>
      <c r="P743" s="437"/>
      <c r="Q743" s="437"/>
      <c r="R743" s="437"/>
      <c r="S743" s="437"/>
      <c r="T743" s="437"/>
      <c r="U743" s="437"/>
      <c r="V743" s="437"/>
      <c r="W743" s="437"/>
      <c r="X743" s="437"/>
      <c r="Y743" s="437"/>
      <c r="Z743" s="437"/>
      <c r="AA743" s="437"/>
      <c r="AB743" s="437"/>
      <c r="AC743" s="437"/>
      <c r="AD743" s="437"/>
      <c r="AE743" s="437"/>
      <c r="AF743" s="437"/>
      <c r="AG743" s="437"/>
    </row>
    <row r="744">
      <c r="A744" s="437"/>
      <c r="B744" s="437"/>
      <c r="C744" s="437"/>
      <c r="D744" s="437"/>
      <c r="E744" s="437"/>
      <c r="F744" s="437"/>
      <c r="G744" s="437"/>
      <c r="H744" s="437"/>
      <c r="I744" s="437"/>
      <c r="J744" s="437"/>
      <c r="K744" s="437"/>
      <c r="L744" s="437"/>
      <c r="M744" s="437"/>
      <c r="N744" s="437"/>
      <c r="O744" s="437"/>
      <c r="P744" s="437"/>
      <c r="Q744" s="437"/>
      <c r="R744" s="437"/>
      <c r="S744" s="437"/>
      <c r="T744" s="437"/>
      <c r="U744" s="437"/>
      <c r="V744" s="437"/>
      <c r="W744" s="437"/>
      <c r="X744" s="437"/>
      <c r="Y744" s="437"/>
      <c r="Z744" s="437"/>
      <c r="AA744" s="437"/>
      <c r="AB744" s="437"/>
      <c r="AC744" s="437"/>
      <c r="AD744" s="437"/>
      <c r="AE744" s="437"/>
      <c r="AF744" s="437"/>
      <c r="AG744" s="437"/>
    </row>
    <row r="745">
      <c r="A745" s="437"/>
      <c r="B745" s="437"/>
      <c r="C745" s="437"/>
      <c r="D745" s="437"/>
      <c r="E745" s="437"/>
      <c r="F745" s="437"/>
      <c r="G745" s="437"/>
      <c r="H745" s="437"/>
      <c r="I745" s="437"/>
      <c r="J745" s="437"/>
      <c r="K745" s="437"/>
      <c r="L745" s="437"/>
      <c r="M745" s="437"/>
      <c r="N745" s="437"/>
      <c r="O745" s="437"/>
      <c r="P745" s="437"/>
      <c r="Q745" s="437"/>
      <c r="R745" s="437"/>
      <c r="S745" s="437"/>
      <c r="T745" s="437"/>
      <c r="U745" s="437"/>
      <c r="V745" s="437"/>
      <c r="W745" s="437"/>
      <c r="X745" s="437"/>
      <c r="Y745" s="437"/>
      <c r="Z745" s="437"/>
      <c r="AA745" s="437"/>
      <c r="AB745" s="437"/>
      <c r="AC745" s="437"/>
      <c r="AD745" s="437"/>
      <c r="AE745" s="437"/>
      <c r="AF745" s="437"/>
      <c r="AG745" s="437"/>
    </row>
    <row r="746">
      <c r="A746" s="437"/>
      <c r="B746" s="437"/>
      <c r="C746" s="437"/>
      <c r="D746" s="437"/>
      <c r="E746" s="437"/>
      <c r="F746" s="437"/>
      <c r="G746" s="437"/>
      <c r="H746" s="437"/>
      <c r="I746" s="437"/>
      <c r="J746" s="437"/>
      <c r="K746" s="437"/>
      <c r="L746" s="437"/>
      <c r="M746" s="437"/>
      <c r="N746" s="437"/>
      <c r="O746" s="437"/>
      <c r="P746" s="437"/>
      <c r="Q746" s="437"/>
      <c r="R746" s="437"/>
      <c r="S746" s="437"/>
      <c r="T746" s="437"/>
      <c r="U746" s="437"/>
      <c r="V746" s="437"/>
      <c r="W746" s="437"/>
      <c r="X746" s="437"/>
      <c r="Y746" s="437"/>
      <c r="Z746" s="437"/>
      <c r="AA746" s="437"/>
      <c r="AB746" s="437"/>
      <c r="AC746" s="437"/>
      <c r="AD746" s="437"/>
      <c r="AE746" s="437"/>
      <c r="AF746" s="437"/>
      <c r="AG746" s="437"/>
    </row>
    <row r="747">
      <c r="A747" s="437"/>
      <c r="B747" s="437"/>
      <c r="C747" s="437"/>
      <c r="D747" s="437"/>
      <c r="E747" s="437"/>
      <c r="F747" s="437"/>
      <c r="G747" s="437"/>
      <c r="H747" s="437"/>
      <c r="I747" s="437"/>
      <c r="J747" s="437"/>
      <c r="K747" s="437"/>
      <c r="L747" s="437"/>
      <c r="M747" s="437"/>
      <c r="N747" s="437"/>
      <c r="O747" s="437"/>
      <c r="P747" s="437"/>
      <c r="Q747" s="437"/>
      <c r="R747" s="437"/>
      <c r="S747" s="437"/>
      <c r="T747" s="437"/>
      <c r="U747" s="437"/>
      <c r="V747" s="437"/>
      <c r="W747" s="437"/>
      <c r="X747" s="437"/>
      <c r="Y747" s="437"/>
      <c r="Z747" s="437"/>
      <c r="AA747" s="437"/>
      <c r="AB747" s="437"/>
      <c r="AC747" s="437"/>
      <c r="AD747" s="437"/>
      <c r="AE747" s="437"/>
      <c r="AF747" s="437"/>
      <c r="AG747" s="437"/>
    </row>
    <row r="748">
      <c r="A748" s="437"/>
      <c r="B748" s="437"/>
      <c r="C748" s="437"/>
      <c r="D748" s="437"/>
      <c r="E748" s="437"/>
      <c r="F748" s="437"/>
      <c r="G748" s="437"/>
      <c r="H748" s="437"/>
      <c r="I748" s="437"/>
      <c r="J748" s="437"/>
      <c r="K748" s="437"/>
      <c r="L748" s="437"/>
      <c r="M748" s="437"/>
      <c r="N748" s="437"/>
      <c r="O748" s="437"/>
      <c r="P748" s="437"/>
      <c r="Q748" s="437"/>
      <c r="R748" s="437"/>
      <c r="S748" s="437"/>
      <c r="T748" s="437"/>
      <c r="U748" s="437"/>
      <c r="V748" s="437"/>
      <c r="W748" s="437"/>
      <c r="X748" s="437"/>
      <c r="Y748" s="437"/>
      <c r="Z748" s="437"/>
      <c r="AA748" s="437"/>
      <c r="AB748" s="437"/>
      <c r="AC748" s="437"/>
      <c r="AD748" s="437"/>
      <c r="AE748" s="437"/>
      <c r="AF748" s="437"/>
      <c r="AG748" s="437"/>
    </row>
    <row r="749">
      <c r="A749" s="437"/>
      <c r="B749" s="437"/>
      <c r="C749" s="437"/>
      <c r="D749" s="437"/>
      <c r="E749" s="437"/>
      <c r="F749" s="437"/>
      <c r="G749" s="437"/>
      <c r="H749" s="437"/>
      <c r="I749" s="437"/>
      <c r="J749" s="437"/>
      <c r="K749" s="437"/>
      <c r="L749" s="437"/>
      <c r="M749" s="437"/>
      <c r="N749" s="437"/>
      <c r="O749" s="437"/>
      <c r="P749" s="437"/>
      <c r="Q749" s="437"/>
      <c r="R749" s="437"/>
      <c r="S749" s="437"/>
      <c r="T749" s="437"/>
      <c r="U749" s="437"/>
      <c r="V749" s="437"/>
      <c r="W749" s="437"/>
      <c r="X749" s="437"/>
      <c r="Y749" s="437"/>
      <c r="Z749" s="437"/>
      <c r="AA749" s="437"/>
      <c r="AB749" s="437"/>
      <c r="AC749" s="437"/>
      <c r="AD749" s="437"/>
      <c r="AE749" s="437"/>
      <c r="AF749" s="437"/>
      <c r="AG749" s="437"/>
    </row>
    <row r="750">
      <c r="A750" s="437"/>
      <c r="B750" s="437"/>
      <c r="C750" s="437"/>
      <c r="D750" s="437"/>
      <c r="E750" s="437"/>
      <c r="F750" s="437"/>
      <c r="G750" s="437"/>
      <c r="H750" s="437"/>
      <c r="I750" s="437"/>
      <c r="J750" s="437"/>
      <c r="K750" s="437"/>
      <c r="L750" s="437"/>
      <c r="M750" s="437"/>
      <c r="N750" s="437"/>
      <c r="O750" s="437"/>
      <c r="P750" s="437"/>
      <c r="Q750" s="437"/>
      <c r="R750" s="437"/>
      <c r="S750" s="437"/>
      <c r="T750" s="437"/>
      <c r="U750" s="437"/>
      <c r="V750" s="437"/>
      <c r="W750" s="437"/>
      <c r="X750" s="437"/>
      <c r="Y750" s="437"/>
      <c r="Z750" s="437"/>
      <c r="AA750" s="437"/>
      <c r="AB750" s="437"/>
      <c r="AC750" s="437"/>
      <c r="AD750" s="437"/>
      <c r="AE750" s="437"/>
      <c r="AF750" s="437"/>
      <c r="AG750" s="437"/>
    </row>
    <row r="751">
      <c r="A751" s="437"/>
      <c r="B751" s="437"/>
      <c r="C751" s="437"/>
      <c r="D751" s="437"/>
      <c r="E751" s="437"/>
      <c r="F751" s="437"/>
      <c r="G751" s="437"/>
      <c r="H751" s="437"/>
      <c r="I751" s="437"/>
      <c r="J751" s="437"/>
      <c r="K751" s="437"/>
      <c r="L751" s="437"/>
      <c r="M751" s="437"/>
      <c r="N751" s="437"/>
      <c r="O751" s="437"/>
      <c r="P751" s="437"/>
      <c r="Q751" s="437"/>
      <c r="R751" s="437"/>
      <c r="S751" s="437"/>
      <c r="T751" s="437"/>
      <c r="U751" s="437"/>
      <c r="V751" s="437"/>
      <c r="W751" s="437"/>
      <c r="X751" s="437"/>
      <c r="Y751" s="437"/>
      <c r="Z751" s="437"/>
      <c r="AA751" s="437"/>
      <c r="AB751" s="437"/>
      <c r="AC751" s="437"/>
      <c r="AD751" s="437"/>
      <c r="AE751" s="437"/>
      <c r="AF751" s="437"/>
      <c r="AG751" s="437"/>
    </row>
    <row r="752">
      <c r="A752" s="437"/>
      <c r="B752" s="437"/>
      <c r="C752" s="437"/>
      <c r="D752" s="437"/>
      <c r="E752" s="437"/>
      <c r="F752" s="437"/>
      <c r="G752" s="437"/>
      <c r="H752" s="437"/>
      <c r="I752" s="437"/>
      <c r="J752" s="437"/>
      <c r="K752" s="437"/>
      <c r="L752" s="437"/>
      <c r="M752" s="437"/>
      <c r="N752" s="437"/>
      <c r="O752" s="437"/>
      <c r="P752" s="437"/>
      <c r="Q752" s="437"/>
      <c r="R752" s="437"/>
      <c r="S752" s="437"/>
      <c r="T752" s="437"/>
      <c r="U752" s="437"/>
      <c r="V752" s="437"/>
      <c r="W752" s="437"/>
      <c r="X752" s="437"/>
      <c r="Y752" s="437"/>
      <c r="Z752" s="437"/>
      <c r="AA752" s="437"/>
      <c r="AB752" s="437"/>
      <c r="AC752" s="437"/>
      <c r="AD752" s="437"/>
      <c r="AE752" s="437"/>
      <c r="AF752" s="437"/>
      <c r="AG752" s="437"/>
    </row>
    <row r="753">
      <c r="A753" s="437"/>
      <c r="B753" s="437"/>
      <c r="C753" s="437"/>
      <c r="D753" s="437"/>
      <c r="E753" s="437"/>
      <c r="F753" s="437"/>
      <c r="G753" s="437"/>
      <c r="H753" s="437"/>
      <c r="I753" s="437"/>
      <c r="J753" s="437"/>
      <c r="K753" s="437"/>
      <c r="L753" s="437"/>
      <c r="M753" s="437"/>
      <c r="N753" s="437"/>
      <c r="O753" s="437"/>
      <c r="P753" s="437"/>
      <c r="Q753" s="437"/>
      <c r="R753" s="437"/>
      <c r="S753" s="437"/>
      <c r="T753" s="437"/>
      <c r="U753" s="437"/>
      <c r="V753" s="437"/>
      <c r="W753" s="437"/>
      <c r="X753" s="437"/>
      <c r="Y753" s="437"/>
      <c r="Z753" s="437"/>
      <c r="AA753" s="437"/>
      <c r="AB753" s="437"/>
      <c r="AC753" s="437"/>
      <c r="AD753" s="437"/>
      <c r="AE753" s="437"/>
      <c r="AF753" s="437"/>
      <c r="AG753" s="437"/>
    </row>
    <row r="754">
      <c r="A754" s="437"/>
      <c r="B754" s="437"/>
      <c r="C754" s="437"/>
      <c r="D754" s="437"/>
      <c r="E754" s="437"/>
      <c r="F754" s="437"/>
      <c r="G754" s="437"/>
      <c r="H754" s="437"/>
      <c r="I754" s="437"/>
      <c r="J754" s="437"/>
      <c r="K754" s="437"/>
      <c r="L754" s="437"/>
      <c r="M754" s="437"/>
      <c r="N754" s="437"/>
      <c r="O754" s="437"/>
      <c r="P754" s="437"/>
      <c r="Q754" s="437"/>
      <c r="R754" s="437"/>
      <c r="S754" s="437"/>
      <c r="T754" s="437"/>
      <c r="U754" s="437"/>
      <c r="V754" s="437"/>
      <c r="W754" s="437"/>
      <c r="X754" s="437"/>
      <c r="Y754" s="437"/>
      <c r="Z754" s="437"/>
      <c r="AA754" s="437"/>
      <c r="AB754" s="437"/>
      <c r="AC754" s="437"/>
      <c r="AD754" s="437"/>
      <c r="AE754" s="437"/>
      <c r="AF754" s="437"/>
      <c r="AG754" s="437"/>
    </row>
    <row r="755">
      <c r="A755" s="437"/>
      <c r="B755" s="437"/>
      <c r="C755" s="437"/>
      <c r="D755" s="437"/>
      <c r="E755" s="437"/>
      <c r="F755" s="437"/>
      <c r="G755" s="437"/>
      <c r="H755" s="437"/>
      <c r="I755" s="437"/>
      <c r="J755" s="437"/>
      <c r="K755" s="437"/>
      <c r="L755" s="437"/>
      <c r="M755" s="437"/>
      <c r="N755" s="437"/>
      <c r="O755" s="437"/>
      <c r="P755" s="437"/>
      <c r="Q755" s="437"/>
      <c r="R755" s="437"/>
      <c r="S755" s="437"/>
      <c r="T755" s="437"/>
      <c r="U755" s="437"/>
      <c r="V755" s="437"/>
      <c r="W755" s="437"/>
      <c r="X755" s="437"/>
      <c r="Y755" s="437"/>
      <c r="Z755" s="437"/>
      <c r="AA755" s="437"/>
      <c r="AB755" s="437"/>
      <c r="AC755" s="437"/>
      <c r="AD755" s="437"/>
      <c r="AE755" s="437"/>
      <c r="AF755" s="437"/>
      <c r="AG755" s="437"/>
    </row>
    <row r="756">
      <c r="A756" s="437"/>
      <c r="B756" s="437"/>
      <c r="C756" s="437"/>
      <c r="D756" s="437"/>
      <c r="E756" s="437"/>
      <c r="F756" s="437"/>
      <c r="G756" s="437"/>
      <c r="H756" s="437"/>
      <c r="I756" s="437"/>
      <c r="J756" s="437"/>
      <c r="K756" s="437"/>
      <c r="L756" s="437"/>
      <c r="M756" s="437"/>
      <c r="N756" s="437"/>
      <c r="O756" s="437"/>
      <c r="P756" s="437"/>
      <c r="Q756" s="437"/>
      <c r="R756" s="437"/>
      <c r="S756" s="437"/>
      <c r="T756" s="437"/>
      <c r="U756" s="437"/>
      <c r="V756" s="437"/>
      <c r="W756" s="437"/>
      <c r="X756" s="437"/>
      <c r="Y756" s="437"/>
      <c r="Z756" s="437"/>
      <c r="AA756" s="437"/>
      <c r="AB756" s="437"/>
      <c r="AC756" s="437"/>
      <c r="AD756" s="437"/>
      <c r="AE756" s="437"/>
      <c r="AF756" s="437"/>
      <c r="AG756" s="437"/>
    </row>
    <row r="757">
      <c r="A757" s="437"/>
      <c r="B757" s="437"/>
      <c r="C757" s="437"/>
      <c r="D757" s="437"/>
      <c r="E757" s="437"/>
      <c r="F757" s="437"/>
      <c r="G757" s="437"/>
      <c r="H757" s="437"/>
      <c r="I757" s="437"/>
      <c r="J757" s="437"/>
      <c r="K757" s="437"/>
      <c r="L757" s="437"/>
      <c r="M757" s="437"/>
      <c r="N757" s="437"/>
      <c r="O757" s="437"/>
      <c r="P757" s="437"/>
      <c r="Q757" s="437"/>
      <c r="R757" s="437"/>
      <c r="S757" s="437"/>
      <c r="T757" s="437"/>
      <c r="U757" s="437"/>
      <c r="V757" s="437"/>
      <c r="W757" s="437"/>
      <c r="X757" s="437"/>
      <c r="Y757" s="437"/>
      <c r="Z757" s="437"/>
      <c r="AA757" s="437"/>
      <c r="AB757" s="437"/>
      <c r="AC757" s="437"/>
      <c r="AD757" s="437"/>
      <c r="AE757" s="437"/>
      <c r="AF757" s="437"/>
      <c r="AG757" s="437"/>
    </row>
    <row r="758">
      <c r="A758" s="437"/>
      <c r="B758" s="437"/>
      <c r="C758" s="437"/>
      <c r="D758" s="437"/>
      <c r="E758" s="437"/>
      <c r="F758" s="437"/>
      <c r="G758" s="437"/>
      <c r="H758" s="437"/>
      <c r="I758" s="437"/>
      <c r="J758" s="437"/>
      <c r="K758" s="437"/>
      <c r="L758" s="437"/>
      <c r="M758" s="437"/>
      <c r="N758" s="437"/>
      <c r="O758" s="437"/>
      <c r="P758" s="437"/>
      <c r="Q758" s="437"/>
      <c r="R758" s="437"/>
      <c r="S758" s="437"/>
      <c r="T758" s="437"/>
      <c r="U758" s="437"/>
      <c r="V758" s="437"/>
      <c r="W758" s="437"/>
      <c r="X758" s="437"/>
      <c r="Y758" s="437"/>
      <c r="Z758" s="437"/>
      <c r="AA758" s="437"/>
      <c r="AB758" s="437"/>
      <c r="AC758" s="437"/>
      <c r="AD758" s="437"/>
      <c r="AE758" s="437"/>
      <c r="AF758" s="437"/>
      <c r="AG758" s="437"/>
    </row>
    <row r="759">
      <c r="A759" s="437"/>
      <c r="B759" s="437"/>
      <c r="C759" s="437"/>
      <c r="D759" s="437"/>
      <c r="E759" s="437"/>
      <c r="F759" s="437"/>
      <c r="G759" s="437"/>
      <c r="H759" s="437"/>
      <c r="I759" s="437"/>
      <c r="J759" s="437"/>
      <c r="K759" s="437"/>
      <c r="L759" s="437"/>
      <c r="M759" s="437"/>
      <c r="N759" s="437"/>
      <c r="O759" s="437"/>
      <c r="P759" s="437"/>
      <c r="Q759" s="437"/>
      <c r="R759" s="437"/>
      <c r="S759" s="437"/>
      <c r="T759" s="437"/>
      <c r="U759" s="437"/>
      <c r="V759" s="437"/>
      <c r="W759" s="437"/>
      <c r="X759" s="437"/>
      <c r="Y759" s="437"/>
      <c r="Z759" s="437"/>
      <c r="AA759" s="437"/>
      <c r="AB759" s="437"/>
      <c r="AC759" s="437"/>
      <c r="AD759" s="437"/>
      <c r="AE759" s="437"/>
      <c r="AF759" s="437"/>
      <c r="AG759" s="437"/>
    </row>
    <row r="760">
      <c r="A760" s="437"/>
      <c r="B760" s="437"/>
      <c r="C760" s="437"/>
      <c r="D760" s="437"/>
      <c r="E760" s="437"/>
      <c r="F760" s="437"/>
      <c r="G760" s="437"/>
      <c r="H760" s="437"/>
      <c r="I760" s="437"/>
      <c r="J760" s="437"/>
      <c r="K760" s="437"/>
      <c r="L760" s="437"/>
      <c r="M760" s="437"/>
      <c r="N760" s="437"/>
      <c r="O760" s="437"/>
      <c r="P760" s="437"/>
      <c r="Q760" s="437"/>
      <c r="R760" s="437"/>
      <c r="S760" s="437"/>
      <c r="T760" s="437"/>
      <c r="U760" s="437"/>
      <c r="V760" s="437"/>
      <c r="W760" s="437"/>
      <c r="X760" s="437"/>
      <c r="Y760" s="437"/>
      <c r="Z760" s="437"/>
      <c r="AA760" s="437"/>
      <c r="AB760" s="437"/>
      <c r="AC760" s="437"/>
      <c r="AD760" s="437"/>
      <c r="AE760" s="437"/>
      <c r="AF760" s="437"/>
      <c r="AG760" s="437"/>
    </row>
    <row r="761">
      <c r="A761" s="437"/>
      <c r="B761" s="437"/>
      <c r="C761" s="437"/>
      <c r="D761" s="437"/>
      <c r="E761" s="437"/>
      <c r="F761" s="437"/>
      <c r="G761" s="437"/>
      <c r="H761" s="437"/>
      <c r="I761" s="437"/>
      <c r="J761" s="437"/>
      <c r="K761" s="437"/>
      <c r="L761" s="437"/>
      <c r="M761" s="437"/>
      <c r="N761" s="437"/>
      <c r="O761" s="437"/>
      <c r="P761" s="437"/>
      <c r="Q761" s="437"/>
      <c r="R761" s="437"/>
      <c r="S761" s="437"/>
      <c r="T761" s="437"/>
      <c r="U761" s="437"/>
      <c r="V761" s="437"/>
      <c r="W761" s="437"/>
      <c r="X761" s="437"/>
      <c r="Y761" s="437"/>
      <c r="Z761" s="437"/>
      <c r="AA761" s="437"/>
      <c r="AB761" s="437"/>
      <c r="AC761" s="437"/>
      <c r="AD761" s="437"/>
      <c r="AE761" s="437"/>
      <c r="AF761" s="437"/>
      <c r="AG761" s="437"/>
    </row>
    <row r="762">
      <c r="A762" s="437"/>
      <c r="B762" s="437"/>
      <c r="C762" s="437"/>
      <c r="D762" s="437"/>
      <c r="E762" s="437"/>
      <c r="F762" s="437"/>
      <c r="G762" s="437"/>
      <c r="H762" s="437"/>
      <c r="I762" s="437"/>
      <c r="J762" s="437"/>
      <c r="K762" s="437"/>
      <c r="L762" s="437"/>
      <c r="M762" s="437"/>
      <c r="N762" s="437"/>
      <c r="O762" s="437"/>
      <c r="P762" s="437"/>
      <c r="Q762" s="437"/>
      <c r="R762" s="437"/>
      <c r="S762" s="437"/>
      <c r="T762" s="437"/>
      <c r="U762" s="437"/>
      <c r="V762" s="437"/>
      <c r="W762" s="437"/>
      <c r="X762" s="437"/>
      <c r="Y762" s="437"/>
      <c r="Z762" s="437"/>
      <c r="AA762" s="437"/>
      <c r="AB762" s="437"/>
      <c r="AC762" s="437"/>
      <c r="AD762" s="437"/>
      <c r="AE762" s="437"/>
      <c r="AF762" s="437"/>
      <c r="AG762" s="437"/>
    </row>
    <row r="763">
      <c r="A763" s="437"/>
      <c r="B763" s="437"/>
      <c r="C763" s="437"/>
      <c r="D763" s="437"/>
      <c r="E763" s="437"/>
      <c r="F763" s="437"/>
      <c r="G763" s="437"/>
      <c r="H763" s="437"/>
      <c r="I763" s="437"/>
      <c r="J763" s="437"/>
      <c r="K763" s="437"/>
      <c r="L763" s="437"/>
      <c r="M763" s="437"/>
      <c r="N763" s="437"/>
      <c r="O763" s="437"/>
      <c r="P763" s="437"/>
      <c r="Q763" s="437"/>
      <c r="R763" s="437"/>
      <c r="S763" s="437"/>
      <c r="T763" s="437"/>
      <c r="U763" s="437"/>
      <c r="V763" s="437"/>
      <c r="W763" s="437"/>
      <c r="X763" s="437"/>
      <c r="Y763" s="437"/>
      <c r="Z763" s="437"/>
      <c r="AA763" s="437"/>
      <c r="AB763" s="437"/>
      <c r="AC763" s="437"/>
      <c r="AD763" s="437"/>
      <c r="AE763" s="437"/>
      <c r="AF763" s="437"/>
      <c r="AG763" s="437"/>
    </row>
    <row r="764">
      <c r="A764" s="437"/>
      <c r="B764" s="437"/>
      <c r="C764" s="437"/>
      <c r="D764" s="437"/>
      <c r="E764" s="437"/>
      <c r="F764" s="437"/>
      <c r="G764" s="437"/>
      <c r="H764" s="437"/>
      <c r="I764" s="437"/>
      <c r="J764" s="437"/>
      <c r="K764" s="437"/>
      <c r="L764" s="437"/>
      <c r="M764" s="437"/>
      <c r="N764" s="437"/>
      <c r="O764" s="437"/>
      <c r="P764" s="437"/>
      <c r="Q764" s="437"/>
      <c r="R764" s="437"/>
      <c r="S764" s="437"/>
      <c r="T764" s="437"/>
      <c r="U764" s="437"/>
      <c r="V764" s="437"/>
      <c r="W764" s="437"/>
      <c r="X764" s="437"/>
      <c r="Y764" s="437"/>
      <c r="Z764" s="437"/>
      <c r="AA764" s="437"/>
      <c r="AB764" s="437"/>
      <c r="AC764" s="437"/>
      <c r="AD764" s="437"/>
      <c r="AE764" s="437"/>
      <c r="AF764" s="437"/>
      <c r="AG764" s="437"/>
    </row>
    <row r="765">
      <c r="A765" s="437"/>
      <c r="B765" s="437"/>
      <c r="C765" s="437"/>
      <c r="D765" s="437"/>
      <c r="E765" s="437"/>
      <c r="F765" s="437"/>
      <c r="G765" s="437"/>
      <c r="H765" s="437"/>
      <c r="I765" s="437"/>
      <c r="J765" s="437"/>
      <c r="K765" s="437"/>
      <c r="L765" s="437"/>
      <c r="M765" s="437"/>
      <c r="N765" s="437"/>
      <c r="O765" s="437"/>
      <c r="P765" s="437"/>
      <c r="Q765" s="437"/>
      <c r="R765" s="437"/>
      <c r="S765" s="437"/>
      <c r="T765" s="437"/>
      <c r="U765" s="437"/>
      <c r="V765" s="437"/>
      <c r="W765" s="437"/>
      <c r="X765" s="437"/>
      <c r="Y765" s="437"/>
      <c r="Z765" s="437"/>
      <c r="AA765" s="437"/>
      <c r="AB765" s="437"/>
      <c r="AC765" s="437"/>
      <c r="AD765" s="437"/>
      <c r="AE765" s="437"/>
      <c r="AF765" s="437"/>
      <c r="AG765" s="437"/>
    </row>
    <row r="766">
      <c r="A766" s="437"/>
      <c r="B766" s="437"/>
      <c r="C766" s="437"/>
      <c r="D766" s="437"/>
      <c r="E766" s="437"/>
      <c r="F766" s="437"/>
      <c r="G766" s="437"/>
      <c r="H766" s="437"/>
      <c r="I766" s="437"/>
      <c r="J766" s="437"/>
      <c r="K766" s="437"/>
      <c r="L766" s="437"/>
      <c r="M766" s="437"/>
      <c r="N766" s="437"/>
      <c r="O766" s="437"/>
      <c r="P766" s="437"/>
      <c r="Q766" s="437"/>
      <c r="R766" s="437"/>
      <c r="S766" s="437"/>
      <c r="T766" s="437"/>
      <c r="U766" s="437"/>
      <c r="V766" s="437"/>
      <c r="W766" s="437"/>
      <c r="X766" s="437"/>
      <c r="Y766" s="437"/>
      <c r="Z766" s="437"/>
      <c r="AA766" s="437"/>
      <c r="AB766" s="437"/>
      <c r="AC766" s="437"/>
      <c r="AD766" s="437"/>
      <c r="AE766" s="437"/>
      <c r="AF766" s="437"/>
      <c r="AG766" s="437"/>
    </row>
    <row r="767">
      <c r="A767" s="437"/>
      <c r="B767" s="437"/>
      <c r="C767" s="437"/>
      <c r="D767" s="437"/>
      <c r="E767" s="437"/>
      <c r="F767" s="437"/>
      <c r="G767" s="437"/>
      <c r="H767" s="437"/>
      <c r="I767" s="437"/>
      <c r="J767" s="437"/>
      <c r="K767" s="437"/>
      <c r="L767" s="437"/>
      <c r="M767" s="437"/>
      <c r="N767" s="437"/>
      <c r="O767" s="437"/>
      <c r="P767" s="437"/>
      <c r="Q767" s="437"/>
      <c r="R767" s="437"/>
      <c r="S767" s="437"/>
      <c r="T767" s="437"/>
      <c r="U767" s="437"/>
      <c r="V767" s="437"/>
      <c r="W767" s="437"/>
      <c r="X767" s="437"/>
      <c r="Y767" s="437"/>
      <c r="Z767" s="437"/>
      <c r="AA767" s="437"/>
      <c r="AB767" s="437"/>
      <c r="AC767" s="437"/>
      <c r="AD767" s="437"/>
      <c r="AE767" s="437"/>
      <c r="AF767" s="437"/>
      <c r="AG767" s="437"/>
    </row>
    <row r="768">
      <c r="A768" s="437"/>
      <c r="B768" s="437"/>
      <c r="C768" s="437"/>
      <c r="D768" s="437"/>
      <c r="E768" s="437"/>
      <c r="F768" s="437"/>
      <c r="G768" s="437"/>
      <c r="H768" s="437"/>
      <c r="I768" s="437"/>
      <c r="J768" s="437"/>
      <c r="K768" s="437"/>
      <c r="L768" s="437"/>
      <c r="M768" s="437"/>
      <c r="N768" s="437"/>
      <c r="O768" s="437"/>
      <c r="P768" s="437"/>
      <c r="Q768" s="437"/>
      <c r="R768" s="437"/>
      <c r="S768" s="437"/>
      <c r="T768" s="437"/>
      <c r="U768" s="437"/>
      <c r="V768" s="437"/>
      <c r="W768" s="437"/>
      <c r="X768" s="437"/>
      <c r="Y768" s="437"/>
      <c r="Z768" s="437"/>
      <c r="AA768" s="437"/>
      <c r="AB768" s="437"/>
      <c r="AC768" s="437"/>
      <c r="AD768" s="437"/>
      <c r="AE768" s="437"/>
      <c r="AF768" s="437"/>
      <c r="AG768" s="437"/>
    </row>
    <row r="769">
      <c r="A769" s="437"/>
      <c r="B769" s="437"/>
      <c r="C769" s="437"/>
      <c r="D769" s="437"/>
      <c r="E769" s="437"/>
      <c r="F769" s="437"/>
      <c r="G769" s="437"/>
      <c r="H769" s="437"/>
      <c r="I769" s="437"/>
      <c r="J769" s="437"/>
      <c r="K769" s="437"/>
      <c r="L769" s="437"/>
      <c r="M769" s="437"/>
      <c r="N769" s="437"/>
      <c r="O769" s="437"/>
      <c r="P769" s="437"/>
      <c r="Q769" s="437"/>
      <c r="R769" s="437"/>
      <c r="S769" s="437"/>
      <c r="T769" s="437"/>
      <c r="U769" s="437"/>
      <c r="V769" s="437"/>
      <c r="W769" s="437"/>
      <c r="X769" s="437"/>
      <c r="Y769" s="437"/>
      <c r="Z769" s="437"/>
      <c r="AA769" s="437"/>
      <c r="AB769" s="437"/>
      <c r="AC769" s="437"/>
      <c r="AD769" s="437"/>
      <c r="AE769" s="437"/>
      <c r="AF769" s="437"/>
      <c r="AG769" s="437"/>
    </row>
    <row r="770">
      <c r="A770" s="437"/>
      <c r="B770" s="437"/>
      <c r="C770" s="437"/>
      <c r="D770" s="437"/>
      <c r="E770" s="437"/>
      <c r="F770" s="437"/>
      <c r="G770" s="437"/>
      <c r="H770" s="437"/>
      <c r="I770" s="437"/>
      <c r="J770" s="437"/>
      <c r="K770" s="437"/>
      <c r="L770" s="437"/>
      <c r="M770" s="437"/>
      <c r="N770" s="437"/>
      <c r="O770" s="437"/>
      <c r="P770" s="437"/>
      <c r="Q770" s="437"/>
      <c r="R770" s="437"/>
      <c r="S770" s="437"/>
      <c r="T770" s="437"/>
      <c r="U770" s="437"/>
      <c r="V770" s="437"/>
      <c r="W770" s="437"/>
      <c r="X770" s="437"/>
      <c r="Y770" s="437"/>
      <c r="Z770" s="437"/>
      <c r="AA770" s="437"/>
      <c r="AB770" s="437"/>
      <c r="AC770" s="437"/>
      <c r="AD770" s="437"/>
      <c r="AE770" s="437"/>
      <c r="AF770" s="437"/>
      <c r="AG770" s="437"/>
    </row>
    <row r="771">
      <c r="A771" s="437"/>
      <c r="B771" s="437"/>
      <c r="C771" s="437"/>
      <c r="D771" s="437"/>
      <c r="E771" s="437"/>
      <c r="F771" s="437"/>
      <c r="G771" s="437"/>
      <c r="H771" s="437"/>
      <c r="I771" s="437"/>
      <c r="J771" s="437"/>
      <c r="K771" s="437"/>
      <c r="L771" s="437"/>
      <c r="M771" s="437"/>
      <c r="N771" s="437"/>
      <c r="O771" s="437"/>
      <c r="P771" s="437"/>
      <c r="Q771" s="437"/>
      <c r="R771" s="437"/>
      <c r="S771" s="437"/>
      <c r="T771" s="437"/>
      <c r="U771" s="437"/>
      <c r="V771" s="437"/>
      <c r="W771" s="437"/>
      <c r="X771" s="437"/>
      <c r="Y771" s="437"/>
      <c r="Z771" s="437"/>
      <c r="AA771" s="437"/>
      <c r="AB771" s="437"/>
      <c r="AC771" s="437"/>
      <c r="AD771" s="437"/>
      <c r="AE771" s="437"/>
      <c r="AF771" s="437"/>
      <c r="AG771" s="437"/>
    </row>
    <row r="772">
      <c r="A772" s="437"/>
      <c r="B772" s="437"/>
      <c r="C772" s="437"/>
      <c r="D772" s="437"/>
      <c r="E772" s="437"/>
      <c r="F772" s="437"/>
      <c r="G772" s="437"/>
      <c r="H772" s="437"/>
      <c r="I772" s="437"/>
      <c r="J772" s="437"/>
      <c r="K772" s="437"/>
      <c r="L772" s="437"/>
      <c r="M772" s="437"/>
      <c r="N772" s="437"/>
      <c r="O772" s="437"/>
      <c r="P772" s="437"/>
      <c r="Q772" s="437"/>
      <c r="R772" s="437"/>
      <c r="S772" s="437"/>
      <c r="T772" s="437"/>
      <c r="U772" s="437"/>
      <c r="V772" s="437"/>
      <c r="W772" s="437"/>
      <c r="X772" s="437"/>
      <c r="Y772" s="437"/>
      <c r="Z772" s="437"/>
      <c r="AA772" s="437"/>
      <c r="AB772" s="437"/>
      <c r="AC772" s="437"/>
      <c r="AD772" s="437"/>
      <c r="AE772" s="437"/>
      <c r="AF772" s="437"/>
      <c r="AG772" s="437"/>
    </row>
    <row r="773">
      <c r="A773" s="437"/>
      <c r="B773" s="437"/>
      <c r="C773" s="437"/>
      <c r="D773" s="437"/>
      <c r="E773" s="437"/>
      <c r="F773" s="437"/>
      <c r="G773" s="437"/>
      <c r="H773" s="437"/>
      <c r="I773" s="437"/>
      <c r="J773" s="437"/>
      <c r="K773" s="437"/>
      <c r="L773" s="437"/>
      <c r="M773" s="437"/>
      <c r="N773" s="437"/>
      <c r="O773" s="437"/>
      <c r="P773" s="437"/>
      <c r="Q773" s="437"/>
      <c r="R773" s="437"/>
      <c r="S773" s="437"/>
      <c r="T773" s="437"/>
      <c r="U773" s="437"/>
      <c r="V773" s="437"/>
      <c r="W773" s="437"/>
      <c r="X773" s="437"/>
      <c r="Y773" s="437"/>
      <c r="Z773" s="437"/>
      <c r="AA773" s="437"/>
      <c r="AB773" s="437"/>
      <c r="AC773" s="437"/>
      <c r="AD773" s="437"/>
      <c r="AE773" s="437"/>
      <c r="AF773" s="437"/>
      <c r="AG773" s="437"/>
    </row>
    <row r="774">
      <c r="A774" s="437"/>
      <c r="B774" s="437"/>
      <c r="C774" s="437"/>
      <c r="D774" s="437"/>
      <c r="E774" s="437"/>
      <c r="F774" s="437"/>
      <c r="G774" s="437"/>
      <c r="H774" s="437"/>
      <c r="I774" s="437"/>
      <c r="J774" s="437"/>
      <c r="K774" s="437"/>
      <c r="L774" s="437"/>
      <c r="M774" s="437"/>
      <c r="N774" s="437"/>
      <c r="O774" s="437"/>
      <c r="P774" s="437"/>
      <c r="Q774" s="437"/>
      <c r="R774" s="437"/>
      <c r="S774" s="437"/>
      <c r="T774" s="437"/>
      <c r="U774" s="437"/>
      <c r="V774" s="437"/>
      <c r="W774" s="437"/>
      <c r="X774" s="437"/>
      <c r="Y774" s="437"/>
      <c r="Z774" s="437"/>
      <c r="AA774" s="437"/>
      <c r="AB774" s="437"/>
      <c r="AC774" s="437"/>
      <c r="AD774" s="437"/>
      <c r="AE774" s="437"/>
      <c r="AF774" s="437"/>
      <c r="AG774" s="437"/>
    </row>
    <row r="775">
      <c r="A775" s="437"/>
      <c r="B775" s="437"/>
      <c r="C775" s="437"/>
      <c r="D775" s="437"/>
      <c r="E775" s="437"/>
      <c r="F775" s="437"/>
      <c r="G775" s="437"/>
      <c r="H775" s="437"/>
      <c r="I775" s="437"/>
      <c r="J775" s="437"/>
      <c r="K775" s="437"/>
      <c r="L775" s="437"/>
      <c r="M775" s="437"/>
      <c r="N775" s="437"/>
      <c r="O775" s="437"/>
      <c r="P775" s="437"/>
      <c r="Q775" s="437"/>
      <c r="R775" s="437"/>
      <c r="S775" s="437"/>
      <c r="T775" s="437"/>
      <c r="U775" s="437"/>
      <c r="V775" s="437"/>
      <c r="W775" s="437"/>
      <c r="X775" s="437"/>
      <c r="Y775" s="437"/>
      <c r="Z775" s="437"/>
      <c r="AA775" s="437"/>
      <c r="AB775" s="437"/>
      <c r="AC775" s="437"/>
      <c r="AD775" s="437"/>
      <c r="AE775" s="437"/>
      <c r="AF775" s="437"/>
      <c r="AG775" s="437"/>
    </row>
    <row r="776">
      <c r="A776" s="437"/>
      <c r="B776" s="437"/>
      <c r="C776" s="437"/>
      <c r="D776" s="437"/>
      <c r="E776" s="437"/>
      <c r="F776" s="437"/>
      <c r="G776" s="437"/>
      <c r="H776" s="437"/>
      <c r="I776" s="437"/>
      <c r="J776" s="437"/>
      <c r="K776" s="437"/>
      <c r="L776" s="437"/>
      <c r="M776" s="437"/>
      <c r="N776" s="437"/>
      <c r="O776" s="437"/>
      <c r="P776" s="437"/>
      <c r="Q776" s="437"/>
      <c r="R776" s="437"/>
      <c r="S776" s="437"/>
      <c r="T776" s="437"/>
      <c r="U776" s="437"/>
      <c r="V776" s="437"/>
      <c r="W776" s="437"/>
      <c r="X776" s="437"/>
      <c r="Y776" s="437"/>
      <c r="Z776" s="437"/>
      <c r="AA776" s="437"/>
      <c r="AB776" s="437"/>
      <c r="AC776" s="437"/>
      <c r="AD776" s="437"/>
      <c r="AE776" s="437"/>
      <c r="AF776" s="437"/>
      <c r="AG776" s="437"/>
    </row>
    <row r="777">
      <c r="A777" s="437"/>
      <c r="B777" s="437"/>
      <c r="C777" s="437"/>
      <c r="D777" s="437"/>
      <c r="E777" s="437"/>
      <c r="F777" s="437"/>
      <c r="G777" s="437"/>
      <c r="H777" s="437"/>
      <c r="I777" s="437"/>
      <c r="J777" s="437"/>
      <c r="K777" s="437"/>
      <c r="L777" s="437"/>
      <c r="M777" s="437"/>
      <c r="N777" s="437"/>
      <c r="O777" s="437"/>
      <c r="P777" s="437"/>
      <c r="Q777" s="437"/>
      <c r="R777" s="437"/>
      <c r="S777" s="437"/>
      <c r="T777" s="437"/>
      <c r="U777" s="437"/>
      <c r="V777" s="437"/>
      <c r="W777" s="437"/>
      <c r="X777" s="437"/>
      <c r="Y777" s="437"/>
      <c r="Z777" s="437"/>
      <c r="AA777" s="437"/>
      <c r="AB777" s="437"/>
      <c r="AC777" s="437"/>
      <c r="AD777" s="437"/>
      <c r="AE777" s="437"/>
      <c r="AF777" s="437"/>
      <c r="AG777" s="437"/>
    </row>
    <row r="778">
      <c r="A778" s="437"/>
      <c r="B778" s="437"/>
      <c r="C778" s="437"/>
      <c r="D778" s="437"/>
      <c r="E778" s="437"/>
      <c r="F778" s="437"/>
      <c r="G778" s="437"/>
      <c r="H778" s="437"/>
      <c r="I778" s="437"/>
      <c r="J778" s="437"/>
      <c r="K778" s="437"/>
      <c r="L778" s="437"/>
      <c r="M778" s="437"/>
      <c r="N778" s="437"/>
      <c r="O778" s="437"/>
      <c r="P778" s="437"/>
      <c r="Q778" s="437"/>
      <c r="R778" s="437"/>
      <c r="S778" s="437"/>
      <c r="T778" s="437"/>
      <c r="U778" s="437"/>
      <c r="V778" s="437"/>
      <c r="W778" s="437"/>
      <c r="X778" s="437"/>
      <c r="Y778" s="437"/>
      <c r="Z778" s="437"/>
      <c r="AA778" s="437"/>
      <c r="AB778" s="437"/>
      <c r="AC778" s="437"/>
      <c r="AD778" s="437"/>
      <c r="AE778" s="437"/>
      <c r="AF778" s="437"/>
      <c r="AG778" s="437"/>
    </row>
    <row r="779">
      <c r="A779" s="437"/>
      <c r="B779" s="437"/>
      <c r="C779" s="437"/>
      <c r="D779" s="437"/>
      <c r="E779" s="437"/>
      <c r="F779" s="437"/>
      <c r="G779" s="437"/>
      <c r="H779" s="437"/>
      <c r="I779" s="437"/>
      <c r="J779" s="437"/>
      <c r="K779" s="437"/>
      <c r="L779" s="437"/>
      <c r="M779" s="437"/>
      <c r="N779" s="437"/>
      <c r="O779" s="437"/>
      <c r="P779" s="437"/>
      <c r="Q779" s="437"/>
      <c r="R779" s="437"/>
      <c r="S779" s="437"/>
      <c r="T779" s="437"/>
      <c r="U779" s="437"/>
      <c r="V779" s="437"/>
      <c r="W779" s="437"/>
      <c r="X779" s="437"/>
      <c r="Y779" s="437"/>
      <c r="Z779" s="437"/>
      <c r="AA779" s="437"/>
      <c r="AB779" s="437"/>
      <c r="AC779" s="437"/>
      <c r="AD779" s="437"/>
      <c r="AE779" s="437"/>
      <c r="AF779" s="437"/>
      <c r="AG779" s="437"/>
    </row>
    <row r="780">
      <c r="A780" s="437"/>
      <c r="B780" s="437"/>
      <c r="C780" s="437"/>
      <c r="D780" s="437"/>
      <c r="E780" s="437"/>
      <c r="F780" s="437"/>
      <c r="G780" s="437"/>
      <c r="H780" s="437"/>
      <c r="I780" s="437"/>
      <c r="J780" s="437"/>
      <c r="K780" s="437"/>
      <c r="L780" s="437"/>
      <c r="M780" s="437"/>
      <c r="N780" s="437"/>
      <c r="O780" s="437"/>
      <c r="P780" s="437"/>
      <c r="Q780" s="437"/>
      <c r="R780" s="437"/>
      <c r="S780" s="437"/>
      <c r="T780" s="437"/>
      <c r="U780" s="437"/>
      <c r="V780" s="437"/>
      <c r="W780" s="437"/>
      <c r="X780" s="437"/>
      <c r="Y780" s="437"/>
      <c r="Z780" s="437"/>
      <c r="AA780" s="437"/>
      <c r="AB780" s="437"/>
      <c r="AC780" s="437"/>
      <c r="AD780" s="437"/>
      <c r="AE780" s="437"/>
      <c r="AF780" s="437"/>
      <c r="AG780" s="437"/>
    </row>
    <row r="781">
      <c r="A781" s="437"/>
      <c r="B781" s="437"/>
      <c r="C781" s="437"/>
      <c r="D781" s="437"/>
      <c r="E781" s="437"/>
      <c r="F781" s="437"/>
      <c r="G781" s="437"/>
      <c r="H781" s="437"/>
      <c r="I781" s="437"/>
      <c r="J781" s="437"/>
      <c r="K781" s="437"/>
      <c r="L781" s="437"/>
      <c r="M781" s="437"/>
      <c r="N781" s="437"/>
      <c r="O781" s="437"/>
      <c r="P781" s="437"/>
      <c r="Q781" s="437"/>
      <c r="R781" s="437"/>
      <c r="S781" s="437"/>
      <c r="T781" s="437"/>
      <c r="U781" s="437"/>
      <c r="V781" s="437"/>
      <c r="W781" s="437"/>
      <c r="X781" s="437"/>
      <c r="Y781" s="437"/>
      <c r="Z781" s="437"/>
      <c r="AA781" s="437"/>
      <c r="AB781" s="437"/>
      <c r="AC781" s="437"/>
      <c r="AD781" s="437"/>
      <c r="AE781" s="437"/>
      <c r="AF781" s="437"/>
      <c r="AG781" s="437"/>
    </row>
    <row r="782">
      <c r="A782" s="437"/>
      <c r="B782" s="437"/>
      <c r="C782" s="437"/>
      <c r="D782" s="437"/>
      <c r="E782" s="437"/>
      <c r="F782" s="437"/>
      <c r="G782" s="437"/>
      <c r="H782" s="437"/>
      <c r="I782" s="437"/>
      <c r="J782" s="437"/>
      <c r="K782" s="437"/>
      <c r="L782" s="437"/>
      <c r="M782" s="437"/>
      <c r="N782" s="437"/>
      <c r="O782" s="437"/>
      <c r="P782" s="437"/>
      <c r="Q782" s="437"/>
      <c r="R782" s="437"/>
      <c r="S782" s="437"/>
      <c r="T782" s="437"/>
      <c r="U782" s="437"/>
      <c r="V782" s="437"/>
      <c r="W782" s="437"/>
      <c r="X782" s="437"/>
      <c r="Y782" s="437"/>
      <c r="Z782" s="437"/>
      <c r="AA782" s="437"/>
      <c r="AB782" s="437"/>
      <c r="AC782" s="437"/>
      <c r="AD782" s="437"/>
      <c r="AE782" s="437"/>
      <c r="AF782" s="437"/>
      <c r="AG782" s="437"/>
    </row>
    <row r="783">
      <c r="A783" s="437"/>
      <c r="B783" s="437"/>
      <c r="C783" s="437"/>
      <c r="D783" s="437"/>
      <c r="E783" s="437"/>
      <c r="F783" s="437"/>
      <c r="G783" s="437"/>
      <c r="H783" s="437"/>
      <c r="I783" s="437"/>
      <c r="J783" s="437"/>
      <c r="K783" s="437"/>
      <c r="L783" s="437"/>
      <c r="M783" s="437"/>
      <c r="N783" s="437"/>
      <c r="O783" s="437"/>
      <c r="P783" s="437"/>
      <c r="Q783" s="437"/>
      <c r="R783" s="437"/>
      <c r="S783" s="437"/>
      <c r="T783" s="437"/>
      <c r="U783" s="437"/>
      <c r="V783" s="437"/>
      <c r="W783" s="437"/>
      <c r="X783" s="437"/>
      <c r="Y783" s="437"/>
      <c r="Z783" s="437"/>
      <c r="AA783" s="437"/>
      <c r="AB783" s="437"/>
      <c r="AC783" s="437"/>
      <c r="AD783" s="437"/>
      <c r="AE783" s="437"/>
      <c r="AF783" s="437"/>
      <c r="AG783" s="437"/>
    </row>
    <row r="784">
      <c r="A784" s="437"/>
      <c r="B784" s="437"/>
      <c r="C784" s="437"/>
      <c r="D784" s="437"/>
      <c r="E784" s="437"/>
      <c r="F784" s="437"/>
      <c r="G784" s="437"/>
      <c r="H784" s="437"/>
      <c r="I784" s="437"/>
      <c r="J784" s="437"/>
      <c r="K784" s="437"/>
      <c r="L784" s="437"/>
      <c r="M784" s="437"/>
      <c r="N784" s="437"/>
      <c r="O784" s="437"/>
      <c r="P784" s="437"/>
      <c r="Q784" s="437"/>
      <c r="R784" s="437"/>
      <c r="S784" s="437"/>
      <c r="T784" s="437"/>
      <c r="U784" s="437"/>
      <c r="V784" s="437"/>
      <c r="W784" s="437"/>
      <c r="X784" s="437"/>
      <c r="Y784" s="437"/>
      <c r="Z784" s="437"/>
      <c r="AA784" s="437"/>
      <c r="AB784" s="437"/>
      <c r="AC784" s="437"/>
      <c r="AD784" s="437"/>
      <c r="AE784" s="437"/>
      <c r="AF784" s="437"/>
      <c r="AG784" s="437"/>
    </row>
    <row r="785">
      <c r="A785" s="437"/>
      <c r="B785" s="437"/>
      <c r="C785" s="437"/>
      <c r="D785" s="437"/>
      <c r="E785" s="437"/>
      <c r="F785" s="437"/>
      <c r="G785" s="437"/>
      <c r="H785" s="437"/>
      <c r="I785" s="437"/>
      <c r="J785" s="437"/>
      <c r="K785" s="437"/>
      <c r="L785" s="437"/>
      <c r="M785" s="437"/>
      <c r="N785" s="437"/>
      <c r="O785" s="437"/>
      <c r="P785" s="437"/>
      <c r="Q785" s="437"/>
      <c r="R785" s="437"/>
      <c r="S785" s="437"/>
      <c r="T785" s="437"/>
      <c r="U785" s="437"/>
      <c r="V785" s="437"/>
      <c r="W785" s="437"/>
      <c r="X785" s="437"/>
      <c r="Y785" s="437"/>
      <c r="Z785" s="437"/>
      <c r="AA785" s="437"/>
      <c r="AB785" s="437"/>
      <c r="AC785" s="437"/>
      <c r="AD785" s="437"/>
      <c r="AE785" s="437"/>
      <c r="AF785" s="437"/>
      <c r="AG785" s="437"/>
    </row>
    <row r="786">
      <c r="A786" s="437"/>
      <c r="B786" s="437"/>
      <c r="C786" s="437"/>
      <c r="D786" s="437"/>
      <c r="E786" s="437"/>
      <c r="F786" s="437"/>
      <c r="G786" s="437"/>
      <c r="H786" s="437"/>
      <c r="I786" s="437"/>
      <c r="J786" s="437"/>
      <c r="K786" s="437"/>
      <c r="L786" s="437"/>
      <c r="M786" s="437"/>
      <c r="N786" s="437"/>
      <c r="O786" s="437"/>
      <c r="P786" s="437"/>
      <c r="Q786" s="437"/>
      <c r="R786" s="437"/>
      <c r="S786" s="437"/>
      <c r="T786" s="437"/>
      <c r="U786" s="437"/>
      <c r="V786" s="437"/>
      <c r="W786" s="437"/>
      <c r="X786" s="437"/>
      <c r="Y786" s="437"/>
      <c r="Z786" s="437"/>
      <c r="AA786" s="437"/>
      <c r="AB786" s="437"/>
      <c r="AC786" s="437"/>
      <c r="AD786" s="437"/>
      <c r="AE786" s="437"/>
      <c r="AF786" s="437"/>
      <c r="AG786" s="437"/>
    </row>
    <row r="787">
      <c r="A787" s="437"/>
      <c r="B787" s="437"/>
      <c r="C787" s="437"/>
      <c r="D787" s="437"/>
      <c r="E787" s="437"/>
      <c r="F787" s="437"/>
      <c r="G787" s="437"/>
      <c r="H787" s="437"/>
      <c r="I787" s="437"/>
      <c r="J787" s="437"/>
      <c r="K787" s="437"/>
      <c r="L787" s="437"/>
      <c r="M787" s="437"/>
      <c r="N787" s="437"/>
      <c r="O787" s="437"/>
      <c r="P787" s="437"/>
      <c r="Q787" s="437"/>
      <c r="R787" s="437"/>
      <c r="S787" s="437"/>
      <c r="T787" s="437"/>
      <c r="U787" s="437"/>
      <c r="V787" s="437"/>
      <c r="W787" s="437"/>
      <c r="X787" s="437"/>
      <c r="Y787" s="437"/>
      <c r="Z787" s="437"/>
      <c r="AA787" s="437"/>
      <c r="AB787" s="437"/>
      <c r="AC787" s="437"/>
      <c r="AD787" s="437"/>
      <c r="AE787" s="437"/>
      <c r="AF787" s="437"/>
      <c r="AG787" s="437"/>
    </row>
    <row r="788">
      <c r="A788" s="437"/>
      <c r="B788" s="437"/>
      <c r="C788" s="437"/>
      <c r="D788" s="437"/>
      <c r="E788" s="437"/>
      <c r="F788" s="437"/>
      <c r="G788" s="437"/>
      <c r="H788" s="437"/>
      <c r="I788" s="437"/>
      <c r="J788" s="437"/>
      <c r="K788" s="437"/>
      <c r="L788" s="437"/>
      <c r="M788" s="437"/>
      <c r="N788" s="437"/>
      <c r="O788" s="437"/>
      <c r="P788" s="437"/>
      <c r="Q788" s="437"/>
      <c r="R788" s="437"/>
      <c r="S788" s="437"/>
      <c r="T788" s="437"/>
      <c r="U788" s="437"/>
      <c r="V788" s="437"/>
      <c r="W788" s="437"/>
      <c r="X788" s="437"/>
      <c r="Y788" s="437"/>
      <c r="Z788" s="437"/>
      <c r="AA788" s="437"/>
      <c r="AB788" s="437"/>
      <c r="AC788" s="437"/>
      <c r="AD788" s="437"/>
      <c r="AE788" s="437"/>
      <c r="AF788" s="437"/>
      <c r="AG788" s="437"/>
    </row>
    <row r="789">
      <c r="A789" s="437"/>
      <c r="B789" s="437"/>
      <c r="C789" s="437"/>
      <c r="D789" s="437"/>
      <c r="E789" s="437"/>
      <c r="F789" s="437"/>
      <c r="G789" s="437"/>
      <c r="H789" s="437"/>
      <c r="I789" s="437"/>
      <c r="J789" s="437"/>
      <c r="K789" s="437"/>
      <c r="L789" s="437"/>
      <c r="M789" s="437"/>
      <c r="N789" s="437"/>
      <c r="O789" s="437"/>
      <c r="P789" s="437"/>
      <c r="Q789" s="437"/>
      <c r="R789" s="437"/>
      <c r="S789" s="437"/>
      <c r="T789" s="437"/>
      <c r="U789" s="437"/>
      <c r="V789" s="437"/>
      <c r="W789" s="437"/>
      <c r="X789" s="437"/>
      <c r="Y789" s="437"/>
      <c r="Z789" s="437"/>
      <c r="AA789" s="437"/>
      <c r="AB789" s="437"/>
      <c r="AC789" s="437"/>
      <c r="AD789" s="437"/>
      <c r="AE789" s="437"/>
      <c r="AF789" s="437"/>
      <c r="AG789" s="437"/>
    </row>
    <row r="790">
      <c r="A790" s="437"/>
      <c r="B790" s="437"/>
      <c r="C790" s="437"/>
      <c r="D790" s="437"/>
      <c r="E790" s="437"/>
      <c r="F790" s="437"/>
      <c r="G790" s="437"/>
      <c r="H790" s="437"/>
      <c r="I790" s="437"/>
      <c r="J790" s="437"/>
      <c r="K790" s="437"/>
      <c r="L790" s="437"/>
      <c r="M790" s="437"/>
      <c r="N790" s="437"/>
      <c r="O790" s="437"/>
      <c r="P790" s="437"/>
      <c r="Q790" s="437"/>
      <c r="R790" s="437"/>
      <c r="S790" s="437"/>
      <c r="T790" s="437"/>
      <c r="U790" s="437"/>
      <c r="V790" s="437"/>
      <c r="W790" s="437"/>
      <c r="X790" s="437"/>
      <c r="Y790" s="437"/>
      <c r="Z790" s="437"/>
      <c r="AA790" s="437"/>
      <c r="AB790" s="437"/>
      <c r="AC790" s="437"/>
      <c r="AD790" s="437"/>
      <c r="AE790" s="437"/>
      <c r="AF790" s="437"/>
      <c r="AG790" s="437"/>
    </row>
    <row r="791">
      <c r="A791" s="437"/>
      <c r="B791" s="437"/>
      <c r="C791" s="437"/>
      <c r="D791" s="437"/>
      <c r="E791" s="437"/>
      <c r="F791" s="437"/>
      <c r="G791" s="437"/>
      <c r="H791" s="437"/>
      <c r="I791" s="437"/>
      <c r="J791" s="437"/>
      <c r="K791" s="437"/>
      <c r="L791" s="437"/>
      <c r="M791" s="437"/>
      <c r="N791" s="437"/>
      <c r="O791" s="437"/>
      <c r="P791" s="437"/>
      <c r="Q791" s="437"/>
      <c r="R791" s="437"/>
      <c r="S791" s="437"/>
      <c r="T791" s="437"/>
      <c r="U791" s="437"/>
      <c r="V791" s="437"/>
      <c r="W791" s="437"/>
      <c r="X791" s="437"/>
      <c r="Y791" s="437"/>
      <c r="Z791" s="437"/>
      <c r="AA791" s="437"/>
      <c r="AB791" s="437"/>
      <c r="AC791" s="437"/>
      <c r="AD791" s="437"/>
      <c r="AE791" s="437"/>
      <c r="AF791" s="437"/>
      <c r="AG791" s="437"/>
    </row>
    <row r="792">
      <c r="A792" s="437"/>
      <c r="B792" s="437"/>
      <c r="C792" s="437"/>
      <c r="D792" s="437"/>
      <c r="E792" s="437"/>
      <c r="F792" s="437"/>
      <c r="G792" s="437"/>
      <c r="H792" s="437"/>
      <c r="I792" s="437"/>
      <c r="J792" s="437"/>
      <c r="K792" s="437"/>
      <c r="L792" s="437"/>
      <c r="M792" s="437"/>
      <c r="N792" s="437"/>
      <c r="O792" s="437"/>
      <c r="P792" s="437"/>
      <c r="Q792" s="437"/>
      <c r="R792" s="437"/>
      <c r="S792" s="437"/>
      <c r="T792" s="437"/>
      <c r="U792" s="437"/>
      <c r="V792" s="437"/>
      <c r="W792" s="437"/>
      <c r="X792" s="437"/>
      <c r="Y792" s="437"/>
      <c r="Z792" s="437"/>
      <c r="AA792" s="437"/>
      <c r="AB792" s="437"/>
      <c r="AC792" s="437"/>
      <c r="AD792" s="437"/>
      <c r="AE792" s="437"/>
      <c r="AF792" s="437"/>
      <c r="AG792" s="437"/>
    </row>
    <row r="793">
      <c r="A793" s="437"/>
      <c r="B793" s="437"/>
      <c r="C793" s="437"/>
      <c r="D793" s="437"/>
      <c r="E793" s="437"/>
      <c r="F793" s="437"/>
      <c r="G793" s="437"/>
      <c r="H793" s="437"/>
      <c r="I793" s="437"/>
      <c r="J793" s="437"/>
      <c r="K793" s="437"/>
      <c r="L793" s="437"/>
      <c r="M793" s="437"/>
      <c r="N793" s="437"/>
      <c r="O793" s="437"/>
      <c r="P793" s="437"/>
      <c r="Q793" s="437"/>
      <c r="R793" s="437"/>
      <c r="S793" s="437"/>
      <c r="T793" s="437"/>
      <c r="U793" s="437"/>
      <c r="V793" s="437"/>
      <c r="W793" s="437"/>
      <c r="X793" s="437"/>
      <c r="Y793" s="437"/>
      <c r="Z793" s="437"/>
      <c r="AA793" s="437"/>
      <c r="AB793" s="437"/>
      <c r="AC793" s="437"/>
      <c r="AD793" s="437"/>
      <c r="AE793" s="437"/>
      <c r="AF793" s="437"/>
      <c r="AG793" s="437"/>
    </row>
    <row r="794">
      <c r="A794" s="437"/>
      <c r="B794" s="437"/>
      <c r="C794" s="437"/>
      <c r="D794" s="437"/>
      <c r="E794" s="437"/>
      <c r="F794" s="437"/>
      <c r="G794" s="437"/>
      <c r="H794" s="437"/>
      <c r="I794" s="437"/>
      <c r="J794" s="437"/>
      <c r="K794" s="437"/>
      <c r="L794" s="437"/>
      <c r="M794" s="437"/>
      <c r="N794" s="437"/>
      <c r="O794" s="437"/>
      <c r="P794" s="437"/>
      <c r="Q794" s="437"/>
      <c r="R794" s="437"/>
      <c r="S794" s="437"/>
      <c r="T794" s="437"/>
      <c r="U794" s="437"/>
      <c r="V794" s="437"/>
      <c r="W794" s="437"/>
      <c r="X794" s="437"/>
      <c r="Y794" s="437"/>
      <c r="Z794" s="437"/>
      <c r="AA794" s="437"/>
      <c r="AB794" s="437"/>
      <c r="AC794" s="437"/>
      <c r="AD794" s="437"/>
      <c r="AE794" s="437"/>
      <c r="AF794" s="437"/>
      <c r="AG794" s="437"/>
    </row>
    <row r="795">
      <c r="A795" s="437"/>
      <c r="B795" s="437"/>
      <c r="C795" s="437"/>
      <c r="D795" s="437"/>
      <c r="E795" s="437"/>
      <c r="F795" s="437"/>
      <c r="G795" s="437"/>
      <c r="H795" s="437"/>
      <c r="I795" s="437"/>
      <c r="J795" s="437"/>
      <c r="K795" s="437"/>
      <c r="L795" s="437"/>
      <c r="M795" s="437"/>
      <c r="N795" s="437"/>
      <c r="O795" s="437"/>
      <c r="P795" s="437"/>
      <c r="Q795" s="437"/>
      <c r="R795" s="437"/>
      <c r="S795" s="437"/>
      <c r="T795" s="437"/>
      <c r="U795" s="437"/>
      <c r="V795" s="437"/>
      <c r="W795" s="437"/>
      <c r="X795" s="437"/>
      <c r="Y795" s="437"/>
      <c r="Z795" s="437"/>
      <c r="AA795" s="437"/>
      <c r="AB795" s="437"/>
      <c r="AC795" s="437"/>
      <c r="AD795" s="437"/>
      <c r="AE795" s="437"/>
      <c r="AF795" s="437"/>
      <c r="AG795" s="437"/>
    </row>
    <row r="796">
      <c r="A796" s="437"/>
      <c r="B796" s="437"/>
      <c r="C796" s="437"/>
      <c r="D796" s="437"/>
      <c r="E796" s="437"/>
      <c r="F796" s="437"/>
      <c r="G796" s="437"/>
      <c r="H796" s="437"/>
      <c r="I796" s="437"/>
      <c r="J796" s="437"/>
      <c r="K796" s="437"/>
      <c r="L796" s="437"/>
      <c r="M796" s="437"/>
      <c r="N796" s="437"/>
      <c r="O796" s="437"/>
      <c r="P796" s="437"/>
      <c r="Q796" s="437"/>
      <c r="R796" s="437"/>
      <c r="S796" s="437"/>
      <c r="T796" s="437"/>
      <c r="U796" s="437"/>
      <c r="V796" s="437"/>
      <c r="W796" s="437"/>
      <c r="X796" s="437"/>
      <c r="Y796" s="437"/>
      <c r="Z796" s="437"/>
      <c r="AA796" s="437"/>
      <c r="AB796" s="437"/>
      <c r="AC796" s="437"/>
      <c r="AD796" s="437"/>
      <c r="AE796" s="437"/>
      <c r="AF796" s="437"/>
      <c r="AG796" s="437"/>
    </row>
    <row r="797">
      <c r="A797" s="437"/>
      <c r="B797" s="437"/>
      <c r="C797" s="437"/>
      <c r="D797" s="437"/>
      <c r="E797" s="437"/>
      <c r="F797" s="437"/>
      <c r="G797" s="437"/>
      <c r="H797" s="437"/>
      <c r="I797" s="437"/>
      <c r="J797" s="437"/>
      <c r="K797" s="437"/>
      <c r="L797" s="437"/>
      <c r="M797" s="437"/>
      <c r="N797" s="437"/>
      <c r="O797" s="437"/>
      <c r="P797" s="437"/>
      <c r="Q797" s="437"/>
      <c r="R797" s="437"/>
      <c r="S797" s="437"/>
      <c r="T797" s="437"/>
      <c r="U797" s="437"/>
      <c r="V797" s="437"/>
      <c r="W797" s="437"/>
      <c r="X797" s="437"/>
      <c r="Y797" s="437"/>
      <c r="Z797" s="437"/>
      <c r="AA797" s="437"/>
      <c r="AB797" s="437"/>
      <c r="AC797" s="437"/>
      <c r="AD797" s="437"/>
      <c r="AE797" s="437"/>
      <c r="AF797" s="437"/>
      <c r="AG797" s="437"/>
    </row>
    <row r="798">
      <c r="A798" s="437"/>
      <c r="B798" s="437"/>
      <c r="C798" s="437"/>
      <c r="D798" s="437"/>
      <c r="E798" s="437"/>
      <c r="F798" s="437"/>
      <c r="G798" s="437"/>
      <c r="H798" s="437"/>
      <c r="I798" s="437"/>
      <c r="J798" s="437"/>
      <c r="K798" s="437"/>
      <c r="L798" s="437"/>
      <c r="M798" s="437"/>
      <c r="N798" s="437"/>
      <c r="O798" s="437"/>
      <c r="P798" s="437"/>
      <c r="Q798" s="437"/>
      <c r="R798" s="437"/>
      <c r="S798" s="437"/>
      <c r="T798" s="437"/>
      <c r="U798" s="437"/>
      <c r="V798" s="437"/>
      <c r="W798" s="437"/>
      <c r="X798" s="437"/>
      <c r="Y798" s="437"/>
      <c r="Z798" s="437"/>
      <c r="AA798" s="437"/>
      <c r="AB798" s="437"/>
      <c r="AC798" s="437"/>
      <c r="AD798" s="437"/>
      <c r="AE798" s="437"/>
      <c r="AF798" s="437"/>
      <c r="AG798" s="437"/>
    </row>
    <row r="799">
      <c r="A799" s="437"/>
      <c r="B799" s="437"/>
      <c r="C799" s="437"/>
      <c r="D799" s="437"/>
      <c r="E799" s="437"/>
      <c r="F799" s="437"/>
      <c r="G799" s="437"/>
      <c r="H799" s="437"/>
      <c r="I799" s="437"/>
      <c r="J799" s="437"/>
      <c r="K799" s="437"/>
      <c r="L799" s="437"/>
      <c r="M799" s="437"/>
      <c r="N799" s="437"/>
      <c r="O799" s="437"/>
      <c r="P799" s="437"/>
      <c r="Q799" s="437"/>
      <c r="R799" s="437"/>
      <c r="S799" s="437"/>
      <c r="T799" s="437"/>
      <c r="U799" s="437"/>
      <c r="V799" s="437"/>
      <c r="W799" s="437"/>
      <c r="X799" s="437"/>
      <c r="Y799" s="437"/>
      <c r="Z799" s="437"/>
      <c r="AA799" s="437"/>
      <c r="AB799" s="437"/>
      <c r="AC799" s="437"/>
      <c r="AD799" s="437"/>
      <c r="AE799" s="437"/>
      <c r="AF799" s="437"/>
      <c r="AG799" s="437"/>
    </row>
    <row r="800">
      <c r="A800" s="437"/>
      <c r="B800" s="437"/>
      <c r="C800" s="437"/>
      <c r="D800" s="437"/>
      <c r="E800" s="437"/>
      <c r="F800" s="437"/>
      <c r="G800" s="437"/>
      <c r="H800" s="437"/>
      <c r="I800" s="437"/>
      <c r="J800" s="437"/>
      <c r="K800" s="437"/>
      <c r="L800" s="437"/>
      <c r="M800" s="437"/>
      <c r="N800" s="437"/>
      <c r="O800" s="437"/>
      <c r="P800" s="437"/>
      <c r="Q800" s="437"/>
      <c r="R800" s="437"/>
      <c r="S800" s="437"/>
      <c r="T800" s="437"/>
      <c r="U800" s="437"/>
      <c r="V800" s="437"/>
      <c r="W800" s="437"/>
      <c r="X800" s="437"/>
      <c r="Y800" s="437"/>
      <c r="Z800" s="437"/>
      <c r="AA800" s="437"/>
      <c r="AB800" s="437"/>
      <c r="AC800" s="437"/>
      <c r="AD800" s="437"/>
      <c r="AE800" s="437"/>
      <c r="AF800" s="437"/>
      <c r="AG800" s="437"/>
    </row>
    <row r="801">
      <c r="A801" s="437"/>
      <c r="B801" s="437"/>
      <c r="C801" s="437"/>
      <c r="D801" s="437"/>
      <c r="E801" s="437"/>
      <c r="F801" s="437"/>
      <c r="G801" s="437"/>
      <c r="H801" s="437"/>
      <c r="I801" s="437"/>
      <c r="J801" s="437"/>
      <c r="K801" s="437"/>
      <c r="L801" s="437"/>
      <c r="M801" s="437"/>
      <c r="N801" s="437"/>
      <c r="O801" s="437"/>
      <c r="P801" s="437"/>
      <c r="Q801" s="437"/>
      <c r="R801" s="437"/>
      <c r="S801" s="437"/>
      <c r="T801" s="437"/>
      <c r="U801" s="437"/>
      <c r="V801" s="437"/>
      <c r="W801" s="437"/>
      <c r="X801" s="437"/>
      <c r="Y801" s="437"/>
      <c r="Z801" s="437"/>
      <c r="AA801" s="437"/>
      <c r="AB801" s="437"/>
      <c r="AC801" s="437"/>
      <c r="AD801" s="437"/>
      <c r="AE801" s="437"/>
      <c r="AF801" s="437"/>
      <c r="AG801" s="437"/>
    </row>
    <row r="802">
      <c r="A802" s="437"/>
      <c r="B802" s="437"/>
      <c r="C802" s="437"/>
      <c r="D802" s="437"/>
      <c r="E802" s="437"/>
      <c r="F802" s="437"/>
      <c r="G802" s="437"/>
      <c r="H802" s="437"/>
      <c r="I802" s="437"/>
      <c r="J802" s="437"/>
      <c r="K802" s="437"/>
      <c r="L802" s="437"/>
      <c r="M802" s="437"/>
      <c r="N802" s="437"/>
      <c r="O802" s="437"/>
      <c r="P802" s="437"/>
      <c r="Q802" s="437"/>
      <c r="R802" s="437"/>
      <c r="S802" s="437"/>
      <c r="T802" s="437"/>
      <c r="U802" s="437"/>
      <c r="V802" s="437"/>
      <c r="W802" s="437"/>
      <c r="X802" s="437"/>
      <c r="Y802" s="437"/>
      <c r="Z802" s="437"/>
      <c r="AA802" s="437"/>
      <c r="AB802" s="437"/>
      <c r="AC802" s="437"/>
      <c r="AD802" s="437"/>
      <c r="AE802" s="437"/>
      <c r="AF802" s="437"/>
      <c r="AG802" s="437"/>
    </row>
    <row r="803">
      <c r="A803" s="437"/>
      <c r="B803" s="437"/>
      <c r="C803" s="437"/>
      <c r="D803" s="437"/>
      <c r="E803" s="437"/>
      <c r="F803" s="437"/>
      <c r="G803" s="437"/>
      <c r="H803" s="437"/>
      <c r="I803" s="437"/>
      <c r="J803" s="437"/>
      <c r="K803" s="437"/>
      <c r="L803" s="437"/>
      <c r="M803" s="437"/>
      <c r="N803" s="437"/>
      <c r="O803" s="437"/>
      <c r="P803" s="437"/>
      <c r="Q803" s="437"/>
      <c r="R803" s="437"/>
      <c r="S803" s="437"/>
      <c r="T803" s="437"/>
      <c r="U803" s="437"/>
      <c r="V803" s="437"/>
      <c r="W803" s="437"/>
      <c r="X803" s="437"/>
      <c r="Y803" s="437"/>
      <c r="Z803" s="437"/>
      <c r="AA803" s="437"/>
      <c r="AB803" s="437"/>
      <c r="AC803" s="437"/>
      <c r="AD803" s="437"/>
      <c r="AE803" s="437"/>
      <c r="AF803" s="437"/>
      <c r="AG803" s="437"/>
    </row>
    <row r="804">
      <c r="A804" s="437"/>
      <c r="B804" s="437"/>
      <c r="C804" s="437"/>
      <c r="D804" s="437"/>
      <c r="E804" s="437"/>
      <c r="F804" s="437"/>
      <c r="G804" s="437"/>
      <c r="H804" s="437"/>
      <c r="I804" s="437"/>
      <c r="J804" s="437"/>
      <c r="K804" s="437"/>
      <c r="L804" s="437"/>
      <c r="M804" s="437"/>
      <c r="N804" s="437"/>
      <c r="O804" s="437"/>
      <c r="P804" s="437"/>
      <c r="Q804" s="437"/>
      <c r="R804" s="437"/>
      <c r="S804" s="437"/>
      <c r="T804" s="437"/>
      <c r="U804" s="437"/>
      <c r="V804" s="437"/>
      <c r="W804" s="437"/>
      <c r="X804" s="437"/>
      <c r="Y804" s="437"/>
      <c r="Z804" s="437"/>
      <c r="AA804" s="437"/>
      <c r="AB804" s="437"/>
      <c r="AC804" s="437"/>
      <c r="AD804" s="437"/>
      <c r="AE804" s="437"/>
      <c r="AF804" s="437"/>
      <c r="AG804" s="437"/>
    </row>
    <row r="805">
      <c r="A805" s="437"/>
      <c r="B805" s="437"/>
      <c r="C805" s="437"/>
      <c r="D805" s="437"/>
      <c r="E805" s="437"/>
      <c r="F805" s="437"/>
      <c r="G805" s="437"/>
      <c r="H805" s="437"/>
      <c r="I805" s="437"/>
      <c r="J805" s="437"/>
      <c r="K805" s="437"/>
      <c r="L805" s="437"/>
      <c r="M805" s="437"/>
      <c r="N805" s="437"/>
      <c r="O805" s="437"/>
      <c r="P805" s="437"/>
      <c r="Q805" s="437"/>
      <c r="R805" s="437"/>
      <c r="S805" s="437"/>
      <c r="T805" s="437"/>
      <c r="U805" s="437"/>
      <c r="V805" s="437"/>
      <c r="W805" s="437"/>
      <c r="X805" s="437"/>
      <c r="Y805" s="437"/>
      <c r="Z805" s="437"/>
      <c r="AA805" s="437"/>
      <c r="AB805" s="437"/>
      <c r="AC805" s="437"/>
      <c r="AD805" s="437"/>
      <c r="AE805" s="437"/>
      <c r="AF805" s="437"/>
      <c r="AG805" s="437"/>
    </row>
    <row r="806">
      <c r="A806" s="437"/>
      <c r="B806" s="437"/>
      <c r="C806" s="437"/>
      <c r="D806" s="437"/>
      <c r="E806" s="437"/>
      <c r="F806" s="437"/>
      <c r="G806" s="437"/>
      <c r="H806" s="437"/>
      <c r="I806" s="437"/>
      <c r="J806" s="437"/>
      <c r="K806" s="437"/>
      <c r="L806" s="437"/>
      <c r="M806" s="437"/>
      <c r="N806" s="437"/>
      <c r="O806" s="437"/>
      <c r="P806" s="437"/>
      <c r="Q806" s="437"/>
      <c r="R806" s="437"/>
      <c r="S806" s="437"/>
      <c r="T806" s="437"/>
      <c r="U806" s="437"/>
      <c r="V806" s="437"/>
      <c r="W806" s="437"/>
      <c r="X806" s="437"/>
      <c r="Y806" s="437"/>
      <c r="Z806" s="437"/>
      <c r="AA806" s="437"/>
      <c r="AB806" s="437"/>
      <c r="AC806" s="437"/>
      <c r="AD806" s="437"/>
      <c r="AE806" s="437"/>
      <c r="AF806" s="437"/>
      <c r="AG806" s="437"/>
    </row>
    <row r="807">
      <c r="A807" s="437"/>
      <c r="B807" s="437"/>
      <c r="C807" s="437"/>
      <c r="D807" s="437"/>
      <c r="E807" s="437"/>
      <c r="F807" s="437"/>
      <c r="G807" s="437"/>
      <c r="H807" s="437"/>
      <c r="I807" s="437"/>
      <c r="J807" s="437"/>
      <c r="K807" s="437"/>
      <c r="L807" s="437"/>
      <c r="M807" s="437"/>
      <c r="N807" s="437"/>
      <c r="O807" s="437"/>
      <c r="P807" s="437"/>
      <c r="Q807" s="437"/>
      <c r="R807" s="437"/>
      <c r="S807" s="437"/>
      <c r="T807" s="437"/>
      <c r="U807" s="437"/>
      <c r="V807" s="437"/>
      <c r="W807" s="437"/>
      <c r="X807" s="437"/>
      <c r="Y807" s="437"/>
      <c r="Z807" s="437"/>
      <c r="AA807" s="437"/>
      <c r="AB807" s="437"/>
      <c r="AC807" s="437"/>
      <c r="AD807" s="437"/>
      <c r="AE807" s="437"/>
      <c r="AF807" s="437"/>
      <c r="AG807" s="437"/>
    </row>
    <row r="808">
      <c r="A808" s="437"/>
      <c r="B808" s="437"/>
      <c r="C808" s="437"/>
      <c r="D808" s="437"/>
      <c r="E808" s="437"/>
      <c r="F808" s="437"/>
      <c r="G808" s="437"/>
      <c r="H808" s="437"/>
      <c r="I808" s="437"/>
      <c r="J808" s="437"/>
      <c r="K808" s="437"/>
      <c r="L808" s="437"/>
      <c r="M808" s="437"/>
      <c r="N808" s="437"/>
      <c r="O808" s="437"/>
      <c r="P808" s="437"/>
      <c r="Q808" s="437"/>
      <c r="R808" s="437"/>
      <c r="S808" s="437"/>
      <c r="T808" s="437"/>
      <c r="U808" s="437"/>
      <c r="V808" s="437"/>
      <c r="W808" s="437"/>
      <c r="X808" s="437"/>
      <c r="Y808" s="437"/>
      <c r="Z808" s="437"/>
      <c r="AA808" s="437"/>
      <c r="AB808" s="437"/>
      <c r="AC808" s="437"/>
      <c r="AD808" s="437"/>
      <c r="AE808" s="437"/>
      <c r="AF808" s="437"/>
      <c r="AG808" s="437"/>
    </row>
    <row r="809">
      <c r="A809" s="437"/>
      <c r="B809" s="437"/>
      <c r="C809" s="437"/>
      <c r="D809" s="437"/>
      <c r="E809" s="437"/>
      <c r="F809" s="437"/>
      <c r="G809" s="437"/>
      <c r="H809" s="437"/>
      <c r="I809" s="437"/>
      <c r="J809" s="437"/>
      <c r="K809" s="437"/>
      <c r="L809" s="437"/>
      <c r="M809" s="437"/>
      <c r="N809" s="437"/>
      <c r="O809" s="437"/>
      <c r="P809" s="437"/>
      <c r="Q809" s="437"/>
      <c r="R809" s="437"/>
      <c r="S809" s="437"/>
      <c r="T809" s="437"/>
      <c r="U809" s="437"/>
      <c r="V809" s="437"/>
      <c r="W809" s="437"/>
      <c r="X809" s="437"/>
      <c r="Y809" s="437"/>
      <c r="Z809" s="437"/>
      <c r="AA809" s="437"/>
      <c r="AB809" s="437"/>
      <c r="AC809" s="437"/>
      <c r="AD809" s="437"/>
      <c r="AE809" s="437"/>
      <c r="AF809" s="437"/>
      <c r="AG809" s="437"/>
    </row>
    <row r="810">
      <c r="A810" s="437"/>
      <c r="B810" s="437"/>
      <c r="C810" s="437"/>
      <c r="D810" s="437"/>
      <c r="E810" s="437"/>
      <c r="F810" s="437"/>
      <c r="G810" s="437"/>
      <c r="H810" s="437"/>
      <c r="I810" s="437"/>
      <c r="J810" s="437"/>
      <c r="K810" s="437"/>
      <c r="L810" s="437"/>
      <c r="M810" s="437"/>
      <c r="N810" s="437"/>
      <c r="O810" s="437"/>
      <c r="P810" s="437"/>
      <c r="Q810" s="437"/>
      <c r="R810" s="437"/>
      <c r="S810" s="437"/>
      <c r="T810" s="437"/>
      <c r="U810" s="437"/>
      <c r="V810" s="437"/>
      <c r="W810" s="437"/>
      <c r="X810" s="437"/>
      <c r="Y810" s="437"/>
      <c r="Z810" s="437"/>
      <c r="AA810" s="437"/>
      <c r="AB810" s="437"/>
      <c r="AC810" s="437"/>
      <c r="AD810" s="437"/>
      <c r="AE810" s="437"/>
      <c r="AF810" s="437"/>
      <c r="AG810" s="437"/>
    </row>
    <row r="811">
      <c r="A811" s="437"/>
      <c r="B811" s="437"/>
      <c r="C811" s="437"/>
      <c r="D811" s="437"/>
      <c r="E811" s="437"/>
      <c r="F811" s="437"/>
      <c r="G811" s="437"/>
      <c r="H811" s="437"/>
      <c r="I811" s="437"/>
      <c r="J811" s="437"/>
      <c r="K811" s="437"/>
      <c r="L811" s="437"/>
      <c r="M811" s="437"/>
      <c r="N811" s="437"/>
      <c r="O811" s="437"/>
      <c r="P811" s="437"/>
      <c r="Q811" s="437"/>
      <c r="R811" s="437"/>
      <c r="S811" s="437"/>
      <c r="T811" s="437"/>
      <c r="U811" s="437"/>
      <c r="V811" s="437"/>
      <c r="W811" s="437"/>
      <c r="X811" s="437"/>
      <c r="Y811" s="437"/>
      <c r="Z811" s="437"/>
      <c r="AA811" s="437"/>
      <c r="AB811" s="437"/>
      <c r="AC811" s="437"/>
      <c r="AD811" s="437"/>
      <c r="AE811" s="437"/>
      <c r="AF811" s="437"/>
      <c r="AG811" s="437"/>
    </row>
    <row r="812">
      <c r="A812" s="437"/>
      <c r="B812" s="437"/>
      <c r="C812" s="437"/>
      <c r="D812" s="437"/>
      <c r="E812" s="437"/>
      <c r="F812" s="437"/>
      <c r="G812" s="437"/>
      <c r="H812" s="437"/>
      <c r="I812" s="437"/>
      <c r="J812" s="437"/>
      <c r="K812" s="437"/>
      <c r="L812" s="437"/>
      <c r="M812" s="437"/>
      <c r="N812" s="437"/>
      <c r="O812" s="437"/>
      <c r="P812" s="437"/>
      <c r="Q812" s="437"/>
      <c r="R812" s="437"/>
      <c r="S812" s="437"/>
      <c r="T812" s="437"/>
      <c r="U812" s="437"/>
      <c r="V812" s="437"/>
      <c r="W812" s="437"/>
      <c r="X812" s="437"/>
      <c r="Y812" s="437"/>
      <c r="Z812" s="437"/>
      <c r="AA812" s="437"/>
      <c r="AB812" s="437"/>
      <c r="AC812" s="437"/>
      <c r="AD812" s="437"/>
      <c r="AE812" s="437"/>
      <c r="AF812" s="437"/>
      <c r="AG812" s="437"/>
    </row>
    <row r="813">
      <c r="A813" s="437"/>
      <c r="B813" s="437"/>
      <c r="C813" s="437"/>
      <c r="D813" s="437"/>
      <c r="E813" s="437"/>
      <c r="F813" s="437"/>
      <c r="G813" s="437"/>
      <c r="H813" s="437"/>
      <c r="I813" s="437"/>
      <c r="J813" s="437"/>
      <c r="K813" s="437"/>
      <c r="L813" s="437"/>
      <c r="M813" s="437"/>
      <c r="N813" s="437"/>
      <c r="O813" s="437"/>
      <c r="P813" s="437"/>
      <c r="Q813" s="437"/>
      <c r="R813" s="437"/>
      <c r="S813" s="437"/>
      <c r="T813" s="437"/>
      <c r="U813" s="437"/>
      <c r="V813" s="437"/>
      <c r="W813" s="437"/>
      <c r="X813" s="437"/>
      <c r="Y813" s="437"/>
      <c r="Z813" s="437"/>
      <c r="AA813" s="437"/>
      <c r="AB813" s="437"/>
      <c r="AC813" s="437"/>
      <c r="AD813" s="437"/>
      <c r="AE813" s="437"/>
      <c r="AF813" s="437"/>
      <c r="AG813" s="437"/>
    </row>
    <row r="814">
      <c r="A814" s="437"/>
      <c r="B814" s="437"/>
      <c r="C814" s="437"/>
      <c r="D814" s="437"/>
      <c r="E814" s="437"/>
      <c r="F814" s="437"/>
      <c r="G814" s="437"/>
      <c r="H814" s="437"/>
      <c r="I814" s="437"/>
      <c r="J814" s="437"/>
      <c r="K814" s="437"/>
      <c r="L814" s="437"/>
      <c r="M814" s="437"/>
      <c r="N814" s="437"/>
      <c r="O814" s="437"/>
      <c r="P814" s="437"/>
      <c r="Q814" s="437"/>
      <c r="R814" s="437"/>
      <c r="S814" s="437"/>
      <c r="T814" s="437"/>
      <c r="U814" s="437"/>
      <c r="V814" s="437"/>
      <c r="W814" s="437"/>
      <c r="X814" s="437"/>
      <c r="Y814" s="437"/>
      <c r="Z814" s="437"/>
      <c r="AA814" s="437"/>
      <c r="AB814" s="437"/>
      <c r="AC814" s="437"/>
      <c r="AD814" s="437"/>
      <c r="AE814" s="437"/>
      <c r="AF814" s="437"/>
      <c r="AG814" s="437"/>
    </row>
    <row r="815">
      <c r="A815" s="437"/>
      <c r="B815" s="437"/>
      <c r="C815" s="437"/>
      <c r="D815" s="437"/>
      <c r="E815" s="437"/>
      <c r="F815" s="437"/>
      <c r="G815" s="437"/>
      <c r="H815" s="437"/>
      <c r="I815" s="437"/>
      <c r="J815" s="437"/>
      <c r="K815" s="437"/>
      <c r="L815" s="437"/>
      <c r="M815" s="437"/>
      <c r="N815" s="437"/>
      <c r="O815" s="437"/>
      <c r="P815" s="437"/>
      <c r="Q815" s="437"/>
      <c r="R815" s="437"/>
      <c r="S815" s="437"/>
      <c r="T815" s="437"/>
      <c r="U815" s="437"/>
      <c r="V815" s="437"/>
      <c r="W815" s="437"/>
      <c r="X815" s="437"/>
      <c r="Y815" s="437"/>
      <c r="Z815" s="437"/>
      <c r="AA815" s="437"/>
      <c r="AB815" s="437"/>
      <c r="AC815" s="437"/>
      <c r="AD815" s="437"/>
      <c r="AE815" s="437"/>
      <c r="AF815" s="437"/>
      <c r="AG815" s="437"/>
    </row>
    <row r="816">
      <c r="A816" s="437"/>
      <c r="B816" s="437"/>
      <c r="C816" s="437"/>
      <c r="D816" s="437"/>
      <c r="E816" s="437"/>
      <c r="F816" s="437"/>
      <c r="G816" s="437"/>
      <c r="H816" s="437"/>
      <c r="I816" s="437"/>
      <c r="J816" s="437"/>
      <c r="K816" s="437"/>
      <c r="L816" s="437"/>
      <c r="M816" s="437"/>
      <c r="N816" s="437"/>
      <c r="O816" s="437"/>
      <c r="P816" s="437"/>
      <c r="Q816" s="437"/>
      <c r="R816" s="437"/>
      <c r="S816" s="437"/>
      <c r="T816" s="437"/>
      <c r="U816" s="437"/>
      <c r="V816" s="437"/>
      <c r="W816" s="437"/>
      <c r="X816" s="437"/>
      <c r="Y816" s="437"/>
      <c r="Z816" s="437"/>
      <c r="AA816" s="437"/>
      <c r="AB816" s="437"/>
      <c r="AC816" s="437"/>
      <c r="AD816" s="437"/>
      <c r="AE816" s="437"/>
      <c r="AF816" s="437"/>
      <c r="AG816" s="437"/>
    </row>
    <row r="817">
      <c r="A817" s="437"/>
      <c r="B817" s="437"/>
      <c r="C817" s="437"/>
      <c r="D817" s="437"/>
      <c r="E817" s="437"/>
      <c r="F817" s="437"/>
      <c r="G817" s="437"/>
      <c r="H817" s="437"/>
      <c r="I817" s="437"/>
      <c r="J817" s="437"/>
      <c r="K817" s="437"/>
      <c r="L817" s="437"/>
      <c r="M817" s="437"/>
      <c r="N817" s="437"/>
      <c r="O817" s="437"/>
      <c r="P817" s="437"/>
      <c r="Q817" s="437"/>
      <c r="R817" s="437"/>
      <c r="S817" s="437"/>
      <c r="T817" s="437"/>
      <c r="U817" s="437"/>
      <c r="V817" s="437"/>
      <c r="W817" s="437"/>
      <c r="X817" s="437"/>
      <c r="Y817" s="437"/>
      <c r="Z817" s="437"/>
      <c r="AA817" s="437"/>
      <c r="AB817" s="437"/>
      <c r="AC817" s="437"/>
      <c r="AD817" s="437"/>
      <c r="AE817" s="437"/>
      <c r="AF817" s="437"/>
      <c r="AG817" s="437"/>
    </row>
    <row r="818">
      <c r="A818" s="437"/>
      <c r="B818" s="437"/>
      <c r="C818" s="437"/>
      <c r="D818" s="437"/>
      <c r="E818" s="437"/>
      <c r="F818" s="437"/>
      <c r="G818" s="437"/>
      <c r="H818" s="437"/>
      <c r="I818" s="437"/>
      <c r="J818" s="437"/>
      <c r="K818" s="437"/>
      <c r="L818" s="437"/>
      <c r="M818" s="437"/>
      <c r="N818" s="437"/>
      <c r="O818" s="437"/>
      <c r="P818" s="437"/>
      <c r="Q818" s="437"/>
      <c r="R818" s="437"/>
      <c r="S818" s="437"/>
      <c r="T818" s="437"/>
      <c r="U818" s="437"/>
      <c r="V818" s="437"/>
      <c r="W818" s="437"/>
      <c r="X818" s="437"/>
      <c r="Y818" s="437"/>
      <c r="Z818" s="437"/>
      <c r="AA818" s="437"/>
      <c r="AB818" s="437"/>
      <c r="AC818" s="437"/>
      <c r="AD818" s="437"/>
      <c r="AE818" s="437"/>
      <c r="AF818" s="437"/>
      <c r="AG818" s="437"/>
    </row>
    <row r="819">
      <c r="A819" s="437"/>
      <c r="B819" s="437"/>
      <c r="C819" s="437"/>
      <c r="D819" s="437"/>
      <c r="E819" s="437"/>
      <c r="F819" s="437"/>
      <c r="G819" s="437"/>
      <c r="H819" s="437"/>
      <c r="I819" s="437"/>
      <c r="J819" s="437"/>
      <c r="K819" s="437"/>
      <c r="L819" s="437"/>
      <c r="M819" s="437"/>
      <c r="N819" s="437"/>
      <c r="O819" s="437"/>
      <c r="P819" s="437"/>
      <c r="Q819" s="437"/>
      <c r="R819" s="437"/>
      <c r="S819" s="437"/>
      <c r="T819" s="437"/>
      <c r="U819" s="437"/>
      <c r="V819" s="437"/>
      <c r="W819" s="437"/>
      <c r="X819" s="437"/>
      <c r="Y819" s="437"/>
      <c r="Z819" s="437"/>
      <c r="AA819" s="437"/>
      <c r="AB819" s="437"/>
      <c r="AC819" s="437"/>
      <c r="AD819" s="437"/>
      <c r="AE819" s="437"/>
      <c r="AF819" s="437"/>
      <c r="AG819" s="437"/>
    </row>
    <row r="820">
      <c r="A820" s="437"/>
      <c r="B820" s="437"/>
      <c r="C820" s="437"/>
      <c r="D820" s="437"/>
      <c r="E820" s="437"/>
      <c r="F820" s="437"/>
      <c r="G820" s="437"/>
      <c r="H820" s="437"/>
      <c r="I820" s="437"/>
      <c r="J820" s="437"/>
      <c r="K820" s="437"/>
      <c r="L820" s="437"/>
      <c r="M820" s="437"/>
      <c r="N820" s="437"/>
      <c r="O820" s="437"/>
      <c r="P820" s="437"/>
      <c r="Q820" s="437"/>
      <c r="R820" s="437"/>
      <c r="S820" s="437"/>
      <c r="T820" s="437"/>
      <c r="U820" s="437"/>
      <c r="V820" s="437"/>
      <c r="W820" s="437"/>
      <c r="X820" s="437"/>
      <c r="Y820" s="437"/>
      <c r="Z820" s="437"/>
      <c r="AA820" s="437"/>
      <c r="AB820" s="437"/>
      <c r="AC820" s="437"/>
      <c r="AD820" s="437"/>
      <c r="AE820" s="437"/>
      <c r="AF820" s="437"/>
      <c r="AG820" s="437"/>
    </row>
    <row r="821">
      <c r="A821" s="437"/>
      <c r="B821" s="437"/>
      <c r="C821" s="437"/>
      <c r="D821" s="437"/>
      <c r="E821" s="437"/>
      <c r="F821" s="437"/>
      <c r="G821" s="437"/>
      <c r="H821" s="437"/>
      <c r="I821" s="437"/>
      <c r="J821" s="437"/>
      <c r="K821" s="437"/>
      <c r="L821" s="437"/>
      <c r="M821" s="437"/>
      <c r="N821" s="437"/>
      <c r="O821" s="437"/>
      <c r="P821" s="437"/>
      <c r="Q821" s="437"/>
      <c r="R821" s="437"/>
      <c r="S821" s="437"/>
      <c r="T821" s="437"/>
      <c r="U821" s="437"/>
      <c r="V821" s="437"/>
      <c r="W821" s="437"/>
      <c r="X821" s="437"/>
      <c r="Y821" s="437"/>
      <c r="Z821" s="437"/>
      <c r="AA821" s="437"/>
      <c r="AB821" s="437"/>
      <c r="AC821" s="437"/>
      <c r="AD821" s="437"/>
      <c r="AE821" s="437"/>
      <c r="AF821" s="437"/>
      <c r="AG821" s="437"/>
    </row>
    <row r="822">
      <c r="A822" s="437"/>
      <c r="B822" s="437"/>
      <c r="C822" s="437"/>
      <c r="D822" s="437"/>
      <c r="E822" s="437"/>
      <c r="F822" s="437"/>
      <c r="G822" s="437"/>
      <c r="H822" s="437"/>
      <c r="I822" s="437"/>
      <c r="J822" s="437"/>
      <c r="K822" s="437"/>
      <c r="L822" s="437"/>
      <c r="M822" s="437"/>
      <c r="N822" s="437"/>
      <c r="O822" s="437"/>
      <c r="P822" s="437"/>
      <c r="Q822" s="437"/>
      <c r="R822" s="437"/>
      <c r="S822" s="437"/>
      <c r="T822" s="437"/>
      <c r="U822" s="437"/>
      <c r="V822" s="437"/>
      <c r="W822" s="437"/>
      <c r="X822" s="437"/>
      <c r="Y822" s="437"/>
      <c r="Z822" s="437"/>
      <c r="AA822" s="437"/>
      <c r="AB822" s="437"/>
      <c r="AC822" s="437"/>
      <c r="AD822" s="437"/>
      <c r="AE822" s="437"/>
      <c r="AF822" s="437"/>
      <c r="AG822" s="437"/>
    </row>
    <row r="823">
      <c r="A823" s="437"/>
      <c r="B823" s="437"/>
      <c r="C823" s="437"/>
      <c r="D823" s="437"/>
      <c r="E823" s="437"/>
      <c r="F823" s="437"/>
      <c r="G823" s="437"/>
      <c r="H823" s="437"/>
      <c r="I823" s="437"/>
      <c r="J823" s="437"/>
      <c r="K823" s="437"/>
      <c r="L823" s="437"/>
      <c r="M823" s="437"/>
      <c r="N823" s="437"/>
      <c r="O823" s="437"/>
      <c r="P823" s="437"/>
      <c r="Q823" s="437"/>
      <c r="R823" s="437"/>
      <c r="S823" s="437"/>
      <c r="T823" s="437"/>
      <c r="U823" s="437"/>
      <c r="V823" s="437"/>
      <c r="W823" s="437"/>
      <c r="X823" s="437"/>
      <c r="Y823" s="437"/>
      <c r="Z823" s="437"/>
      <c r="AA823" s="437"/>
      <c r="AB823" s="437"/>
      <c r="AC823" s="437"/>
      <c r="AD823" s="437"/>
      <c r="AE823" s="437"/>
      <c r="AF823" s="437"/>
      <c r="AG823" s="437"/>
    </row>
    <row r="824">
      <c r="A824" s="437"/>
      <c r="B824" s="437"/>
      <c r="C824" s="437"/>
      <c r="D824" s="437"/>
      <c r="E824" s="437"/>
      <c r="F824" s="437"/>
      <c r="G824" s="437"/>
      <c r="H824" s="437"/>
      <c r="I824" s="437"/>
      <c r="J824" s="437"/>
      <c r="K824" s="437"/>
      <c r="L824" s="437"/>
      <c r="M824" s="437"/>
      <c r="N824" s="437"/>
      <c r="O824" s="437"/>
      <c r="P824" s="437"/>
      <c r="Q824" s="437"/>
      <c r="R824" s="437"/>
      <c r="S824" s="437"/>
      <c r="T824" s="437"/>
      <c r="U824" s="437"/>
      <c r="V824" s="437"/>
      <c r="W824" s="437"/>
      <c r="X824" s="437"/>
      <c r="Y824" s="437"/>
      <c r="Z824" s="437"/>
      <c r="AA824" s="437"/>
      <c r="AB824" s="437"/>
      <c r="AC824" s="437"/>
      <c r="AD824" s="437"/>
      <c r="AE824" s="437"/>
      <c r="AF824" s="437"/>
      <c r="AG824" s="437"/>
    </row>
    <row r="825">
      <c r="A825" s="437"/>
      <c r="B825" s="437"/>
      <c r="C825" s="437"/>
      <c r="D825" s="437"/>
      <c r="E825" s="437"/>
      <c r="F825" s="437"/>
      <c r="G825" s="437"/>
      <c r="H825" s="437"/>
      <c r="I825" s="437"/>
      <c r="J825" s="437"/>
      <c r="K825" s="437"/>
      <c r="L825" s="437"/>
      <c r="M825" s="437"/>
      <c r="N825" s="437"/>
      <c r="O825" s="437"/>
      <c r="P825" s="437"/>
      <c r="Q825" s="437"/>
      <c r="R825" s="437"/>
      <c r="S825" s="437"/>
      <c r="T825" s="437"/>
      <c r="U825" s="437"/>
      <c r="V825" s="437"/>
      <c r="W825" s="437"/>
      <c r="X825" s="437"/>
      <c r="Y825" s="437"/>
      <c r="Z825" s="437"/>
      <c r="AA825" s="437"/>
      <c r="AB825" s="437"/>
      <c r="AC825" s="437"/>
      <c r="AD825" s="437"/>
      <c r="AE825" s="437"/>
      <c r="AF825" s="437"/>
      <c r="AG825" s="437"/>
    </row>
    <row r="826">
      <c r="A826" s="437"/>
      <c r="B826" s="437"/>
      <c r="C826" s="437"/>
      <c r="D826" s="437"/>
      <c r="E826" s="437"/>
      <c r="F826" s="437"/>
      <c r="G826" s="437"/>
      <c r="H826" s="437"/>
      <c r="I826" s="437"/>
      <c r="J826" s="437"/>
      <c r="K826" s="437"/>
      <c r="L826" s="437"/>
      <c r="M826" s="437"/>
      <c r="N826" s="437"/>
      <c r="O826" s="437"/>
      <c r="P826" s="437"/>
      <c r="Q826" s="437"/>
      <c r="R826" s="437"/>
      <c r="S826" s="437"/>
      <c r="T826" s="437"/>
      <c r="U826" s="437"/>
      <c r="V826" s="437"/>
      <c r="W826" s="437"/>
      <c r="X826" s="437"/>
      <c r="Y826" s="437"/>
      <c r="Z826" s="437"/>
      <c r="AA826" s="437"/>
      <c r="AB826" s="437"/>
      <c r="AC826" s="437"/>
      <c r="AD826" s="437"/>
      <c r="AE826" s="437"/>
      <c r="AF826" s="437"/>
      <c r="AG826" s="437"/>
    </row>
    <row r="827">
      <c r="A827" s="437"/>
      <c r="B827" s="437"/>
      <c r="C827" s="437"/>
      <c r="D827" s="437"/>
      <c r="E827" s="437"/>
      <c r="F827" s="437"/>
      <c r="G827" s="437"/>
      <c r="H827" s="437"/>
      <c r="I827" s="437"/>
      <c r="J827" s="437"/>
      <c r="K827" s="437"/>
      <c r="L827" s="437"/>
      <c r="M827" s="437"/>
      <c r="N827" s="437"/>
      <c r="O827" s="437"/>
      <c r="P827" s="437"/>
      <c r="Q827" s="437"/>
      <c r="R827" s="437"/>
      <c r="S827" s="437"/>
      <c r="T827" s="437"/>
      <c r="U827" s="437"/>
      <c r="V827" s="437"/>
      <c r="W827" s="437"/>
      <c r="X827" s="437"/>
      <c r="Y827" s="437"/>
      <c r="Z827" s="437"/>
      <c r="AA827" s="437"/>
      <c r="AB827" s="437"/>
      <c r="AC827" s="437"/>
      <c r="AD827" s="437"/>
      <c r="AE827" s="437"/>
      <c r="AF827" s="437"/>
      <c r="AG827" s="437"/>
    </row>
    <row r="828">
      <c r="A828" s="437"/>
      <c r="B828" s="437"/>
      <c r="C828" s="437"/>
      <c r="D828" s="437"/>
      <c r="E828" s="437"/>
      <c r="F828" s="437"/>
      <c r="G828" s="437"/>
      <c r="H828" s="437"/>
      <c r="I828" s="437"/>
      <c r="J828" s="437"/>
      <c r="K828" s="437"/>
      <c r="L828" s="437"/>
      <c r="M828" s="437"/>
      <c r="N828" s="437"/>
      <c r="O828" s="437"/>
      <c r="P828" s="437"/>
      <c r="Q828" s="437"/>
      <c r="R828" s="437"/>
      <c r="S828" s="437"/>
      <c r="T828" s="437"/>
      <c r="U828" s="437"/>
      <c r="V828" s="437"/>
      <c r="W828" s="437"/>
      <c r="X828" s="437"/>
      <c r="Y828" s="437"/>
      <c r="Z828" s="437"/>
      <c r="AA828" s="437"/>
      <c r="AB828" s="437"/>
      <c r="AC828" s="437"/>
      <c r="AD828" s="437"/>
      <c r="AE828" s="437"/>
      <c r="AF828" s="437"/>
      <c r="AG828" s="437"/>
    </row>
    <row r="829">
      <c r="A829" s="437"/>
      <c r="B829" s="437"/>
      <c r="C829" s="437"/>
      <c r="D829" s="437"/>
      <c r="E829" s="437"/>
      <c r="F829" s="437"/>
      <c r="G829" s="437"/>
      <c r="H829" s="437"/>
      <c r="I829" s="437"/>
      <c r="J829" s="437"/>
      <c r="K829" s="437"/>
      <c r="L829" s="437"/>
      <c r="M829" s="437"/>
      <c r="N829" s="437"/>
      <c r="O829" s="437"/>
      <c r="P829" s="437"/>
      <c r="Q829" s="437"/>
      <c r="R829" s="437"/>
      <c r="S829" s="437"/>
      <c r="T829" s="437"/>
      <c r="U829" s="437"/>
      <c r="V829" s="437"/>
      <c r="W829" s="437"/>
      <c r="X829" s="437"/>
      <c r="Y829" s="437"/>
      <c r="Z829" s="437"/>
      <c r="AA829" s="437"/>
      <c r="AB829" s="437"/>
      <c r="AC829" s="437"/>
      <c r="AD829" s="437"/>
      <c r="AE829" s="437"/>
      <c r="AF829" s="437"/>
      <c r="AG829" s="437"/>
    </row>
    <row r="830">
      <c r="A830" s="437"/>
      <c r="B830" s="437"/>
      <c r="C830" s="437"/>
      <c r="D830" s="437"/>
      <c r="E830" s="437"/>
      <c r="F830" s="437"/>
      <c r="G830" s="437"/>
      <c r="H830" s="437"/>
      <c r="I830" s="437"/>
      <c r="J830" s="437"/>
      <c r="K830" s="437"/>
      <c r="L830" s="437"/>
      <c r="M830" s="437"/>
      <c r="N830" s="437"/>
      <c r="O830" s="437"/>
      <c r="P830" s="437"/>
      <c r="Q830" s="437"/>
      <c r="R830" s="437"/>
      <c r="S830" s="437"/>
      <c r="T830" s="437"/>
      <c r="U830" s="437"/>
      <c r="V830" s="437"/>
      <c r="W830" s="437"/>
      <c r="X830" s="437"/>
      <c r="Y830" s="437"/>
      <c r="Z830" s="437"/>
      <c r="AA830" s="437"/>
      <c r="AB830" s="437"/>
      <c r="AC830" s="437"/>
      <c r="AD830" s="437"/>
      <c r="AE830" s="437"/>
      <c r="AF830" s="437"/>
      <c r="AG830" s="437"/>
    </row>
    <row r="831">
      <c r="A831" s="437"/>
      <c r="B831" s="437"/>
      <c r="C831" s="437"/>
      <c r="D831" s="437"/>
      <c r="E831" s="437"/>
      <c r="F831" s="437"/>
      <c r="G831" s="437"/>
      <c r="H831" s="437"/>
      <c r="I831" s="437"/>
      <c r="J831" s="437"/>
      <c r="K831" s="437"/>
      <c r="L831" s="437"/>
      <c r="M831" s="437"/>
      <c r="N831" s="437"/>
      <c r="O831" s="437"/>
      <c r="P831" s="437"/>
      <c r="Q831" s="437"/>
      <c r="R831" s="437"/>
      <c r="S831" s="437"/>
      <c r="T831" s="437"/>
      <c r="U831" s="437"/>
      <c r="V831" s="437"/>
      <c r="W831" s="437"/>
      <c r="X831" s="437"/>
      <c r="Y831" s="437"/>
      <c r="Z831" s="437"/>
      <c r="AA831" s="437"/>
      <c r="AB831" s="437"/>
      <c r="AC831" s="437"/>
      <c r="AD831" s="437"/>
      <c r="AE831" s="437"/>
      <c r="AF831" s="437"/>
      <c r="AG831" s="437"/>
    </row>
    <row r="832">
      <c r="A832" s="437"/>
      <c r="B832" s="437"/>
      <c r="C832" s="437"/>
      <c r="D832" s="437"/>
      <c r="E832" s="437"/>
      <c r="F832" s="437"/>
      <c r="G832" s="437"/>
      <c r="H832" s="437"/>
      <c r="I832" s="437"/>
      <c r="J832" s="437"/>
      <c r="K832" s="437"/>
      <c r="L832" s="437"/>
      <c r="M832" s="437"/>
      <c r="N832" s="437"/>
      <c r="O832" s="437"/>
      <c r="P832" s="437"/>
      <c r="Q832" s="437"/>
      <c r="R832" s="437"/>
      <c r="S832" s="437"/>
      <c r="T832" s="437"/>
      <c r="U832" s="437"/>
      <c r="V832" s="437"/>
      <c r="W832" s="437"/>
      <c r="X832" s="437"/>
      <c r="Y832" s="437"/>
      <c r="Z832" s="437"/>
      <c r="AA832" s="437"/>
      <c r="AB832" s="437"/>
      <c r="AC832" s="437"/>
      <c r="AD832" s="437"/>
      <c r="AE832" s="437"/>
      <c r="AF832" s="437"/>
      <c r="AG832" s="437"/>
    </row>
    <row r="833">
      <c r="A833" s="437"/>
      <c r="B833" s="437"/>
      <c r="C833" s="437"/>
      <c r="D833" s="437"/>
      <c r="E833" s="437"/>
      <c r="F833" s="437"/>
      <c r="G833" s="437"/>
      <c r="H833" s="437"/>
      <c r="I833" s="437"/>
      <c r="J833" s="437"/>
      <c r="K833" s="437"/>
      <c r="L833" s="437"/>
      <c r="M833" s="437"/>
      <c r="N833" s="437"/>
      <c r="O833" s="437"/>
      <c r="P833" s="437"/>
      <c r="Q833" s="437"/>
      <c r="R833" s="437"/>
      <c r="S833" s="437"/>
      <c r="T833" s="437"/>
      <c r="U833" s="437"/>
      <c r="V833" s="437"/>
      <c r="W833" s="437"/>
      <c r="X833" s="437"/>
      <c r="Y833" s="437"/>
      <c r="Z833" s="437"/>
      <c r="AA833" s="437"/>
      <c r="AB833" s="437"/>
      <c r="AC833" s="437"/>
      <c r="AD833" s="437"/>
      <c r="AE833" s="437"/>
      <c r="AF833" s="437"/>
      <c r="AG833" s="437"/>
    </row>
    <row r="834">
      <c r="A834" s="437"/>
      <c r="B834" s="437"/>
      <c r="C834" s="437"/>
      <c r="D834" s="437"/>
      <c r="E834" s="437"/>
      <c r="F834" s="437"/>
      <c r="G834" s="437"/>
      <c r="H834" s="437"/>
      <c r="I834" s="437"/>
      <c r="J834" s="437"/>
      <c r="K834" s="437"/>
      <c r="L834" s="437"/>
      <c r="M834" s="437"/>
      <c r="N834" s="437"/>
      <c r="O834" s="437"/>
      <c r="P834" s="437"/>
      <c r="Q834" s="437"/>
      <c r="R834" s="437"/>
      <c r="S834" s="437"/>
      <c r="T834" s="437"/>
      <c r="U834" s="437"/>
      <c r="V834" s="437"/>
      <c r="W834" s="437"/>
      <c r="X834" s="437"/>
      <c r="Y834" s="437"/>
      <c r="Z834" s="437"/>
      <c r="AA834" s="437"/>
      <c r="AB834" s="437"/>
      <c r="AC834" s="437"/>
      <c r="AD834" s="437"/>
      <c r="AE834" s="437"/>
      <c r="AF834" s="437"/>
      <c r="AG834" s="437"/>
    </row>
    <row r="835">
      <c r="A835" s="437"/>
      <c r="B835" s="437"/>
      <c r="C835" s="437"/>
      <c r="D835" s="437"/>
      <c r="E835" s="437"/>
      <c r="F835" s="437"/>
      <c r="G835" s="437"/>
      <c r="H835" s="437"/>
      <c r="I835" s="437"/>
      <c r="J835" s="437"/>
      <c r="K835" s="437"/>
      <c r="L835" s="437"/>
      <c r="M835" s="437"/>
      <c r="N835" s="437"/>
      <c r="O835" s="437"/>
      <c r="P835" s="437"/>
      <c r="Q835" s="437"/>
      <c r="R835" s="437"/>
      <c r="S835" s="437"/>
      <c r="T835" s="437"/>
      <c r="U835" s="437"/>
      <c r="V835" s="437"/>
      <c r="W835" s="437"/>
      <c r="X835" s="437"/>
      <c r="Y835" s="437"/>
      <c r="Z835" s="437"/>
      <c r="AA835" s="437"/>
      <c r="AB835" s="437"/>
      <c r="AC835" s="437"/>
      <c r="AD835" s="437"/>
      <c r="AE835" s="437"/>
      <c r="AF835" s="437"/>
      <c r="AG835" s="437"/>
    </row>
    <row r="836">
      <c r="A836" s="437"/>
      <c r="B836" s="437"/>
      <c r="C836" s="437"/>
      <c r="D836" s="437"/>
      <c r="E836" s="437"/>
      <c r="F836" s="437"/>
      <c r="G836" s="437"/>
      <c r="H836" s="437"/>
      <c r="I836" s="437"/>
      <c r="J836" s="437"/>
      <c r="K836" s="437"/>
      <c r="L836" s="437"/>
      <c r="M836" s="437"/>
      <c r="N836" s="437"/>
      <c r="O836" s="437"/>
      <c r="P836" s="437"/>
      <c r="Q836" s="437"/>
      <c r="R836" s="437"/>
      <c r="S836" s="437"/>
      <c r="T836" s="437"/>
      <c r="U836" s="437"/>
      <c r="V836" s="437"/>
      <c r="W836" s="437"/>
      <c r="X836" s="437"/>
      <c r="Y836" s="437"/>
      <c r="Z836" s="437"/>
      <c r="AA836" s="437"/>
      <c r="AB836" s="437"/>
      <c r="AC836" s="437"/>
      <c r="AD836" s="437"/>
      <c r="AE836" s="437"/>
      <c r="AF836" s="437"/>
      <c r="AG836" s="437"/>
    </row>
    <row r="837">
      <c r="A837" s="437"/>
      <c r="B837" s="437"/>
      <c r="C837" s="437"/>
      <c r="D837" s="437"/>
      <c r="E837" s="437"/>
      <c r="F837" s="437"/>
      <c r="G837" s="437"/>
      <c r="H837" s="437"/>
      <c r="I837" s="437"/>
      <c r="J837" s="437"/>
      <c r="K837" s="437"/>
      <c r="L837" s="437"/>
      <c r="M837" s="437"/>
      <c r="N837" s="437"/>
      <c r="O837" s="437"/>
      <c r="P837" s="437"/>
      <c r="Q837" s="437"/>
      <c r="R837" s="437"/>
      <c r="S837" s="437"/>
      <c r="T837" s="437"/>
      <c r="U837" s="437"/>
      <c r="V837" s="437"/>
      <c r="W837" s="437"/>
      <c r="X837" s="437"/>
      <c r="Y837" s="437"/>
      <c r="Z837" s="437"/>
      <c r="AA837" s="437"/>
      <c r="AB837" s="437"/>
      <c r="AC837" s="437"/>
      <c r="AD837" s="437"/>
      <c r="AE837" s="437"/>
      <c r="AF837" s="437"/>
      <c r="AG837" s="437"/>
    </row>
    <row r="838">
      <c r="A838" s="437"/>
      <c r="B838" s="437"/>
      <c r="C838" s="437"/>
      <c r="D838" s="437"/>
      <c r="E838" s="437"/>
      <c r="F838" s="437"/>
      <c r="G838" s="437"/>
      <c r="H838" s="437"/>
      <c r="I838" s="437"/>
      <c r="J838" s="437"/>
      <c r="K838" s="437"/>
      <c r="L838" s="437"/>
      <c r="M838" s="437"/>
      <c r="N838" s="437"/>
      <c r="O838" s="437"/>
      <c r="P838" s="437"/>
      <c r="Q838" s="437"/>
      <c r="R838" s="437"/>
      <c r="S838" s="437"/>
      <c r="T838" s="437"/>
      <c r="U838" s="437"/>
      <c r="V838" s="437"/>
      <c r="W838" s="437"/>
      <c r="X838" s="437"/>
      <c r="Y838" s="437"/>
      <c r="Z838" s="437"/>
      <c r="AA838" s="437"/>
      <c r="AB838" s="437"/>
      <c r="AC838" s="437"/>
      <c r="AD838" s="437"/>
      <c r="AE838" s="437"/>
      <c r="AF838" s="437"/>
      <c r="AG838" s="437"/>
    </row>
    <row r="839">
      <c r="A839" s="437"/>
      <c r="B839" s="437"/>
      <c r="C839" s="437"/>
      <c r="D839" s="437"/>
      <c r="E839" s="437"/>
      <c r="F839" s="437"/>
      <c r="G839" s="437"/>
      <c r="H839" s="437"/>
      <c r="I839" s="437"/>
      <c r="J839" s="437"/>
      <c r="K839" s="437"/>
      <c r="L839" s="437"/>
      <c r="M839" s="437"/>
      <c r="N839" s="437"/>
      <c r="O839" s="437"/>
      <c r="P839" s="437"/>
      <c r="Q839" s="437"/>
      <c r="R839" s="437"/>
      <c r="S839" s="437"/>
      <c r="T839" s="437"/>
      <c r="U839" s="437"/>
      <c r="V839" s="437"/>
      <c r="W839" s="437"/>
      <c r="X839" s="437"/>
      <c r="Y839" s="437"/>
      <c r="Z839" s="437"/>
      <c r="AA839" s="437"/>
      <c r="AB839" s="437"/>
      <c r="AC839" s="437"/>
      <c r="AD839" s="437"/>
      <c r="AE839" s="437"/>
      <c r="AF839" s="437"/>
      <c r="AG839" s="437"/>
    </row>
    <row r="840">
      <c r="A840" s="437"/>
      <c r="B840" s="437"/>
      <c r="C840" s="437"/>
      <c r="D840" s="437"/>
      <c r="E840" s="437"/>
      <c r="F840" s="437"/>
      <c r="G840" s="437"/>
      <c r="H840" s="437"/>
      <c r="I840" s="437"/>
      <c r="J840" s="437"/>
      <c r="K840" s="437"/>
      <c r="L840" s="437"/>
      <c r="M840" s="437"/>
      <c r="N840" s="437"/>
      <c r="O840" s="437"/>
      <c r="P840" s="437"/>
      <c r="Q840" s="437"/>
      <c r="R840" s="437"/>
      <c r="S840" s="437"/>
      <c r="T840" s="437"/>
      <c r="U840" s="437"/>
      <c r="V840" s="437"/>
      <c r="W840" s="437"/>
      <c r="X840" s="437"/>
      <c r="Y840" s="437"/>
      <c r="Z840" s="437"/>
      <c r="AA840" s="437"/>
      <c r="AB840" s="437"/>
      <c r="AC840" s="437"/>
      <c r="AD840" s="437"/>
      <c r="AE840" s="437"/>
      <c r="AF840" s="437"/>
      <c r="AG840" s="437"/>
    </row>
    <row r="841">
      <c r="A841" s="437"/>
      <c r="B841" s="437"/>
      <c r="C841" s="437"/>
      <c r="D841" s="437"/>
      <c r="E841" s="437"/>
      <c r="F841" s="437"/>
      <c r="G841" s="437"/>
      <c r="H841" s="437"/>
      <c r="I841" s="437"/>
      <c r="J841" s="437"/>
      <c r="K841" s="437"/>
      <c r="L841" s="437"/>
      <c r="M841" s="437"/>
      <c r="N841" s="437"/>
      <c r="O841" s="437"/>
      <c r="P841" s="437"/>
      <c r="Q841" s="437"/>
      <c r="R841" s="437"/>
      <c r="S841" s="437"/>
      <c r="T841" s="437"/>
      <c r="U841" s="437"/>
      <c r="V841" s="437"/>
      <c r="W841" s="437"/>
      <c r="X841" s="437"/>
      <c r="Y841" s="437"/>
      <c r="Z841" s="437"/>
      <c r="AA841" s="437"/>
      <c r="AB841" s="437"/>
      <c r="AC841" s="437"/>
      <c r="AD841" s="437"/>
      <c r="AE841" s="437"/>
      <c r="AF841" s="437"/>
      <c r="AG841" s="437"/>
    </row>
    <row r="842">
      <c r="A842" s="437"/>
      <c r="B842" s="437"/>
      <c r="C842" s="437"/>
      <c r="D842" s="437"/>
      <c r="E842" s="437"/>
      <c r="F842" s="437"/>
      <c r="G842" s="437"/>
      <c r="H842" s="437"/>
      <c r="I842" s="437"/>
      <c r="J842" s="437"/>
      <c r="K842" s="437"/>
      <c r="L842" s="437"/>
      <c r="M842" s="437"/>
      <c r="N842" s="437"/>
      <c r="O842" s="437"/>
      <c r="P842" s="437"/>
      <c r="Q842" s="437"/>
      <c r="R842" s="437"/>
      <c r="S842" s="437"/>
      <c r="T842" s="437"/>
      <c r="U842" s="437"/>
      <c r="V842" s="437"/>
      <c r="W842" s="437"/>
      <c r="X842" s="437"/>
      <c r="Y842" s="437"/>
      <c r="Z842" s="437"/>
      <c r="AA842" s="437"/>
      <c r="AB842" s="437"/>
      <c r="AC842" s="437"/>
      <c r="AD842" s="437"/>
      <c r="AE842" s="437"/>
      <c r="AF842" s="437"/>
      <c r="AG842" s="437"/>
    </row>
    <row r="843">
      <c r="A843" s="437"/>
      <c r="B843" s="437"/>
      <c r="C843" s="437"/>
      <c r="D843" s="437"/>
      <c r="E843" s="437"/>
      <c r="F843" s="437"/>
      <c r="G843" s="437"/>
      <c r="H843" s="437"/>
      <c r="I843" s="437"/>
      <c r="J843" s="437"/>
      <c r="K843" s="437"/>
      <c r="L843" s="437"/>
      <c r="M843" s="437"/>
      <c r="N843" s="437"/>
      <c r="O843" s="437"/>
      <c r="P843" s="437"/>
      <c r="Q843" s="437"/>
      <c r="R843" s="437"/>
      <c r="S843" s="437"/>
      <c r="T843" s="437"/>
      <c r="U843" s="437"/>
      <c r="V843" s="437"/>
      <c r="W843" s="437"/>
      <c r="X843" s="437"/>
      <c r="Y843" s="437"/>
      <c r="Z843" s="437"/>
      <c r="AA843" s="437"/>
      <c r="AB843" s="437"/>
      <c r="AC843" s="437"/>
      <c r="AD843" s="437"/>
      <c r="AE843" s="437"/>
      <c r="AF843" s="437"/>
      <c r="AG843" s="437"/>
    </row>
    <row r="844">
      <c r="A844" s="437"/>
      <c r="B844" s="437"/>
      <c r="C844" s="437"/>
      <c r="D844" s="437"/>
      <c r="E844" s="437"/>
      <c r="F844" s="437"/>
      <c r="G844" s="437"/>
      <c r="H844" s="437"/>
      <c r="I844" s="437"/>
      <c r="J844" s="437"/>
      <c r="K844" s="437"/>
      <c r="L844" s="437"/>
      <c r="M844" s="437"/>
      <c r="N844" s="437"/>
      <c r="O844" s="437"/>
      <c r="P844" s="437"/>
      <c r="Q844" s="437"/>
      <c r="R844" s="437"/>
      <c r="S844" s="437"/>
      <c r="T844" s="437"/>
      <c r="U844" s="437"/>
      <c r="V844" s="437"/>
      <c r="W844" s="437"/>
      <c r="X844" s="437"/>
      <c r="Y844" s="437"/>
      <c r="Z844" s="437"/>
      <c r="AA844" s="437"/>
      <c r="AB844" s="437"/>
      <c r="AC844" s="437"/>
      <c r="AD844" s="437"/>
      <c r="AE844" s="437"/>
      <c r="AF844" s="437"/>
      <c r="AG844" s="437"/>
    </row>
    <row r="845">
      <c r="A845" s="437"/>
      <c r="B845" s="437"/>
      <c r="C845" s="437"/>
      <c r="D845" s="437"/>
      <c r="E845" s="437"/>
      <c r="F845" s="437"/>
      <c r="G845" s="437"/>
      <c r="H845" s="437"/>
      <c r="I845" s="437"/>
      <c r="J845" s="437"/>
      <c r="K845" s="437"/>
      <c r="L845" s="437"/>
      <c r="M845" s="437"/>
      <c r="N845" s="437"/>
      <c r="O845" s="437"/>
      <c r="P845" s="437"/>
      <c r="Q845" s="437"/>
      <c r="R845" s="437"/>
      <c r="S845" s="437"/>
      <c r="T845" s="437"/>
      <c r="U845" s="437"/>
      <c r="V845" s="437"/>
      <c r="W845" s="437"/>
      <c r="X845" s="437"/>
      <c r="Y845" s="437"/>
      <c r="Z845" s="437"/>
      <c r="AA845" s="437"/>
      <c r="AB845" s="437"/>
      <c r="AC845" s="437"/>
      <c r="AD845" s="437"/>
      <c r="AE845" s="437"/>
      <c r="AF845" s="437"/>
      <c r="AG845" s="437"/>
    </row>
    <row r="846">
      <c r="A846" s="437"/>
      <c r="B846" s="437"/>
      <c r="C846" s="437"/>
      <c r="D846" s="437"/>
      <c r="E846" s="437"/>
      <c r="F846" s="437"/>
      <c r="G846" s="437"/>
      <c r="H846" s="437"/>
      <c r="I846" s="437"/>
      <c r="J846" s="437"/>
      <c r="K846" s="437"/>
      <c r="L846" s="437"/>
      <c r="M846" s="437"/>
      <c r="N846" s="437"/>
      <c r="O846" s="437"/>
      <c r="P846" s="437"/>
      <c r="Q846" s="437"/>
      <c r="R846" s="437"/>
      <c r="S846" s="437"/>
      <c r="T846" s="437"/>
      <c r="U846" s="437"/>
      <c r="V846" s="437"/>
      <c r="W846" s="437"/>
      <c r="X846" s="437"/>
      <c r="Y846" s="437"/>
      <c r="Z846" s="437"/>
      <c r="AA846" s="437"/>
      <c r="AB846" s="437"/>
      <c r="AC846" s="437"/>
      <c r="AD846" s="437"/>
      <c r="AE846" s="437"/>
      <c r="AF846" s="437"/>
      <c r="AG846" s="437"/>
    </row>
    <row r="847">
      <c r="A847" s="437"/>
      <c r="B847" s="437"/>
      <c r="C847" s="437"/>
      <c r="D847" s="437"/>
      <c r="E847" s="437"/>
      <c r="F847" s="437"/>
      <c r="G847" s="437"/>
      <c r="H847" s="437"/>
      <c r="I847" s="437"/>
      <c r="J847" s="437"/>
      <c r="K847" s="437"/>
      <c r="L847" s="437"/>
      <c r="M847" s="437"/>
      <c r="N847" s="437"/>
      <c r="O847" s="437"/>
      <c r="P847" s="437"/>
      <c r="Q847" s="437"/>
      <c r="R847" s="437"/>
      <c r="S847" s="437"/>
      <c r="T847" s="437"/>
      <c r="U847" s="437"/>
      <c r="V847" s="437"/>
      <c r="W847" s="437"/>
      <c r="X847" s="437"/>
      <c r="Y847" s="437"/>
      <c r="Z847" s="437"/>
      <c r="AA847" s="437"/>
      <c r="AB847" s="437"/>
      <c r="AC847" s="437"/>
      <c r="AD847" s="437"/>
      <c r="AE847" s="437"/>
      <c r="AF847" s="437"/>
      <c r="AG847" s="437"/>
    </row>
    <row r="848">
      <c r="A848" s="437"/>
      <c r="B848" s="437"/>
      <c r="C848" s="437"/>
      <c r="D848" s="437"/>
      <c r="E848" s="437"/>
      <c r="F848" s="437"/>
      <c r="G848" s="437"/>
      <c r="H848" s="437"/>
      <c r="I848" s="437"/>
      <c r="J848" s="437"/>
      <c r="K848" s="437"/>
      <c r="L848" s="437"/>
      <c r="M848" s="437"/>
      <c r="N848" s="437"/>
      <c r="O848" s="437"/>
      <c r="P848" s="437"/>
      <c r="Q848" s="437"/>
      <c r="R848" s="437"/>
      <c r="S848" s="437"/>
      <c r="T848" s="437"/>
      <c r="U848" s="437"/>
      <c r="V848" s="437"/>
      <c r="W848" s="437"/>
      <c r="X848" s="437"/>
      <c r="Y848" s="437"/>
      <c r="Z848" s="437"/>
      <c r="AA848" s="437"/>
      <c r="AB848" s="437"/>
      <c r="AC848" s="437"/>
      <c r="AD848" s="437"/>
      <c r="AE848" s="437"/>
      <c r="AF848" s="437"/>
      <c r="AG848" s="437"/>
    </row>
    <row r="849">
      <c r="A849" s="437"/>
      <c r="B849" s="437"/>
      <c r="C849" s="437"/>
      <c r="D849" s="437"/>
      <c r="E849" s="437"/>
      <c r="F849" s="437"/>
      <c r="G849" s="437"/>
      <c r="H849" s="437"/>
      <c r="I849" s="437"/>
      <c r="J849" s="437"/>
      <c r="K849" s="437"/>
      <c r="L849" s="437"/>
      <c r="M849" s="437"/>
      <c r="N849" s="437"/>
      <c r="O849" s="437"/>
      <c r="P849" s="437"/>
      <c r="Q849" s="437"/>
      <c r="R849" s="437"/>
      <c r="S849" s="437"/>
      <c r="T849" s="437"/>
      <c r="U849" s="437"/>
      <c r="V849" s="437"/>
      <c r="W849" s="437"/>
      <c r="X849" s="437"/>
      <c r="Y849" s="437"/>
      <c r="Z849" s="437"/>
      <c r="AA849" s="437"/>
      <c r="AB849" s="437"/>
      <c r="AC849" s="437"/>
      <c r="AD849" s="437"/>
      <c r="AE849" s="437"/>
      <c r="AF849" s="437"/>
      <c r="AG849" s="437"/>
    </row>
    <row r="850">
      <c r="A850" s="437"/>
      <c r="B850" s="437"/>
      <c r="C850" s="437"/>
      <c r="D850" s="437"/>
      <c r="E850" s="437"/>
      <c r="F850" s="437"/>
      <c r="G850" s="437"/>
      <c r="H850" s="437"/>
      <c r="I850" s="437"/>
      <c r="J850" s="437"/>
      <c r="K850" s="437"/>
      <c r="L850" s="437"/>
      <c r="M850" s="437"/>
      <c r="N850" s="437"/>
      <c r="O850" s="437"/>
      <c r="P850" s="437"/>
      <c r="Q850" s="437"/>
      <c r="R850" s="437"/>
      <c r="S850" s="437"/>
      <c r="T850" s="437"/>
      <c r="U850" s="437"/>
      <c r="V850" s="437"/>
      <c r="W850" s="437"/>
      <c r="X850" s="437"/>
      <c r="Y850" s="437"/>
      <c r="Z850" s="437"/>
      <c r="AA850" s="437"/>
      <c r="AB850" s="437"/>
      <c r="AC850" s="437"/>
      <c r="AD850" s="437"/>
      <c r="AE850" s="437"/>
      <c r="AF850" s="437"/>
      <c r="AG850" s="437"/>
    </row>
    <row r="851">
      <c r="A851" s="437"/>
      <c r="B851" s="437"/>
      <c r="C851" s="437"/>
      <c r="D851" s="437"/>
      <c r="E851" s="437"/>
      <c r="F851" s="437"/>
      <c r="G851" s="437"/>
      <c r="H851" s="437"/>
      <c r="I851" s="437"/>
      <c r="J851" s="437"/>
      <c r="K851" s="437"/>
      <c r="L851" s="437"/>
      <c r="M851" s="437"/>
      <c r="N851" s="437"/>
      <c r="O851" s="437"/>
      <c r="P851" s="437"/>
      <c r="Q851" s="437"/>
      <c r="R851" s="437"/>
      <c r="S851" s="437"/>
      <c r="T851" s="437"/>
      <c r="U851" s="437"/>
      <c r="V851" s="437"/>
      <c r="W851" s="437"/>
      <c r="X851" s="437"/>
      <c r="Y851" s="437"/>
      <c r="Z851" s="437"/>
      <c r="AA851" s="437"/>
      <c r="AB851" s="437"/>
      <c r="AC851" s="437"/>
      <c r="AD851" s="437"/>
      <c r="AE851" s="437"/>
      <c r="AF851" s="437"/>
      <c r="AG851" s="437"/>
    </row>
    <row r="852">
      <c r="A852" s="437"/>
      <c r="B852" s="437"/>
      <c r="C852" s="437"/>
      <c r="D852" s="437"/>
      <c r="E852" s="437"/>
      <c r="F852" s="437"/>
      <c r="G852" s="437"/>
      <c r="H852" s="437"/>
      <c r="I852" s="437"/>
      <c r="J852" s="437"/>
      <c r="K852" s="437"/>
      <c r="L852" s="437"/>
      <c r="M852" s="437"/>
      <c r="N852" s="437"/>
      <c r="O852" s="437"/>
      <c r="P852" s="437"/>
      <c r="Q852" s="437"/>
      <c r="R852" s="437"/>
      <c r="S852" s="437"/>
      <c r="T852" s="437"/>
      <c r="U852" s="437"/>
      <c r="V852" s="437"/>
      <c r="W852" s="437"/>
      <c r="X852" s="437"/>
      <c r="Y852" s="437"/>
      <c r="Z852" s="437"/>
      <c r="AA852" s="437"/>
      <c r="AB852" s="437"/>
      <c r="AC852" s="437"/>
      <c r="AD852" s="437"/>
      <c r="AE852" s="437"/>
      <c r="AF852" s="437"/>
      <c r="AG852" s="437"/>
    </row>
    <row r="853">
      <c r="A853" s="437"/>
      <c r="B853" s="437"/>
      <c r="C853" s="437"/>
      <c r="D853" s="437"/>
      <c r="E853" s="437"/>
      <c r="F853" s="437"/>
      <c r="G853" s="437"/>
      <c r="H853" s="437"/>
      <c r="I853" s="437"/>
      <c r="J853" s="437"/>
      <c r="K853" s="437"/>
      <c r="L853" s="437"/>
      <c r="M853" s="437"/>
      <c r="N853" s="437"/>
      <c r="O853" s="437"/>
      <c r="P853" s="437"/>
      <c r="Q853" s="437"/>
      <c r="R853" s="437"/>
      <c r="S853" s="437"/>
      <c r="T853" s="437"/>
      <c r="U853" s="437"/>
      <c r="V853" s="437"/>
      <c r="W853" s="437"/>
      <c r="X853" s="437"/>
      <c r="Y853" s="437"/>
      <c r="Z853" s="437"/>
      <c r="AA853" s="437"/>
      <c r="AB853" s="437"/>
      <c r="AC853" s="437"/>
      <c r="AD853" s="437"/>
      <c r="AE853" s="437"/>
      <c r="AF853" s="437"/>
      <c r="AG853" s="437"/>
    </row>
    <row r="854">
      <c r="A854" s="437"/>
      <c r="B854" s="437"/>
      <c r="C854" s="437"/>
      <c r="D854" s="437"/>
      <c r="E854" s="437"/>
      <c r="F854" s="437"/>
      <c r="G854" s="437"/>
      <c r="H854" s="437"/>
      <c r="I854" s="437"/>
      <c r="J854" s="437"/>
      <c r="K854" s="437"/>
      <c r="L854" s="437"/>
      <c r="M854" s="437"/>
      <c r="N854" s="437"/>
      <c r="O854" s="437"/>
      <c r="P854" s="437"/>
      <c r="Q854" s="437"/>
      <c r="R854" s="437"/>
      <c r="S854" s="437"/>
      <c r="T854" s="437"/>
      <c r="U854" s="437"/>
      <c r="V854" s="437"/>
      <c r="W854" s="437"/>
      <c r="X854" s="437"/>
      <c r="Y854" s="437"/>
      <c r="Z854" s="437"/>
      <c r="AA854" s="437"/>
      <c r="AB854" s="437"/>
      <c r="AC854" s="437"/>
      <c r="AD854" s="437"/>
      <c r="AE854" s="437"/>
      <c r="AF854" s="437"/>
      <c r="AG854" s="437"/>
    </row>
    <row r="855">
      <c r="A855" s="437"/>
      <c r="B855" s="437"/>
      <c r="C855" s="437"/>
      <c r="D855" s="437"/>
      <c r="E855" s="437"/>
      <c r="F855" s="437"/>
      <c r="G855" s="437"/>
      <c r="H855" s="437"/>
      <c r="I855" s="437"/>
      <c r="J855" s="437"/>
      <c r="K855" s="437"/>
      <c r="L855" s="437"/>
      <c r="M855" s="437"/>
      <c r="N855" s="437"/>
      <c r="O855" s="437"/>
      <c r="P855" s="437"/>
      <c r="Q855" s="437"/>
      <c r="R855" s="437"/>
      <c r="S855" s="437"/>
      <c r="T855" s="437"/>
      <c r="U855" s="437"/>
      <c r="V855" s="437"/>
      <c r="W855" s="437"/>
      <c r="X855" s="437"/>
      <c r="Y855" s="437"/>
      <c r="Z855" s="437"/>
      <c r="AA855" s="437"/>
      <c r="AB855" s="437"/>
      <c r="AC855" s="437"/>
      <c r="AD855" s="437"/>
      <c r="AE855" s="437"/>
      <c r="AF855" s="437"/>
      <c r="AG855" s="437"/>
    </row>
    <row r="856">
      <c r="A856" s="437"/>
      <c r="B856" s="437"/>
      <c r="C856" s="437"/>
      <c r="D856" s="437"/>
      <c r="E856" s="437"/>
      <c r="F856" s="437"/>
      <c r="G856" s="437"/>
      <c r="H856" s="437"/>
      <c r="I856" s="437"/>
      <c r="J856" s="437"/>
      <c r="K856" s="437"/>
      <c r="L856" s="437"/>
      <c r="M856" s="437"/>
      <c r="N856" s="437"/>
      <c r="O856" s="437"/>
      <c r="P856" s="437"/>
      <c r="Q856" s="437"/>
      <c r="R856" s="437"/>
      <c r="S856" s="437"/>
      <c r="T856" s="437"/>
      <c r="U856" s="437"/>
      <c r="V856" s="437"/>
      <c r="W856" s="437"/>
      <c r="X856" s="437"/>
      <c r="Y856" s="437"/>
      <c r="Z856" s="437"/>
      <c r="AA856" s="437"/>
      <c r="AB856" s="437"/>
      <c r="AC856" s="437"/>
      <c r="AD856" s="437"/>
      <c r="AE856" s="437"/>
      <c r="AF856" s="437"/>
      <c r="AG856" s="437"/>
    </row>
    <row r="857">
      <c r="A857" s="437"/>
      <c r="B857" s="437"/>
      <c r="C857" s="437"/>
      <c r="D857" s="437"/>
      <c r="E857" s="437"/>
      <c r="F857" s="437"/>
      <c r="G857" s="437"/>
      <c r="H857" s="437"/>
      <c r="I857" s="437"/>
      <c r="J857" s="437"/>
      <c r="K857" s="437"/>
      <c r="L857" s="437"/>
      <c r="M857" s="437"/>
      <c r="N857" s="437"/>
      <c r="O857" s="437"/>
      <c r="P857" s="437"/>
      <c r="Q857" s="437"/>
      <c r="R857" s="437"/>
      <c r="S857" s="437"/>
      <c r="T857" s="437"/>
      <c r="U857" s="437"/>
      <c r="V857" s="437"/>
      <c r="W857" s="437"/>
      <c r="X857" s="437"/>
      <c r="Y857" s="437"/>
      <c r="Z857" s="437"/>
      <c r="AA857" s="437"/>
      <c r="AB857" s="437"/>
      <c r="AC857" s="437"/>
      <c r="AD857" s="437"/>
      <c r="AE857" s="437"/>
      <c r="AF857" s="437"/>
      <c r="AG857" s="437"/>
    </row>
    <row r="858">
      <c r="A858" s="437"/>
      <c r="B858" s="437"/>
      <c r="C858" s="437"/>
      <c r="D858" s="437"/>
      <c r="E858" s="437"/>
      <c r="F858" s="437"/>
      <c r="G858" s="437"/>
      <c r="H858" s="437"/>
      <c r="I858" s="437"/>
      <c r="J858" s="437"/>
      <c r="K858" s="437"/>
      <c r="L858" s="437"/>
      <c r="M858" s="437"/>
      <c r="N858" s="437"/>
      <c r="O858" s="437"/>
      <c r="P858" s="437"/>
      <c r="Q858" s="437"/>
      <c r="R858" s="437"/>
      <c r="S858" s="437"/>
      <c r="T858" s="437"/>
      <c r="U858" s="437"/>
      <c r="V858" s="437"/>
      <c r="W858" s="437"/>
      <c r="X858" s="437"/>
      <c r="Y858" s="437"/>
      <c r="Z858" s="437"/>
      <c r="AA858" s="437"/>
      <c r="AB858" s="437"/>
      <c r="AC858" s="437"/>
      <c r="AD858" s="437"/>
      <c r="AE858" s="437"/>
      <c r="AF858" s="437"/>
      <c r="AG858" s="437"/>
    </row>
    <row r="859">
      <c r="A859" s="437"/>
      <c r="B859" s="437"/>
      <c r="C859" s="437"/>
      <c r="D859" s="437"/>
      <c r="E859" s="437"/>
      <c r="F859" s="437"/>
      <c r="G859" s="437"/>
      <c r="H859" s="437"/>
      <c r="I859" s="437"/>
      <c r="J859" s="437"/>
      <c r="K859" s="437"/>
      <c r="L859" s="437"/>
      <c r="M859" s="437"/>
      <c r="N859" s="437"/>
      <c r="O859" s="437"/>
      <c r="P859" s="437"/>
      <c r="Q859" s="437"/>
      <c r="R859" s="437"/>
      <c r="S859" s="437"/>
      <c r="T859" s="437"/>
      <c r="U859" s="437"/>
      <c r="V859" s="437"/>
      <c r="W859" s="437"/>
      <c r="X859" s="437"/>
      <c r="Y859" s="437"/>
      <c r="Z859" s="437"/>
      <c r="AA859" s="437"/>
      <c r="AB859" s="437"/>
      <c r="AC859" s="437"/>
      <c r="AD859" s="437"/>
      <c r="AE859" s="437"/>
      <c r="AF859" s="437"/>
      <c r="AG859" s="437"/>
    </row>
    <row r="860">
      <c r="A860" s="437"/>
      <c r="B860" s="437"/>
      <c r="C860" s="437"/>
      <c r="D860" s="437"/>
      <c r="E860" s="437"/>
      <c r="F860" s="437"/>
      <c r="G860" s="437"/>
      <c r="H860" s="437"/>
      <c r="I860" s="437"/>
      <c r="J860" s="437"/>
      <c r="K860" s="437"/>
      <c r="L860" s="437"/>
      <c r="M860" s="437"/>
      <c r="N860" s="437"/>
      <c r="O860" s="437"/>
      <c r="P860" s="437"/>
      <c r="Q860" s="437"/>
      <c r="R860" s="437"/>
      <c r="S860" s="437"/>
      <c r="T860" s="437"/>
      <c r="U860" s="437"/>
      <c r="V860" s="437"/>
      <c r="W860" s="437"/>
      <c r="X860" s="437"/>
      <c r="Y860" s="437"/>
      <c r="Z860" s="437"/>
      <c r="AA860" s="437"/>
      <c r="AB860" s="437"/>
      <c r="AC860" s="437"/>
      <c r="AD860" s="437"/>
      <c r="AE860" s="437"/>
      <c r="AF860" s="437"/>
      <c r="AG860" s="437"/>
    </row>
    <row r="861">
      <c r="A861" s="437"/>
      <c r="B861" s="437"/>
      <c r="C861" s="437"/>
      <c r="D861" s="437"/>
      <c r="E861" s="437"/>
      <c r="F861" s="437"/>
      <c r="G861" s="437"/>
      <c r="H861" s="437"/>
      <c r="I861" s="437"/>
      <c r="J861" s="437"/>
      <c r="K861" s="437"/>
      <c r="L861" s="437"/>
      <c r="M861" s="437"/>
      <c r="N861" s="437"/>
      <c r="O861" s="437"/>
      <c r="P861" s="437"/>
      <c r="Q861" s="437"/>
      <c r="R861" s="437"/>
      <c r="S861" s="437"/>
      <c r="T861" s="437"/>
      <c r="U861" s="437"/>
      <c r="V861" s="437"/>
      <c r="W861" s="437"/>
      <c r="X861" s="437"/>
      <c r="Y861" s="437"/>
      <c r="Z861" s="437"/>
      <c r="AA861" s="437"/>
      <c r="AB861" s="437"/>
      <c r="AC861" s="437"/>
      <c r="AD861" s="437"/>
      <c r="AE861" s="437"/>
      <c r="AF861" s="437"/>
      <c r="AG861" s="437"/>
    </row>
    <row r="862">
      <c r="A862" s="437"/>
      <c r="B862" s="437"/>
      <c r="C862" s="437"/>
      <c r="D862" s="437"/>
      <c r="E862" s="437"/>
      <c r="F862" s="437"/>
      <c r="G862" s="437"/>
      <c r="H862" s="437"/>
      <c r="I862" s="437"/>
      <c r="J862" s="437"/>
      <c r="K862" s="437"/>
      <c r="L862" s="437"/>
      <c r="M862" s="437"/>
      <c r="N862" s="437"/>
      <c r="O862" s="437"/>
      <c r="P862" s="437"/>
      <c r="Q862" s="437"/>
      <c r="R862" s="437"/>
      <c r="S862" s="437"/>
      <c r="T862" s="437"/>
      <c r="U862" s="437"/>
      <c r="V862" s="437"/>
      <c r="W862" s="437"/>
      <c r="X862" s="437"/>
      <c r="Y862" s="437"/>
      <c r="Z862" s="437"/>
      <c r="AA862" s="437"/>
      <c r="AB862" s="437"/>
      <c r="AC862" s="437"/>
      <c r="AD862" s="437"/>
      <c r="AE862" s="437"/>
      <c r="AF862" s="437"/>
      <c r="AG862" s="437"/>
    </row>
    <row r="863">
      <c r="A863" s="437"/>
      <c r="B863" s="437"/>
      <c r="C863" s="437"/>
      <c r="D863" s="437"/>
      <c r="E863" s="437"/>
      <c r="F863" s="437"/>
      <c r="G863" s="437"/>
      <c r="H863" s="437"/>
      <c r="I863" s="437"/>
      <c r="J863" s="437"/>
      <c r="K863" s="437"/>
      <c r="L863" s="437"/>
      <c r="M863" s="437"/>
      <c r="N863" s="437"/>
      <c r="O863" s="437"/>
      <c r="P863" s="437"/>
      <c r="Q863" s="437"/>
      <c r="R863" s="437"/>
      <c r="S863" s="437"/>
      <c r="T863" s="437"/>
      <c r="U863" s="437"/>
      <c r="V863" s="437"/>
      <c r="W863" s="437"/>
      <c r="X863" s="437"/>
      <c r="Y863" s="437"/>
      <c r="Z863" s="437"/>
      <c r="AA863" s="437"/>
      <c r="AB863" s="437"/>
      <c r="AC863" s="437"/>
      <c r="AD863" s="437"/>
      <c r="AE863" s="437"/>
      <c r="AF863" s="437"/>
      <c r="AG863" s="437"/>
    </row>
    <row r="864">
      <c r="A864" s="437"/>
      <c r="B864" s="437"/>
      <c r="C864" s="437"/>
      <c r="D864" s="437"/>
      <c r="E864" s="437"/>
      <c r="F864" s="437"/>
      <c r="G864" s="437"/>
      <c r="H864" s="437"/>
      <c r="I864" s="437"/>
      <c r="J864" s="437"/>
      <c r="K864" s="437"/>
      <c r="L864" s="437"/>
      <c r="M864" s="437"/>
      <c r="N864" s="437"/>
      <c r="O864" s="437"/>
      <c r="P864" s="437"/>
      <c r="Q864" s="437"/>
      <c r="R864" s="437"/>
      <c r="S864" s="437"/>
      <c r="T864" s="437"/>
      <c r="U864" s="437"/>
      <c r="V864" s="437"/>
      <c r="W864" s="437"/>
      <c r="X864" s="437"/>
      <c r="Y864" s="437"/>
      <c r="Z864" s="437"/>
      <c r="AA864" s="437"/>
      <c r="AB864" s="437"/>
      <c r="AC864" s="437"/>
      <c r="AD864" s="437"/>
      <c r="AE864" s="437"/>
      <c r="AF864" s="437"/>
      <c r="AG864" s="437"/>
    </row>
    <row r="865">
      <c r="A865" s="437"/>
      <c r="B865" s="437"/>
      <c r="C865" s="437"/>
      <c r="D865" s="437"/>
      <c r="E865" s="437"/>
      <c r="F865" s="437"/>
      <c r="G865" s="437"/>
      <c r="H865" s="437"/>
      <c r="I865" s="437"/>
      <c r="J865" s="437"/>
      <c r="K865" s="437"/>
      <c r="L865" s="437"/>
      <c r="M865" s="437"/>
      <c r="N865" s="437"/>
      <c r="O865" s="437"/>
      <c r="P865" s="437"/>
      <c r="Q865" s="437"/>
      <c r="R865" s="437"/>
      <c r="S865" s="437"/>
      <c r="T865" s="437"/>
      <c r="U865" s="437"/>
      <c r="V865" s="437"/>
      <c r="W865" s="437"/>
      <c r="X865" s="437"/>
      <c r="Y865" s="437"/>
      <c r="Z865" s="437"/>
      <c r="AA865" s="437"/>
      <c r="AB865" s="437"/>
      <c r="AC865" s="437"/>
      <c r="AD865" s="437"/>
      <c r="AE865" s="437"/>
      <c r="AF865" s="437"/>
      <c r="AG865" s="437"/>
    </row>
    <row r="866">
      <c r="A866" s="437"/>
      <c r="B866" s="437"/>
      <c r="C866" s="437"/>
      <c r="D866" s="437"/>
      <c r="E866" s="437"/>
      <c r="F866" s="437"/>
      <c r="G866" s="437"/>
      <c r="H866" s="437"/>
      <c r="I866" s="437"/>
      <c r="J866" s="437"/>
      <c r="K866" s="437"/>
      <c r="L866" s="437"/>
      <c r="M866" s="437"/>
      <c r="N866" s="437"/>
      <c r="O866" s="437"/>
      <c r="P866" s="437"/>
      <c r="Q866" s="437"/>
      <c r="R866" s="437"/>
      <c r="S866" s="437"/>
      <c r="T866" s="437"/>
      <c r="U866" s="437"/>
      <c r="V866" s="437"/>
      <c r="W866" s="437"/>
      <c r="X866" s="437"/>
      <c r="Y866" s="437"/>
      <c r="Z866" s="437"/>
      <c r="AA866" s="437"/>
      <c r="AB866" s="437"/>
      <c r="AC866" s="437"/>
      <c r="AD866" s="437"/>
      <c r="AE866" s="437"/>
      <c r="AF866" s="437"/>
      <c r="AG866" s="437"/>
    </row>
    <row r="867">
      <c r="A867" s="437"/>
      <c r="B867" s="437"/>
      <c r="C867" s="437"/>
      <c r="D867" s="437"/>
      <c r="E867" s="437"/>
      <c r="F867" s="437"/>
      <c r="G867" s="437"/>
      <c r="H867" s="437"/>
      <c r="I867" s="437"/>
      <c r="J867" s="437"/>
      <c r="K867" s="437"/>
      <c r="L867" s="437"/>
      <c r="M867" s="437"/>
      <c r="N867" s="437"/>
      <c r="O867" s="437"/>
      <c r="P867" s="437"/>
      <c r="Q867" s="437"/>
      <c r="R867" s="437"/>
      <c r="S867" s="437"/>
      <c r="T867" s="437"/>
      <c r="U867" s="437"/>
      <c r="V867" s="437"/>
      <c r="W867" s="437"/>
      <c r="X867" s="437"/>
      <c r="Y867" s="437"/>
      <c r="Z867" s="437"/>
      <c r="AA867" s="437"/>
      <c r="AB867" s="437"/>
      <c r="AC867" s="437"/>
      <c r="AD867" s="437"/>
      <c r="AE867" s="437"/>
      <c r="AF867" s="437"/>
      <c r="AG867" s="437"/>
    </row>
    <row r="868">
      <c r="A868" s="437"/>
      <c r="B868" s="437"/>
      <c r="C868" s="437"/>
      <c r="D868" s="437"/>
      <c r="E868" s="437"/>
      <c r="F868" s="437"/>
      <c r="G868" s="437"/>
      <c r="H868" s="437"/>
      <c r="I868" s="437"/>
      <c r="J868" s="437"/>
      <c r="K868" s="437"/>
      <c r="L868" s="437"/>
      <c r="M868" s="437"/>
      <c r="N868" s="437"/>
      <c r="O868" s="437"/>
      <c r="P868" s="437"/>
      <c r="Q868" s="437"/>
      <c r="R868" s="437"/>
      <c r="S868" s="437"/>
      <c r="T868" s="437"/>
      <c r="U868" s="437"/>
      <c r="V868" s="437"/>
      <c r="W868" s="437"/>
      <c r="X868" s="437"/>
      <c r="Y868" s="437"/>
      <c r="Z868" s="437"/>
      <c r="AA868" s="437"/>
      <c r="AB868" s="437"/>
      <c r="AC868" s="437"/>
      <c r="AD868" s="437"/>
      <c r="AE868" s="437"/>
      <c r="AF868" s="437"/>
      <c r="AG868" s="437"/>
    </row>
    <row r="869">
      <c r="A869" s="437"/>
      <c r="B869" s="437"/>
      <c r="C869" s="437"/>
      <c r="D869" s="437"/>
      <c r="E869" s="437"/>
      <c r="F869" s="437"/>
      <c r="G869" s="437"/>
      <c r="H869" s="437"/>
      <c r="I869" s="437"/>
      <c r="J869" s="437"/>
      <c r="K869" s="437"/>
      <c r="L869" s="437"/>
      <c r="M869" s="437"/>
      <c r="N869" s="437"/>
      <c r="O869" s="437"/>
      <c r="P869" s="437"/>
      <c r="Q869" s="437"/>
      <c r="R869" s="437"/>
      <c r="S869" s="437"/>
      <c r="T869" s="437"/>
      <c r="U869" s="437"/>
      <c r="V869" s="437"/>
      <c r="W869" s="437"/>
      <c r="X869" s="437"/>
      <c r="Y869" s="437"/>
      <c r="Z869" s="437"/>
      <c r="AA869" s="437"/>
      <c r="AB869" s="437"/>
      <c r="AC869" s="437"/>
      <c r="AD869" s="437"/>
      <c r="AE869" s="437"/>
      <c r="AF869" s="437"/>
      <c r="AG869" s="437"/>
    </row>
    <row r="870">
      <c r="A870" s="437"/>
      <c r="B870" s="437"/>
      <c r="C870" s="437"/>
      <c r="D870" s="437"/>
      <c r="E870" s="437"/>
      <c r="F870" s="437"/>
      <c r="G870" s="437"/>
      <c r="H870" s="437"/>
      <c r="I870" s="437"/>
      <c r="J870" s="437"/>
      <c r="K870" s="437"/>
      <c r="L870" s="437"/>
      <c r="M870" s="437"/>
      <c r="N870" s="437"/>
      <c r="O870" s="437"/>
      <c r="P870" s="437"/>
      <c r="Q870" s="437"/>
      <c r="R870" s="437"/>
      <c r="S870" s="437"/>
      <c r="T870" s="437"/>
      <c r="U870" s="437"/>
      <c r="V870" s="437"/>
      <c r="W870" s="437"/>
      <c r="X870" s="437"/>
      <c r="Y870" s="437"/>
      <c r="Z870" s="437"/>
      <c r="AA870" s="437"/>
      <c r="AB870" s="437"/>
      <c r="AC870" s="437"/>
      <c r="AD870" s="437"/>
      <c r="AE870" s="437"/>
      <c r="AF870" s="437"/>
      <c r="AG870" s="437"/>
    </row>
    <row r="871">
      <c r="A871" s="437"/>
      <c r="B871" s="437"/>
      <c r="C871" s="437"/>
      <c r="D871" s="437"/>
      <c r="E871" s="437"/>
      <c r="F871" s="437"/>
      <c r="G871" s="437"/>
      <c r="H871" s="437"/>
      <c r="I871" s="437"/>
      <c r="J871" s="437"/>
      <c r="K871" s="437"/>
      <c r="L871" s="437"/>
      <c r="M871" s="437"/>
      <c r="N871" s="437"/>
      <c r="O871" s="437"/>
      <c r="P871" s="437"/>
      <c r="Q871" s="437"/>
      <c r="R871" s="437"/>
      <c r="S871" s="437"/>
      <c r="T871" s="437"/>
      <c r="U871" s="437"/>
      <c r="V871" s="437"/>
      <c r="W871" s="437"/>
      <c r="X871" s="437"/>
      <c r="Y871" s="437"/>
      <c r="Z871" s="437"/>
      <c r="AA871" s="437"/>
      <c r="AB871" s="437"/>
      <c r="AC871" s="437"/>
      <c r="AD871" s="437"/>
      <c r="AE871" s="437"/>
      <c r="AF871" s="437"/>
      <c r="AG871" s="437"/>
    </row>
    <row r="872">
      <c r="A872" s="437"/>
      <c r="B872" s="437"/>
      <c r="C872" s="437"/>
      <c r="D872" s="437"/>
      <c r="E872" s="437"/>
      <c r="F872" s="437"/>
      <c r="G872" s="437"/>
      <c r="H872" s="437"/>
      <c r="I872" s="437"/>
      <c r="J872" s="437"/>
      <c r="K872" s="437"/>
      <c r="L872" s="437"/>
      <c r="M872" s="437"/>
      <c r="N872" s="437"/>
      <c r="O872" s="437"/>
      <c r="P872" s="437"/>
      <c r="Q872" s="437"/>
      <c r="R872" s="437"/>
      <c r="S872" s="437"/>
      <c r="T872" s="437"/>
      <c r="U872" s="437"/>
      <c r="V872" s="437"/>
      <c r="W872" s="437"/>
      <c r="X872" s="437"/>
      <c r="Y872" s="437"/>
      <c r="Z872" s="437"/>
      <c r="AA872" s="437"/>
      <c r="AB872" s="437"/>
      <c r="AC872" s="437"/>
      <c r="AD872" s="437"/>
      <c r="AE872" s="437"/>
      <c r="AF872" s="437"/>
      <c r="AG872" s="437"/>
    </row>
    <row r="873">
      <c r="A873" s="437"/>
      <c r="B873" s="437"/>
      <c r="C873" s="437"/>
      <c r="D873" s="437"/>
      <c r="E873" s="437"/>
      <c r="F873" s="437"/>
      <c r="G873" s="437"/>
      <c r="H873" s="437"/>
      <c r="I873" s="437"/>
      <c r="J873" s="437"/>
      <c r="K873" s="437"/>
      <c r="L873" s="437"/>
      <c r="M873" s="437"/>
      <c r="N873" s="437"/>
      <c r="O873" s="437"/>
      <c r="P873" s="437"/>
      <c r="Q873" s="437"/>
      <c r="R873" s="437"/>
      <c r="S873" s="437"/>
      <c r="T873" s="437"/>
      <c r="U873" s="437"/>
      <c r="V873" s="437"/>
      <c r="W873" s="437"/>
      <c r="X873" s="437"/>
      <c r="Y873" s="437"/>
      <c r="Z873" s="437"/>
      <c r="AA873" s="437"/>
      <c r="AB873" s="437"/>
      <c r="AC873" s="437"/>
      <c r="AD873" s="437"/>
      <c r="AE873" s="437"/>
      <c r="AF873" s="437"/>
      <c r="AG873" s="437"/>
    </row>
    <row r="874">
      <c r="A874" s="437"/>
      <c r="B874" s="437"/>
      <c r="C874" s="437"/>
      <c r="D874" s="437"/>
      <c r="E874" s="437"/>
      <c r="F874" s="437"/>
      <c r="G874" s="437"/>
      <c r="H874" s="437"/>
      <c r="I874" s="437"/>
      <c r="J874" s="437"/>
      <c r="K874" s="437"/>
      <c r="L874" s="437"/>
      <c r="M874" s="437"/>
      <c r="N874" s="437"/>
      <c r="O874" s="437"/>
      <c r="P874" s="437"/>
      <c r="Q874" s="437"/>
      <c r="R874" s="437"/>
      <c r="S874" s="437"/>
      <c r="T874" s="437"/>
      <c r="U874" s="437"/>
      <c r="V874" s="437"/>
      <c r="W874" s="437"/>
      <c r="X874" s="437"/>
      <c r="Y874" s="437"/>
      <c r="Z874" s="437"/>
      <c r="AA874" s="437"/>
      <c r="AB874" s="437"/>
      <c r="AC874" s="437"/>
      <c r="AD874" s="437"/>
      <c r="AE874" s="437"/>
      <c r="AF874" s="437"/>
      <c r="AG874" s="437"/>
    </row>
    <row r="875">
      <c r="A875" s="437"/>
      <c r="B875" s="437"/>
      <c r="C875" s="437"/>
      <c r="D875" s="437"/>
      <c r="E875" s="437"/>
      <c r="F875" s="437"/>
      <c r="G875" s="437"/>
      <c r="H875" s="437"/>
      <c r="I875" s="437"/>
      <c r="J875" s="437"/>
      <c r="K875" s="437"/>
      <c r="L875" s="437"/>
      <c r="M875" s="437"/>
      <c r="N875" s="437"/>
      <c r="O875" s="437"/>
      <c r="P875" s="437"/>
      <c r="Q875" s="437"/>
      <c r="R875" s="437"/>
      <c r="S875" s="437"/>
      <c r="T875" s="437"/>
      <c r="U875" s="437"/>
      <c r="V875" s="437"/>
      <c r="W875" s="437"/>
      <c r="X875" s="437"/>
      <c r="Y875" s="437"/>
      <c r="Z875" s="437"/>
      <c r="AA875" s="437"/>
      <c r="AB875" s="437"/>
      <c r="AC875" s="437"/>
      <c r="AD875" s="437"/>
      <c r="AE875" s="437"/>
      <c r="AF875" s="437"/>
      <c r="AG875" s="437"/>
    </row>
    <row r="876">
      <c r="A876" s="437"/>
      <c r="B876" s="437"/>
      <c r="C876" s="437"/>
      <c r="D876" s="437"/>
      <c r="E876" s="437"/>
      <c r="F876" s="437"/>
      <c r="G876" s="437"/>
      <c r="H876" s="437"/>
      <c r="I876" s="437"/>
      <c r="J876" s="437"/>
      <c r="K876" s="437"/>
      <c r="L876" s="437"/>
      <c r="M876" s="437"/>
      <c r="N876" s="437"/>
      <c r="O876" s="437"/>
      <c r="P876" s="437"/>
      <c r="Q876" s="437"/>
      <c r="R876" s="437"/>
      <c r="S876" s="437"/>
      <c r="T876" s="437"/>
      <c r="U876" s="437"/>
      <c r="V876" s="437"/>
      <c r="W876" s="437"/>
      <c r="X876" s="437"/>
      <c r="Y876" s="437"/>
      <c r="Z876" s="437"/>
      <c r="AA876" s="437"/>
      <c r="AB876" s="437"/>
      <c r="AC876" s="437"/>
      <c r="AD876" s="437"/>
      <c r="AE876" s="437"/>
      <c r="AF876" s="437"/>
      <c r="AG876" s="437"/>
    </row>
    <row r="877">
      <c r="A877" s="437"/>
      <c r="B877" s="437"/>
      <c r="C877" s="437"/>
      <c r="D877" s="437"/>
      <c r="E877" s="437"/>
      <c r="F877" s="437"/>
      <c r="G877" s="437"/>
      <c r="H877" s="437"/>
      <c r="I877" s="437"/>
      <c r="J877" s="437"/>
      <c r="K877" s="437"/>
      <c r="L877" s="437"/>
      <c r="M877" s="437"/>
      <c r="N877" s="437"/>
      <c r="O877" s="437"/>
      <c r="P877" s="437"/>
      <c r="Q877" s="437"/>
      <c r="R877" s="437"/>
      <c r="S877" s="437"/>
      <c r="T877" s="437"/>
      <c r="U877" s="437"/>
      <c r="V877" s="437"/>
      <c r="W877" s="437"/>
      <c r="X877" s="437"/>
      <c r="Y877" s="437"/>
      <c r="Z877" s="437"/>
      <c r="AA877" s="437"/>
      <c r="AB877" s="437"/>
      <c r="AC877" s="437"/>
      <c r="AD877" s="437"/>
      <c r="AE877" s="437"/>
      <c r="AF877" s="437"/>
      <c r="AG877" s="437"/>
    </row>
    <row r="878">
      <c r="A878" s="437"/>
      <c r="B878" s="437"/>
      <c r="C878" s="437"/>
      <c r="D878" s="437"/>
      <c r="E878" s="437"/>
      <c r="F878" s="437"/>
      <c r="G878" s="437"/>
      <c r="H878" s="437"/>
      <c r="I878" s="437"/>
      <c r="J878" s="437"/>
      <c r="K878" s="437"/>
      <c r="L878" s="437"/>
      <c r="M878" s="437"/>
      <c r="N878" s="437"/>
      <c r="O878" s="437"/>
      <c r="P878" s="437"/>
      <c r="Q878" s="437"/>
      <c r="R878" s="437"/>
      <c r="S878" s="437"/>
      <c r="T878" s="437"/>
      <c r="U878" s="437"/>
      <c r="V878" s="437"/>
      <c r="W878" s="437"/>
      <c r="X878" s="437"/>
      <c r="Y878" s="437"/>
      <c r="Z878" s="437"/>
      <c r="AA878" s="437"/>
      <c r="AB878" s="437"/>
      <c r="AC878" s="437"/>
      <c r="AD878" s="437"/>
      <c r="AE878" s="437"/>
      <c r="AF878" s="437"/>
      <c r="AG878" s="437"/>
    </row>
    <row r="879">
      <c r="A879" s="437"/>
      <c r="B879" s="437"/>
      <c r="C879" s="437"/>
      <c r="D879" s="437"/>
      <c r="E879" s="437"/>
      <c r="F879" s="437"/>
      <c r="G879" s="437"/>
      <c r="H879" s="437"/>
      <c r="I879" s="437"/>
      <c r="J879" s="437"/>
      <c r="K879" s="437"/>
      <c r="L879" s="437"/>
      <c r="M879" s="437"/>
      <c r="N879" s="437"/>
      <c r="O879" s="437"/>
      <c r="P879" s="437"/>
      <c r="Q879" s="437"/>
      <c r="R879" s="437"/>
      <c r="S879" s="437"/>
      <c r="T879" s="437"/>
      <c r="U879" s="437"/>
      <c r="V879" s="437"/>
      <c r="W879" s="437"/>
      <c r="X879" s="437"/>
      <c r="Y879" s="437"/>
      <c r="Z879" s="437"/>
      <c r="AA879" s="437"/>
      <c r="AB879" s="437"/>
      <c r="AC879" s="437"/>
      <c r="AD879" s="437"/>
      <c r="AE879" s="437"/>
      <c r="AF879" s="437"/>
      <c r="AG879" s="437"/>
    </row>
    <row r="880">
      <c r="A880" s="437"/>
      <c r="B880" s="437"/>
      <c r="C880" s="437"/>
      <c r="D880" s="437"/>
      <c r="E880" s="437"/>
      <c r="F880" s="437"/>
      <c r="G880" s="437"/>
      <c r="H880" s="437"/>
      <c r="I880" s="437"/>
      <c r="J880" s="437"/>
      <c r="K880" s="437"/>
      <c r="L880" s="437"/>
      <c r="M880" s="437"/>
      <c r="N880" s="437"/>
      <c r="O880" s="437"/>
      <c r="P880" s="437"/>
      <c r="Q880" s="437"/>
      <c r="R880" s="437"/>
      <c r="S880" s="437"/>
      <c r="T880" s="437"/>
      <c r="U880" s="437"/>
      <c r="V880" s="437"/>
      <c r="W880" s="437"/>
      <c r="X880" s="437"/>
      <c r="Y880" s="437"/>
      <c r="Z880" s="437"/>
      <c r="AA880" s="437"/>
      <c r="AB880" s="437"/>
      <c r="AC880" s="437"/>
      <c r="AD880" s="437"/>
      <c r="AE880" s="437"/>
      <c r="AF880" s="437"/>
      <c r="AG880" s="437"/>
    </row>
    <row r="881">
      <c r="A881" s="437"/>
      <c r="B881" s="437"/>
      <c r="C881" s="437"/>
      <c r="D881" s="437"/>
      <c r="E881" s="437"/>
      <c r="F881" s="437"/>
      <c r="G881" s="437"/>
      <c r="H881" s="437"/>
      <c r="I881" s="437"/>
      <c r="J881" s="437"/>
      <c r="K881" s="437"/>
      <c r="L881" s="437"/>
      <c r="M881" s="437"/>
      <c r="N881" s="437"/>
      <c r="O881" s="437"/>
      <c r="P881" s="437"/>
      <c r="Q881" s="437"/>
      <c r="R881" s="437"/>
      <c r="S881" s="437"/>
      <c r="T881" s="437"/>
      <c r="U881" s="437"/>
      <c r="V881" s="437"/>
      <c r="W881" s="437"/>
      <c r="X881" s="437"/>
      <c r="Y881" s="437"/>
      <c r="Z881" s="437"/>
      <c r="AA881" s="437"/>
      <c r="AB881" s="437"/>
      <c r="AC881" s="437"/>
      <c r="AD881" s="437"/>
      <c r="AE881" s="437"/>
      <c r="AF881" s="437"/>
      <c r="AG881" s="437"/>
    </row>
    <row r="882">
      <c r="A882" s="437"/>
      <c r="B882" s="437"/>
      <c r="C882" s="437"/>
      <c r="D882" s="437"/>
      <c r="E882" s="437"/>
      <c r="F882" s="437"/>
      <c r="G882" s="437"/>
      <c r="H882" s="437"/>
      <c r="I882" s="437"/>
      <c r="J882" s="437"/>
      <c r="K882" s="437"/>
      <c r="L882" s="437"/>
      <c r="M882" s="437"/>
      <c r="N882" s="437"/>
      <c r="O882" s="437"/>
      <c r="P882" s="437"/>
      <c r="Q882" s="437"/>
      <c r="R882" s="437"/>
      <c r="S882" s="437"/>
      <c r="T882" s="437"/>
      <c r="U882" s="437"/>
      <c r="V882" s="437"/>
      <c r="W882" s="437"/>
      <c r="X882" s="437"/>
      <c r="Y882" s="437"/>
      <c r="Z882" s="437"/>
      <c r="AA882" s="437"/>
      <c r="AB882" s="437"/>
      <c r="AC882" s="437"/>
      <c r="AD882" s="437"/>
      <c r="AE882" s="437"/>
      <c r="AF882" s="437"/>
      <c r="AG882" s="437"/>
    </row>
    <row r="883">
      <c r="A883" s="437"/>
      <c r="B883" s="437"/>
      <c r="C883" s="437"/>
      <c r="D883" s="437"/>
      <c r="E883" s="437"/>
      <c r="F883" s="437"/>
      <c r="G883" s="437"/>
      <c r="H883" s="437"/>
      <c r="I883" s="437"/>
      <c r="J883" s="437"/>
      <c r="K883" s="437"/>
      <c r="L883" s="437"/>
      <c r="M883" s="437"/>
      <c r="N883" s="437"/>
      <c r="O883" s="437"/>
      <c r="P883" s="437"/>
      <c r="Q883" s="437"/>
      <c r="R883" s="437"/>
      <c r="S883" s="437"/>
      <c r="T883" s="437"/>
      <c r="U883" s="437"/>
      <c r="V883" s="437"/>
      <c r="W883" s="437"/>
      <c r="X883" s="437"/>
      <c r="Y883" s="437"/>
      <c r="Z883" s="437"/>
      <c r="AA883" s="437"/>
      <c r="AB883" s="437"/>
      <c r="AC883" s="437"/>
      <c r="AD883" s="437"/>
      <c r="AE883" s="437"/>
      <c r="AF883" s="437"/>
      <c r="AG883" s="437"/>
    </row>
    <row r="884">
      <c r="A884" s="437"/>
      <c r="B884" s="437"/>
      <c r="C884" s="437"/>
      <c r="D884" s="437"/>
      <c r="E884" s="437"/>
      <c r="F884" s="437"/>
      <c r="G884" s="437"/>
      <c r="H884" s="437"/>
      <c r="I884" s="437"/>
      <c r="J884" s="437"/>
      <c r="K884" s="437"/>
      <c r="L884" s="437"/>
      <c r="M884" s="437"/>
      <c r="N884" s="437"/>
      <c r="O884" s="437"/>
      <c r="P884" s="437"/>
      <c r="Q884" s="437"/>
      <c r="R884" s="437"/>
      <c r="S884" s="437"/>
      <c r="T884" s="437"/>
      <c r="U884" s="437"/>
      <c r="V884" s="437"/>
      <c r="W884" s="437"/>
      <c r="X884" s="437"/>
      <c r="Y884" s="437"/>
      <c r="Z884" s="437"/>
      <c r="AA884" s="437"/>
      <c r="AB884" s="437"/>
      <c r="AC884" s="437"/>
      <c r="AD884" s="437"/>
      <c r="AE884" s="437"/>
      <c r="AF884" s="437"/>
      <c r="AG884" s="437"/>
    </row>
    <row r="885">
      <c r="A885" s="437"/>
      <c r="B885" s="437"/>
      <c r="C885" s="437"/>
      <c r="D885" s="437"/>
      <c r="E885" s="437"/>
      <c r="F885" s="437"/>
      <c r="G885" s="437"/>
      <c r="H885" s="437"/>
      <c r="I885" s="437"/>
      <c r="J885" s="437"/>
      <c r="K885" s="437"/>
      <c r="L885" s="437"/>
      <c r="M885" s="437"/>
      <c r="N885" s="437"/>
      <c r="O885" s="437"/>
      <c r="P885" s="437"/>
      <c r="Q885" s="437"/>
      <c r="R885" s="437"/>
      <c r="S885" s="437"/>
      <c r="T885" s="437"/>
      <c r="U885" s="437"/>
      <c r="V885" s="437"/>
      <c r="W885" s="437"/>
      <c r="X885" s="437"/>
      <c r="Y885" s="437"/>
      <c r="Z885" s="437"/>
      <c r="AA885" s="437"/>
      <c r="AB885" s="437"/>
      <c r="AC885" s="437"/>
      <c r="AD885" s="437"/>
      <c r="AE885" s="437"/>
      <c r="AF885" s="437"/>
      <c r="AG885" s="437"/>
    </row>
    <row r="886">
      <c r="A886" s="437"/>
      <c r="B886" s="437"/>
      <c r="C886" s="437"/>
      <c r="D886" s="437"/>
      <c r="E886" s="437"/>
      <c r="F886" s="437"/>
      <c r="G886" s="437"/>
      <c r="H886" s="437"/>
      <c r="I886" s="437"/>
      <c r="J886" s="437"/>
      <c r="K886" s="437"/>
      <c r="L886" s="437"/>
      <c r="M886" s="437"/>
      <c r="N886" s="437"/>
      <c r="O886" s="437"/>
      <c r="P886" s="437"/>
      <c r="Q886" s="437"/>
      <c r="R886" s="437"/>
      <c r="S886" s="437"/>
      <c r="T886" s="437"/>
      <c r="U886" s="437"/>
      <c r="V886" s="437"/>
      <c r="W886" s="437"/>
      <c r="X886" s="437"/>
      <c r="Y886" s="437"/>
      <c r="Z886" s="437"/>
      <c r="AA886" s="437"/>
      <c r="AB886" s="437"/>
      <c r="AC886" s="437"/>
      <c r="AD886" s="437"/>
      <c r="AE886" s="437"/>
      <c r="AF886" s="437"/>
      <c r="AG886" s="437"/>
    </row>
    <row r="887">
      <c r="A887" s="437"/>
      <c r="B887" s="437"/>
      <c r="C887" s="437"/>
      <c r="D887" s="437"/>
      <c r="E887" s="437"/>
      <c r="F887" s="437"/>
      <c r="G887" s="437"/>
      <c r="H887" s="437"/>
      <c r="I887" s="437"/>
      <c r="J887" s="437"/>
      <c r="K887" s="437"/>
      <c r="L887" s="437"/>
      <c r="M887" s="437"/>
      <c r="N887" s="437"/>
      <c r="O887" s="437"/>
      <c r="P887" s="437"/>
      <c r="Q887" s="437"/>
      <c r="R887" s="437"/>
      <c r="S887" s="437"/>
      <c r="T887" s="437"/>
      <c r="U887" s="437"/>
      <c r="V887" s="437"/>
      <c r="W887" s="437"/>
      <c r="X887" s="437"/>
      <c r="Y887" s="437"/>
      <c r="Z887" s="437"/>
      <c r="AA887" s="437"/>
      <c r="AB887" s="437"/>
      <c r="AC887" s="437"/>
      <c r="AD887" s="437"/>
      <c r="AE887" s="437"/>
      <c r="AF887" s="437"/>
      <c r="AG887" s="437"/>
    </row>
    <row r="888">
      <c r="A888" s="437"/>
      <c r="B888" s="437"/>
      <c r="C888" s="437"/>
      <c r="D888" s="437"/>
      <c r="E888" s="437"/>
      <c r="F888" s="437"/>
      <c r="G888" s="437"/>
      <c r="H888" s="437"/>
      <c r="I888" s="437"/>
      <c r="J888" s="437"/>
      <c r="K888" s="437"/>
      <c r="L888" s="437"/>
      <c r="M888" s="437"/>
      <c r="N888" s="437"/>
      <c r="O888" s="437"/>
      <c r="P888" s="437"/>
      <c r="Q888" s="437"/>
      <c r="R888" s="437"/>
      <c r="S888" s="437"/>
      <c r="T888" s="437"/>
      <c r="U888" s="437"/>
      <c r="V888" s="437"/>
      <c r="W888" s="437"/>
      <c r="X888" s="437"/>
      <c r="Y888" s="437"/>
      <c r="Z888" s="437"/>
      <c r="AA888" s="437"/>
      <c r="AB888" s="437"/>
      <c r="AC888" s="437"/>
      <c r="AD888" s="437"/>
      <c r="AE888" s="437"/>
      <c r="AF888" s="437"/>
      <c r="AG888" s="437"/>
    </row>
    <row r="889">
      <c r="A889" s="437"/>
      <c r="B889" s="437"/>
      <c r="C889" s="437"/>
      <c r="D889" s="437"/>
      <c r="E889" s="437"/>
      <c r="F889" s="437"/>
      <c r="G889" s="437"/>
      <c r="H889" s="437"/>
      <c r="I889" s="437"/>
      <c r="J889" s="437"/>
      <c r="K889" s="437"/>
      <c r="L889" s="437"/>
      <c r="M889" s="437"/>
      <c r="N889" s="437"/>
      <c r="O889" s="437"/>
      <c r="P889" s="437"/>
      <c r="Q889" s="437"/>
      <c r="R889" s="437"/>
      <c r="S889" s="437"/>
      <c r="T889" s="437"/>
      <c r="U889" s="437"/>
      <c r="V889" s="437"/>
      <c r="W889" s="437"/>
      <c r="X889" s="437"/>
      <c r="Y889" s="437"/>
      <c r="Z889" s="437"/>
      <c r="AA889" s="437"/>
      <c r="AB889" s="437"/>
      <c r="AC889" s="437"/>
      <c r="AD889" s="437"/>
      <c r="AE889" s="437"/>
      <c r="AF889" s="437"/>
      <c r="AG889" s="437"/>
    </row>
    <row r="890">
      <c r="A890" s="437"/>
      <c r="B890" s="437"/>
      <c r="C890" s="437"/>
      <c r="D890" s="437"/>
      <c r="E890" s="437"/>
      <c r="F890" s="437"/>
      <c r="G890" s="437"/>
      <c r="H890" s="437"/>
      <c r="I890" s="437"/>
      <c r="J890" s="437"/>
      <c r="K890" s="437"/>
      <c r="L890" s="437"/>
      <c r="M890" s="437"/>
      <c r="N890" s="437"/>
      <c r="O890" s="437"/>
      <c r="P890" s="437"/>
      <c r="Q890" s="437"/>
      <c r="R890" s="437"/>
      <c r="S890" s="437"/>
      <c r="T890" s="437"/>
      <c r="U890" s="437"/>
      <c r="V890" s="437"/>
      <c r="W890" s="437"/>
      <c r="X890" s="437"/>
      <c r="Y890" s="437"/>
      <c r="Z890" s="437"/>
      <c r="AA890" s="437"/>
      <c r="AB890" s="437"/>
      <c r="AC890" s="437"/>
      <c r="AD890" s="437"/>
      <c r="AE890" s="437"/>
      <c r="AF890" s="437"/>
      <c r="AG890" s="437"/>
    </row>
    <row r="891">
      <c r="A891" s="437"/>
      <c r="B891" s="437"/>
      <c r="C891" s="437"/>
      <c r="D891" s="437"/>
      <c r="E891" s="437"/>
      <c r="F891" s="437"/>
      <c r="G891" s="437"/>
      <c r="H891" s="437"/>
      <c r="I891" s="437"/>
      <c r="J891" s="437"/>
      <c r="K891" s="437"/>
      <c r="L891" s="437"/>
      <c r="M891" s="437"/>
      <c r="N891" s="437"/>
      <c r="O891" s="437"/>
      <c r="P891" s="437"/>
      <c r="Q891" s="437"/>
      <c r="R891" s="437"/>
      <c r="S891" s="437"/>
      <c r="T891" s="437"/>
      <c r="U891" s="437"/>
      <c r="V891" s="437"/>
      <c r="W891" s="437"/>
      <c r="X891" s="437"/>
      <c r="Y891" s="437"/>
      <c r="Z891" s="437"/>
      <c r="AA891" s="437"/>
      <c r="AB891" s="437"/>
      <c r="AC891" s="437"/>
      <c r="AD891" s="437"/>
      <c r="AE891" s="437"/>
      <c r="AF891" s="437"/>
      <c r="AG891" s="437"/>
    </row>
    <row r="892">
      <c r="A892" s="437"/>
      <c r="B892" s="437"/>
      <c r="C892" s="437"/>
      <c r="D892" s="437"/>
      <c r="E892" s="437"/>
      <c r="F892" s="437"/>
      <c r="G892" s="437"/>
      <c r="H892" s="437"/>
      <c r="I892" s="437"/>
      <c r="J892" s="437"/>
      <c r="K892" s="437"/>
      <c r="L892" s="437"/>
      <c r="M892" s="437"/>
      <c r="N892" s="437"/>
      <c r="O892" s="437"/>
      <c r="P892" s="437"/>
      <c r="Q892" s="437"/>
      <c r="R892" s="437"/>
      <c r="S892" s="437"/>
      <c r="T892" s="437"/>
      <c r="U892" s="437"/>
      <c r="V892" s="437"/>
      <c r="W892" s="437"/>
      <c r="X892" s="437"/>
      <c r="Y892" s="437"/>
      <c r="Z892" s="437"/>
      <c r="AA892" s="437"/>
      <c r="AB892" s="437"/>
      <c r="AC892" s="437"/>
      <c r="AD892" s="437"/>
      <c r="AE892" s="437"/>
      <c r="AF892" s="437"/>
      <c r="AG892" s="437"/>
    </row>
    <row r="893">
      <c r="A893" s="437"/>
      <c r="B893" s="437"/>
      <c r="C893" s="437"/>
      <c r="D893" s="437"/>
      <c r="E893" s="437"/>
      <c r="F893" s="437"/>
      <c r="G893" s="437"/>
      <c r="H893" s="437"/>
      <c r="I893" s="437"/>
      <c r="J893" s="437"/>
      <c r="K893" s="437"/>
      <c r="L893" s="437"/>
      <c r="M893" s="437"/>
      <c r="N893" s="437"/>
      <c r="O893" s="437"/>
      <c r="P893" s="437"/>
      <c r="Q893" s="437"/>
      <c r="R893" s="437"/>
      <c r="S893" s="437"/>
      <c r="T893" s="437"/>
      <c r="U893" s="437"/>
      <c r="V893" s="437"/>
      <c r="W893" s="437"/>
      <c r="X893" s="437"/>
      <c r="Y893" s="437"/>
      <c r="Z893" s="437"/>
      <c r="AA893" s="437"/>
      <c r="AB893" s="437"/>
      <c r="AC893" s="437"/>
      <c r="AD893" s="437"/>
      <c r="AE893" s="437"/>
      <c r="AF893" s="437"/>
      <c r="AG893" s="437"/>
    </row>
    <row r="894">
      <c r="A894" s="437"/>
      <c r="B894" s="437"/>
      <c r="C894" s="437"/>
      <c r="D894" s="437"/>
      <c r="E894" s="437"/>
      <c r="F894" s="437"/>
      <c r="G894" s="437"/>
      <c r="H894" s="437"/>
      <c r="I894" s="437"/>
      <c r="J894" s="437"/>
      <c r="K894" s="437"/>
      <c r="L894" s="437"/>
      <c r="M894" s="437"/>
      <c r="N894" s="437"/>
      <c r="O894" s="437"/>
      <c r="P894" s="437"/>
      <c r="Q894" s="437"/>
      <c r="R894" s="437"/>
      <c r="S894" s="437"/>
      <c r="T894" s="437"/>
      <c r="U894" s="437"/>
      <c r="V894" s="437"/>
      <c r="W894" s="437"/>
      <c r="X894" s="437"/>
      <c r="Y894" s="437"/>
      <c r="Z894" s="437"/>
      <c r="AA894" s="437"/>
      <c r="AB894" s="437"/>
      <c r="AC894" s="437"/>
      <c r="AD894" s="437"/>
      <c r="AE894" s="437"/>
      <c r="AF894" s="437"/>
      <c r="AG894" s="437"/>
    </row>
    <row r="895">
      <c r="A895" s="437"/>
      <c r="B895" s="437"/>
      <c r="C895" s="437"/>
      <c r="D895" s="437"/>
      <c r="E895" s="437"/>
      <c r="F895" s="437"/>
      <c r="G895" s="437"/>
      <c r="H895" s="437"/>
      <c r="I895" s="437"/>
      <c r="J895" s="437"/>
      <c r="K895" s="437"/>
      <c r="L895" s="437"/>
      <c r="M895" s="437"/>
      <c r="N895" s="437"/>
      <c r="O895" s="437"/>
      <c r="P895" s="437"/>
      <c r="Q895" s="437"/>
      <c r="R895" s="437"/>
      <c r="S895" s="437"/>
      <c r="T895" s="437"/>
      <c r="U895" s="437"/>
      <c r="V895" s="437"/>
      <c r="W895" s="437"/>
      <c r="X895" s="437"/>
      <c r="Y895" s="437"/>
      <c r="Z895" s="437"/>
      <c r="AA895" s="437"/>
      <c r="AB895" s="437"/>
      <c r="AC895" s="437"/>
      <c r="AD895" s="437"/>
      <c r="AE895" s="437"/>
      <c r="AF895" s="437"/>
      <c r="AG895" s="437"/>
    </row>
    <row r="896">
      <c r="A896" s="437"/>
      <c r="B896" s="437"/>
      <c r="C896" s="437"/>
      <c r="D896" s="437"/>
      <c r="E896" s="437"/>
      <c r="F896" s="437"/>
      <c r="G896" s="437"/>
      <c r="H896" s="437"/>
      <c r="I896" s="437"/>
      <c r="J896" s="437"/>
      <c r="K896" s="437"/>
      <c r="L896" s="437"/>
      <c r="M896" s="437"/>
      <c r="N896" s="437"/>
      <c r="O896" s="437"/>
      <c r="P896" s="437"/>
      <c r="Q896" s="437"/>
      <c r="R896" s="437"/>
      <c r="S896" s="437"/>
      <c r="T896" s="437"/>
      <c r="U896" s="437"/>
      <c r="V896" s="437"/>
      <c r="W896" s="437"/>
      <c r="X896" s="437"/>
      <c r="Y896" s="437"/>
      <c r="Z896" s="437"/>
      <c r="AA896" s="437"/>
      <c r="AB896" s="437"/>
      <c r="AC896" s="437"/>
      <c r="AD896" s="437"/>
      <c r="AE896" s="437"/>
      <c r="AF896" s="437"/>
      <c r="AG896" s="437"/>
    </row>
    <row r="897">
      <c r="A897" s="437"/>
      <c r="B897" s="437"/>
      <c r="C897" s="437"/>
      <c r="D897" s="437"/>
      <c r="E897" s="437"/>
      <c r="F897" s="437"/>
      <c r="G897" s="437"/>
      <c r="H897" s="437"/>
      <c r="I897" s="437"/>
      <c r="J897" s="437"/>
      <c r="K897" s="437"/>
      <c r="L897" s="437"/>
      <c r="M897" s="437"/>
      <c r="N897" s="437"/>
      <c r="O897" s="437"/>
      <c r="P897" s="437"/>
      <c r="Q897" s="437"/>
      <c r="R897" s="437"/>
      <c r="S897" s="437"/>
      <c r="T897" s="437"/>
      <c r="U897" s="437"/>
      <c r="V897" s="437"/>
      <c r="W897" s="437"/>
      <c r="X897" s="437"/>
      <c r="Y897" s="437"/>
      <c r="Z897" s="437"/>
      <c r="AA897" s="437"/>
      <c r="AB897" s="437"/>
      <c r="AC897" s="437"/>
      <c r="AD897" s="437"/>
      <c r="AE897" s="437"/>
      <c r="AF897" s="437"/>
      <c r="AG897" s="437"/>
    </row>
    <row r="898">
      <c r="A898" s="437"/>
      <c r="B898" s="437"/>
      <c r="C898" s="437"/>
      <c r="D898" s="437"/>
      <c r="E898" s="437"/>
      <c r="F898" s="437"/>
      <c r="G898" s="437"/>
      <c r="H898" s="437"/>
      <c r="I898" s="437"/>
      <c r="J898" s="437"/>
      <c r="K898" s="437"/>
      <c r="L898" s="437"/>
      <c r="M898" s="437"/>
      <c r="N898" s="437"/>
      <c r="O898" s="437"/>
      <c r="P898" s="437"/>
      <c r="Q898" s="437"/>
      <c r="R898" s="437"/>
      <c r="S898" s="437"/>
      <c r="T898" s="437"/>
      <c r="U898" s="437"/>
      <c r="V898" s="437"/>
      <c r="W898" s="437"/>
      <c r="X898" s="437"/>
      <c r="Y898" s="437"/>
      <c r="Z898" s="437"/>
      <c r="AA898" s="437"/>
      <c r="AB898" s="437"/>
      <c r="AC898" s="437"/>
      <c r="AD898" s="437"/>
      <c r="AE898" s="437"/>
      <c r="AF898" s="437"/>
      <c r="AG898" s="437"/>
    </row>
    <row r="899">
      <c r="A899" s="437"/>
      <c r="B899" s="437"/>
      <c r="C899" s="437"/>
      <c r="D899" s="437"/>
      <c r="E899" s="437"/>
      <c r="F899" s="437"/>
      <c r="G899" s="437"/>
      <c r="H899" s="437"/>
      <c r="I899" s="437"/>
      <c r="J899" s="437"/>
      <c r="K899" s="437"/>
      <c r="L899" s="437"/>
      <c r="M899" s="437"/>
      <c r="N899" s="437"/>
      <c r="O899" s="437"/>
      <c r="P899" s="437"/>
      <c r="Q899" s="437"/>
      <c r="R899" s="437"/>
      <c r="S899" s="437"/>
      <c r="T899" s="437"/>
      <c r="U899" s="437"/>
      <c r="V899" s="437"/>
      <c r="W899" s="437"/>
      <c r="X899" s="437"/>
      <c r="Y899" s="437"/>
      <c r="Z899" s="437"/>
      <c r="AA899" s="437"/>
      <c r="AB899" s="437"/>
      <c r="AC899" s="437"/>
      <c r="AD899" s="437"/>
      <c r="AE899" s="437"/>
      <c r="AF899" s="437"/>
      <c r="AG899" s="437"/>
    </row>
    <row r="900">
      <c r="A900" s="437"/>
      <c r="B900" s="437"/>
      <c r="C900" s="437"/>
      <c r="D900" s="437"/>
      <c r="E900" s="437"/>
      <c r="F900" s="437"/>
      <c r="G900" s="437"/>
      <c r="H900" s="437"/>
      <c r="I900" s="437"/>
      <c r="J900" s="437"/>
      <c r="K900" s="437"/>
      <c r="L900" s="437"/>
      <c r="M900" s="437"/>
      <c r="N900" s="437"/>
      <c r="O900" s="437"/>
      <c r="P900" s="437"/>
      <c r="Q900" s="437"/>
      <c r="R900" s="437"/>
      <c r="S900" s="437"/>
      <c r="T900" s="437"/>
      <c r="U900" s="437"/>
      <c r="V900" s="437"/>
      <c r="W900" s="437"/>
      <c r="X900" s="437"/>
      <c r="Y900" s="437"/>
      <c r="Z900" s="437"/>
      <c r="AA900" s="437"/>
      <c r="AB900" s="437"/>
      <c r="AC900" s="437"/>
      <c r="AD900" s="437"/>
      <c r="AE900" s="437"/>
      <c r="AF900" s="437"/>
      <c r="AG900" s="437"/>
    </row>
    <row r="901">
      <c r="A901" s="437"/>
      <c r="B901" s="437"/>
      <c r="C901" s="437"/>
      <c r="D901" s="437"/>
      <c r="E901" s="437"/>
      <c r="F901" s="437"/>
      <c r="G901" s="437"/>
      <c r="H901" s="437"/>
      <c r="I901" s="437"/>
      <c r="J901" s="437"/>
      <c r="K901" s="437"/>
      <c r="L901" s="437"/>
      <c r="M901" s="437"/>
      <c r="N901" s="437"/>
      <c r="O901" s="437"/>
      <c r="P901" s="437"/>
      <c r="Q901" s="437"/>
      <c r="R901" s="437"/>
      <c r="S901" s="437"/>
      <c r="T901" s="437"/>
      <c r="U901" s="437"/>
      <c r="V901" s="437"/>
      <c r="W901" s="437"/>
      <c r="X901" s="437"/>
      <c r="Y901" s="437"/>
      <c r="Z901" s="437"/>
      <c r="AA901" s="437"/>
      <c r="AB901" s="437"/>
      <c r="AC901" s="437"/>
      <c r="AD901" s="437"/>
      <c r="AE901" s="437"/>
      <c r="AF901" s="437"/>
      <c r="AG901" s="437"/>
    </row>
    <row r="902">
      <c r="A902" s="437"/>
      <c r="B902" s="437"/>
      <c r="C902" s="437"/>
      <c r="D902" s="437"/>
      <c r="E902" s="437"/>
      <c r="F902" s="437"/>
      <c r="G902" s="437"/>
      <c r="H902" s="437"/>
      <c r="I902" s="437"/>
      <c r="J902" s="437"/>
      <c r="K902" s="437"/>
      <c r="L902" s="437"/>
      <c r="M902" s="437"/>
      <c r="N902" s="437"/>
      <c r="O902" s="437"/>
      <c r="P902" s="437"/>
      <c r="Q902" s="437"/>
      <c r="R902" s="437"/>
      <c r="S902" s="437"/>
      <c r="T902" s="437"/>
      <c r="U902" s="437"/>
      <c r="V902" s="437"/>
      <c r="W902" s="437"/>
      <c r="X902" s="437"/>
      <c r="Y902" s="437"/>
      <c r="Z902" s="437"/>
      <c r="AA902" s="437"/>
      <c r="AB902" s="437"/>
      <c r="AC902" s="437"/>
      <c r="AD902" s="437"/>
      <c r="AE902" s="437"/>
      <c r="AF902" s="437"/>
      <c r="AG902" s="437"/>
    </row>
    <row r="903">
      <c r="A903" s="437"/>
      <c r="B903" s="437"/>
      <c r="C903" s="437"/>
      <c r="D903" s="437"/>
      <c r="E903" s="437"/>
      <c r="F903" s="437"/>
      <c r="G903" s="437"/>
      <c r="H903" s="437"/>
      <c r="I903" s="437"/>
      <c r="J903" s="437"/>
      <c r="K903" s="437"/>
      <c r="L903" s="437"/>
      <c r="M903" s="437"/>
      <c r="N903" s="437"/>
      <c r="O903" s="437"/>
      <c r="P903" s="437"/>
      <c r="Q903" s="437"/>
      <c r="R903" s="437"/>
      <c r="S903" s="437"/>
      <c r="T903" s="437"/>
      <c r="U903" s="437"/>
      <c r="V903" s="437"/>
      <c r="W903" s="437"/>
      <c r="X903" s="437"/>
      <c r="Y903" s="437"/>
      <c r="Z903" s="437"/>
      <c r="AA903" s="437"/>
      <c r="AB903" s="437"/>
      <c r="AC903" s="437"/>
      <c r="AD903" s="437"/>
      <c r="AE903" s="437"/>
      <c r="AF903" s="437"/>
      <c r="AG903" s="437"/>
    </row>
    <row r="904">
      <c r="A904" s="437"/>
      <c r="B904" s="437"/>
      <c r="C904" s="437"/>
      <c r="D904" s="437"/>
      <c r="E904" s="437"/>
      <c r="F904" s="437"/>
      <c r="G904" s="437"/>
      <c r="H904" s="437"/>
      <c r="I904" s="437"/>
      <c r="J904" s="437"/>
      <c r="K904" s="437"/>
      <c r="L904" s="437"/>
      <c r="M904" s="437"/>
      <c r="N904" s="437"/>
      <c r="O904" s="437"/>
      <c r="P904" s="437"/>
      <c r="Q904" s="437"/>
      <c r="R904" s="437"/>
      <c r="S904" s="437"/>
      <c r="T904" s="437"/>
      <c r="U904" s="437"/>
      <c r="V904" s="437"/>
      <c r="W904" s="437"/>
      <c r="X904" s="437"/>
      <c r="Y904" s="437"/>
      <c r="Z904" s="437"/>
      <c r="AA904" s="437"/>
      <c r="AB904" s="437"/>
      <c r="AC904" s="437"/>
      <c r="AD904" s="437"/>
      <c r="AE904" s="437"/>
      <c r="AF904" s="437"/>
      <c r="AG904" s="437"/>
    </row>
    <row r="905">
      <c r="A905" s="437"/>
      <c r="B905" s="437"/>
      <c r="C905" s="437"/>
      <c r="D905" s="437"/>
      <c r="E905" s="437"/>
      <c r="F905" s="437"/>
      <c r="G905" s="437"/>
      <c r="H905" s="437"/>
      <c r="I905" s="437"/>
      <c r="J905" s="437"/>
      <c r="K905" s="437"/>
      <c r="L905" s="437"/>
      <c r="M905" s="437"/>
      <c r="N905" s="437"/>
      <c r="O905" s="437"/>
      <c r="P905" s="437"/>
      <c r="Q905" s="437"/>
      <c r="R905" s="437"/>
      <c r="S905" s="437"/>
      <c r="T905" s="437"/>
      <c r="U905" s="437"/>
      <c r="V905" s="437"/>
      <c r="W905" s="437"/>
      <c r="X905" s="437"/>
      <c r="Y905" s="437"/>
      <c r="Z905" s="437"/>
      <c r="AA905" s="437"/>
      <c r="AB905" s="437"/>
      <c r="AC905" s="437"/>
      <c r="AD905" s="437"/>
      <c r="AE905" s="437"/>
      <c r="AF905" s="437"/>
      <c r="AG905" s="437"/>
    </row>
    <row r="906">
      <c r="A906" s="437"/>
      <c r="B906" s="437"/>
      <c r="C906" s="437"/>
      <c r="D906" s="437"/>
      <c r="E906" s="437"/>
      <c r="F906" s="437"/>
      <c r="G906" s="437"/>
      <c r="H906" s="437"/>
      <c r="I906" s="437"/>
      <c r="J906" s="437"/>
      <c r="K906" s="437"/>
      <c r="L906" s="437"/>
      <c r="M906" s="437"/>
      <c r="N906" s="437"/>
      <c r="O906" s="437"/>
      <c r="P906" s="437"/>
      <c r="Q906" s="437"/>
      <c r="R906" s="437"/>
      <c r="S906" s="437"/>
      <c r="T906" s="437"/>
      <c r="U906" s="437"/>
      <c r="V906" s="437"/>
      <c r="W906" s="437"/>
      <c r="X906" s="437"/>
      <c r="Y906" s="437"/>
      <c r="Z906" s="437"/>
      <c r="AA906" s="437"/>
      <c r="AB906" s="437"/>
      <c r="AC906" s="437"/>
      <c r="AD906" s="437"/>
      <c r="AE906" s="437"/>
      <c r="AF906" s="437"/>
      <c r="AG906" s="437"/>
    </row>
    <row r="907">
      <c r="A907" s="437"/>
      <c r="B907" s="437"/>
      <c r="C907" s="437"/>
      <c r="D907" s="437"/>
      <c r="E907" s="437"/>
      <c r="F907" s="437"/>
      <c r="G907" s="437"/>
      <c r="H907" s="437"/>
      <c r="I907" s="437"/>
      <c r="J907" s="437"/>
      <c r="K907" s="437"/>
      <c r="L907" s="437"/>
      <c r="M907" s="437"/>
      <c r="N907" s="437"/>
      <c r="O907" s="437"/>
      <c r="P907" s="437"/>
      <c r="Q907" s="437"/>
      <c r="R907" s="437"/>
      <c r="S907" s="437"/>
      <c r="T907" s="437"/>
      <c r="U907" s="437"/>
      <c r="V907" s="437"/>
      <c r="W907" s="437"/>
      <c r="X907" s="437"/>
      <c r="Y907" s="437"/>
      <c r="Z907" s="437"/>
      <c r="AA907" s="437"/>
      <c r="AB907" s="437"/>
      <c r="AC907" s="437"/>
      <c r="AD907" s="437"/>
      <c r="AE907" s="437"/>
      <c r="AF907" s="437"/>
      <c r="AG907" s="437"/>
    </row>
    <row r="908">
      <c r="A908" s="437"/>
      <c r="B908" s="437"/>
      <c r="C908" s="437"/>
      <c r="D908" s="437"/>
      <c r="E908" s="437"/>
      <c r="F908" s="437"/>
      <c r="G908" s="437"/>
      <c r="H908" s="437"/>
      <c r="I908" s="437"/>
      <c r="J908" s="437"/>
      <c r="K908" s="437"/>
      <c r="L908" s="437"/>
      <c r="M908" s="437"/>
      <c r="N908" s="437"/>
      <c r="O908" s="437"/>
      <c r="P908" s="437"/>
      <c r="Q908" s="437"/>
      <c r="R908" s="437"/>
      <c r="S908" s="437"/>
      <c r="T908" s="437"/>
      <c r="U908" s="437"/>
      <c r="V908" s="437"/>
      <c r="W908" s="437"/>
      <c r="X908" s="437"/>
      <c r="Y908" s="437"/>
      <c r="Z908" s="437"/>
      <c r="AA908" s="437"/>
      <c r="AB908" s="437"/>
      <c r="AC908" s="437"/>
      <c r="AD908" s="437"/>
      <c r="AE908" s="437"/>
      <c r="AF908" s="437"/>
      <c r="AG908" s="437"/>
    </row>
    <row r="909">
      <c r="A909" s="437"/>
      <c r="B909" s="437"/>
      <c r="C909" s="437"/>
      <c r="D909" s="437"/>
      <c r="E909" s="437"/>
      <c r="F909" s="437"/>
      <c r="G909" s="437"/>
      <c r="H909" s="437"/>
      <c r="I909" s="437"/>
      <c r="J909" s="437"/>
      <c r="K909" s="437"/>
      <c r="L909" s="437"/>
      <c r="M909" s="437"/>
      <c r="N909" s="437"/>
      <c r="O909" s="437"/>
      <c r="P909" s="437"/>
      <c r="Q909" s="437"/>
      <c r="R909" s="437"/>
      <c r="S909" s="437"/>
      <c r="T909" s="437"/>
      <c r="U909" s="437"/>
      <c r="V909" s="437"/>
      <c r="W909" s="437"/>
      <c r="X909" s="437"/>
      <c r="Y909" s="437"/>
      <c r="Z909" s="437"/>
      <c r="AA909" s="437"/>
      <c r="AB909" s="437"/>
      <c r="AC909" s="437"/>
      <c r="AD909" s="437"/>
      <c r="AE909" s="437"/>
      <c r="AF909" s="437"/>
      <c r="AG909" s="437"/>
    </row>
    <row r="910">
      <c r="A910" s="437"/>
      <c r="B910" s="437"/>
      <c r="C910" s="437"/>
      <c r="D910" s="437"/>
      <c r="E910" s="437"/>
      <c r="F910" s="437"/>
      <c r="G910" s="437"/>
      <c r="H910" s="437"/>
      <c r="I910" s="437"/>
      <c r="J910" s="437"/>
      <c r="K910" s="437"/>
      <c r="L910" s="437"/>
      <c r="M910" s="437"/>
      <c r="N910" s="437"/>
      <c r="O910" s="437"/>
      <c r="P910" s="437"/>
      <c r="Q910" s="437"/>
      <c r="R910" s="437"/>
      <c r="S910" s="437"/>
      <c r="T910" s="437"/>
      <c r="U910" s="437"/>
      <c r="V910" s="437"/>
      <c r="W910" s="437"/>
      <c r="X910" s="437"/>
      <c r="Y910" s="437"/>
      <c r="Z910" s="437"/>
      <c r="AA910" s="437"/>
      <c r="AB910" s="437"/>
      <c r="AC910" s="437"/>
      <c r="AD910" s="437"/>
      <c r="AE910" s="437"/>
      <c r="AF910" s="437"/>
      <c r="AG910" s="437"/>
    </row>
    <row r="911">
      <c r="A911" s="437"/>
      <c r="B911" s="437"/>
      <c r="C911" s="437"/>
      <c r="D911" s="437"/>
      <c r="E911" s="437"/>
      <c r="F911" s="437"/>
      <c r="G911" s="437"/>
      <c r="H911" s="437"/>
      <c r="I911" s="437"/>
      <c r="J911" s="437"/>
      <c r="K911" s="437"/>
      <c r="L911" s="437"/>
      <c r="M911" s="437"/>
      <c r="N911" s="437"/>
      <c r="O911" s="437"/>
      <c r="P911" s="437"/>
      <c r="Q911" s="437"/>
      <c r="R911" s="437"/>
      <c r="S911" s="437"/>
      <c r="T911" s="437"/>
      <c r="U911" s="437"/>
      <c r="V911" s="437"/>
      <c r="W911" s="437"/>
      <c r="X911" s="437"/>
      <c r="Y911" s="437"/>
      <c r="Z911" s="437"/>
      <c r="AA911" s="437"/>
      <c r="AB911" s="437"/>
      <c r="AC911" s="437"/>
      <c r="AD911" s="437"/>
      <c r="AE911" s="437"/>
      <c r="AF911" s="437"/>
      <c r="AG911" s="437"/>
    </row>
    <row r="912">
      <c r="A912" s="437"/>
      <c r="B912" s="437"/>
      <c r="C912" s="437"/>
      <c r="D912" s="437"/>
      <c r="E912" s="437"/>
      <c r="F912" s="437"/>
      <c r="G912" s="437"/>
      <c r="H912" s="437"/>
      <c r="I912" s="437"/>
      <c r="J912" s="437"/>
      <c r="K912" s="437"/>
      <c r="L912" s="437"/>
      <c r="M912" s="437"/>
      <c r="N912" s="437"/>
      <c r="O912" s="437"/>
      <c r="P912" s="437"/>
      <c r="Q912" s="437"/>
      <c r="R912" s="437"/>
      <c r="S912" s="437"/>
      <c r="T912" s="437"/>
      <c r="U912" s="437"/>
      <c r="V912" s="437"/>
      <c r="W912" s="437"/>
      <c r="X912" s="437"/>
      <c r="Y912" s="437"/>
      <c r="Z912" s="437"/>
      <c r="AA912" s="437"/>
      <c r="AB912" s="437"/>
      <c r="AC912" s="437"/>
      <c r="AD912" s="437"/>
      <c r="AE912" s="437"/>
      <c r="AF912" s="437"/>
      <c r="AG912" s="437"/>
    </row>
    <row r="913">
      <c r="A913" s="437"/>
      <c r="B913" s="437"/>
      <c r="C913" s="437"/>
      <c r="D913" s="437"/>
      <c r="E913" s="437"/>
      <c r="F913" s="437"/>
      <c r="G913" s="437"/>
      <c r="H913" s="437"/>
      <c r="I913" s="437"/>
      <c r="J913" s="437"/>
      <c r="K913" s="437"/>
      <c r="L913" s="437"/>
      <c r="M913" s="437"/>
      <c r="N913" s="437"/>
      <c r="O913" s="437"/>
      <c r="P913" s="437"/>
      <c r="Q913" s="437"/>
      <c r="R913" s="437"/>
      <c r="S913" s="437"/>
      <c r="T913" s="437"/>
      <c r="U913" s="437"/>
      <c r="V913" s="437"/>
      <c r="W913" s="437"/>
      <c r="X913" s="437"/>
      <c r="Y913" s="437"/>
      <c r="Z913" s="437"/>
      <c r="AA913" s="437"/>
      <c r="AB913" s="437"/>
      <c r="AC913" s="437"/>
      <c r="AD913" s="437"/>
      <c r="AE913" s="437"/>
      <c r="AF913" s="437"/>
      <c r="AG913" s="437"/>
    </row>
    <row r="914">
      <c r="A914" s="437"/>
      <c r="B914" s="437"/>
      <c r="C914" s="437"/>
      <c r="D914" s="437"/>
      <c r="E914" s="437"/>
      <c r="F914" s="437"/>
      <c r="G914" s="437"/>
      <c r="H914" s="437"/>
      <c r="I914" s="437"/>
      <c r="J914" s="437"/>
      <c r="K914" s="437"/>
      <c r="L914" s="437"/>
      <c r="M914" s="437"/>
      <c r="N914" s="437"/>
      <c r="O914" s="437"/>
      <c r="P914" s="437"/>
      <c r="Q914" s="437"/>
      <c r="R914" s="437"/>
      <c r="S914" s="437"/>
      <c r="T914" s="437"/>
      <c r="U914" s="437"/>
      <c r="V914" s="437"/>
      <c r="W914" s="437"/>
      <c r="X914" s="437"/>
      <c r="Y914" s="437"/>
      <c r="Z914" s="437"/>
      <c r="AA914" s="437"/>
      <c r="AB914" s="437"/>
      <c r="AC914" s="437"/>
      <c r="AD914" s="437"/>
      <c r="AE914" s="437"/>
      <c r="AF914" s="437"/>
      <c r="AG914" s="437"/>
    </row>
    <row r="915">
      <c r="A915" s="437"/>
      <c r="B915" s="437"/>
      <c r="C915" s="437"/>
      <c r="D915" s="437"/>
      <c r="E915" s="437"/>
      <c r="F915" s="437"/>
      <c r="G915" s="437"/>
      <c r="H915" s="437"/>
      <c r="I915" s="437"/>
      <c r="J915" s="437"/>
      <c r="K915" s="437"/>
      <c r="L915" s="437"/>
      <c r="M915" s="437"/>
      <c r="N915" s="437"/>
      <c r="O915" s="437"/>
      <c r="P915" s="437"/>
      <c r="Q915" s="437"/>
      <c r="R915" s="437"/>
      <c r="S915" s="437"/>
      <c r="T915" s="437"/>
      <c r="U915" s="437"/>
      <c r="V915" s="437"/>
      <c r="W915" s="437"/>
      <c r="X915" s="437"/>
      <c r="Y915" s="437"/>
      <c r="Z915" s="437"/>
      <c r="AA915" s="437"/>
      <c r="AB915" s="437"/>
      <c r="AC915" s="437"/>
      <c r="AD915" s="437"/>
      <c r="AE915" s="437"/>
      <c r="AF915" s="437"/>
      <c r="AG915" s="437"/>
    </row>
    <row r="916">
      <c r="A916" s="437"/>
      <c r="B916" s="437"/>
      <c r="C916" s="437"/>
      <c r="D916" s="437"/>
      <c r="E916" s="437"/>
      <c r="F916" s="437"/>
      <c r="G916" s="437"/>
      <c r="H916" s="437"/>
      <c r="I916" s="437"/>
      <c r="J916" s="437"/>
      <c r="K916" s="437"/>
      <c r="L916" s="437"/>
      <c r="M916" s="437"/>
      <c r="N916" s="437"/>
      <c r="O916" s="437"/>
      <c r="P916" s="437"/>
      <c r="Q916" s="437"/>
      <c r="R916" s="437"/>
      <c r="S916" s="437"/>
      <c r="T916" s="437"/>
      <c r="U916" s="437"/>
      <c r="V916" s="437"/>
      <c r="W916" s="437"/>
      <c r="X916" s="437"/>
      <c r="Y916" s="437"/>
      <c r="Z916" s="437"/>
      <c r="AA916" s="437"/>
      <c r="AB916" s="437"/>
      <c r="AC916" s="437"/>
      <c r="AD916" s="437"/>
      <c r="AE916" s="437"/>
      <c r="AF916" s="437"/>
      <c r="AG916" s="437"/>
    </row>
    <row r="917">
      <c r="A917" s="437"/>
      <c r="B917" s="437"/>
      <c r="C917" s="437"/>
      <c r="D917" s="437"/>
      <c r="E917" s="437"/>
      <c r="F917" s="437"/>
      <c r="G917" s="437"/>
      <c r="H917" s="437"/>
      <c r="I917" s="437"/>
      <c r="J917" s="437"/>
      <c r="K917" s="437"/>
      <c r="L917" s="437"/>
      <c r="M917" s="437"/>
      <c r="N917" s="437"/>
      <c r="O917" s="437"/>
      <c r="P917" s="437"/>
      <c r="Q917" s="437"/>
      <c r="R917" s="437"/>
      <c r="S917" s="437"/>
      <c r="T917" s="437"/>
      <c r="U917" s="437"/>
      <c r="V917" s="437"/>
      <c r="W917" s="437"/>
      <c r="X917" s="437"/>
      <c r="Y917" s="437"/>
      <c r="Z917" s="437"/>
      <c r="AA917" s="437"/>
      <c r="AB917" s="437"/>
      <c r="AC917" s="437"/>
      <c r="AD917" s="437"/>
      <c r="AE917" s="437"/>
      <c r="AF917" s="437"/>
      <c r="AG917" s="437"/>
    </row>
    <row r="918">
      <c r="A918" s="437"/>
      <c r="B918" s="437"/>
      <c r="C918" s="437"/>
      <c r="D918" s="437"/>
      <c r="E918" s="437"/>
      <c r="F918" s="437"/>
      <c r="G918" s="437"/>
      <c r="H918" s="437"/>
      <c r="I918" s="437"/>
      <c r="J918" s="437"/>
      <c r="K918" s="437"/>
      <c r="L918" s="437"/>
      <c r="M918" s="437"/>
      <c r="N918" s="437"/>
      <c r="O918" s="437"/>
      <c r="P918" s="437"/>
      <c r="Q918" s="437"/>
      <c r="R918" s="437"/>
      <c r="S918" s="437"/>
      <c r="T918" s="437"/>
      <c r="U918" s="437"/>
      <c r="V918" s="437"/>
      <c r="W918" s="437"/>
      <c r="X918" s="437"/>
      <c r="Y918" s="437"/>
      <c r="Z918" s="437"/>
      <c r="AA918" s="437"/>
      <c r="AB918" s="437"/>
      <c r="AC918" s="437"/>
      <c r="AD918" s="437"/>
      <c r="AE918" s="437"/>
      <c r="AF918" s="437"/>
      <c r="AG918" s="437"/>
    </row>
    <row r="919">
      <c r="A919" s="437"/>
      <c r="B919" s="437"/>
      <c r="C919" s="437"/>
      <c r="D919" s="437"/>
      <c r="E919" s="437"/>
      <c r="F919" s="437"/>
      <c r="G919" s="437"/>
      <c r="H919" s="437"/>
      <c r="I919" s="437"/>
      <c r="J919" s="437"/>
      <c r="K919" s="437"/>
      <c r="L919" s="437"/>
      <c r="M919" s="437"/>
      <c r="N919" s="437"/>
      <c r="O919" s="437"/>
      <c r="P919" s="437"/>
      <c r="Q919" s="437"/>
      <c r="R919" s="437"/>
      <c r="S919" s="437"/>
      <c r="T919" s="437"/>
      <c r="U919" s="437"/>
      <c r="V919" s="437"/>
      <c r="W919" s="437"/>
      <c r="X919" s="437"/>
      <c r="Y919" s="437"/>
      <c r="Z919" s="437"/>
      <c r="AA919" s="437"/>
      <c r="AB919" s="437"/>
      <c r="AC919" s="437"/>
      <c r="AD919" s="437"/>
      <c r="AE919" s="437"/>
      <c r="AF919" s="437"/>
      <c r="AG919" s="437"/>
    </row>
    <row r="920">
      <c r="A920" s="437"/>
      <c r="B920" s="437"/>
      <c r="C920" s="437"/>
      <c r="D920" s="437"/>
      <c r="E920" s="437"/>
      <c r="F920" s="437"/>
      <c r="G920" s="437"/>
      <c r="H920" s="437"/>
      <c r="I920" s="437"/>
      <c r="J920" s="437"/>
      <c r="K920" s="437"/>
      <c r="L920" s="437"/>
      <c r="M920" s="437"/>
      <c r="N920" s="437"/>
      <c r="O920" s="437"/>
      <c r="P920" s="437"/>
      <c r="Q920" s="437"/>
      <c r="R920" s="437"/>
      <c r="S920" s="437"/>
      <c r="T920" s="437"/>
      <c r="U920" s="437"/>
      <c r="V920" s="437"/>
      <c r="W920" s="437"/>
      <c r="X920" s="437"/>
      <c r="Y920" s="437"/>
      <c r="Z920" s="437"/>
      <c r="AA920" s="437"/>
      <c r="AB920" s="437"/>
      <c r="AC920" s="437"/>
      <c r="AD920" s="437"/>
      <c r="AE920" s="437"/>
      <c r="AF920" s="437"/>
      <c r="AG920" s="437"/>
    </row>
    <row r="921">
      <c r="A921" s="437"/>
      <c r="B921" s="437"/>
      <c r="C921" s="437"/>
      <c r="D921" s="437"/>
      <c r="E921" s="437"/>
      <c r="F921" s="437"/>
      <c r="G921" s="437"/>
      <c r="H921" s="437"/>
      <c r="I921" s="437"/>
      <c r="J921" s="437"/>
      <c r="K921" s="437"/>
      <c r="L921" s="437"/>
      <c r="M921" s="437"/>
      <c r="N921" s="437"/>
      <c r="O921" s="437"/>
      <c r="P921" s="437"/>
      <c r="Q921" s="437"/>
      <c r="R921" s="437"/>
      <c r="S921" s="437"/>
      <c r="T921" s="437"/>
      <c r="U921" s="437"/>
      <c r="V921" s="437"/>
      <c r="W921" s="437"/>
      <c r="X921" s="437"/>
      <c r="Y921" s="437"/>
      <c r="Z921" s="437"/>
      <c r="AA921" s="437"/>
      <c r="AB921" s="437"/>
      <c r="AC921" s="437"/>
      <c r="AD921" s="437"/>
      <c r="AE921" s="437"/>
      <c r="AF921" s="437"/>
      <c r="AG921" s="437"/>
    </row>
    <row r="922">
      <c r="A922" s="437"/>
      <c r="B922" s="437"/>
      <c r="C922" s="437"/>
      <c r="D922" s="437"/>
      <c r="E922" s="437"/>
      <c r="F922" s="437"/>
      <c r="G922" s="437"/>
      <c r="H922" s="437"/>
      <c r="I922" s="437"/>
      <c r="J922" s="437"/>
      <c r="K922" s="437"/>
      <c r="L922" s="437"/>
      <c r="M922" s="437"/>
      <c r="N922" s="437"/>
      <c r="O922" s="437"/>
      <c r="P922" s="437"/>
      <c r="Q922" s="437"/>
      <c r="R922" s="437"/>
      <c r="S922" s="437"/>
      <c r="T922" s="437"/>
      <c r="U922" s="437"/>
      <c r="V922" s="437"/>
      <c r="W922" s="437"/>
      <c r="X922" s="437"/>
      <c r="Y922" s="437"/>
      <c r="Z922" s="437"/>
      <c r="AA922" s="437"/>
      <c r="AB922" s="437"/>
      <c r="AC922" s="437"/>
      <c r="AD922" s="437"/>
      <c r="AE922" s="437"/>
      <c r="AF922" s="437"/>
      <c r="AG922" s="437"/>
    </row>
    <row r="923">
      <c r="A923" s="437"/>
      <c r="B923" s="437"/>
      <c r="C923" s="437"/>
      <c r="D923" s="437"/>
      <c r="E923" s="437"/>
      <c r="F923" s="437"/>
      <c r="G923" s="437"/>
      <c r="H923" s="437"/>
      <c r="I923" s="437"/>
      <c r="J923" s="437"/>
      <c r="K923" s="437"/>
      <c r="L923" s="437"/>
      <c r="M923" s="437"/>
      <c r="N923" s="437"/>
      <c r="O923" s="437"/>
      <c r="P923" s="437"/>
      <c r="Q923" s="437"/>
      <c r="R923" s="437"/>
      <c r="S923" s="437"/>
      <c r="T923" s="437"/>
      <c r="U923" s="437"/>
      <c r="V923" s="437"/>
      <c r="W923" s="437"/>
      <c r="X923" s="437"/>
      <c r="Y923" s="437"/>
      <c r="Z923" s="437"/>
      <c r="AA923" s="437"/>
      <c r="AB923" s="437"/>
      <c r="AC923" s="437"/>
      <c r="AD923" s="437"/>
      <c r="AE923" s="437"/>
      <c r="AF923" s="437"/>
      <c r="AG923" s="437"/>
    </row>
    <row r="924">
      <c r="A924" s="437"/>
      <c r="B924" s="437"/>
      <c r="C924" s="437"/>
      <c r="D924" s="437"/>
      <c r="E924" s="437"/>
      <c r="F924" s="437"/>
      <c r="G924" s="437"/>
      <c r="H924" s="437"/>
      <c r="I924" s="437"/>
      <c r="J924" s="437"/>
      <c r="K924" s="437"/>
      <c r="L924" s="437"/>
      <c r="M924" s="437"/>
      <c r="N924" s="437"/>
      <c r="O924" s="437"/>
      <c r="P924" s="437"/>
      <c r="Q924" s="437"/>
      <c r="R924" s="437"/>
      <c r="S924" s="437"/>
      <c r="T924" s="437"/>
      <c r="U924" s="437"/>
      <c r="V924" s="437"/>
      <c r="W924" s="437"/>
      <c r="X924" s="437"/>
      <c r="Y924" s="437"/>
      <c r="Z924" s="437"/>
      <c r="AA924" s="437"/>
      <c r="AB924" s="437"/>
      <c r="AC924" s="437"/>
      <c r="AD924" s="437"/>
      <c r="AE924" s="437"/>
      <c r="AF924" s="437"/>
      <c r="AG924" s="437"/>
    </row>
    <row r="925">
      <c r="A925" s="437"/>
      <c r="B925" s="437"/>
      <c r="C925" s="437"/>
      <c r="D925" s="437"/>
      <c r="E925" s="437"/>
      <c r="F925" s="437"/>
      <c r="G925" s="437"/>
      <c r="H925" s="437"/>
      <c r="I925" s="437"/>
      <c r="J925" s="437"/>
      <c r="K925" s="437"/>
      <c r="L925" s="437"/>
      <c r="M925" s="437"/>
      <c r="N925" s="437"/>
      <c r="O925" s="437"/>
      <c r="P925" s="437"/>
      <c r="Q925" s="437"/>
      <c r="R925" s="437"/>
      <c r="S925" s="437"/>
      <c r="T925" s="437"/>
      <c r="U925" s="437"/>
      <c r="V925" s="437"/>
      <c r="W925" s="437"/>
      <c r="X925" s="437"/>
      <c r="Y925" s="437"/>
      <c r="Z925" s="437"/>
      <c r="AA925" s="437"/>
      <c r="AB925" s="437"/>
      <c r="AC925" s="437"/>
      <c r="AD925" s="437"/>
      <c r="AE925" s="437"/>
      <c r="AF925" s="437"/>
      <c r="AG925" s="437"/>
    </row>
    <row r="926">
      <c r="A926" s="437"/>
      <c r="B926" s="437"/>
      <c r="C926" s="437"/>
      <c r="D926" s="437"/>
      <c r="E926" s="437"/>
      <c r="F926" s="437"/>
      <c r="G926" s="437"/>
      <c r="H926" s="437"/>
      <c r="I926" s="437"/>
      <c r="J926" s="437"/>
      <c r="K926" s="437"/>
      <c r="L926" s="437"/>
      <c r="M926" s="437"/>
      <c r="N926" s="437"/>
      <c r="O926" s="437"/>
      <c r="P926" s="437"/>
      <c r="Q926" s="437"/>
      <c r="R926" s="437"/>
      <c r="S926" s="437"/>
      <c r="T926" s="437"/>
      <c r="U926" s="437"/>
      <c r="V926" s="437"/>
      <c r="W926" s="437"/>
      <c r="X926" s="437"/>
      <c r="Y926" s="437"/>
      <c r="Z926" s="437"/>
      <c r="AA926" s="437"/>
      <c r="AB926" s="437"/>
      <c r="AC926" s="437"/>
      <c r="AD926" s="437"/>
      <c r="AE926" s="437"/>
      <c r="AF926" s="437"/>
      <c r="AG926" s="437"/>
    </row>
    <row r="927">
      <c r="A927" s="437"/>
      <c r="B927" s="437"/>
      <c r="C927" s="437"/>
      <c r="D927" s="437"/>
      <c r="E927" s="437"/>
      <c r="F927" s="437"/>
      <c r="G927" s="437"/>
      <c r="H927" s="437"/>
      <c r="I927" s="437"/>
      <c r="J927" s="437"/>
      <c r="K927" s="437"/>
      <c r="L927" s="437"/>
      <c r="M927" s="437"/>
      <c r="N927" s="437"/>
      <c r="O927" s="437"/>
      <c r="P927" s="437"/>
      <c r="Q927" s="437"/>
      <c r="R927" s="437"/>
      <c r="S927" s="437"/>
      <c r="T927" s="437"/>
      <c r="U927" s="437"/>
      <c r="V927" s="437"/>
      <c r="W927" s="437"/>
      <c r="X927" s="437"/>
      <c r="Y927" s="437"/>
      <c r="Z927" s="437"/>
      <c r="AA927" s="437"/>
      <c r="AB927" s="437"/>
      <c r="AC927" s="437"/>
      <c r="AD927" s="437"/>
      <c r="AE927" s="437"/>
      <c r="AF927" s="437"/>
      <c r="AG927" s="437"/>
    </row>
    <row r="928">
      <c r="A928" s="437"/>
      <c r="B928" s="437"/>
      <c r="C928" s="437"/>
      <c r="D928" s="437"/>
      <c r="E928" s="437"/>
      <c r="F928" s="437"/>
      <c r="G928" s="437"/>
      <c r="H928" s="437"/>
      <c r="I928" s="437"/>
      <c r="J928" s="437"/>
      <c r="K928" s="437"/>
      <c r="L928" s="437"/>
      <c r="M928" s="437"/>
      <c r="N928" s="437"/>
      <c r="O928" s="437"/>
      <c r="P928" s="437"/>
      <c r="Q928" s="437"/>
      <c r="R928" s="437"/>
      <c r="S928" s="437"/>
      <c r="T928" s="437"/>
      <c r="U928" s="437"/>
      <c r="V928" s="437"/>
      <c r="W928" s="437"/>
      <c r="X928" s="437"/>
      <c r="Y928" s="437"/>
      <c r="Z928" s="437"/>
      <c r="AA928" s="437"/>
      <c r="AB928" s="437"/>
      <c r="AC928" s="437"/>
      <c r="AD928" s="437"/>
      <c r="AE928" s="437"/>
      <c r="AF928" s="437"/>
      <c r="AG928" s="437"/>
    </row>
    <row r="929">
      <c r="A929" s="437"/>
      <c r="B929" s="437"/>
      <c r="C929" s="437"/>
      <c r="D929" s="437"/>
      <c r="E929" s="437"/>
      <c r="F929" s="437"/>
      <c r="G929" s="437"/>
      <c r="H929" s="437"/>
      <c r="I929" s="437"/>
      <c r="J929" s="437"/>
      <c r="K929" s="437"/>
      <c r="L929" s="437"/>
      <c r="M929" s="437"/>
      <c r="N929" s="437"/>
      <c r="O929" s="437"/>
      <c r="P929" s="437"/>
      <c r="Q929" s="437"/>
      <c r="R929" s="437"/>
      <c r="S929" s="437"/>
      <c r="T929" s="437"/>
      <c r="U929" s="437"/>
      <c r="V929" s="437"/>
      <c r="W929" s="437"/>
      <c r="X929" s="437"/>
      <c r="Y929" s="437"/>
      <c r="Z929" s="437"/>
      <c r="AA929" s="437"/>
      <c r="AB929" s="437"/>
      <c r="AC929" s="437"/>
      <c r="AD929" s="437"/>
      <c r="AE929" s="437"/>
      <c r="AF929" s="437"/>
      <c r="AG929" s="437"/>
    </row>
    <row r="930">
      <c r="A930" s="437"/>
      <c r="B930" s="437"/>
      <c r="C930" s="437"/>
      <c r="D930" s="437"/>
      <c r="E930" s="437"/>
      <c r="F930" s="437"/>
      <c r="G930" s="437"/>
      <c r="H930" s="437"/>
      <c r="I930" s="437"/>
      <c r="J930" s="437"/>
      <c r="K930" s="437"/>
      <c r="L930" s="437"/>
      <c r="M930" s="437"/>
      <c r="N930" s="437"/>
      <c r="O930" s="437"/>
      <c r="P930" s="437"/>
      <c r="Q930" s="437"/>
      <c r="R930" s="437"/>
      <c r="S930" s="437"/>
      <c r="T930" s="437"/>
      <c r="U930" s="437"/>
      <c r="V930" s="437"/>
      <c r="W930" s="437"/>
      <c r="X930" s="437"/>
      <c r="Y930" s="437"/>
      <c r="Z930" s="437"/>
      <c r="AA930" s="437"/>
      <c r="AB930" s="437"/>
      <c r="AC930" s="437"/>
      <c r="AD930" s="437"/>
      <c r="AE930" s="437"/>
      <c r="AF930" s="437"/>
      <c r="AG930" s="437"/>
    </row>
    <row r="931">
      <c r="A931" s="437"/>
      <c r="B931" s="437"/>
      <c r="C931" s="437"/>
      <c r="D931" s="437"/>
      <c r="E931" s="437"/>
      <c r="F931" s="437"/>
      <c r="G931" s="437"/>
      <c r="H931" s="437"/>
      <c r="I931" s="437"/>
      <c r="J931" s="437"/>
      <c r="K931" s="437"/>
      <c r="L931" s="437"/>
      <c r="M931" s="437"/>
      <c r="N931" s="437"/>
      <c r="O931" s="437"/>
      <c r="P931" s="437"/>
      <c r="Q931" s="437"/>
      <c r="R931" s="437"/>
      <c r="S931" s="437"/>
      <c r="T931" s="437"/>
      <c r="U931" s="437"/>
      <c r="V931" s="437"/>
      <c r="W931" s="437"/>
      <c r="X931" s="437"/>
      <c r="Y931" s="437"/>
      <c r="Z931" s="437"/>
      <c r="AA931" s="437"/>
      <c r="AB931" s="437"/>
      <c r="AC931" s="437"/>
      <c r="AD931" s="437"/>
      <c r="AE931" s="437"/>
      <c r="AF931" s="437"/>
      <c r="AG931" s="437"/>
    </row>
    <row r="932">
      <c r="A932" s="437"/>
      <c r="B932" s="437"/>
      <c r="C932" s="437"/>
      <c r="D932" s="437"/>
      <c r="E932" s="437"/>
      <c r="F932" s="437"/>
      <c r="G932" s="437"/>
      <c r="H932" s="437"/>
      <c r="I932" s="437"/>
      <c r="J932" s="437"/>
      <c r="K932" s="437"/>
      <c r="L932" s="437"/>
      <c r="M932" s="437"/>
      <c r="N932" s="437"/>
      <c r="O932" s="437"/>
      <c r="P932" s="437"/>
      <c r="Q932" s="437"/>
      <c r="R932" s="437"/>
      <c r="S932" s="437"/>
      <c r="T932" s="437"/>
      <c r="U932" s="437"/>
      <c r="V932" s="437"/>
      <c r="W932" s="437"/>
      <c r="X932" s="437"/>
      <c r="Y932" s="437"/>
      <c r="Z932" s="437"/>
      <c r="AA932" s="437"/>
      <c r="AB932" s="437"/>
      <c r="AC932" s="437"/>
      <c r="AD932" s="437"/>
      <c r="AE932" s="437"/>
      <c r="AF932" s="437"/>
      <c r="AG932" s="437"/>
    </row>
    <row r="933">
      <c r="A933" s="437"/>
      <c r="B933" s="437"/>
      <c r="C933" s="437"/>
      <c r="D933" s="437"/>
      <c r="E933" s="437"/>
      <c r="F933" s="437"/>
      <c r="G933" s="437"/>
      <c r="H933" s="437"/>
      <c r="I933" s="437"/>
      <c r="J933" s="437"/>
      <c r="K933" s="437"/>
      <c r="L933" s="437"/>
      <c r="M933" s="437"/>
      <c r="N933" s="437"/>
      <c r="O933" s="437"/>
      <c r="P933" s="437"/>
      <c r="Q933" s="437"/>
      <c r="R933" s="437"/>
      <c r="S933" s="437"/>
      <c r="T933" s="437"/>
      <c r="U933" s="437"/>
      <c r="V933" s="437"/>
      <c r="W933" s="437"/>
      <c r="X933" s="437"/>
      <c r="Y933" s="437"/>
      <c r="Z933" s="437"/>
      <c r="AA933" s="437"/>
      <c r="AB933" s="437"/>
      <c r="AC933" s="437"/>
      <c r="AD933" s="437"/>
      <c r="AE933" s="437"/>
      <c r="AF933" s="437"/>
      <c r="AG933" s="437"/>
    </row>
    <row r="934">
      <c r="A934" s="437"/>
      <c r="B934" s="437"/>
      <c r="C934" s="437"/>
      <c r="D934" s="437"/>
      <c r="E934" s="437"/>
      <c r="F934" s="437"/>
      <c r="G934" s="437"/>
      <c r="H934" s="437"/>
      <c r="I934" s="437"/>
      <c r="J934" s="437"/>
      <c r="K934" s="437"/>
      <c r="L934" s="437"/>
      <c r="M934" s="437"/>
      <c r="N934" s="437"/>
      <c r="O934" s="437"/>
      <c r="P934" s="437"/>
      <c r="Q934" s="437"/>
      <c r="R934" s="437"/>
      <c r="S934" s="437"/>
      <c r="T934" s="437"/>
      <c r="U934" s="437"/>
      <c r="V934" s="437"/>
      <c r="W934" s="437"/>
      <c r="X934" s="437"/>
      <c r="Y934" s="437"/>
      <c r="Z934" s="437"/>
      <c r="AA934" s="437"/>
      <c r="AB934" s="437"/>
      <c r="AC934" s="437"/>
      <c r="AD934" s="437"/>
      <c r="AE934" s="437"/>
      <c r="AF934" s="437"/>
      <c r="AG934" s="437"/>
    </row>
    <row r="935">
      <c r="A935" s="437"/>
      <c r="B935" s="437"/>
      <c r="C935" s="437"/>
      <c r="D935" s="437"/>
      <c r="E935" s="437"/>
      <c r="F935" s="437"/>
      <c r="G935" s="437"/>
      <c r="H935" s="437"/>
      <c r="I935" s="437"/>
      <c r="J935" s="437"/>
      <c r="K935" s="437"/>
      <c r="L935" s="437"/>
      <c r="M935" s="437"/>
      <c r="N935" s="437"/>
      <c r="O935" s="437"/>
      <c r="P935" s="437"/>
      <c r="Q935" s="437"/>
      <c r="R935" s="437"/>
      <c r="S935" s="437"/>
      <c r="T935" s="437"/>
      <c r="U935" s="437"/>
      <c r="V935" s="437"/>
      <c r="W935" s="437"/>
      <c r="X935" s="437"/>
      <c r="Y935" s="437"/>
      <c r="Z935" s="437"/>
      <c r="AA935" s="437"/>
      <c r="AB935" s="437"/>
      <c r="AC935" s="437"/>
      <c r="AD935" s="437"/>
      <c r="AE935" s="437"/>
      <c r="AF935" s="437"/>
      <c r="AG935" s="437"/>
    </row>
    <row r="936">
      <c r="A936" s="437"/>
      <c r="B936" s="437"/>
      <c r="C936" s="437"/>
      <c r="D936" s="437"/>
      <c r="E936" s="437"/>
      <c r="F936" s="437"/>
      <c r="G936" s="437"/>
      <c r="H936" s="437"/>
      <c r="I936" s="437"/>
      <c r="J936" s="437"/>
      <c r="K936" s="437"/>
      <c r="L936" s="437"/>
      <c r="M936" s="437"/>
      <c r="N936" s="437"/>
      <c r="O936" s="437"/>
      <c r="P936" s="437"/>
      <c r="Q936" s="437"/>
      <c r="R936" s="437"/>
      <c r="S936" s="437"/>
      <c r="T936" s="437"/>
      <c r="U936" s="437"/>
      <c r="V936" s="437"/>
      <c r="W936" s="437"/>
      <c r="X936" s="437"/>
      <c r="Y936" s="437"/>
      <c r="Z936" s="437"/>
      <c r="AA936" s="437"/>
      <c r="AB936" s="437"/>
      <c r="AC936" s="437"/>
      <c r="AD936" s="437"/>
      <c r="AE936" s="437"/>
      <c r="AF936" s="437"/>
      <c r="AG936" s="437"/>
    </row>
    <row r="937">
      <c r="A937" s="437"/>
      <c r="B937" s="437"/>
      <c r="C937" s="437"/>
      <c r="D937" s="437"/>
      <c r="E937" s="437"/>
      <c r="F937" s="437"/>
      <c r="G937" s="437"/>
      <c r="H937" s="437"/>
      <c r="I937" s="437"/>
      <c r="J937" s="437"/>
      <c r="K937" s="437"/>
      <c r="L937" s="437"/>
      <c r="M937" s="437"/>
      <c r="N937" s="437"/>
      <c r="O937" s="437"/>
      <c r="P937" s="437"/>
      <c r="Q937" s="437"/>
      <c r="R937" s="437"/>
      <c r="S937" s="437"/>
      <c r="T937" s="437"/>
      <c r="U937" s="437"/>
      <c r="V937" s="437"/>
      <c r="W937" s="437"/>
      <c r="X937" s="437"/>
      <c r="Y937" s="437"/>
      <c r="Z937" s="437"/>
      <c r="AA937" s="437"/>
      <c r="AB937" s="437"/>
      <c r="AC937" s="437"/>
      <c r="AD937" s="437"/>
      <c r="AE937" s="437"/>
      <c r="AF937" s="437"/>
      <c r="AG937" s="437"/>
    </row>
    <row r="938">
      <c r="A938" s="437"/>
      <c r="B938" s="437"/>
      <c r="C938" s="437"/>
      <c r="D938" s="437"/>
      <c r="E938" s="437"/>
      <c r="F938" s="437"/>
      <c r="G938" s="437"/>
      <c r="H938" s="437"/>
      <c r="I938" s="437"/>
      <c r="J938" s="437"/>
      <c r="K938" s="437"/>
      <c r="L938" s="437"/>
      <c r="M938" s="437"/>
      <c r="N938" s="437"/>
      <c r="O938" s="437"/>
      <c r="P938" s="437"/>
      <c r="Q938" s="437"/>
      <c r="R938" s="437"/>
      <c r="S938" s="437"/>
      <c r="T938" s="437"/>
      <c r="U938" s="437"/>
      <c r="V938" s="437"/>
      <c r="W938" s="437"/>
      <c r="X938" s="437"/>
      <c r="Y938" s="437"/>
      <c r="Z938" s="437"/>
      <c r="AA938" s="437"/>
      <c r="AB938" s="437"/>
      <c r="AC938" s="437"/>
      <c r="AD938" s="437"/>
      <c r="AE938" s="437"/>
      <c r="AF938" s="437"/>
      <c r="AG938" s="437"/>
    </row>
    <row r="939">
      <c r="A939" s="437"/>
      <c r="B939" s="437"/>
      <c r="C939" s="437"/>
      <c r="D939" s="437"/>
      <c r="E939" s="437"/>
      <c r="F939" s="437"/>
      <c r="G939" s="437"/>
      <c r="H939" s="437"/>
      <c r="I939" s="437"/>
      <c r="J939" s="437"/>
      <c r="K939" s="437"/>
      <c r="L939" s="437"/>
      <c r="M939" s="437"/>
      <c r="N939" s="437"/>
      <c r="O939" s="437"/>
      <c r="P939" s="437"/>
      <c r="Q939" s="437"/>
      <c r="R939" s="437"/>
      <c r="S939" s="437"/>
      <c r="T939" s="437"/>
      <c r="U939" s="437"/>
      <c r="V939" s="437"/>
      <c r="W939" s="437"/>
      <c r="X939" s="437"/>
      <c r="Y939" s="437"/>
      <c r="Z939" s="437"/>
      <c r="AA939" s="437"/>
      <c r="AB939" s="437"/>
      <c r="AC939" s="437"/>
      <c r="AD939" s="437"/>
      <c r="AE939" s="437"/>
      <c r="AF939" s="437"/>
      <c r="AG939" s="437"/>
    </row>
    <row r="940">
      <c r="A940" s="437"/>
      <c r="B940" s="437"/>
      <c r="C940" s="437"/>
      <c r="D940" s="437"/>
      <c r="E940" s="437"/>
      <c r="F940" s="437"/>
      <c r="G940" s="437"/>
      <c r="H940" s="437"/>
      <c r="I940" s="437"/>
      <c r="J940" s="437"/>
      <c r="K940" s="437"/>
      <c r="L940" s="437"/>
      <c r="M940" s="437"/>
      <c r="N940" s="437"/>
      <c r="O940" s="437"/>
      <c r="P940" s="437"/>
      <c r="Q940" s="437"/>
      <c r="R940" s="437"/>
      <c r="S940" s="437"/>
      <c r="T940" s="437"/>
      <c r="U940" s="437"/>
      <c r="V940" s="437"/>
      <c r="W940" s="437"/>
      <c r="X940" s="437"/>
      <c r="Y940" s="437"/>
      <c r="Z940" s="437"/>
      <c r="AA940" s="437"/>
      <c r="AB940" s="437"/>
      <c r="AC940" s="437"/>
      <c r="AD940" s="437"/>
      <c r="AE940" s="437"/>
      <c r="AF940" s="437"/>
      <c r="AG940" s="437"/>
    </row>
    <row r="941">
      <c r="A941" s="437"/>
      <c r="B941" s="437"/>
      <c r="C941" s="437"/>
      <c r="D941" s="437"/>
      <c r="E941" s="437"/>
      <c r="F941" s="437"/>
      <c r="G941" s="437"/>
      <c r="H941" s="437"/>
      <c r="I941" s="437"/>
      <c r="J941" s="437"/>
      <c r="K941" s="437"/>
      <c r="L941" s="437"/>
      <c r="M941" s="437"/>
      <c r="N941" s="437"/>
      <c r="O941" s="437"/>
      <c r="P941" s="437"/>
      <c r="Q941" s="437"/>
      <c r="R941" s="437"/>
      <c r="S941" s="437"/>
      <c r="T941" s="437"/>
      <c r="U941" s="437"/>
      <c r="V941" s="437"/>
      <c r="W941" s="437"/>
      <c r="X941" s="437"/>
      <c r="Y941" s="437"/>
      <c r="Z941" s="437"/>
      <c r="AA941" s="437"/>
      <c r="AB941" s="437"/>
      <c r="AC941" s="437"/>
      <c r="AD941" s="437"/>
      <c r="AE941" s="437"/>
      <c r="AF941" s="437"/>
      <c r="AG941" s="437"/>
    </row>
    <row r="942">
      <c r="A942" s="437"/>
      <c r="B942" s="437"/>
      <c r="C942" s="437"/>
      <c r="D942" s="437"/>
      <c r="E942" s="437"/>
      <c r="F942" s="437"/>
      <c r="G942" s="437"/>
      <c r="H942" s="437"/>
      <c r="I942" s="437"/>
      <c r="J942" s="437"/>
      <c r="K942" s="437"/>
      <c r="L942" s="437"/>
      <c r="M942" s="437"/>
      <c r="N942" s="437"/>
      <c r="O942" s="437"/>
      <c r="P942" s="437"/>
      <c r="Q942" s="437"/>
      <c r="R942" s="437"/>
      <c r="S942" s="437"/>
      <c r="T942" s="437"/>
      <c r="U942" s="437"/>
      <c r="V942" s="437"/>
      <c r="W942" s="437"/>
      <c r="X942" s="437"/>
      <c r="Y942" s="437"/>
      <c r="Z942" s="437"/>
      <c r="AA942" s="437"/>
      <c r="AB942" s="437"/>
      <c r="AC942" s="437"/>
      <c r="AD942" s="437"/>
      <c r="AE942" s="437"/>
      <c r="AF942" s="437"/>
      <c r="AG942" s="437"/>
    </row>
    <row r="943">
      <c r="A943" s="437"/>
      <c r="B943" s="437"/>
      <c r="C943" s="437"/>
      <c r="D943" s="437"/>
      <c r="E943" s="437"/>
      <c r="F943" s="437"/>
      <c r="G943" s="437"/>
      <c r="H943" s="437"/>
      <c r="I943" s="437"/>
      <c r="J943" s="437"/>
      <c r="K943" s="437"/>
      <c r="L943" s="437"/>
      <c r="M943" s="437"/>
      <c r="N943" s="437"/>
      <c r="O943" s="437"/>
      <c r="P943" s="437"/>
      <c r="Q943" s="437"/>
      <c r="R943" s="437"/>
      <c r="S943" s="437"/>
      <c r="T943" s="437"/>
      <c r="U943" s="437"/>
      <c r="V943" s="437"/>
      <c r="W943" s="437"/>
      <c r="X943" s="437"/>
      <c r="Y943" s="437"/>
      <c r="Z943" s="437"/>
      <c r="AA943" s="437"/>
      <c r="AB943" s="437"/>
      <c r="AC943" s="437"/>
      <c r="AD943" s="437"/>
      <c r="AE943" s="437"/>
      <c r="AF943" s="437"/>
      <c r="AG943" s="437"/>
    </row>
    <row r="944">
      <c r="A944" s="437"/>
      <c r="B944" s="437"/>
      <c r="C944" s="437"/>
      <c r="D944" s="437"/>
      <c r="E944" s="437"/>
      <c r="F944" s="437"/>
      <c r="G944" s="437"/>
      <c r="H944" s="437"/>
      <c r="I944" s="437"/>
      <c r="J944" s="437"/>
      <c r="K944" s="437"/>
      <c r="L944" s="437"/>
      <c r="M944" s="437"/>
      <c r="N944" s="437"/>
      <c r="O944" s="437"/>
      <c r="P944" s="437"/>
      <c r="Q944" s="437"/>
      <c r="R944" s="437"/>
      <c r="S944" s="437"/>
      <c r="T944" s="437"/>
      <c r="U944" s="437"/>
      <c r="V944" s="437"/>
      <c r="W944" s="437"/>
      <c r="X944" s="437"/>
      <c r="Y944" s="437"/>
      <c r="Z944" s="437"/>
      <c r="AA944" s="437"/>
      <c r="AB944" s="437"/>
      <c r="AC944" s="437"/>
      <c r="AD944" s="437"/>
      <c r="AE944" s="437"/>
      <c r="AF944" s="437"/>
      <c r="AG944" s="437"/>
    </row>
    <row r="945">
      <c r="A945" s="437"/>
      <c r="B945" s="437"/>
      <c r="C945" s="437"/>
      <c r="D945" s="437"/>
      <c r="E945" s="437"/>
      <c r="F945" s="437"/>
      <c r="G945" s="437"/>
      <c r="H945" s="437"/>
      <c r="I945" s="437"/>
      <c r="J945" s="437"/>
      <c r="K945" s="437"/>
      <c r="L945" s="437"/>
      <c r="M945" s="437"/>
      <c r="N945" s="437"/>
      <c r="O945" s="437"/>
      <c r="P945" s="437"/>
      <c r="Q945" s="437"/>
      <c r="R945" s="437"/>
      <c r="S945" s="437"/>
      <c r="T945" s="437"/>
      <c r="U945" s="437"/>
      <c r="V945" s="437"/>
      <c r="W945" s="437"/>
      <c r="X945" s="437"/>
      <c r="Y945" s="437"/>
      <c r="Z945" s="437"/>
      <c r="AA945" s="437"/>
      <c r="AB945" s="437"/>
      <c r="AC945" s="437"/>
      <c r="AD945" s="437"/>
      <c r="AE945" s="437"/>
      <c r="AF945" s="437"/>
      <c r="AG945" s="437"/>
    </row>
    <row r="946">
      <c r="A946" s="437"/>
      <c r="B946" s="437"/>
      <c r="C946" s="437"/>
      <c r="D946" s="437"/>
      <c r="E946" s="437"/>
      <c r="F946" s="437"/>
      <c r="G946" s="437"/>
      <c r="H946" s="437"/>
      <c r="I946" s="437"/>
      <c r="J946" s="437"/>
      <c r="K946" s="437"/>
      <c r="L946" s="437"/>
      <c r="M946" s="437"/>
      <c r="N946" s="437"/>
      <c r="O946" s="437"/>
      <c r="P946" s="437"/>
      <c r="Q946" s="437"/>
      <c r="R946" s="437"/>
      <c r="S946" s="437"/>
      <c r="T946" s="437"/>
      <c r="U946" s="437"/>
      <c r="V946" s="437"/>
      <c r="W946" s="437"/>
      <c r="X946" s="437"/>
      <c r="Y946" s="437"/>
      <c r="Z946" s="437"/>
      <c r="AA946" s="437"/>
      <c r="AB946" s="437"/>
      <c r="AC946" s="437"/>
      <c r="AD946" s="437"/>
      <c r="AE946" s="437"/>
      <c r="AF946" s="437"/>
      <c r="AG946" s="437"/>
    </row>
    <row r="947">
      <c r="A947" s="437"/>
      <c r="B947" s="437"/>
      <c r="C947" s="437"/>
      <c r="D947" s="437"/>
      <c r="E947" s="437"/>
      <c r="F947" s="437"/>
      <c r="G947" s="437"/>
      <c r="H947" s="437"/>
      <c r="I947" s="437"/>
      <c r="J947" s="437"/>
      <c r="K947" s="437"/>
      <c r="L947" s="437"/>
      <c r="M947" s="437"/>
      <c r="N947" s="437"/>
      <c r="O947" s="437"/>
      <c r="P947" s="437"/>
      <c r="Q947" s="437"/>
      <c r="R947" s="437"/>
      <c r="S947" s="437"/>
      <c r="T947" s="437"/>
      <c r="U947" s="437"/>
      <c r="V947" s="437"/>
      <c r="W947" s="437"/>
      <c r="X947" s="437"/>
      <c r="Y947" s="437"/>
      <c r="Z947" s="437"/>
      <c r="AA947" s="437"/>
      <c r="AB947" s="437"/>
      <c r="AC947" s="437"/>
      <c r="AD947" s="437"/>
      <c r="AE947" s="437"/>
      <c r="AF947" s="437"/>
      <c r="AG947" s="437"/>
    </row>
    <row r="948">
      <c r="A948" s="437"/>
      <c r="B948" s="437"/>
      <c r="C948" s="437"/>
      <c r="D948" s="437"/>
      <c r="E948" s="437"/>
      <c r="F948" s="437"/>
      <c r="G948" s="437"/>
      <c r="H948" s="437"/>
      <c r="I948" s="437"/>
      <c r="J948" s="437"/>
      <c r="K948" s="437"/>
      <c r="L948" s="437"/>
      <c r="M948" s="437"/>
      <c r="N948" s="437"/>
      <c r="O948" s="437"/>
      <c r="P948" s="437"/>
      <c r="Q948" s="437"/>
      <c r="R948" s="437"/>
      <c r="S948" s="437"/>
      <c r="T948" s="437"/>
      <c r="U948" s="437"/>
      <c r="V948" s="437"/>
      <c r="W948" s="437"/>
      <c r="X948" s="437"/>
      <c r="Y948" s="437"/>
      <c r="Z948" s="437"/>
      <c r="AA948" s="437"/>
      <c r="AB948" s="437"/>
      <c r="AC948" s="437"/>
      <c r="AD948" s="437"/>
      <c r="AE948" s="437"/>
      <c r="AF948" s="437"/>
      <c r="AG948" s="437"/>
    </row>
    <row r="949">
      <c r="A949" s="437"/>
      <c r="B949" s="437"/>
      <c r="C949" s="437"/>
      <c r="D949" s="437"/>
      <c r="E949" s="437"/>
      <c r="F949" s="437"/>
      <c r="G949" s="437"/>
      <c r="H949" s="437"/>
      <c r="I949" s="437"/>
      <c r="J949" s="437"/>
      <c r="K949" s="437"/>
      <c r="L949" s="437"/>
      <c r="M949" s="437"/>
      <c r="N949" s="437"/>
      <c r="O949" s="437"/>
      <c r="P949" s="437"/>
      <c r="Q949" s="437"/>
      <c r="R949" s="437"/>
      <c r="S949" s="437"/>
      <c r="T949" s="437"/>
      <c r="U949" s="437"/>
      <c r="V949" s="437"/>
      <c r="W949" s="437"/>
      <c r="X949" s="437"/>
      <c r="Y949" s="437"/>
      <c r="Z949" s="437"/>
      <c r="AA949" s="437"/>
      <c r="AB949" s="437"/>
      <c r="AC949" s="437"/>
      <c r="AD949" s="437"/>
      <c r="AE949" s="437"/>
      <c r="AF949" s="437"/>
      <c r="AG949" s="437"/>
    </row>
    <row r="950">
      <c r="A950" s="437"/>
      <c r="B950" s="437"/>
      <c r="C950" s="437"/>
      <c r="D950" s="437"/>
      <c r="E950" s="437"/>
      <c r="F950" s="437"/>
      <c r="G950" s="437"/>
      <c r="H950" s="437"/>
      <c r="I950" s="437"/>
      <c r="J950" s="437"/>
      <c r="K950" s="437"/>
      <c r="L950" s="437"/>
      <c r="M950" s="437"/>
      <c r="N950" s="437"/>
      <c r="O950" s="437"/>
      <c r="P950" s="437"/>
      <c r="Q950" s="437"/>
      <c r="R950" s="437"/>
      <c r="S950" s="437"/>
      <c r="T950" s="437"/>
      <c r="U950" s="437"/>
      <c r="V950" s="437"/>
      <c r="W950" s="437"/>
      <c r="X950" s="437"/>
      <c r="Y950" s="437"/>
      <c r="Z950" s="437"/>
      <c r="AA950" s="437"/>
      <c r="AB950" s="437"/>
      <c r="AC950" s="437"/>
      <c r="AD950" s="437"/>
      <c r="AE950" s="437"/>
      <c r="AF950" s="437"/>
      <c r="AG950" s="437"/>
    </row>
    <row r="951">
      <c r="A951" s="437"/>
      <c r="B951" s="437"/>
      <c r="C951" s="437"/>
      <c r="D951" s="437"/>
      <c r="E951" s="437"/>
      <c r="F951" s="437"/>
      <c r="G951" s="437"/>
      <c r="H951" s="437"/>
      <c r="I951" s="437"/>
      <c r="J951" s="437"/>
      <c r="K951" s="437"/>
      <c r="L951" s="437"/>
      <c r="M951" s="437"/>
      <c r="N951" s="437"/>
      <c r="O951" s="437"/>
      <c r="P951" s="437"/>
      <c r="Q951" s="437"/>
      <c r="R951" s="437"/>
      <c r="S951" s="437"/>
      <c r="T951" s="437"/>
      <c r="U951" s="437"/>
      <c r="V951" s="437"/>
      <c r="W951" s="437"/>
      <c r="X951" s="437"/>
      <c r="Y951" s="437"/>
      <c r="Z951" s="437"/>
      <c r="AA951" s="437"/>
      <c r="AB951" s="437"/>
      <c r="AC951" s="437"/>
      <c r="AD951" s="437"/>
      <c r="AE951" s="437"/>
      <c r="AF951" s="437"/>
      <c r="AG951" s="437"/>
    </row>
    <row r="952">
      <c r="A952" s="437"/>
      <c r="B952" s="437"/>
      <c r="C952" s="437"/>
      <c r="D952" s="437"/>
      <c r="E952" s="437"/>
      <c r="F952" s="437"/>
      <c r="G952" s="437"/>
      <c r="H952" s="437"/>
      <c r="I952" s="437"/>
      <c r="J952" s="437"/>
      <c r="K952" s="437"/>
      <c r="L952" s="437"/>
      <c r="M952" s="437"/>
      <c r="N952" s="437"/>
      <c r="O952" s="437"/>
      <c r="P952" s="437"/>
      <c r="Q952" s="437"/>
      <c r="R952" s="437"/>
      <c r="S952" s="437"/>
      <c r="T952" s="437"/>
      <c r="U952" s="437"/>
      <c r="V952" s="437"/>
      <c r="W952" s="437"/>
      <c r="X952" s="437"/>
      <c r="Y952" s="437"/>
      <c r="Z952" s="437"/>
      <c r="AA952" s="437"/>
      <c r="AB952" s="437"/>
      <c r="AC952" s="437"/>
      <c r="AD952" s="437"/>
      <c r="AE952" s="437"/>
      <c r="AF952" s="437"/>
      <c r="AG952" s="437"/>
    </row>
    <row r="953">
      <c r="A953" s="437"/>
      <c r="B953" s="437"/>
      <c r="C953" s="437"/>
      <c r="D953" s="437"/>
      <c r="E953" s="437"/>
      <c r="F953" s="437"/>
      <c r="G953" s="437"/>
      <c r="H953" s="437"/>
      <c r="I953" s="437"/>
      <c r="J953" s="437"/>
      <c r="K953" s="437"/>
      <c r="L953" s="437"/>
      <c r="M953" s="437"/>
      <c r="N953" s="437"/>
      <c r="O953" s="437"/>
      <c r="P953" s="437"/>
      <c r="Q953" s="437"/>
      <c r="R953" s="437"/>
      <c r="S953" s="437"/>
      <c r="T953" s="437"/>
      <c r="U953" s="437"/>
      <c r="V953" s="437"/>
      <c r="W953" s="437"/>
      <c r="X953" s="437"/>
      <c r="Y953" s="437"/>
      <c r="Z953" s="437"/>
      <c r="AA953" s="437"/>
      <c r="AB953" s="437"/>
      <c r="AC953" s="437"/>
      <c r="AD953" s="437"/>
      <c r="AE953" s="437"/>
      <c r="AF953" s="437"/>
      <c r="AG953" s="437"/>
    </row>
    <row r="954">
      <c r="A954" s="437"/>
      <c r="B954" s="437"/>
      <c r="C954" s="437"/>
      <c r="D954" s="437"/>
      <c r="E954" s="437"/>
      <c r="F954" s="437"/>
      <c r="G954" s="437"/>
      <c r="H954" s="437"/>
      <c r="I954" s="437"/>
      <c r="J954" s="437"/>
      <c r="K954" s="437"/>
      <c r="L954" s="437"/>
      <c r="M954" s="437"/>
      <c r="N954" s="437"/>
      <c r="O954" s="437"/>
      <c r="P954" s="437"/>
      <c r="Q954" s="437"/>
      <c r="R954" s="437"/>
      <c r="S954" s="437"/>
      <c r="T954" s="437"/>
      <c r="U954" s="437"/>
      <c r="V954" s="437"/>
      <c r="W954" s="437"/>
      <c r="X954" s="437"/>
      <c r="Y954" s="437"/>
      <c r="Z954" s="437"/>
      <c r="AA954" s="437"/>
      <c r="AB954" s="437"/>
      <c r="AC954" s="437"/>
      <c r="AD954" s="437"/>
      <c r="AE954" s="437"/>
      <c r="AF954" s="437"/>
      <c r="AG954" s="437"/>
    </row>
    <row r="955">
      <c r="A955" s="437"/>
      <c r="B955" s="437"/>
      <c r="C955" s="437"/>
      <c r="D955" s="437"/>
      <c r="E955" s="437"/>
      <c r="F955" s="437"/>
      <c r="G955" s="437"/>
      <c r="H955" s="437"/>
      <c r="I955" s="437"/>
      <c r="J955" s="437"/>
      <c r="K955" s="437"/>
      <c r="L955" s="437"/>
      <c r="M955" s="437"/>
      <c r="N955" s="437"/>
      <c r="O955" s="437"/>
      <c r="P955" s="437"/>
      <c r="Q955" s="437"/>
      <c r="R955" s="437"/>
      <c r="S955" s="437"/>
      <c r="T955" s="437"/>
      <c r="U955" s="437"/>
      <c r="V955" s="437"/>
      <c r="W955" s="437"/>
      <c r="X955" s="437"/>
      <c r="Y955" s="437"/>
      <c r="Z955" s="437"/>
      <c r="AA955" s="437"/>
      <c r="AB955" s="437"/>
      <c r="AC955" s="437"/>
      <c r="AD955" s="437"/>
      <c r="AE955" s="437"/>
      <c r="AF955" s="437"/>
      <c r="AG955" s="437"/>
    </row>
    <row r="956">
      <c r="A956" s="437"/>
      <c r="B956" s="437"/>
      <c r="C956" s="437"/>
      <c r="D956" s="437"/>
      <c r="E956" s="437"/>
      <c r="F956" s="437"/>
      <c r="G956" s="437"/>
      <c r="H956" s="437"/>
      <c r="I956" s="437"/>
      <c r="J956" s="437"/>
      <c r="K956" s="437"/>
      <c r="L956" s="437"/>
      <c r="M956" s="437"/>
      <c r="N956" s="437"/>
      <c r="O956" s="437"/>
      <c r="P956" s="437"/>
      <c r="Q956" s="437"/>
      <c r="R956" s="437"/>
      <c r="S956" s="437"/>
      <c r="T956" s="437"/>
      <c r="U956" s="437"/>
      <c r="V956" s="437"/>
      <c r="W956" s="437"/>
      <c r="X956" s="437"/>
      <c r="Y956" s="437"/>
      <c r="Z956" s="437"/>
      <c r="AA956" s="437"/>
      <c r="AB956" s="437"/>
      <c r="AC956" s="437"/>
      <c r="AD956" s="437"/>
      <c r="AE956" s="437"/>
      <c r="AF956" s="437"/>
      <c r="AG956" s="437"/>
    </row>
    <row r="957">
      <c r="A957" s="437"/>
      <c r="B957" s="437"/>
      <c r="C957" s="437"/>
      <c r="D957" s="437"/>
      <c r="E957" s="437"/>
      <c r="F957" s="437"/>
      <c r="G957" s="437"/>
      <c r="H957" s="437"/>
      <c r="I957" s="437"/>
      <c r="J957" s="437"/>
      <c r="K957" s="437"/>
      <c r="L957" s="437"/>
      <c r="M957" s="437"/>
      <c r="N957" s="437"/>
      <c r="O957" s="437"/>
      <c r="P957" s="437"/>
      <c r="Q957" s="437"/>
      <c r="R957" s="437"/>
      <c r="S957" s="437"/>
      <c r="T957" s="437"/>
      <c r="U957" s="437"/>
      <c r="V957" s="437"/>
      <c r="W957" s="437"/>
      <c r="X957" s="437"/>
      <c r="Y957" s="437"/>
      <c r="Z957" s="437"/>
      <c r="AA957" s="437"/>
      <c r="AB957" s="437"/>
      <c r="AC957" s="437"/>
      <c r="AD957" s="437"/>
      <c r="AE957" s="437"/>
      <c r="AF957" s="437"/>
      <c r="AG957" s="437"/>
    </row>
    <row r="958">
      <c r="A958" s="437"/>
      <c r="B958" s="437"/>
      <c r="C958" s="437"/>
      <c r="D958" s="437"/>
      <c r="E958" s="437"/>
      <c r="F958" s="437"/>
      <c r="G958" s="437"/>
      <c r="H958" s="437"/>
      <c r="I958" s="437"/>
      <c r="J958" s="437"/>
      <c r="K958" s="437"/>
      <c r="L958" s="437"/>
      <c r="M958" s="437"/>
      <c r="N958" s="437"/>
      <c r="O958" s="437"/>
      <c r="P958" s="437"/>
      <c r="Q958" s="437"/>
      <c r="R958" s="437"/>
      <c r="S958" s="437"/>
      <c r="T958" s="437"/>
      <c r="U958" s="437"/>
      <c r="V958" s="437"/>
      <c r="W958" s="437"/>
      <c r="X958" s="437"/>
      <c r="Y958" s="437"/>
      <c r="Z958" s="437"/>
      <c r="AA958" s="437"/>
      <c r="AB958" s="437"/>
      <c r="AC958" s="437"/>
      <c r="AD958" s="437"/>
      <c r="AE958" s="437"/>
      <c r="AF958" s="437"/>
      <c r="AG958" s="437"/>
    </row>
    <row r="959">
      <c r="A959" s="437"/>
      <c r="B959" s="437"/>
      <c r="C959" s="437"/>
      <c r="D959" s="437"/>
      <c r="E959" s="437"/>
      <c r="F959" s="437"/>
      <c r="G959" s="437"/>
      <c r="H959" s="437"/>
      <c r="I959" s="437"/>
      <c r="J959" s="437"/>
      <c r="K959" s="437"/>
      <c r="L959" s="437"/>
      <c r="M959" s="437"/>
      <c r="N959" s="437"/>
      <c r="O959" s="437"/>
      <c r="P959" s="437"/>
      <c r="Q959" s="437"/>
      <c r="R959" s="437"/>
      <c r="S959" s="437"/>
      <c r="T959" s="437"/>
      <c r="U959" s="437"/>
      <c r="V959" s="437"/>
      <c r="W959" s="437"/>
      <c r="X959" s="437"/>
      <c r="Y959" s="437"/>
      <c r="Z959" s="437"/>
      <c r="AA959" s="437"/>
      <c r="AB959" s="437"/>
      <c r="AC959" s="437"/>
      <c r="AD959" s="437"/>
      <c r="AE959" s="437"/>
      <c r="AF959" s="437"/>
      <c r="AG959" s="437"/>
    </row>
    <row r="960">
      <c r="A960" s="437"/>
      <c r="B960" s="437"/>
      <c r="C960" s="437"/>
      <c r="D960" s="437"/>
      <c r="E960" s="437"/>
      <c r="F960" s="437"/>
      <c r="G960" s="437"/>
      <c r="H960" s="437"/>
      <c r="I960" s="437"/>
      <c r="J960" s="437"/>
      <c r="K960" s="437"/>
      <c r="L960" s="437"/>
      <c r="M960" s="437"/>
      <c r="N960" s="437"/>
      <c r="O960" s="437"/>
      <c r="P960" s="437"/>
      <c r="Q960" s="437"/>
      <c r="R960" s="437"/>
      <c r="S960" s="437"/>
      <c r="T960" s="437"/>
      <c r="U960" s="437"/>
      <c r="V960" s="437"/>
      <c r="W960" s="437"/>
      <c r="X960" s="437"/>
      <c r="Y960" s="437"/>
      <c r="Z960" s="437"/>
      <c r="AA960" s="437"/>
      <c r="AB960" s="437"/>
      <c r="AC960" s="437"/>
      <c r="AD960" s="437"/>
      <c r="AE960" s="437"/>
      <c r="AF960" s="437"/>
      <c r="AG960" s="437"/>
    </row>
    <row r="961">
      <c r="A961" s="437"/>
      <c r="B961" s="437"/>
      <c r="C961" s="437"/>
      <c r="D961" s="437"/>
      <c r="E961" s="437"/>
      <c r="F961" s="437"/>
      <c r="G961" s="437"/>
      <c r="H961" s="437"/>
      <c r="I961" s="437"/>
      <c r="J961" s="437"/>
      <c r="K961" s="437"/>
      <c r="L961" s="437"/>
      <c r="M961" s="437"/>
      <c r="N961" s="437"/>
      <c r="O961" s="437"/>
      <c r="P961" s="437"/>
      <c r="Q961" s="437"/>
      <c r="R961" s="437"/>
      <c r="S961" s="437"/>
      <c r="T961" s="437"/>
      <c r="U961" s="437"/>
      <c r="V961" s="437"/>
      <c r="W961" s="437"/>
      <c r="X961" s="437"/>
      <c r="Y961" s="437"/>
      <c r="Z961" s="437"/>
      <c r="AA961" s="437"/>
      <c r="AB961" s="437"/>
      <c r="AC961" s="437"/>
      <c r="AD961" s="437"/>
      <c r="AE961" s="437"/>
      <c r="AF961" s="437"/>
      <c r="AG961" s="437"/>
    </row>
    <row r="962">
      <c r="A962" s="437"/>
      <c r="B962" s="437"/>
      <c r="C962" s="437"/>
      <c r="D962" s="437"/>
      <c r="E962" s="437"/>
      <c r="F962" s="437"/>
      <c r="G962" s="437"/>
      <c r="H962" s="437"/>
      <c r="I962" s="437"/>
      <c r="J962" s="437"/>
      <c r="K962" s="437"/>
      <c r="L962" s="437"/>
      <c r="M962" s="437"/>
      <c r="N962" s="437"/>
      <c r="O962" s="437"/>
      <c r="P962" s="437"/>
      <c r="Q962" s="437"/>
      <c r="R962" s="437"/>
      <c r="S962" s="437"/>
      <c r="T962" s="437"/>
      <c r="U962" s="437"/>
      <c r="V962" s="437"/>
      <c r="W962" s="437"/>
      <c r="X962" s="437"/>
      <c r="Y962" s="437"/>
      <c r="Z962" s="437"/>
      <c r="AA962" s="437"/>
      <c r="AB962" s="437"/>
      <c r="AC962" s="437"/>
      <c r="AD962" s="437"/>
      <c r="AE962" s="437"/>
      <c r="AF962" s="437"/>
      <c r="AG962" s="437"/>
    </row>
    <row r="963">
      <c r="A963" s="437"/>
      <c r="B963" s="437"/>
      <c r="C963" s="437"/>
      <c r="D963" s="437"/>
      <c r="E963" s="437"/>
      <c r="F963" s="437"/>
      <c r="G963" s="437"/>
      <c r="H963" s="437"/>
      <c r="I963" s="437"/>
      <c r="J963" s="437"/>
      <c r="K963" s="437"/>
      <c r="L963" s="437"/>
      <c r="M963" s="437"/>
      <c r="N963" s="437"/>
      <c r="O963" s="437"/>
      <c r="P963" s="437"/>
      <c r="Q963" s="437"/>
      <c r="R963" s="437"/>
      <c r="S963" s="437"/>
      <c r="T963" s="437"/>
      <c r="U963" s="437"/>
      <c r="V963" s="437"/>
      <c r="W963" s="437"/>
      <c r="X963" s="437"/>
      <c r="Y963" s="437"/>
      <c r="Z963" s="437"/>
      <c r="AA963" s="437"/>
      <c r="AB963" s="437"/>
      <c r="AC963" s="437"/>
      <c r="AD963" s="437"/>
      <c r="AE963" s="437"/>
      <c r="AF963" s="437"/>
      <c r="AG963" s="437"/>
    </row>
    <row r="964">
      <c r="A964" s="437"/>
      <c r="B964" s="437"/>
      <c r="C964" s="437"/>
      <c r="D964" s="437"/>
      <c r="E964" s="437"/>
      <c r="F964" s="437"/>
      <c r="G964" s="437"/>
      <c r="H964" s="437"/>
      <c r="I964" s="437"/>
      <c r="J964" s="437"/>
      <c r="K964" s="437"/>
      <c r="L964" s="437"/>
      <c r="M964" s="437"/>
      <c r="N964" s="437"/>
      <c r="O964" s="437"/>
      <c r="P964" s="437"/>
      <c r="Q964" s="437"/>
      <c r="R964" s="437"/>
      <c r="S964" s="437"/>
      <c r="T964" s="437"/>
      <c r="U964" s="437"/>
      <c r="V964" s="437"/>
      <c r="W964" s="437"/>
      <c r="X964" s="437"/>
      <c r="Y964" s="437"/>
      <c r="Z964" s="437"/>
      <c r="AA964" s="437"/>
      <c r="AB964" s="437"/>
      <c r="AC964" s="437"/>
      <c r="AD964" s="437"/>
      <c r="AE964" s="437"/>
      <c r="AF964" s="437"/>
      <c r="AG964" s="437"/>
    </row>
    <row r="965">
      <c r="A965" s="437"/>
      <c r="B965" s="437"/>
      <c r="C965" s="437"/>
      <c r="D965" s="437"/>
      <c r="E965" s="437"/>
      <c r="F965" s="437"/>
      <c r="G965" s="437"/>
      <c r="H965" s="437"/>
      <c r="I965" s="437"/>
      <c r="J965" s="437"/>
      <c r="K965" s="437"/>
      <c r="L965" s="437"/>
      <c r="M965" s="437"/>
      <c r="N965" s="437"/>
      <c r="O965" s="437"/>
      <c r="P965" s="437"/>
      <c r="Q965" s="437"/>
      <c r="R965" s="437"/>
      <c r="S965" s="437"/>
      <c r="T965" s="437"/>
      <c r="U965" s="437"/>
      <c r="V965" s="437"/>
      <c r="W965" s="437"/>
      <c r="X965" s="437"/>
      <c r="Y965" s="437"/>
      <c r="Z965" s="437"/>
      <c r="AA965" s="437"/>
      <c r="AB965" s="437"/>
      <c r="AC965" s="437"/>
      <c r="AD965" s="437"/>
      <c r="AE965" s="437"/>
      <c r="AF965" s="437"/>
      <c r="AG965" s="437"/>
    </row>
    <row r="966">
      <c r="A966" s="437"/>
      <c r="B966" s="437"/>
      <c r="C966" s="437"/>
      <c r="D966" s="437"/>
      <c r="E966" s="437"/>
      <c r="F966" s="437"/>
      <c r="G966" s="437"/>
      <c r="H966" s="437"/>
      <c r="I966" s="437"/>
      <c r="J966" s="437"/>
      <c r="K966" s="437"/>
      <c r="L966" s="437"/>
      <c r="M966" s="437"/>
      <c r="N966" s="437"/>
      <c r="O966" s="437"/>
      <c r="P966" s="437"/>
      <c r="Q966" s="437"/>
      <c r="R966" s="437"/>
      <c r="S966" s="437"/>
      <c r="T966" s="437"/>
      <c r="U966" s="437"/>
      <c r="V966" s="437"/>
      <c r="W966" s="437"/>
      <c r="X966" s="437"/>
      <c r="Y966" s="437"/>
      <c r="Z966" s="437"/>
      <c r="AA966" s="437"/>
      <c r="AB966" s="437"/>
      <c r="AC966" s="437"/>
      <c r="AD966" s="437"/>
      <c r="AE966" s="437"/>
      <c r="AF966" s="437"/>
      <c r="AG966" s="437"/>
    </row>
    <row r="967">
      <c r="A967" s="437"/>
      <c r="B967" s="437"/>
      <c r="C967" s="437"/>
      <c r="D967" s="437"/>
      <c r="E967" s="437"/>
      <c r="F967" s="437"/>
      <c r="G967" s="437"/>
      <c r="H967" s="437"/>
      <c r="I967" s="437"/>
      <c r="J967" s="437"/>
      <c r="K967" s="437"/>
      <c r="L967" s="437"/>
      <c r="M967" s="437"/>
      <c r="N967" s="437"/>
      <c r="O967" s="437"/>
      <c r="P967" s="437"/>
      <c r="Q967" s="437"/>
      <c r="R967" s="437"/>
      <c r="S967" s="437"/>
      <c r="T967" s="437"/>
      <c r="U967" s="437"/>
      <c r="V967" s="437"/>
      <c r="W967" s="437"/>
      <c r="X967" s="437"/>
      <c r="Y967" s="437"/>
      <c r="Z967" s="437"/>
      <c r="AA967" s="437"/>
      <c r="AB967" s="437"/>
      <c r="AC967" s="437"/>
      <c r="AD967" s="437"/>
      <c r="AE967" s="437"/>
      <c r="AF967" s="437"/>
      <c r="AG967" s="437"/>
    </row>
    <row r="968">
      <c r="A968" s="437"/>
      <c r="B968" s="437"/>
      <c r="C968" s="437"/>
      <c r="D968" s="437"/>
      <c r="E968" s="437"/>
      <c r="F968" s="437"/>
      <c r="G968" s="437"/>
      <c r="H968" s="437"/>
      <c r="I968" s="437"/>
      <c r="J968" s="437"/>
      <c r="K968" s="437"/>
      <c r="L968" s="437"/>
      <c r="M968" s="437"/>
      <c r="N968" s="437"/>
      <c r="O968" s="437"/>
      <c r="P968" s="437"/>
      <c r="Q968" s="437"/>
      <c r="R968" s="437"/>
      <c r="S968" s="437"/>
      <c r="T968" s="437"/>
      <c r="U968" s="437"/>
      <c r="V968" s="437"/>
      <c r="W968" s="437"/>
      <c r="X968" s="437"/>
      <c r="Y968" s="437"/>
      <c r="Z968" s="437"/>
      <c r="AA968" s="437"/>
      <c r="AB968" s="437"/>
      <c r="AC968" s="437"/>
      <c r="AD968" s="437"/>
      <c r="AE968" s="437"/>
      <c r="AF968" s="437"/>
      <c r="AG968" s="437"/>
    </row>
    <row r="969">
      <c r="A969" s="437"/>
      <c r="B969" s="437"/>
      <c r="C969" s="437"/>
      <c r="D969" s="437"/>
      <c r="E969" s="437"/>
      <c r="F969" s="437"/>
      <c r="G969" s="437"/>
      <c r="H969" s="437"/>
      <c r="I969" s="437"/>
      <c r="J969" s="437"/>
      <c r="K969" s="437"/>
      <c r="L969" s="437"/>
      <c r="M969" s="437"/>
      <c r="N969" s="437"/>
      <c r="O969" s="437"/>
      <c r="P969" s="437"/>
      <c r="Q969" s="437"/>
      <c r="R969" s="437"/>
      <c r="S969" s="437"/>
      <c r="T969" s="437"/>
      <c r="U969" s="437"/>
      <c r="V969" s="437"/>
      <c r="W969" s="437"/>
      <c r="X969" s="437"/>
      <c r="Y969" s="437"/>
      <c r="Z969" s="437"/>
      <c r="AA969" s="437"/>
      <c r="AB969" s="437"/>
      <c r="AC969" s="437"/>
      <c r="AD969" s="437"/>
      <c r="AE969" s="437"/>
      <c r="AF969" s="437"/>
      <c r="AG969" s="437"/>
    </row>
    <row r="970">
      <c r="A970" s="437"/>
      <c r="B970" s="437"/>
      <c r="C970" s="437"/>
      <c r="D970" s="437"/>
      <c r="E970" s="437"/>
      <c r="F970" s="437"/>
      <c r="G970" s="437"/>
      <c r="H970" s="437"/>
      <c r="I970" s="437"/>
      <c r="J970" s="437"/>
      <c r="K970" s="437"/>
      <c r="L970" s="437"/>
      <c r="M970" s="437"/>
      <c r="N970" s="437"/>
      <c r="O970" s="437"/>
      <c r="P970" s="437"/>
      <c r="Q970" s="437"/>
      <c r="R970" s="437"/>
      <c r="S970" s="437"/>
      <c r="T970" s="437"/>
      <c r="U970" s="437"/>
      <c r="V970" s="437"/>
      <c r="W970" s="437"/>
      <c r="X970" s="437"/>
      <c r="Y970" s="437"/>
      <c r="Z970" s="437"/>
      <c r="AA970" s="437"/>
      <c r="AB970" s="437"/>
      <c r="AC970" s="437"/>
      <c r="AD970" s="437"/>
      <c r="AE970" s="437"/>
      <c r="AF970" s="437"/>
      <c r="AG970" s="437"/>
    </row>
    <row r="971">
      <c r="A971" s="437"/>
      <c r="B971" s="437"/>
      <c r="C971" s="437"/>
      <c r="D971" s="437"/>
      <c r="E971" s="437"/>
      <c r="F971" s="437"/>
      <c r="G971" s="437"/>
      <c r="H971" s="437"/>
      <c r="I971" s="437"/>
      <c r="J971" s="437"/>
      <c r="K971" s="437"/>
      <c r="L971" s="437"/>
      <c r="M971" s="437"/>
      <c r="N971" s="437"/>
      <c r="O971" s="437"/>
      <c r="P971" s="437"/>
      <c r="Q971" s="437"/>
      <c r="R971" s="437"/>
      <c r="S971" s="437"/>
      <c r="T971" s="437"/>
      <c r="U971" s="437"/>
      <c r="V971" s="437"/>
      <c r="W971" s="437"/>
      <c r="X971" s="437"/>
      <c r="Y971" s="437"/>
      <c r="Z971" s="437"/>
      <c r="AA971" s="437"/>
      <c r="AB971" s="437"/>
      <c r="AC971" s="437"/>
      <c r="AD971" s="437"/>
      <c r="AE971" s="437"/>
      <c r="AF971" s="437"/>
      <c r="AG971" s="437"/>
    </row>
    <row r="972">
      <c r="A972" s="437"/>
      <c r="B972" s="437"/>
      <c r="C972" s="437"/>
      <c r="D972" s="437"/>
      <c r="E972" s="437"/>
      <c r="F972" s="437"/>
      <c r="G972" s="437"/>
      <c r="H972" s="437"/>
      <c r="I972" s="437"/>
      <c r="J972" s="437"/>
      <c r="K972" s="437"/>
      <c r="L972" s="437"/>
      <c r="M972" s="437"/>
      <c r="N972" s="437"/>
      <c r="O972" s="437"/>
      <c r="P972" s="437"/>
      <c r="Q972" s="437"/>
      <c r="R972" s="437"/>
      <c r="S972" s="437"/>
      <c r="T972" s="437"/>
      <c r="U972" s="437"/>
      <c r="V972" s="437"/>
      <c r="W972" s="437"/>
      <c r="X972" s="437"/>
      <c r="Y972" s="437"/>
      <c r="Z972" s="437"/>
      <c r="AA972" s="437"/>
      <c r="AB972" s="437"/>
      <c r="AC972" s="437"/>
      <c r="AD972" s="437"/>
      <c r="AE972" s="437"/>
      <c r="AF972" s="437"/>
      <c r="AG972" s="437"/>
    </row>
    <row r="973">
      <c r="A973" s="437"/>
      <c r="B973" s="437"/>
      <c r="C973" s="437"/>
      <c r="D973" s="437"/>
      <c r="E973" s="437"/>
      <c r="F973" s="437"/>
      <c r="G973" s="437"/>
      <c r="H973" s="437"/>
      <c r="I973" s="437"/>
      <c r="J973" s="437"/>
      <c r="K973" s="437"/>
      <c r="L973" s="437"/>
      <c r="M973" s="437"/>
      <c r="N973" s="437"/>
      <c r="O973" s="437"/>
      <c r="P973" s="437"/>
      <c r="Q973" s="437"/>
      <c r="R973" s="437"/>
      <c r="S973" s="437"/>
      <c r="T973" s="437"/>
      <c r="U973" s="437"/>
      <c r="V973" s="437"/>
      <c r="W973" s="437"/>
      <c r="X973" s="437"/>
      <c r="Y973" s="437"/>
      <c r="Z973" s="437"/>
      <c r="AA973" s="437"/>
      <c r="AB973" s="437"/>
      <c r="AC973" s="437"/>
      <c r="AD973" s="437"/>
      <c r="AE973" s="437"/>
      <c r="AF973" s="437"/>
      <c r="AG973" s="437"/>
    </row>
    <row r="974">
      <c r="A974" s="437"/>
      <c r="B974" s="437"/>
      <c r="C974" s="437"/>
      <c r="D974" s="437"/>
      <c r="E974" s="437"/>
      <c r="F974" s="437"/>
      <c r="G974" s="437"/>
      <c r="H974" s="437"/>
      <c r="I974" s="437"/>
      <c r="J974" s="437"/>
      <c r="K974" s="437"/>
      <c r="L974" s="437"/>
      <c r="M974" s="437"/>
      <c r="N974" s="437"/>
      <c r="O974" s="437"/>
      <c r="P974" s="437"/>
      <c r="Q974" s="437"/>
      <c r="R974" s="437"/>
      <c r="S974" s="437"/>
      <c r="T974" s="437"/>
      <c r="U974" s="437"/>
      <c r="V974" s="437"/>
      <c r="W974" s="437"/>
      <c r="X974" s="437"/>
      <c r="Y974" s="437"/>
      <c r="Z974" s="437"/>
      <c r="AA974" s="437"/>
      <c r="AB974" s="437"/>
      <c r="AC974" s="437"/>
      <c r="AD974" s="437"/>
      <c r="AE974" s="437"/>
      <c r="AF974" s="437"/>
      <c r="AG974" s="437"/>
    </row>
    <row r="975">
      <c r="A975" s="437"/>
      <c r="B975" s="437"/>
      <c r="C975" s="437"/>
      <c r="D975" s="437"/>
      <c r="E975" s="437"/>
      <c r="F975" s="437"/>
      <c r="G975" s="437"/>
      <c r="H975" s="437"/>
      <c r="I975" s="437"/>
      <c r="J975" s="437"/>
      <c r="K975" s="437"/>
      <c r="L975" s="437"/>
      <c r="M975" s="437"/>
      <c r="N975" s="437"/>
      <c r="O975" s="437"/>
      <c r="P975" s="437"/>
      <c r="Q975" s="437"/>
      <c r="R975" s="437"/>
      <c r="S975" s="437"/>
      <c r="T975" s="437"/>
      <c r="U975" s="437"/>
      <c r="V975" s="437"/>
      <c r="W975" s="437"/>
      <c r="X975" s="437"/>
      <c r="Y975" s="437"/>
      <c r="Z975" s="437"/>
      <c r="AA975" s="437"/>
      <c r="AB975" s="437"/>
      <c r="AC975" s="437"/>
      <c r="AD975" s="437"/>
      <c r="AE975" s="437"/>
      <c r="AF975" s="437"/>
      <c r="AG975" s="437"/>
    </row>
    <row r="976">
      <c r="A976" s="437"/>
      <c r="B976" s="437"/>
      <c r="C976" s="437"/>
      <c r="D976" s="437"/>
      <c r="E976" s="437"/>
      <c r="F976" s="437"/>
      <c r="G976" s="437"/>
      <c r="H976" s="437"/>
      <c r="I976" s="437"/>
      <c r="J976" s="437"/>
      <c r="K976" s="437"/>
      <c r="L976" s="437"/>
      <c r="M976" s="437"/>
      <c r="N976" s="437"/>
      <c r="O976" s="437"/>
      <c r="P976" s="437"/>
      <c r="Q976" s="437"/>
      <c r="R976" s="437"/>
      <c r="S976" s="437"/>
      <c r="T976" s="437"/>
      <c r="U976" s="437"/>
      <c r="V976" s="437"/>
      <c r="W976" s="437"/>
      <c r="X976" s="437"/>
      <c r="Y976" s="437"/>
      <c r="Z976" s="437"/>
      <c r="AA976" s="437"/>
      <c r="AB976" s="437"/>
      <c r="AC976" s="437"/>
      <c r="AD976" s="437"/>
      <c r="AE976" s="437"/>
      <c r="AF976" s="437"/>
      <c r="AG976" s="437"/>
    </row>
    <row r="977">
      <c r="A977" s="437"/>
      <c r="B977" s="437"/>
      <c r="C977" s="437"/>
      <c r="D977" s="437"/>
      <c r="E977" s="437"/>
      <c r="F977" s="437"/>
      <c r="G977" s="437"/>
      <c r="H977" s="437"/>
      <c r="I977" s="437"/>
      <c r="J977" s="437"/>
      <c r="K977" s="437"/>
      <c r="L977" s="437"/>
      <c r="M977" s="437"/>
      <c r="N977" s="437"/>
      <c r="O977" s="437"/>
      <c r="P977" s="437"/>
      <c r="Q977" s="437"/>
      <c r="R977" s="437"/>
      <c r="S977" s="437"/>
      <c r="T977" s="437"/>
      <c r="U977" s="437"/>
      <c r="V977" s="437"/>
      <c r="W977" s="437"/>
      <c r="X977" s="437"/>
      <c r="Y977" s="437"/>
      <c r="Z977" s="437"/>
      <c r="AA977" s="437"/>
      <c r="AB977" s="437"/>
      <c r="AC977" s="437"/>
      <c r="AD977" s="437"/>
      <c r="AE977" s="437"/>
      <c r="AF977" s="437"/>
      <c r="AG977" s="437"/>
    </row>
    <row r="978">
      <c r="A978" s="437"/>
      <c r="B978" s="437"/>
      <c r="C978" s="437"/>
      <c r="D978" s="437"/>
      <c r="E978" s="437"/>
      <c r="F978" s="437"/>
      <c r="G978" s="437"/>
      <c r="H978" s="437"/>
      <c r="I978" s="437"/>
      <c r="J978" s="437"/>
      <c r="K978" s="437"/>
      <c r="L978" s="437"/>
      <c r="M978" s="437"/>
      <c r="N978" s="437"/>
      <c r="O978" s="437"/>
      <c r="P978" s="437"/>
      <c r="Q978" s="437"/>
      <c r="R978" s="437"/>
      <c r="S978" s="437"/>
      <c r="T978" s="437"/>
      <c r="U978" s="437"/>
      <c r="V978" s="437"/>
      <c r="W978" s="437"/>
      <c r="X978" s="437"/>
      <c r="Y978" s="437"/>
      <c r="Z978" s="437"/>
      <c r="AA978" s="437"/>
      <c r="AB978" s="437"/>
      <c r="AC978" s="437"/>
      <c r="AD978" s="437"/>
      <c r="AE978" s="437"/>
      <c r="AF978" s="437"/>
      <c r="AG978" s="437"/>
    </row>
    <row r="979">
      <c r="A979" s="437"/>
      <c r="B979" s="437"/>
      <c r="C979" s="437"/>
      <c r="D979" s="437"/>
      <c r="E979" s="437"/>
      <c r="F979" s="437"/>
      <c r="G979" s="437"/>
      <c r="H979" s="437"/>
      <c r="I979" s="437"/>
      <c r="J979" s="437"/>
      <c r="K979" s="437"/>
      <c r="L979" s="437"/>
      <c r="M979" s="437"/>
      <c r="N979" s="437"/>
      <c r="O979" s="437"/>
      <c r="P979" s="437"/>
      <c r="Q979" s="437"/>
      <c r="R979" s="437"/>
      <c r="S979" s="437"/>
      <c r="T979" s="437"/>
      <c r="U979" s="437"/>
      <c r="V979" s="437"/>
      <c r="W979" s="437"/>
      <c r="X979" s="437"/>
      <c r="Y979" s="437"/>
      <c r="Z979" s="437"/>
      <c r="AA979" s="437"/>
      <c r="AB979" s="437"/>
      <c r="AC979" s="437"/>
      <c r="AD979" s="437"/>
      <c r="AE979" s="437"/>
      <c r="AF979" s="437"/>
      <c r="AG979" s="437"/>
    </row>
    <row r="980">
      <c r="A980" s="437"/>
      <c r="B980" s="437"/>
      <c r="C980" s="437"/>
      <c r="D980" s="437"/>
      <c r="E980" s="437"/>
      <c r="F980" s="437"/>
      <c r="G980" s="437"/>
      <c r="H980" s="437"/>
      <c r="I980" s="437"/>
      <c r="J980" s="437"/>
      <c r="K980" s="437"/>
      <c r="L980" s="437"/>
      <c r="M980" s="437"/>
      <c r="N980" s="437"/>
      <c r="O980" s="437"/>
      <c r="P980" s="437"/>
      <c r="Q980" s="437"/>
      <c r="R980" s="437"/>
      <c r="S980" s="437"/>
      <c r="T980" s="437"/>
      <c r="U980" s="437"/>
      <c r="V980" s="437"/>
      <c r="W980" s="437"/>
      <c r="X980" s="437"/>
      <c r="Y980" s="437"/>
      <c r="Z980" s="437"/>
      <c r="AA980" s="437"/>
      <c r="AB980" s="437"/>
      <c r="AC980" s="437"/>
      <c r="AD980" s="437"/>
      <c r="AE980" s="437"/>
      <c r="AF980" s="437"/>
      <c r="AG980" s="437"/>
    </row>
    <row r="981">
      <c r="A981" s="437"/>
      <c r="B981" s="437"/>
      <c r="C981" s="437"/>
      <c r="D981" s="437"/>
      <c r="E981" s="437"/>
      <c r="F981" s="437"/>
      <c r="G981" s="437"/>
      <c r="H981" s="437"/>
      <c r="I981" s="437"/>
      <c r="J981" s="437"/>
      <c r="K981" s="437"/>
      <c r="L981" s="437"/>
      <c r="M981" s="437"/>
      <c r="N981" s="437"/>
      <c r="O981" s="437"/>
      <c r="P981" s="437"/>
      <c r="Q981" s="437"/>
      <c r="R981" s="437"/>
      <c r="S981" s="437"/>
      <c r="T981" s="437"/>
      <c r="U981" s="437"/>
      <c r="V981" s="437"/>
      <c r="W981" s="437"/>
      <c r="X981" s="437"/>
      <c r="Y981" s="437"/>
      <c r="Z981" s="437"/>
      <c r="AA981" s="437"/>
      <c r="AB981" s="437"/>
      <c r="AC981" s="437"/>
      <c r="AD981" s="437"/>
      <c r="AE981" s="437"/>
      <c r="AF981" s="437"/>
      <c r="AG981" s="437"/>
    </row>
    <row r="982">
      <c r="A982" s="437"/>
      <c r="B982" s="437"/>
      <c r="C982" s="437"/>
      <c r="D982" s="437"/>
      <c r="E982" s="437"/>
      <c r="F982" s="437"/>
      <c r="G982" s="437"/>
      <c r="H982" s="437"/>
      <c r="I982" s="437"/>
      <c r="J982" s="437"/>
      <c r="K982" s="437"/>
      <c r="L982" s="437"/>
      <c r="M982" s="437"/>
      <c r="N982" s="437"/>
      <c r="O982" s="437"/>
      <c r="P982" s="437"/>
      <c r="Q982" s="437"/>
      <c r="R982" s="437"/>
      <c r="S982" s="437"/>
      <c r="T982" s="437"/>
      <c r="U982" s="437"/>
      <c r="V982" s="437"/>
      <c r="W982" s="437"/>
      <c r="X982" s="437"/>
      <c r="Y982" s="437"/>
      <c r="Z982" s="437"/>
      <c r="AA982" s="437"/>
      <c r="AB982" s="437"/>
      <c r="AC982" s="437"/>
      <c r="AD982" s="437"/>
      <c r="AE982" s="437"/>
      <c r="AF982" s="437"/>
      <c r="AG982" s="437"/>
    </row>
    <row r="983">
      <c r="A983" s="437"/>
      <c r="B983" s="437"/>
      <c r="C983" s="437"/>
      <c r="D983" s="437"/>
      <c r="E983" s="437"/>
      <c r="F983" s="437"/>
      <c r="G983" s="437"/>
      <c r="H983" s="437"/>
      <c r="I983" s="437"/>
      <c r="J983" s="437"/>
      <c r="K983" s="437"/>
      <c r="L983" s="437"/>
      <c r="M983" s="437"/>
      <c r="N983" s="437"/>
      <c r="O983" s="437"/>
      <c r="P983" s="437"/>
      <c r="Q983" s="437"/>
      <c r="R983" s="437"/>
      <c r="S983" s="437"/>
      <c r="T983" s="437"/>
      <c r="U983" s="437"/>
      <c r="V983" s="437"/>
      <c r="W983" s="437"/>
      <c r="X983" s="437"/>
      <c r="Y983" s="437"/>
      <c r="Z983" s="437"/>
      <c r="AA983" s="437"/>
      <c r="AB983" s="437"/>
      <c r="AC983" s="437"/>
      <c r="AD983" s="437"/>
      <c r="AE983" s="437"/>
      <c r="AF983" s="437"/>
      <c r="AG983" s="437"/>
    </row>
    <row r="984">
      <c r="A984" s="437"/>
      <c r="B984" s="437"/>
      <c r="C984" s="437"/>
      <c r="D984" s="437"/>
      <c r="E984" s="437"/>
      <c r="F984" s="437"/>
      <c r="G984" s="437"/>
      <c r="H984" s="437"/>
      <c r="I984" s="437"/>
      <c r="J984" s="437"/>
      <c r="K984" s="437"/>
      <c r="L984" s="437"/>
      <c r="M984" s="437"/>
      <c r="N984" s="437"/>
      <c r="O984" s="437"/>
      <c r="P984" s="437"/>
      <c r="Q984" s="437"/>
      <c r="R984" s="437"/>
      <c r="S984" s="437"/>
      <c r="T984" s="437"/>
      <c r="U984" s="437"/>
      <c r="V984" s="437"/>
      <c r="W984" s="437"/>
      <c r="X984" s="437"/>
      <c r="Y984" s="437"/>
      <c r="Z984" s="437"/>
      <c r="AA984" s="437"/>
      <c r="AB984" s="437"/>
      <c r="AC984" s="437"/>
      <c r="AD984" s="437"/>
      <c r="AE984" s="437"/>
      <c r="AF984" s="437"/>
      <c r="AG984" s="437"/>
    </row>
    <row r="985">
      <c r="A985" s="437"/>
      <c r="B985" s="437"/>
      <c r="C985" s="437"/>
      <c r="D985" s="437"/>
      <c r="E985" s="437"/>
      <c r="F985" s="437"/>
      <c r="G985" s="437"/>
      <c r="H985" s="437"/>
      <c r="I985" s="437"/>
      <c r="J985" s="437"/>
      <c r="K985" s="437"/>
      <c r="L985" s="437"/>
      <c r="M985" s="437"/>
      <c r="N985" s="437"/>
      <c r="O985" s="437"/>
      <c r="P985" s="437"/>
      <c r="Q985" s="437"/>
      <c r="R985" s="437"/>
      <c r="S985" s="437"/>
      <c r="T985" s="437"/>
      <c r="U985" s="437"/>
      <c r="V985" s="437"/>
      <c r="W985" s="437"/>
      <c r="X985" s="437"/>
      <c r="Y985" s="437"/>
      <c r="Z985" s="437"/>
      <c r="AA985" s="437"/>
      <c r="AB985" s="437"/>
      <c r="AC985" s="437"/>
      <c r="AD985" s="437"/>
      <c r="AE985" s="437"/>
      <c r="AF985" s="437"/>
      <c r="AG985" s="437"/>
    </row>
    <row r="986">
      <c r="A986" s="437"/>
      <c r="B986" s="437"/>
      <c r="C986" s="437"/>
      <c r="D986" s="437"/>
      <c r="E986" s="437"/>
      <c r="F986" s="437"/>
      <c r="G986" s="437"/>
      <c r="H986" s="437"/>
      <c r="I986" s="437"/>
      <c r="J986" s="437"/>
      <c r="K986" s="437"/>
      <c r="L986" s="437"/>
      <c r="M986" s="437"/>
      <c r="N986" s="437"/>
      <c r="O986" s="437"/>
      <c r="P986" s="437"/>
      <c r="Q986" s="437"/>
      <c r="R986" s="437"/>
      <c r="S986" s="437"/>
      <c r="T986" s="437"/>
      <c r="U986" s="437"/>
      <c r="V986" s="437"/>
      <c r="W986" s="437"/>
      <c r="X986" s="437"/>
      <c r="Y986" s="437"/>
      <c r="Z986" s="437"/>
      <c r="AA986" s="437"/>
      <c r="AB986" s="437"/>
      <c r="AC986" s="437"/>
      <c r="AD986" s="437"/>
      <c r="AE986" s="437"/>
      <c r="AF986" s="437"/>
      <c r="AG986" s="437"/>
    </row>
    <row r="987">
      <c r="A987" s="437"/>
      <c r="B987" s="437"/>
      <c r="C987" s="437"/>
      <c r="D987" s="437"/>
      <c r="E987" s="437"/>
      <c r="F987" s="437"/>
      <c r="G987" s="437"/>
      <c r="H987" s="437"/>
      <c r="I987" s="437"/>
      <c r="J987" s="437"/>
      <c r="K987" s="437"/>
      <c r="L987" s="437"/>
      <c r="M987" s="437"/>
      <c r="N987" s="437"/>
      <c r="O987" s="437"/>
      <c r="P987" s="437"/>
      <c r="Q987" s="437"/>
      <c r="R987" s="437"/>
      <c r="S987" s="437"/>
      <c r="T987" s="437"/>
      <c r="U987" s="437"/>
      <c r="V987" s="437"/>
      <c r="W987" s="437"/>
      <c r="X987" s="437"/>
      <c r="Y987" s="437"/>
      <c r="Z987" s="437"/>
      <c r="AA987" s="437"/>
      <c r="AB987" s="437"/>
      <c r="AC987" s="437"/>
      <c r="AD987" s="437"/>
      <c r="AE987" s="437"/>
      <c r="AF987" s="437"/>
      <c r="AG987" s="437"/>
    </row>
    <row r="988">
      <c r="A988" s="437"/>
      <c r="B988" s="437"/>
      <c r="C988" s="437"/>
      <c r="D988" s="437"/>
      <c r="E988" s="437"/>
      <c r="F988" s="437"/>
      <c r="G988" s="437"/>
      <c r="H988" s="437"/>
      <c r="I988" s="437"/>
      <c r="J988" s="437"/>
      <c r="K988" s="437"/>
      <c r="L988" s="437"/>
      <c r="M988" s="437"/>
      <c r="N988" s="437"/>
      <c r="O988" s="437"/>
      <c r="P988" s="437"/>
      <c r="Q988" s="437"/>
      <c r="R988" s="437"/>
      <c r="S988" s="437"/>
      <c r="T988" s="437"/>
      <c r="U988" s="437"/>
      <c r="V988" s="437"/>
      <c r="W988" s="437"/>
      <c r="X988" s="437"/>
      <c r="Y988" s="437"/>
      <c r="Z988" s="437"/>
      <c r="AA988" s="437"/>
      <c r="AB988" s="437"/>
      <c r="AC988" s="437"/>
      <c r="AD988" s="437"/>
      <c r="AE988" s="437"/>
      <c r="AF988" s="437"/>
      <c r="AG988" s="437"/>
    </row>
    <row r="989">
      <c r="A989" s="437"/>
      <c r="B989" s="437"/>
      <c r="C989" s="437"/>
      <c r="D989" s="437"/>
      <c r="E989" s="437"/>
      <c r="F989" s="437"/>
      <c r="G989" s="437"/>
      <c r="H989" s="437"/>
      <c r="I989" s="437"/>
      <c r="J989" s="437"/>
      <c r="K989" s="437"/>
      <c r="L989" s="437"/>
      <c r="M989" s="437"/>
      <c r="N989" s="437"/>
      <c r="O989" s="437"/>
      <c r="P989" s="437"/>
      <c r="Q989" s="437"/>
      <c r="R989" s="437"/>
      <c r="S989" s="437"/>
      <c r="T989" s="437"/>
      <c r="U989" s="437"/>
      <c r="V989" s="437"/>
      <c r="W989" s="437"/>
      <c r="X989" s="437"/>
      <c r="Y989" s="437"/>
      <c r="Z989" s="437"/>
      <c r="AA989" s="437"/>
      <c r="AB989" s="437"/>
      <c r="AC989" s="437"/>
      <c r="AD989" s="437"/>
      <c r="AE989" s="437"/>
      <c r="AF989" s="437"/>
      <c r="AG989" s="437"/>
    </row>
    <row r="990">
      <c r="A990" s="437"/>
      <c r="B990" s="437"/>
      <c r="C990" s="437"/>
      <c r="D990" s="437"/>
      <c r="E990" s="437"/>
      <c r="F990" s="437"/>
      <c r="G990" s="437"/>
      <c r="H990" s="437"/>
      <c r="I990" s="437"/>
      <c r="J990" s="437"/>
      <c r="K990" s="437"/>
      <c r="L990" s="437"/>
      <c r="M990" s="437"/>
      <c r="N990" s="437"/>
      <c r="O990" s="437"/>
      <c r="P990" s="437"/>
      <c r="Q990" s="437"/>
      <c r="R990" s="437"/>
      <c r="S990" s="437"/>
      <c r="T990" s="437"/>
      <c r="U990" s="437"/>
      <c r="V990" s="437"/>
      <c r="W990" s="437"/>
      <c r="X990" s="437"/>
      <c r="Y990" s="437"/>
      <c r="Z990" s="437"/>
      <c r="AA990" s="437"/>
      <c r="AB990" s="437"/>
      <c r="AC990" s="437"/>
      <c r="AD990" s="437"/>
      <c r="AE990" s="437"/>
      <c r="AF990" s="437"/>
      <c r="AG990" s="437"/>
    </row>
    <row r="991">
      <c r="A991" s="437"/>
      <c r="B991" s="437"/>
      <c r="C991" s="437"/>
      <c r="D991" s="437"/>
      <c r="E991" s="437"/>
      <c r="F991" s="437"/>
      <c r="G991" s="437"/>
      <c r="H991" s="437"/>
      <c r="I991" s="437"/>
      <c r="J991" s="437"/>
      <c r="K991" s="437"/>
      <c r="L991" s="437"/>
      <c r="M991" s="437"/>
      <c r="N991" s="437"/>
      <c r="O991" s="437"/>
      <c r="P991" s="437"/>
      <c r="Q991" s="437"/>
      <c r="R991" s="437"/>
      <c r="S991" s="437"/>
      <c r="T991" s="437"/>
      <c r="U991" s="437"/>
      <c r="V991" s="437"/>
      <c r="W991" s="437"/>
      <c r="X991" s="437"/>
      <c r="Y991" s="437"/>
      <c r="Z991" s="437"/>
      <c r="AA991" s="437"/>
      <c r="AB991" s="437"/>
      <c r="AC991" s="437"/>
      <c r="AD991" s="437"/>
      <c r="AE991" s="437"/>
      <c r="AF991" s="437"/>
      <c r="AG991" s="437"/>
    </row>
    <row r="992">
      <c r="A992" s="437"/>
      <c r="B992" s="437"/>
      <c r="C992" s="437"/>
      <c r="D992" s="437"/>
      <c r="E992" s="437"/>
      <c r="F992" s="437"/>
      <c r="G992" s="437"/>
      <c r="H992" s="437"/>
      <c r="I992" s="437"/>
      <c r="J992" s="437"/>
      <c r="K992" s="437"/>
      <c r="L992" s="437"/>
      <c r="M992" s="437"/>
      <c r="N992" s="437"/>
      <c r="O992" s="437"/>
      <c r="P992" s="437"/>
      <c r="Q992" s="437"/>
      <c r="R992" s="437"/>
      <c r="S992" s="437"/>
      <c r="T992" s="437"/>
      <c r="U992" s="437"/>
      <c r="V992" s="437"/>
      <c r="W992" s="437"/>
      <c r="X992" s="437"/>
      <c r="Y992" s="437"/>
      <c r="Z992" s="437"/>
      <c r="AA992" s="437"/>
      <c r="AB992" s="437"/>
      <c r="AC992" s="437"/>
      <c r="AD992" s="437"/>
      <c r="AE992" s="437"/>
      <c r="AF992" s="437"/>
      <c r="AG992" s="437"/>
    </row>
    <row r="993">
      <c r="A993" s="437"/>
      <c r="B993" s="437"/>
      <c r="C993" s="437"/>
      <c r="D993" s="437"/>
      <c r="E993" s="437"/>
      <c r="F993" s="437"/>
      <c r="G993" s="437"/>
      <c r="H993" s="437"/>
      <c r="I993" s="437"/>
      <c r="J993" s="437"/>
      <c r="K993" s="437"/>
      <c r="L993" s="437"/>
      <c r="M993" s="437"/>
      <c r="N993" s="437"/>
      <c r="O993" s="437"/>
      <c r="P993" s="437"/>
      <c r="Q993" s="437"/>
      <c r="R993" s="437"/>
      <c r="S993" s="437"/>
      <c r="T993" s="437"/>
      <c r="U993" s="437"/>
      <c r="V993" s="437"/>
      <c r="W993" s="437"/>
      <c r="X993" s="437"/>
      <c r="Y993" s="437"/>
      <c r="Z993" s="437"/>
      <c r="AA993" s="437"/>
      <c r="AB993" s="437"/>
      <c r="AC993" s="437"/>
      <c r="AD993" s="437"/>
      <c r="AE993" s="437"/>
      <c r="AF993" s="437"/>
      <c r="AG993" s="437"/>
    </row>
    <row r="994">
      <c r="A994" s="437"/>
      <c r="B994" s="437"/>
      <c r="C994" s="437"/>
      <c r="D994" s="437"/>
      <c r="E994" s="437"/>
      <c r="F994" s="437"/>
      <c r="G994" s="437"/>
      <c r="H994" s="437"/>
      <c r="I994" s="437"/>
      <c r="J994" s="437"/>
      <c r="K994" s="437"/>
      <c r="L994" s="437"/>
      <c r="M994" s="437"/>
      <c r="N994" s="437"/>
      <c r="O994" s="437"/>
      <c r="P994" s="437"/>
      <c r="Q994" s="437"/>
      <c r="R994" s="437"/>
      <c r="S994" s="437"/>
      <c r="T994" s="437"/>
      <c r="U994" s="437"/>
      <c r="V994" s="437"/>
      <c r="W994" s="437"/>
      <c r="X994" s="437"/>
      <c r="Y994" s="437"/>
      <c r="Z994" s="437"/>
      <c r="AA994" s="437"/>
      <c r="AB994" s="437"/>
      <c r="AC994" s="437"/>
      <c r="AD994" s="437"/>
      <c r="AE994" s="437"/>
      <c r="AF994" s="437"/>
      <c r="AG994" s="437"/>
    </row>
    <row r="995">
      <c r="A995" s="437"/>
      <c r="B995" s="437"/>
      <c r="C995" s="437"/>
      <c r="D995" s="437"/>
      <c r="E995" s="437"/>
      <c r="F995" s="437"/>
      <c r="G995" s="437"/>
      <c r="H995" s="437"/>
      <c r="I995" s="437"/>
      <c r="J995" s="437"/>
      <c r="K995" s="437"/>
      <c r="L995" s="437"/>
      <c r="M995" s="437"/>
      <c r="N995" s="437"/>
      <c r="O995" s="437"/>
      <c r="P995" s="437"/>
      <c r="Q995" s="437"/>
      <c r="R995" s="437"/>
      <c r="S995" s="437"/>
      <c r="T995" s="437"/>
      <c r="U995" s="437"/>
      <c r="V995" s="437"/>
      <c r="W995" s="437"/>
      <c r="X995" s="437"/>
      <c r="Y995" s="437"/>
      <c r="Z995" s="437"/>
      <c r="AA995" s="437"/>
      <c r="AB995" s="437"/>
      <c r="AC995" s="437"/>
      <c r="AD995" s="437"/>
      <c r="AE995" s="437"/>
      <c r="AF995" s="437"/>
      <c r="AG995" s="437"/>
    </row>
    <row r="996">
      <c r="A996" s="437"/>
      <c r="B996" s="437"/>
      <c r="C996" s="437"/>
      <c r="D996" s="437"/>
      <c r="E996" s="437"/>
      <c r="F996" s="437"/>
      <c r="G996" s="437"/>
      <c r="H996" s="437"/>
      <c r="I996" s="437"/>
      <c r="J996" s="437"/>
      <c r="K996" s="437"/>
      <c r="L996" s="437"/>
      <c r="M996" s="437"/>
      <c r="N996" s="437"/>
      <c r="O996" s="437"/>
      <c r="P996" s="437"/>
      <c r="Q996" s="437"/>
      <c r="R996" s="437"/>
      <c r="S996" s="437"/>
      <c r="T996" s="437"/>
      <c r="U996" s="437"/>
      <c r="V996" s="437"/>
      <c r="W996" s="437"/>
      <c r="X996" s="437"/>
      <c r="Y996" s="437"/>
      <c r="Z996" s="437"/>
      <c r="AA996" s="437"/>
      <c r="AB996" s="437"/>
      <c r="AC996" s="437"/>
      <c r="AD996" s="437"/>
      <c r="AE996" s="437"/>
      <c r="AF996" s="437"/>
      <c r="AG996" s="437"/>
    </row>
    <row r="997">
      <c r="A997" s="437"/>
      <c r="B997" s="437"/>
      <c r="C997" s="437"/>
      <c r="D997" s="437"/>
      <c r="E997" s="437"/>
      <c r="F997" s="437"/>
      <c r="G997" s="437"/>
      <c r="H997" s="437"/>
      <c r="I997" s="437"/>
      <c r="J997" s="437"/>
      <c r="K997" s="437"/>
      <c r="L997" s="437"/>
      <c r="M997" s="437"/>
      <c r="N997" s="437"/>
      <c r="O997" s="437"/>
      <c r="P997" s="437"/>
      <c r="Q997" s="437"/>
      <c r="R997" s="437"/>
      <c r="S997" s="437"/>
      <c r="T997" s="437"/>
      <c r="U997" s="437"/>
      <c r="V997" s="437"/>
      <c r="W997" s="437"/>
      <c r="X997" s="437"/>
      <c r="Y997" s="437"/>
      <c r="Z997" s="437"/>
      <c r="AA997" s="437"/>
      <c r="AB997" s="437"/>
      <c r="AC997" s="437"/>
      <c r="AD997" s="437"/>
      <c r="AE997" s="437"/>
      <c r="AF997" s="437"/>
      <c r="AG997" s="437"/>
    </row>
    <row r="998">
      <c r="A998" s="437"/>
      <c r="B998" s="437"/>
      <c r="C998" s="437"/>
      <c r="D998" s="437"/>
      <c r="E998" s="437"/>
      <c r="F998" s="437"/>
      <c r="G998" s="437"/>
      <c r="H998" s="437"/>
      <c r="I998" s="437"/>
      <c r="J998" s="437"/>
      <c r="K998" s="437"/>
      <c r="L998" s="437"/>
      <c r="M998" s="437"/>
      <c r="N998" s="437"/>
      <c r="O998" s="437"/>
      <c r="P998" s="437"/>
      <c r="Q998" s="437"/>
      <c r="R998" s="437"/>
      <c r="S998" s="437"/>
      <c r="T998" s="437"/>
      <c r="U998" s="437"/>
      <c r="V998" s="437"/>
      <c r="W998" s="437"/>
      <c r="X998" s="437"/>
      <c r="Y998" s="437"/>
      <c r="Z998" s="437"/>
      <c r="AA998" s="437"/>
      <c r="AB998" s="437"/>
      <c r="AC998" s="437"/>
      <c r="AD998" s="437"/>
      <c r="AE998" s="437"/>
      <c r="AF998" s="437"/>
      <c r="AG998" s="437"/>
    </row>
    <row r="999">
      <c r="A999" s="437"/>
      <c r="B999" s="437"/>
      <c r="C999" s="437"/>
      <c r="D999" s="437"/>
      <c r="E999" s="437"/>
      <c r="F999" s="437"/>
      <c r="G999" s="437"/>
      <c r="H999" s="437"/>
      <c r="I999" s="437"/>
      <c r="J999" s="437"/>
      <c r="K999" s="437"/>
      <c r="L999" s="437"/>
      <c r="M999" s="437"/>
      <c r="N999" s="437"/>
      <c r="O999" s="437"/>
      <c r="P999" s="437"/>
      <c r="Q999" s="437"/>
      <c r="R999" s="437"/>
      <c r="S999" s="437"/>
      <c r="T999" s="437"/>
      <c r="U999" s="437"/>
      <c r="V999" s="437"/>
      <c r="W999" s="437"/>
      <c r="X999" s="437"/>
      <c r="Y999" s="437"/>
      <c r="Z999" s="437"/>
      <c r="AA999" s="437"/>
      <c r="AB999" s="437"/>
      <c r="AC999" s="437"/>
      <c r="AD999" s="437"/>
      <c r="AE999" s="437"/>
      <c r="AF999" s="437"/>
      <c r="AG999" s="437"/>
    </row>
    <row r="1000">
      <c r="A1000" s="437"/>
      <c r="B1000" s="437"/>
      <c r="C1000" s="437"/>
      <c r="D1000" s="437"/>
      <c r="E1000" s="437"/>
      <c r="F1000" s="437"/>
      <c r="G1000" s="437"/>
      <c r="H1000" s="437"/>
      <c r="I1000" s="437"/>
      <c r="J1000" s="437"/>
      <c r="K1000" s="437"/>
      <c r="L1000" s="437"/>
      <c r="M1000" s="437"/>
      <c r="N1000" s="437"/>
      <c r="O1000" s="437"/>
      <c r="P1000" s="437"/>
      <c r="Q1000" s="437"/>
      <c r="R1000" s="437"/>
      <c r="S1000" s="437"/>
      <c r="T1000" s="437"/>
      <c r="U1000" s="437"/>
      <c r="V1000" s="437"/>
      <c r="W1000" s="437"/>
      <c r="X1000" s="437"/>
      <c r="Y1000" s="437"/>
      <c r="Z1000" s="437"/>
      <c r="AA1000" s="437"/>
      <c r="AB1000" s="437"/>
      <c r="AC1000" s="437"/>
      <c r="AD1000" s="437"/>
      <c r="AE1000" s="437"/>
      <c r="AF1000" s="437"/>
      <c r="AG1000" s="43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58"/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</row>
    <row r="2">
      <c r="A2" s="458"/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</row>
    <row r="3">
      <c r="A3" s="458"/>
      <c r="B3" s="459" t="s">
        <v>303</v>
      </c>
      <c r="C3" s="459" t="s">
        <v>304</v>
      </c>
      <c r="D3" s="459" t="s">
        <v>305</v>
      </c>
      <c r="E3" s="459" t="s">
        <v>306</v>
      </c>
      <c r="F3" s="459" t="s">
        <v>307</v>
      </c>
      <c r="G3" s="459" t="s">
        <v>308</v>
      </c>
      <c r="H3" s="459" t="s">
        <v>309</v>
      </c>
      <c r="I3" s="459" t="s">
        <v>310</v>
      </c>
      <c r="J3" s="458"/>
      <c r="K3" s="458"/>
      <c r="L3" s="460" t="s">
        <v>311</v>
      </c>
      <c r="M3" s="458"/>
      <c r="N3" s="460" t="s">
        <v>312</v>
      </c>
      <c r="O3" s="458"/>
      <c r="P3" s="459" t="s">
        <v>313</v>
      </c>
      <c r="Q3" s="458"/>
      <c r="R3" s="460" t="s">
        <v>314</v>
      </c>
      <c r="S3" s="458"/>
      <c r="T3" s="458"/>
      <c r="U3" s="458"/>
      <c r="V3" s="458"/>
      <c r="W3" s="458"/>
      <c r="X3" s="458"/>
      <c r="Y3" s="458"/>
      <c r="Z3" s="458"/>
    </row>
    <row r="4">
      <c r="A4" s="459" t="s">
        <v>118</v>
      </c>
      <c r="B4" s="461" t="s">
        <v>315</v>
      </c>
      <c r="C4" s="458"/>
      <c r="D4" s="459" t="s">
        <v>316</v>
      </c>
      <c r="E4" s="459" t="s">
        <v>317</v>
      </c>
      <c r="F4" s="458"/>
      <c r="G4" s="459" t="s">
        <v>318</v>
      </c>
      <c r="H4" s="458"/>
      <c r="I4" s="459" t="s">
        <v>318</v>
      </c>
      <c r="J4" s="458"/>
      <c r="K4" s="458"/>
      <c r="L4" s="458"/>
      <c r="M4" s="458"/>
      <c r="N4" s="459" t="s">
        <v>318</v>
      </c>
      <c r="O4" s="458"/>
      <c r="P4" s="459" t="s">
        <v>319</v>
      </c>
      <c r="Q4" s="458"/>
      <c r="R4" s="459" t="s">
        <v>53</v>
      </c>
      <c r="S4" s="458"/>
      <c r="T4" s="458"/>
      <c r="U4" s="458"/>
      <c r="V4" s="458"/>
      <c r="W4" s="458"/>
      <c r="X4" s="458"/>
      <c r="Y4" s="458"/>
      <c r="Z4" s="458"/>
    </row>
    <row r="5">
      <c r="A5" s="459" t="s">
        <v>75</v>
      </c>
      <c r="B5" s="459" t="s">
        <v>320</v>
      </c>
      <c r="C5" s="459" t="s">
        <v>319</v>
      </c>
      <c r="D5" s="458"/>
      <c r="E5" s="459" t="s">
        <v>318</v>
      </c>
      <c r="F5" s="458"/>
      <c r="G5" s="459" t="s">
        <v>318</v>
      </c>
      <c r="H5" s="458"/>
      <c r="I5" s="458"/>
      <c r="J5" s="458"/>
      <c r="K5" s="458"/>
      <c r="L5" s="458"/>
      <c r="M5" s="458"/>
      <c r="N5" s="459" t="s">
        <v>318</v>
      </c>
      <c r="O5" s="458"/>
      <c r="P5" s="459" t="s">
        <v>318</v>
      </c>
      <c r="Q5" s="458"/>
      <c r="R5" s="458"/>
      <c r="S5" s="458"/>
      <c r="T5" s="458"/>
      <c r="U5" s="458"/>
      <c r="V5" s="458"/>
      <c r="W5" s="458"/>
      <c r="X5" s="458"/>
      <c r="Y5" s="458"/>
      <c r="Z5" s="458"/>
    </row>
    <row r="6">
      <c r="A6" s="459" t="s">
        <v>119</v>
      </c>
      <c r="B6" s="459" t="s">
        <v>321</v>
      </c>
      <c r="C6" s="459" t="s">
        <v>318</v>
      </c>
      <c r="D6" s="459" t="s">
        <v>322</v>
      </c>
      <c r="E6" s="459" t="s">
        <v>317</v>
      </c>
      <c r="F6" s="458"/>
      <c r="G6" s="459" t="s">
        <v>319</v>
      </c>
      <c r="H6" s="458"/>
      <c r="I6" s="458"/>
      <c r="J6" s="458"/>
      <c r="K6" s="458"/>
      <c r="L6" s="459" t="s">
        <v>318</v>
      </c>
      <c r="M6" s="458"/>
      <c r="N6" s="459" t="s">
        <v>323</v>
      </c>
      <c r="O6" s="458"/>
      <c r="P6" s="459" t="s">
        <v>318</v>
      </c>
      <c r="Q6" s="458"/>
      <c r="R6" s="459" t="s">
        <v>324</v>
      </c>
      <c r="S6" s="458"/>
      <c r="T6" s="458"/>
      <c r="U6" s="458"/>
      <c r="V6" s="458"/>
      <c r="W6" s="458"/>
      <c r="X6" s="458"/>
      <c r="Y6" s="458"/>
      <c r="Z6" s="458"/>
    </row>
    <row r="7">
      <c r="A7" s="459" t="s">
        <v>120</v>
      </c>
      <c r="B7" s="459" t="s">
        <v>325</v>
      </c>
      <c r="C7" s="458"/>
      <c r="D7" s="459" t="s">
        <v>326</v>
      </c>
      <c r="E7" s="459" t="s">
        <v>318</v>
      </c>
      <c r="F7" s="459" t="s">
        <v>318</v>
      </c>
      <c r="G7" s="459" t="s">
        <v>318</v>
      </c>
      <c r="H7" s="458"/>
      <c r="I7" s="458"/>
      <c r="J7" s="458"/>
      <c r="K7" s="458"/>
      <c r="L7" s="459" t="s">
        <v>318</v>
      </c>
      <c r="M7" s="458"/>
      <c r="N7" s="459" t="s">
        <v>327</v>
      </c>
      <c r="O7" s="458"/>
      <c r="P7" s="458"/>
      <c r="Q7" s="458"/>
      <c r="R7" s="459" t="s">
        <v>53</v>
      </c>
      <c r="S7" s="458"/>
      <c r="T7" s="458"/>
      <c r="U7" s="458"/>
      <c r="V7" s="458"/>
      <c r="W7" s="458"/>
      <c r="X7" s="458"/>
      <c r="Y7" s="458"/>
      <c r="Z7" s="458"/>
    </row>
    <row r="8">
      <c r="A8" s="459" t="s">
        <v>160</v>
      </c>
      <c r="B8" s="459" t="s">
        <v>328</v>
      </c>
      <c r="C8" s="458"/>
      <c r="D8" s="459" t="s">
        <v>329</v>
      </c>
      <c r="E8" s="458"/>
      <c r="F8" s="458"/>
      <c r="G8" s="458"/>
      <c r="H8" s="459" t="s">
        <v>318</v>
      </c>
      <c r="I8" s="458"/>
      <c r="J8" s="458"/>
      <c r="K8" s="458"/>
      <c r="L8" s="458"/>
      <c r="M8" s="458"/>
      <c r="N8" s="459" t="s">
        <v>330</v>
      </c>
      <c r="O8" s="458"/>
      <c r="P8" s="458"/>
      <c r="Q8" s="458"/>
      <c r="R8" s="458"/>
      <c r="S8" s="458"/>
      <c r="T8" s="458"/>
      <c r="U8" s="458"/>
      <c r="V8" s="458"/>
      <c r="W8" s="458"/>
      <c r="X8" s="458"/>
      <c r="Y8" s="458"/>
      <c r="Z8" s="458"/>
    </row>
    <row r="9">
      <c r="A9" s="459" t="s">
        <v>81</v>
      </c>
      <c r="B9" s="459" t="s">
        <v>331</v>
      </c>
      <c r="C9" s="458"/>
      <c r="D9" s="459" t="s">
        <v>318</v>
      </c>
      <c r="E9" s="459" t="s">
        <v>332</v>
      </c>
      <c r="F9" s="458"/>
      <c r="G9" s="459" t="s">
        <v>318</v>
      </c>
      <c r="H9" s="458"/>
      <c r="I9" s="458"/>
      <c r="J9" s="458"/>
      <c r="K9" s="458"/>
      <c r="L9" s="459" t="s">
        <v>318</v>
      </c>
      <c r="M9" s="458"/>
      <c r="N9" s="459" t="s">
        <v>318</v>
      </c>
      <c r="O9" s="458"/>
      <c r="P9" s="458"/>
      <c r="Q9" s="458"/>
      <c r="R9" s="459" t="s">
        <v>190</v>
      </c>
      <c r="S9" s="458"/>
      <c r="T9" s="458"/>
      <c r="U9" s="458"/>
      <c r="V9" s="458"/>
      <c r="W9" s="458"/>
      <c r="X9" s="458"/>
      <c r="Y9" s="458"/>
      <c r="Z9" s="458"/>
    </row>
    <row r="10">
      <c r="A10" s="459" t="s">
        <v>84</v>
      </c>
      <c r="B10" s="459" t="s">
        <v>333</v>
      </c>
      <c r="C10" s="459" t="s">
        <v>318</v>
      </c>
      <c r="D10" s="459" t="s">
        <v>327</v>
      </c>
      <c r="E10" s="459" t="s">
        <v>334</v>
      </c>
      <c r="F10" s="458"/>
      <c r="G10" s="458"/>
      <c r="H10" s="459" t="s">
        <v>318</v>
      </c>
      <c r="I10" s="458"/>
      <c r="J10" s="458"/>
      <c r="K10" s="458"/>
      <c r="L10" s="458"/>
      <c r="M10" s="458"/>
      <c r="N10" s="459" t="s">
        <v>318</v>
      </c>
      <c r="O10" s="458"/>
      <c r="P10" s="459" t="s">
        <v>318</v>
      </c>
      <c r="Q10" s="458"/>
      <c r="R10" s="459" t="s">
        <v>190</v>
      </c>
      <c r="S10" s="458"/>
      <c r="T10" s="458"/>
      <c r="U10" s="458"/>
      <c r="V10" s="458"/>
      <c r="W10" s="458"/>
      <c r="X10" s="458"/>
      <c r="Y10" s="458"/>
      <c r="Z10" s="458"/>
    </row>
    <row r="11">
      <c r="A11" s="458"/>
      <c r="B11" s="458"/>
      <c r="C11" s="458"/>
      <c r="D11" s="458"/>
      <c r="E11" s="458"/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</row>
    <row r="12">
      <c r="A12" s="458"/>
      <c r="B12" s="459" t="s">
        <v>335</v>
      </c>
      <c r="C12" s="459" t="s">
        <v>304</v>
      </c>
      <c r="D12" s="459" t="s">
        <v>305</v>
      </c>
      <c r="E12" s="459" t="s">
        <v>306</v>
      </c>
      <c r="F12" s="459" t="s">
        <v>307</v>
      </c>
      <c r="G12" s="459" t="s">
        <v>308</v>
      </c>
      <c r="H12" s="459" t="s">
        <v>309</v>
      </c>
      <c r="I12" s="459" t="s">
        <v>310</v>
      </c>
      <c r="J12" s="459" t="s">
        <v>336</v>
      </c>
      <c r="K12" s="458"/>
      <c r="L12" s="460" t="s">
        <v>311</v>
      </c>
      <c r="M12" s="458"/>
      <c r="N12" s="460" t="s">
        <v>312</v>
      </c>
      <c r="O12" s="458"/>
      <c r="P12" s="459" t="s">
        <v>313</v>
      </c>
      <c r="Q12" s="458"/>
      <c r="R12" s="458"/>
      <c r="S12" s="458"/>
      <c r="T12" s="458"/>
      <c r="U12" s="458"/>
      <c r="V12" s="458"/>
      <c r="W12" s="458"/>
      <c r="X12" s="458"/>
      <c r="Y12" s="458"/>
      <c r="Z12" s="458"/>
    </row>
    <row r="13">
      <c r="A13" s="459" t="s">
        <v>118</v>
      </c>
      <c r="B13" s="461" t="s">
        <v>315</v>
      </c>
      <c r="C13" s="459" t="s">
        <v>318</v>
      </c>
      <c r="D13" s="459" t="s">
        <v>319</v>
      </c>
      <c r="E13" s="459" t="s">
        <v>318</v>
      </c>
      <c r="F13" s="458"/>
      <c r="G13" s="458"/>
      <c r="H13" s="458"/>
      <c r="I13" s="458"/>
      <c r="J13" s="458"/>
      <c r="K13" s="458"/>
      <c r="L13" s="458"/>
      <c r="M13" s="458"/>
      <c r="N13" s="459" t="s">
        <v>337</v>
      </c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</row>
    <row r="14">
      <c r="A14" s="459" t="s">
        <v>75</v>
      </c>
      <c r="B14" s="459" t="s">
        <v>320</v>
      </c>
      <c r="C14" s="459" t="s">
        <v>318</v>
      </c>
      <c r="D14" s="458"/>
      <c r="E14" s="458"/>
      <c r="F14" s="458"/>
      <c r="G14" s="458"/>
      <c r="H14" s="458"/>
      <c r="I14" s="458"/>
      <c r="J14" s="458"/>
      <c r="K14" s="458"/>
      <c r="L14" s="458"/>
      <c r="M14" s="458"/>
      <c r="N14" s="459" t="s">
        <v>323</v>
      </c>
      <c r="O14" s="458"/>
      <c r="P14" s="459" t="s">
        <v>318</v>
      </c>
      <c r="Q14" s="458"/>
      <c r="R14" s="458"/>
      <c r="S14" s="458"/>
      <c r="T14" s="458"/>
      <c r="U14" s="458"/>
      <c r="V14" s="458"/>
      <c r="W14" s="458"/>
      <c r="X14" s="458"/>
      <c r="Y14" s="458"/>
      <c r="Z14" s="458"/>
    </row>
    <row r="15">
      <c r="A15" s="459" t="s">
        <v>119</v>
      </c>
      <c r="B15" s="459" t="s">
        <v>321</v>
      </c>
      <c r="C15" s="459" t="s">
        <v>318</v>
      </c>
      <c r="D15" s="459" t="s">
        <v>318</v>
      </c>
      <c r="E15" s="459" t="s">
        <v>318</v>
      </c>
      <c r="F15" s="458"/>
      <c r="G15" s="459" t="s">
        <v>319</v>
      </c>
      <c r="H15" s="458"/>
      <c r="I15" s="458"/>
      <c r="J15" s="459" t="s">
        <v>318</v>
      </c>
      <c r="K15" s="458"/>
      <c r="L15" s="459" t="s">
        <v>338</v>
      </c>
      <c r="M15" s="458"/>
      <c r="N15" s="459" t="s">
        <v>339</v>
      </c>
      <c r="O15" s="458"/>
      <c r="P15" s="459" t="s">
        <v>319</v>
      </c>
      <c r="Q15" s="458"/>
      <c r="R15" s="459" t="s">
        <v>324</v>
      </c>
      <c r="S15" s="458"/>
      <c r="T15" s="458"/>
      <c r="U15" s="458"/>
      <c r="V15" s="458"/>
      <c r="W15" s="458"/>
      <c r="X15" s="458"/>
      <c r="Y15" s="458"/>
      <c r="Z15" s="458"/>
    </row>
    <row r="16">
      <c r="A16" s="459" t="s">
        <v>120</v>
      </c>
      <c r="B16" s="459" t="s">
        <v>325</v>
      </c>
      <c r="C16" s="459" t="s">
        <v>337</v>
      </c>
      <c r="D16" s="459" t="s">
        <v>319</v>
      </c>
      <c r="E16" s="459" t="s">
        <v>319</v>
      </c>
      <c r="F16" s="458"/>
      <c r="G16" s="458"/>
      <c r="H16" s="458"/>
      <c r="I16" s="458"/>
      <c r="J16" s="458"/>
      <c r="K16" s="458"/>
      <c r="L16" s="459" t="s">
        <v>318</v>
      </c>
      <c r="M16" s="458"/>
      <c r="N16" s="459" t="s">
        <v>318</v>
      </c>
      <c r="O16" s="458"/>
      <c r="P16" s="459" t="s">
        <v>318</v>
      </c>
      <c r="Q16" s="458"/>
      <c r="R16" s="459" t="s">
        <v>53</v>
      </c>
      <c r="S16" s="458"/>
      <c r="T16" s="458"/>
      <c r="U16" s="458"/>
      <c r="V16" s="458"/>
      <c r="W16" s="458"/>
      <c r="X16" s="458"/>
      <c r="Y16" s="458"/>
      <c r="Z16" s="458"/>
    </row>
    <row r="17">
      <c r="A17" s="459" t="s">
        <v>160</v>
      </c>
      <c r="B17" s="459" t="s">
        <v>328</v>
      </c>
      <c r="C17" s="459" t="s">
        <v>319</v>
      </c>
      <c r="D17" s="459" t="s">
        <v>323</v>
      </c>
      <c r="E17" s="459" t="s">
        <v>318</v>
      </c>
      <c r="F17" s="458"/>
      <c r="G17" s="458"/>
      <c r="H17" s="458"/>
      <c r="I17" s="458"/>
      <c r="J17" s="458"/>
      <c r="K17" s="458"/>
      <c r="L17" s="459" t="s">
        <v>318</v>
      </c>
      <c r="M17" s="458"/>
      <c r="N17" s="459" t="s">
        <v>337</v>
      </c>
      <c r="O17" s="458"/>
      <c r="P17" s="459" t="s">
        <v>318</v>
      </c>
      <c r="Q17" s="458"/>
      <c r="R17" s="458"/>
      <c r="S17" s="458"/>
      <c r="T17" s="458"/>
      <c r="U17" s="458"/>
      <c r="V17" s="458"/>
      <c r="W17" s="458"/>
      <c r="X17" s="458"/>
      <c r="Y17" s="458"/>
      <c r="Z17" s="458"/>
    </row>
    <row r="18">
      <c r="A18" s="459" t="s">
        <v>81</v>
      </c>
      <c r="B18" s="459" t="s">
        <v>331</v>
      </c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8"/>
      <c r="N18" s="458"/>
      <c r="O18" s="458"/>
      <c r="P18" s="459" t="s">
        <v>337</v>
      </c>
      <c r="Q18" s="458"/>
      <c r="R18" s="459" t="s">
        <v>190</v>
      </c>
      <c r="S18" s="458"/>
      <c r="T18" s="458"/>
      <c r="U18" s="458"/>
      <c r="V18" s="458"/>
      <c r="W18" s="458"/>
      <c r="X18" s="458"/>
      <c r="Y18" s="458"/>
      <c r="Z18" s="458"/>
    </row>
    <row r="19">
      <c r="A19" s="459" t="s">
        <v>84</v>
      </c>
      <c r="B19" s="459" t="s">
        <v>333</v>
      </c>
      <c r="C19" s="459" t="s">
        <v>319</v>
      </c>
      <c r="D19" s="459" t="s">
        <v>318</v>
      </c>
      <c r="E19" s="458"/>
      <c r="F19" s="458"/>
      <c r="G19" s="458"/>
      <c r="H19" s="458"/>
      <c r="I19" s="458"/>
      <c r="J19" s="458"/>
      <c r="K19" s="458"/>
      <c r="L19" s="459" t="s">
        <v>318</v>
      </c>
      <c r="M19" s="458"/>
      <c r="N19" s="459" t="s">
        <v>318</v>
      </c>
      <c r="O19" s="458"/>
      <c r="P19" s="459" t="s">
        <v>318</v>
      </c>
      <c r="Q19" s="458"/>
      <c r="R19" s="459" t="s">
        <v>190</v>
      </c>
      <c r="S19" s="458"/>
      <c r="T19" s="458"/>
      <c r="U19" s="458"/>
      <c r="V19" s="458"/>
      <c r="W19" s="458"/>
      <c r="X19" s="458"/>
      <c r="Y19" s="458"/>
      <c r="Z19" s="458"/>
    </row>
    <row r="20">
      <c r="A20" s="458"/>
      <c r="B20" s="458"/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</row>
    <row r="21">
      <c r="A21" s="458"/>
      <c r="B21" s="460" t="s">
        <v>340</v>
      </c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458"/>
      <c r="Z21" s="458"/>
    </row>
    <row r="22">
      <c r="A22" s="458"/>
      <c r="B22" s="460" t="s">
        <v>341</v>
      </c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</row>
    <row r="23">
      <c r="A23" s="458"/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</row>
    <row r="24">
      <c r="A24" s="458"/>
      <c r="B24" s="458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</row>
    <row r="25">
      <c r="A25" s="458"/>
      <c r="B25" s="458"/>
      <c r="C25" s="458"/>
      <c r="D25" s="458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458"/>
      <c r="Z25" s="458"/>
    </row>
    <row r="26">
      <c r="A26" s="458"/>
      <c r="B26" s="458"/>
      <c r="C26" s="458"/>
      <c r="D26" s="459" t="s">
        <v>305</v>
      </c>
      <c r="E26" s="459" t="s">
        <v>306</v>
      </c>
      <c r="F26" s="459" t="s">
        <v>307</v>
      </c>
      <c r="G26" s="459" t="s">
        <v>308</v>
      </c>
      <c r="H26" s="459" t="s">
        <v>309</v>
      </c>
      <c r="I26" s="459" t="s">
        <v>310</v>
      </c>
      <c r="J26" s="459" t="s">
        <v>336</v>
      </c>
      <c r="K26" s="459" t="s">
        <v>342</v>
      </c>
      <c r="L26" s="460" t="s">
        <v>343</v>
      </c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</row>
    <row r="27">
      <c r="A27" s="458"/>
      <c r="B27" s="458"/>
      <c r="C27" s="458"/>
      <c r="D27" s="463">
        <v>33.0</v>
      </c>
      <c r="E27" s="463">
        <v>15.0</v>
      </c>
      <c r="F27" s="463">
        <v>1.0</v>
      </c>
      <c r="G27" s="463">
        <v>8.0</v>
      </c>
      <c r="H27" s="463">
        <v>2.0</v>
      </c>
      <c r="I27" s="463">
        <v>1.0</v>
      </c>
      <c r="J27" s="463">
        <v>1.0</v>
      </c>
      <c r="K27" s="463">
        <f>SUM(D27:J27)</f>
        <v>61</v>
      </c>
      <c r="L27" s="463">
        <f>600*(8*7*2-14)/1000</f>
        <v>58.8</v>
      </c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458"/>
      <c r="Y27" s="458"/>
      <c r="Z27" s="458"/>
    </row>
    <row r="28">
      <c r="A28" s="458"/>
      <c r="B28" s="458"/>
      <c r="C28" s="458"/>
      <c r="D28" s="463">
        <f t="shared" ref="D28:J28" si="1">D27/$K$27</f>
        <v>0.5409836066</v>
      </c>
      <c r="E28" s="463">
        <f t="shared" si="1"/>
        <v>0.2459016393</v>
      </c>
      <c r="F28" s="463">
        <f t="shared" si="1"/>
        <v>0.01639344262</v>
      </c>
      <c r="G28" s="463">
        <f t="shared" si="1"/>
        <v>0.131147541</v>
      </c>
      <c r="H28" s="463">
        <f t="shared" si="1"/>
        <v>0.03278688525</v>
      </c>
      <c r="I28" s="463">
        <f t="shared" si="1"/>
        <v>0.01639344262</v>
      </c>
      <c r="J28" s="463">
        <f t="shared" si="1"/>
        <v>0.01639344262</v>
      </c>
      <c r="K28" s="458"/>
      <c r="L28" s="458"/>
      <c r="M28" s="458"/>
      <c r="N28" s="458"/>
      <c r="O28" s="458"/>
      <c r="P28" s="458"/>
      <c r="Q28" s="458"/>
      <c r="R28" s="458"/>
      <c r="S28" s="458"/>
      <c r="T28" s="458"/>
      <c r="U28" s="458"/>
      <c r="V28" s="458"/>
      <c r="W28" s="458"/>
      <c r="X28" s="458"/>
      <c r="Y28" s="458"/>
      <c r="Z28" s="458"/>
    </row>
    <row r="29">
      <c r="A29" s="458"/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</row>
    <row r="30">
      <c r="A30" s="458"/>
      <c r="B30" s="458"/>
      <c r="C30" s="458"/>
      <c r="D30" s="459" t="s">
        <v>344</v>
      </c>
      <c r="E30" s="459" t="s">
        <v>345</v>
      </c>
      <c r="F30" s="459" t="s">
        <v>346</v>
      </c>
      <c r="G30" s="459" t="s">
        <v>347</v>
      </c>
      <c r="H30" s="458"/>
      <c r="I30" s="458"/>
      <c r="J30" s="458"/>
      <c r="K30" s="460" t="s">
        <v>348</v>
      </c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</row>
    <row r="31">
      <c r="A31" s="458"/>
      <c r="B31" s="458"/>
      <c r="C31" s="458"/>
      <c r="D31" s="464">
        <v>0.15</v>
      </c>
      <c r="E31" s="464">
        <v>0.03</v>
      </c>
      <c r="F31" s="464">
        <v>0.56</v>
      </c>
      <c r="G31" s="464">
        <v>0.26</v>
      </c>
      <c r="H31" s="458"/>
      <c r="I31" s="458"/>
      <c r="J31" s="458"/>
      <c r="K31" s="463">
        <f>K27/L27</f>
        <v>1.037414966</v>
      </c>
      <c r="L31" s="458"/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458"/>
      <c r="Y31" s="458"/>
      <c r="Z31" s="458"/>
    </row>
    <row r="32">
      <c r="A32" s="458"/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8"/>
      <c r="Q32" s="458"/>
      <c r="R32" s="458"/>
      <c r="S32" s="458"/>
      <c r="T32" s="458"/>
      <c r="U32" s="458"/>
      <c r="V32" s="458"/>
      <c r="W32" s="458"/>
      <c r="X32" s="458"/>
      <c r="Y32" s="458"/>
      <c r="Z32" s="458"/>
    </row>
    <row r="33">
      <c r="A33" s="458"/>
      <c r="B33" s="458"/>
      <c r="C33" s="458"/>
      <c r="D33" s="458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  <c r="Z33" s="458"/>
    </row>
    <row r="34">
      <c r="A34" s="458"/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8"/>
      <c r="Q34" s="458"/>
      <c r="R34" s="458"/>
      <c r="S34" s="458"/>
      <c r="T34" s="458"/>
      <c r="U34" s="458"/>
      <c r="V34" s="458"/>
      <c r="W34" s="458"/>
      <c r="X34" s="458"/>
      <c r="Y34" s="458"/>
      <c r="Z34" s="458"/>
    </row>
    <row r="35">
      <c r="A35" s="458"/>
      <c r="B35" s="458"/>
      <c r="C35" s="458"/>
      <c r="D35" s="458"/>
      <c r="E35" s="458"/>
      <c r="F35" s="458"/>
      <c r="G35" s="458"/>
      <c r="H35" s="458"/>
      <c r="I35" s="458"/>
      <c r="J35" s="458"/>
      <c r="K35" s="458"/>
      <c r="L35" s="458"/>
      <c r="M35" s="458"/>
      <c r="N35" s="458"/>
      <c r="O35" s="458"/>
      <c r="P35" s="458"/>
      <c r="Q35" s="458"/>
      <c r="R35" s="458"/>
      <c r="S35" s="458"/>
      <c r="T35" s="458"/>
      <c r="U35" s="458"/>
      <c r="V35" s="458"/>
      <c r="W35" s="458"/>
      <c r="X35" s="458"/>
      <c r="Y35" s="458"/>
      <c r="Z35" s="458"/>
    </row>
    <row r="36">
      <c r="A36" s="458"/>
      <c r="B36" s="458"/>
      <c r="C36" s="458"/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  <c r="Z36" s="458"/>
    </row>
    <row r="37">
      <c r="A37" s="458"/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  <c r="Z37" s="458"/>
    </row>
    <row r="38">
      <c r="A38" s="458"/>
      <c r="B38" s="458"/>
      <c r="C38" s="458"/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  <c r="Q38" s="458"/>
      <c r="R38" s="458"/>
      <c r="S38" s="458"/>
      <c r="T38" s="458"/>
      <c r="U38" s="458"/>
      <c r="V38" s="458"/>
      <c r="W38" s="458"/>
      <c r="X38" s="458"/>
      <c r="Y38" s="458"/>
      <c r="Z38" s="458"/>
    </row>
    <row r="39">
      <c r="A39" s="458"/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458"/>
      <c r="Y39" s="458"/>
      <c r="Z39" s="458"/>
    </row>
    <row r="40">
      <c r="A40" s="458"/>
      <c r="B40" s="458"/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8"/>
      <c r="R40" s="458"/>
      <c r="S40" s="458"/>
      <c r="T40" s="458"/>
      <c r="U40" s="458"/>
      <c r="V40" s="458"/>
      <c r="W40" s="458"/>
      <c r="X40" s="458"/>
      <c r="Y40" s="458"/>
      <c r="Z40" s="458"/>
    </row>
    <row r="41">
      <c r="A41" s="458"/>
      <c r="B41" s="458"/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8"/>
      <c r="Y41" s="458"/>
      <c r="Z41" s="458"/>
    </row>
    <row r="42">
      <c r="A42" s="458"/>
      <c r="B42" s="458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</row>
    <row r="43">
      <c r="A43" s="458"/>
      <c r="B43" s="458"/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  <c r="S43" s="458"/>
      <c r="T43" s="458"/>
      <c r="U43" s="458"/>
      <c r="V43" s="458"/>
      <c r="W43" s="458"/>
      <c r="X43" s="458"/>
      <c r="Y43" s="458"/>
      <c r="Z43" s="458"/>
    </row>
    <row r="44">
      <c r="A44" s="458"/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458"/>
      <c r="T44" s="458"/>
      <c r="U44" s="458"/>
      <c r="V44" s="458"/>
      <c r="W44" s="458"/>
      <c r="X44" s="458"/>
      <c r="Y44" s="458"/>
      <c r="Z44" s="458"/>
    </row>
    <row r="45">
      <c r="A45" s="458"/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458"/>
      <c r="P45" s="458"/>
      <c r="Q45" s="458"/>
      <c r="R45" s="458"/>
      <c r="S45" s="458"/>
      <c r="T45" s="458"/>
      <c r="U45" s="458"/>
      <c r="V45" s="458"/>
      <c r="W45" s="458"/>
      <c r="X45" s="458"/>
      <c r="Y45" s="458"/>
      <c r="Z45" s="458"/>
    </row>
    <row r="46">
      <c r="A46" s="458"/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R46" s="458"/>
      <c r="S46" s="458"/>
      <c r="T46" s="458"/>
      <c r="U46" s="458"/>
      <c r="V46" s="458"/>
      <c r="W46" s="458"/>
      <c r="X46" s="458"/>
      <c r="Y46" s="458"/>
      <c r="Z46" s="458"/>
    </row>
    <row r="47">
      <c r="A47" s="458"/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458"/>
      <c r="P47" s="458"/>
      <c r="Q47" s="458"/>
      <c r="R47" s="458"/>
      <c r="S47" s="458"/>
      <c r="T47" s="458"/>
      <c r="U47" s="458"/>
      <c r="V47" s="458"/>
      <c r="W47" s="458"/>
      <c r="X47" s="458"/>
      <c r="Y47" s="458"/>
      <c r="Z47" s="458"/>
    </row>
    <row r="48">
      <c r="A48" s="458"/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</row>
    <row r="49">
      <c r="A49" s="458"/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458"/>
      <c r="W49" s="458"/>
      <c r="X49" s="458"/>
      <c r="Y49" s="458"/>
      <c r="Z49" s="458"/>
    </row>
    <row r="50">
      <c r="A50" s="458"/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  <c r="M50" s="458"/>
      <c r="N50" s="458"/>
      <c r="O50" s="458"/>
      <c r="P50" s="458"/>
      <c r="Q50" s="458"/>
      <c r="R50" s="458"/>
      <c r="S50" s="458"/>
      <c r="T50" s="458"/>
      <c r="U50" s="458"/>
      <c r="V50" s="458"/>
      <c r="W50" s="458"/>
      <c r="X50" s="458"/>
      <c r="Y50" s="458"/>
      <c r="Z50" s="458"/>
    </row>
    <row r="51">
      <c r="A51" s="458"/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  <c r="M51" s="458"/>
      <c r="N51" s="458"/>
      <c r="O51" s="458"/>
      <c r="P51" s="458"/>
      <c r="Q51" s="458"/>
      <c r="R51" s="458"/>
      <c r="S51" s="458"/>
      <c r="T51" s="458"/>
      <c r="U51" s="458"/>
      <c r="V51" s="458"/>
      <c r="W51" s="458"/>
      <c r="X51" s="458"/>
      <c r="Y51" s="458"/>
      <c r="Z51" s="458"/>
    </row>
    <row r="52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  <c r="P52" s="458"/>
      <c r="Q52" s="458"/>
      <c r="R52" s="458"/>
      <c r="S52" s="458"/>
      <c r="T52" s="458"/>
      <c r="U52" s="458"/>
      <c r="V52" s="458"/>
      <c r="W52" s="458"/>
      <c r="X52" s="458"/>
      <c r="Y52" s="458"/>
      <c r="Z52" s="458"/>
    </row>
    <row r="53">
      <c r="A53" s="458"/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8"/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</row>
    <row r="54">
      <c r="A54" s="458"/>
      <c r="B54" s="458"/>
      <c r="C54" s="458"/>
      <c r="D54" s="458"/>
      <c r="E54" s="458"/>
      <c r="F54" s="458"/>
      <c r="G54" s="458"/>
      <c r="H54" s="458"/>
      <c r="I54" s="458"/>
      <c r="J54" s="458"/>
      <c r="K54" s="458"/>
      <c r="L54" s="458"/>
      <c r="M54" s="458"/>
      <c r="N54" s="458"/>
      <c r="O54" s="458"/>
      <c r="P54" s="458"/>
      <c r="Q54" s="458"/>
      <c r="R54" s="458"/>
      <c r="S54" s="458"/>
      <c r="T54" s="458"/>
      <c r="U54" s="458"/>
      <c r="V54" s="458"/>
      <c r="W54" s="458"/>
      <c r="X54" s="458"/>
      <c r="Y54" s="458"/>
      <c r="Z54" s="458"/>
    </row>
    <row r="55">
      <c r="A55" s="458"/>
      <c r="B55" s="458"/>
      <c r="C55" s="458"/>
      <c r="D55" s="458"/>
      <c r="E55" s="458"/>
      <c r="F55" s="458"/>
      <c r="G55" s="458"/>
      <c r="H55" s="458"/>
      <c r="I55" s="458"/>
      <c r="J55" s="458"/>
      <c r="K55" s="458"/>
      <c r="L55" s="458"/>
      <c r="M55" s="458"/>
      <c r="N55" s="458"/>
      <c r="O55" s="458"/>
      <c r="P55" s="458"/>
      <c r="Q55" s="458"/>
      <c r="R55" s="458"/>
      <c r="S55" s="458"/>
      <c r="T55" s="458"/>
      <c r="U55" s="458"/>
      <c r="V55" s="458"/>
      <c r="W55" s="458"/>
      <c r="X55" s="458"/>
      <c r="Y55" s="458"/>
      <c r="Z55" s="458"/>
    </row>
    <row r="56">
      <c r="A56" s="458"/>
      <c r="B56" s="458"/>
      <c r="C56" s="458"/>
      <c r="D56" s="458"/>
      <c r="E56" s="458"/>
      <c r="F56" s="458"/>
      <c r="G56" s="458"/>
      <c r="H56" s="458"/>
      <c r="I56" s="458"/>
      <c r="J56" s="458"/>
      <c r="K56" s="458"/>
      <c r="L56" s="458"/>
      <c r="M56" s="458"/>
      <c r="N56" s="458"/>
      <c r="O56" s="458"/>
      <c r="P56" s="458"/>
      <c r="Q56" s="458"/>
      <c r="R56" s="458"/>
      <c r="S56" s="458"/>
      <c r="T56" s="458"/>
      <c r="U56" s="458"/>
      <c r="V56" s="458"/>
      <c r="W56" s="458"/>
      <c r="X56" s="458"/>
      <c r="Y56" s="458"/>
      <c r="Z56" s="458"/>
    </row>
    <row r="57">
      <c r="A57" s="458"/>
      <c r="B57" s="458"/>
      <c r="C57" s="458"/>
      <c r="D57" s="458"/>
      <c r="E57" s="458"/>
      <c r="F57" s="458"/>
      <c r="G57" s="458"/>
      <c r="H57" s="458"/>
      <c r="I57" s="458"/>
      <c r="J57" s="458"/>
      <c r="K57" s="458"/>
      <c r="L57" s="458"/>
      <c r="M57" s="458"/>
      <c r="N57" s="458"/>
      <c r="O57" s="458"/>
      <c r="P57" s="458"/>
      <c r="Q57" s="458"/>
      <c r="R57" s="458"/>
      <c r="S57" s="458"/>
      <c r="T57" s="458"/>
      <c r="U57" s="458"/>
      <c r="V57" s="458"/>
      <c r="W57" s="458"/>
      <c r="X57" s="458"/>
      <c r="Y57" s="458"/>
      <c r="Z57" s="458"/>
    </row>
    <row r="58">
      <c r="A58" s="458"/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8"/>
      <c r="M58" s="458"/>
      <c r="N58" s="458"/>
      <c r="O58" s="458"/>
      <c r="P58" s="458"/>
      <c r="Q58" s="458"/>
      <c r="R58" s="458"/>
      <c r="S58" s="458"/>
      <c r="T58" s="458"/>
      <c r="U58" s="458"/>
      <c r="V58" s="458"/>
      <c r="W58" s="458"/>
      <c r="X58" s="458"/>
      <c r="Y58" s="458"/>
      <c r="Z58" s="458"/>
    </row>
    <row r="59">
      <c r="A59" s="458"/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8"/>
      <c r="M59" s="458"/>
      <c r="N59" s="458"/>
      <c r="O59" s="458"/>
      <c r="P59" s="458"/>
      <c r="Q59" s="458"/>
      <c r="R59" s="458"/>
      <c r="S59" s="458"/>
      <c r="T59" s="458"/>
      <c r="U59" s="458"/>
      <c r="V59" s="458"/>
      <c r="W59" s="458"/>
      <c r="X59" s="458"/>
      <c r="Y59" s="458"/>
      <c r="Z59" s="458"/>
    </row>
    <row r="60">
      <c r="A60" s="458"/>
      <c r="B60" s="458"/>
      <c r="C60" s="458"/>
      <c r="D60" s="458"/>
      <c r="E60" s="458"/>
      <c r="F60" s="458"/>
      <c r="G60" s="458"/>
      <c r="H60" s="458"/>
      <c r="I60" s="458"/>
      <c r="J60" s="458"/>
      <c r="K60" s="458"/>
      <c r="L60" s="458"/>
      <c r="M60" s="458"/>
      <c r="N60" s="458"/>
      <c r="O60" s="458"/>
      <c r="P60" s="458"/>
      <c r="Q60" s="458"/>
      <c r="R60" s="458"/>
      <c r="S60" s="458"/>
      <c r="T60" s="458"/>
      <c r="U60" s="458"/>
      <c r="V60" s="458"/>
      <c r="W60" s="458"/>
      <c r="X60" s="458"/>
      <c r="Y60" s="458"/>
      <c r="Z60" s="458"/>
    </row>
    <row r="61">
      <c r="A61" s="458"/>
      <c r="B61" s="458"/>
      <c r="C61" s="458"/>
      <c r="D61" s="458"/>
      <c r="E61" s="458"/>
      <c r="F61" s="458"/>
      <c r="G61" s="458"/>
      <c r="H61" s="458"/>
      <c r="I61" s="458"/>
      <c r="J61" s="458"/>
      <c r="K61" s="458"/>
      <c r="L61" s="458"/>
      <c r="M61" s="458"/>
      <c r="N61" s="458"/>
      <c r="O61" s="458"/>
      <c r="P61" s="458"/>
      <c r="Q61" s="458"/>
      <c r="R61" s="458"/>
      <c r="S61" s="458"/>
      <c r="T61" s="458"/>
      <c r="U61" s="458"/>
      <c r="V61" s="458"/>
      <c r="W61" s="458"/>
      <c r="X61" s="458"/>
      <c r="Y61" s="458"/>
      <c r="Z61" s="458"/>
    </row>
    <row r="62">
      <c r="A62" s="458"/>
      <c r="B62" s="458"/>
      <c r="C62" s="458"/>
      <c r="D62" s="458"/>
      <c r="E62" s="458"/>
      <c r="F62" s="458"/>
      <c r="G62" s="458"/>
      <c r="H62" s="458"/>
      <c r="I62" s="458"/>
      <c r="J62" s="458"/>
      <c r="K62" s="458"/>
      <c r="L62" s="458"/>
      <c r="M62" s="458"/>
      <c r="N62" s="458"/>
      <c r="O62" s="458"/>
      <c r="P62" s="458"/>
      <c r="Q62" s="458"/>
      <c r="R62" s="458"/>
      <c r="S62" s="458"/>
      <c r="T62" s="458"/>
      <c r="U62" s="458"/>
      <c r="V62" s="458"/>
      <c r="W62" s="458"/>
      <c r="X62" s="458"/>
      <c r="Y62" s="458"/>
      <c r="Z62" s="458"/>
    </row>
    <row r="63">
      <c r="A63" s="458"/>
      <c r="B63" s="458"/>
      <c r="C63" s="458"/>
      <c r="D63" s="458"/>
      <c r="E63" s="458"/>
      <c r="F63" s="458"/>
      <c r="G63" s="458"/>
      <c r="H63" s="458"/>
      <c r="I63" s="458"/>
      <c r="J63" s="458"/>
      <c r="K63" s="458"/>
      <c r="L63" s="458"/>
      <c r="M63" s="458"/>
      <c r="N63" s="458"/>
      <c r="O63" s="458"/>
      <c r="P63" s="458"/>
      <c r="Q63" s="458"/>
      <c r="R63" s="458"/>
      <c r="S63" s="458"/>
      <c r="T63" s="458"/>
      <c r="U63" s="458"/>
      <c r="V63" s="458"/>
      <c r="W63" s="458"/>
      <c r="X63" s="458"/>
      <c r="Y63" s="458"/>
      <c r="Z63" s="458"/>
    </row>
    <row r="64">
      <c r="A64" s="458"/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</row>
    <row r="65">
      <c r="A65" s="458"/>
      <c r="B65" s="458"/>
      <c r="C65" s="458"/>
      <c r="D65" s="458"/>
      <c r="E65" s="458"/>
      <c r="F65" s="458"/>
      <c r="G65" s="458"/>
      <c r="H65" s="458"/>
      <c r="I65" s="458"/>
      <c r="J65" s="458"/>
      <c r="K65" s="458"/>
      <c r="L65" s="458"/>
      <c r="M65" s="458"/>
      <c r="N65" s="458"/>
      <c r="O65" s="458"/>
      <c r="P65" s="458"/>
      <c r="Q65" s="458"/>
      <c r="R65" s="458"/>
      <c r="S65" s="458"/>
      <c r="T65" s="458"/>
      <c r="U65" s="458"/>
      <c r="V65" s="458"/>
      <c r="W65" s="458"/>
      <c r="X65" s="458"/>
      <c r="Y65" s="458"/>
      <c r="Z65" s="458"/>
    </row>
    <row r="66">
      <c r="A66" s="458"/>
      <c r="B66" s="458"/>
      <c r="C66" s="458"/>
      <c r="D66" s="458"/>
      <c r="E66" s="458"/>
      <c r="F66" s="458"/>
      <c r="G66" s="458"/>
      <c r="H66" s="458"/>
      <c r="I66" s="458"/>
      <c r="J66" s="458"/>
      <c r="K66" s="458"/>
      <c r="L66" s="458"/>
      <c r="M66" s="458"/>
      <c r="N66" s="458"/>
      <c r="O66" s="458"/>
      <c r="P66" s="458"/>
      <c r="Q66" s="458"/>
      <c r="R66" s="458"/>
      <c r="S66" s="458"/>
      <c r="T66" s="458"/>
      <c r="U66" s="458"/>
      <c r="V66" s="458"/>
      <c r="W66" s="458"/>
      <c r="X66" s="458"/>
      <c r="Y66" s="458"/>
      <c r="Z66" s="458"/>
    </row>
    <row r="67">
      <c r="A67" s="458"/>
      <c r="B67" s="458"/>
      <c r="C67" s="458"/>
      <c r="D67" s="458"/>
      <c r="E67" s="458"/>
      <c r="F67" s="458"/>
      <c r="G67" s="458"/>
      <c r="H67" s="458"/>
      <c r="I67" s="458"/>
      <c r="J67" s="458"/>
      <c r="K67" s="458"/>
      <c r="L67" s="458"/>
      <c r="M67" s="458"/>
      <c r="N67" s="458"/>
      <c r="O67" s="458"/>
      <c r="P67" s="458"/>
      <c r="Q67" s="458"/>
      <c r="R67" s="458"/>
      <c r="S67" s="458"/>
      <c r="T67" s="458"/>
      <c r="U67" s="458"/>
      <c r="V67" s="458"/>
      <c r="W67" s="458"/>
      <c r="X67" s="458"/>
      <c r="Y67" s="458"/>
      <c r="Z67" s="458"/>
    </row>
    <row r="68">
      <c r="A68" s="458"/>
      <c r="B68" s="458"/>
      <c r="C68" s="458"/>
      <c r="D68" s="458"/>
      <c r="E68" s="458"/>
      <c r="F68" s="458"/>
      <c r="G68" s="458"/>
      <c r="H68" s="458"/>
      <c r="I68" s="458"/>
      <c r="J68" s="458"/>
      <c r="K68" s="458"/>
      <c r="L68" s="458"/>
      <c r="M68" s="458"/>
      <c r="N68" s="458"/>
      <c r="O68" s="458"/>
      <c r="P68" s="458"/>
      <c r="Q68" s="458"/>
      <c r="R68" s="458"/>
      <c r="S68" s="458"/>
      <c r="T68" s="458"/>
      <c r="U68" s="458"/>
      <c r="V68" s="458"/>
      <c r="W68" s="458"/>
      <c r="X68" s="458"/>
      <c r="Y68" s="458"/>
      <c r="Z68" s="458"/>
    </row>
    <row r="69">
      <c r="A69" s="458"/>
      <c r="B69" s="458"/>
      <c r="C69" s="458"/>
      <c r="D69" s="458"/>
      <c r="E69" s="458"/>
      <c r="F69" s="458"/>
      <c r="G69" s="458"/>
      <c r="H69" s="458"/>
      <c r="I69" s="458"/>
      <c r="J69" s="458"/>
      <c r="K69" s="458"/>
      <c r="L69" s="458"/>
      <c r="M69" s="458"/>
      <c r="N69" s="458"/>
      <c r="O69" s="458"/>
      <c r="P69" s="458"/>
      <c r="Q69" s="458"/>
      <c r="R69" s="458"/>
      <c r="S69" s="458"/>
      <c r="T69" s="458"/>
      <c r="U69" s="458"/>
      <c r="V69" s="458"/>
      <c r="W69" s="458"/>
      <c r="X69" s="458"/>
      <c r="Y69" s="458"/>
      <c r="Z69" s="458"/>
    </row>
    <row r="70">
      <c r="A70" s="458"/>
      <c r="B70" s="458"/>
      <c r="C70" s="458"/>
      <c r="D70" s="458"/>
      <c r="E70" s="458"/>
      <c r="F70" s="458"/>
      <c r="G70" s="458"/>
      <c r="H70" s="458"/>
      <c r="I70" s="458"/>
      <c r="J70" s="458"/>
      <c r="K70" s="458"/>
      <c r="L70" s="458"/>
      <c r="M70" s="458"/>
      <c r="N70" s="458"/>
      <c r="O70" s="458"/>
      <c r="P70" s="458"/>
      <c r="Q70" s="458"/>
      <c r="R70" s="458"/>
      <c r="S70" s="458"/>
      <c r="T70" s="458"/>
      <c r="U70" s="458"/>
      <c r="V70" s="458"/>
      <c r="W70" s="458"/>
      <c r="X70" s="458"/>
      <c r="Y70" s="458"/>
      <c r="Z70" s="458"/>
    </row>
    <row r="71">
      <c r="A71" s="458"/>
      <c r="B71" s="458"/>
      <c r="C71" s="458"/>
      <c r="D71" s="458"/>
      <c r="E71" s="458"/>
      <c r="F71" s="458"/>
      <c r="G71" s="458"/>
      <c r="H71" s="458"/>
      <c r="I71" s="458"/>
      <c r="J71" s="458"/>
      <c r="K71" s="458"/>
      <c r="L71" s="458"/>
      <c r="M71" s="458"/>
      <c r="N71" s="458"/>
      <c r="O71" s="458"/>
      <c r="P71" s="458"/>
      <c r="Q71" s="458"/>
      <c r="R71" s="458"/>
      <c r="S71" s="458"/>
      <c r="T71" s="458"/>
      <c r="U71" s="458"/>
      <c r="V71" s="458"/>
      <c r="W71" s="458"/>
      <c r="X71" s="458"/>
      <c r="Y71" s="458"/>
      <c r="Z71" s="458"/>
    </row>
    <row r="72">
      <c r="A72" s="458"/>
      <c r="B72" s="458"/>
      <c r="C72" s="458"/>
      <c r="D72" s="458"/>
      <c r="E72" s="458"/>
      <c r="F72" s="458"/>
      <c r="G72" s="458"/>
      <c r="H72" s="458"/>
      <c r="I72" s="458"/>
      <c r="J72" s="458"/>
      <c r="K72" s="458"/>
      <c r="L72" s="458"/>
      <c r="M72" s="458"/>
      <c r="N72" s="458"/>
      <c r="O72" s="458"/>
      <c r="P72" s="458"/>
      <c r="Q72" s="458"/>
      <c r="R72" s="458"/>
      <c r="S72" s="458"/>
      <c r="T72" s="458"/>
      <c r="U72" s="458"/>
      <c r="V72" s="458"/>
      <c r="W72" s="458"/>
      <c r="X72" s="458"/>
      <c r="Y72" s="458"/>
      <c r="Z72" s="458"/>
    </row>
    <row r="73">
      <c r="A73" s="458"/>
      <c r="B73" s="458"/>
      <c r="C73" s="458"/>
      <c r="D73" s="458"/>
      <c r="E73" s="458"/>
      <c r="F73" s="458"/>
      <c r="G73" s="458"/>
      <c r="H73" s="458"/>
      <c r="I73" s="458"/>
      <c r="J73" s="458"/>
      <c r="K73" s="458"/>
      <c r="L73" s="458"/>
      <c r="M73" s="458"/>
      <c r="N73" s="458"/>
      <c r="O73" s="458"/>
      <c r="P73" s="458"/>
      <c r="Q73" s="458"/>
      <c r="R73" s="458"/>
      <c r="S73" s="458"/>
      <c r="T73" s="458"/>
      <c r="U73" s="458"/>
      <c r="V73" s="458"/>
      <c r="W73" s="458"/>
      <c r="X73" s="458"/>
      <c r="Y73" s="458"/>
      <c r="Z73" s="458"/>
    </row>
    <row r="74">
      <c r="A74" s="458"/>
      <c r="B74" s="458"/>
      <c r="C74" s="458"/>
      <c r="D74" s="458"/>
      <c r="E74" s="458"/>
      <c r="F74" s="458"/>
      <c r="G74" s="458"/>
      <c r="H74" s="458"/>
      <c r="I74" s="458"/>
      <c r="J74" s="458"/>
      <c r="K74" s="458"/>
      <c r="L74" s="458"/>
      <c r="M74" s="458"/>
      <c r="N74" s="458"/>
      <c r="O74" s="458"/>
      <c r="P74" s="458"/>
      <c r="Q74" s="458"/>
      <c r="R74" s="458"/>
      <c r="S74" s="458"/>
      <c r="T74" s="458"/>
      <c r="U74" s="458"/>
      <c r="V74" s="458"/>
      <c r="W74" s="458"/>
      <c r="X74" s="458"/>
      <c r="Y74" s="458"/>
      <c r="Z74" s="458"/>
    </row>
    <row r="75">
      <c r="A75" s="458"/>
      <c r="B75" s="458"/>
      <c r="C75" s="458"/>
      <c r="D75" s="458"/>
      <c r="E75" s="458"/>
      <c r="F75" s="458"/>
      <c r="G75" s="458"/>
      <c r="H75" s="458"/>
      <c r="I75" s="458"/>
      <c r="J75" s="458"/>
      <c r="K75" s="458"/>
      <c r="L75" s="458"/>
      <c r="M75" s="458"/>
      <c r="N75" s="458"/>
      <c r="O75" s="458"/>
      <c r="P75" s="458"/>
      <c r="Q75" s="458"/>
      <c r="R75" s="458"/>
      <c r="S75" s="458"/>
      <c r="T75" s="458"/>
      <c r="U75" s="458"/>
      <c r="V75" s="458"/>
      <c r="W75" s="458"/>
      <c r="X75" s="458"/>
      <c r="Y75" s="458"/>
      <c r="Z75" s="458"/>
    </row>
    <row r="76">
      <c r="A76" s="458"/>
      <c r="B76" s="458"/>
      <c r="C76" s="458"/>
      <c r="D76" s="458"/>
      <c r="E76" s="458"/>
      <c r="F76" s="458"/>
      <c r="G76" s="458"/>
      <c r="H76" s="458"/>
      <c r="I76" s="458"/>
      <c r="J76" s="458"/>
      <c r="K76" s="458"/>
      <c r="L76" s="458"/>
      <c r="M76" s="458"/>
      <c r="N76" s="458"/>
      <c r="O76" s="458"/>
      <c r="P76" s="458"/>
      <c r="Q76" s="458"/>
      <c r="R76" s="458"/>
      <c r="S76" s="458"/>
      <c r="T76" s="458"/>
      <c r="U76" s="458"/>
      <c r="V76" s="458"/>
      <c r="W76" s="458"/>
      <c r="X76" s="458"/>
      <c r="Y76" s="458"/>
      <c r="Z76" s="458"/>
    </row>
    <row r="77">
      <c r="A77" s="458"/>
      <c r="B77" s="458"/>
      <c r="C77" s="458"/>
      <c r="D77" s="458"/>
      <c r="E77" s="458"/>
      <c r="F77" s="458"/>
      <c r="G77" s="458"/>
      <c r="H77" s="458"/>
      <c r="I77" s="458"/>
      <c r="J77" s="458"/>
      <c r="K77" s="458"/>
      <c r="L77" s="458"/>
      <c r="M77" s="458"/>
      <c r="N77" s="458"/>
      <c r="O77" s="458"/>
      <c r="P77" s="458"/>
      <c r="Q77" s="458"/>
      <c r="R77" s="458"/>
      <c r="S77" s="458"/>
      <c r="T77" s="458"/>
      <c r="U77" s="458"/>
      <c r="V77" s="458"/>
      <c r="W77" s="458"/>
      <c r="X77" s="458"/>
      <c r="Y77" s="458"/>
      <c r="Z77" s="458"/>
    </row>
    <row r="78">
      <c r="A78" s="458"/>
      <c r="B78" s="458"/>
      <c r="C78" s="458"/>
      <c r="D78" s="458"/>
      <c r="E78" s="458"/>
      <c r="F78" s="458"/>
      <c r="G78" s="458"/>
      <c r="H78" s="458"/>
      <c r="I78" s="458"/>
      <c r="J78" s="458"/>
      <c r="K78" s="458"/>
      <c r="L78" s="458"/>
      <c r="M78" s="458"/>
      <c r="N78" s="458"/>
      <c r="O78" s="458"/>
      <c r="P78" s="458"/>
      <c r="Q78" s="458"/>
      <c r="R78" s="458"/>
      <c r="S78" s="458"/>
      <c r="T78" s="458"/>
      <c r="U78" s="458"/>
      <c r="V78" s="458"/>
      <c r="W78" s="458"/>
      <c r="X78" s="458"/>
      <c r="Y78" s="458"/>
      <c r="Z78" s="458"/>
    </row>
    <row r="79">
      <c r="A79" s="458"/>
      <c r="B79" s="458"/>
      <c r="C79" s="458"/>
      <c r="D79" s="458"/>
      <c r="E79" s="458"/>
      <c r="F79" s="458"/>
      <c r="G79" s="458"/>
      <c r="H79" s="458"/>
      <c r="I79" s="458"/>
      <c r="J79" s="458"/>
      <c r="K79" s="458"/>
      <c r="L79" s="458"/>
      <c r="M79" s="458"/>
      <c r="N79" s="458"/>
      <c r="O79" s="458"/>
      <c r="P79" s="458"/>
      <c r="Q79" s="458"/>
      <c r="R79" s="458"/>
      <c r="S79" s="458"/>
      <c r="T79" s="458"/>
      <c r="U79" s="458"/>
      <c r="V79" s="458"/>
      <c r="W79" s="458"/>
      <c r="X79" s="458"/>
      <c r="Y79" s="458"/>
      <c r="Z79" s="458"/>
    </row>
    <row r="80">
      <c r="A80" s="458"/>
      <c r="B80" s="458"/>
      <c r="C80" s="458"/>
      <c r="D80" s="458"/>
      <c r="E80" s="458"/>
      <c r="F80" s="458"/>
      <c r="G80" s="458"/>
      <c r="H80" s="458"/>
      <c r="I80" s="458"/>
      <c r="J80" s="458"/>
      <c r="K80" s="458"/>
      <c r="L80" s="458"/>
      <c r="M80" s="458"/>
      <c r="N80" s="458"/>
      <c r="O80" s="458"/>
      <c r="P80" s="458"/>
      <c r="Q80" s="458"/>
      <c r="R80" s="458"/>
      <c r="S80" s="458"/>
      <c r="T80" s="458"/>
      <c r="U80" s="458"/>
      <c r="V80" s="458"/>
      <c r="W80" s="458"/>
      <c r="X80" s="458"/>
      <c r="Y80" s="458"/>
      <c r="Z80" s="458"/>
    </row>
    <row r="81">
      <c r="A81" s="458"/>
      <c r="B81" s="458"/>
      <c r="C81" s="458"/>
      <c r="D81" s="458"/>
      <c r="E81" s="458"/>
      <c r="F81" s="458"/>
      <c r="G81" s="458"/>
      <c r="H81" s="458"/>
      <c r="I81" s="458"/>
      <c r="J81" s="458"/>
      <c r="K81" s="458"/>
      <c r="L81" s="458"/>
      <c r="M81" s="458"/>
      <c r="N81" s="458"/>
      <c r="O81" s="458"/>
      <c r="P81" s="458"/>
      <c r="Q81" s="458"/>
      <c r="R81" s="458"/>
      <c r="S81" s="458"/>
      <c r="T81" s="458"/>
      <c r="U81" s="458"/>
      <c r="V81" s="458"/>
      <c r="W81" s="458"/>
      <c r="X81" s="458"/>
      <c r="Y81" s="458"/>
      <c r="Z81" s="458"/>
    </row>
    <row r="82">
      <c r="A82" s="458"/>
      <c r="B82" s="458"/>
      <c r="C82" s="458"/>
      <c r="D82" s="458"/>
      <c r="E82" s="458"/>
      <c r="F82" s="458"/>
      <c r="G82" s="458"/>
      <c r="H82" s="458"/>
      <c r="I82" s="458"/>
      <c r="J82" s="458"/>
      <c r="K82" s="458"/>
      <c r="L82" s="458"/>
      <c r="M82" s="458"/>
      <c r="N82" s="458"/>
      <c r="O82" s="458"/>
      <c r="P82" s="458"/>
      <c r="Q82" s="458"/>
      <c r="R82" s="458"/>
      <c r="S82" s="458"/>
      <c r="T82" s="458"/>
      <c r="U82" s="458"/>
      <c r="V82" s="458"/>
      <c r="W82" s="458"/>
      <c r="X82" s="458"/>
      <c r="Y82" s="458"/>
      <c r="Z82" s="458"/>
    </row>
    <row r="83">
      <c r="A83" s="458"/>
      <c r="B83" s="458"/>
      <c r="C83" s="458"/>
      <c r="D83" s="458"/>
      <c r="E83" s="458"/>
      <c r="F83" s="458"/>
      <c r="G83" s="458"/>
      <c r="H83" s="458"/>
      <c r="I83" s="458"/>
      <c r="J83" s="458"/>
      <c r="K83" s="458"/>
      <c r="L83" s="458"/>
      <c r="M83" s="458"/>
      <c r="N83" s="458"/>
      <c r="O83" s="458"/>
      <c r="P83" s="458"/>
      <c r="Q83" s="458"/>
      <c r="R83" s="458"/>
      <c r="S83" s="458"/>
      <c r="T83" s="458"/>
      <c r="U83" s="458"/>
      <c r="V83" s="458"/>
      <c r="W83" s="458"/>
      <c r="X83" s="458"/>
      <c r="Y83" s="458"/>
      <c r="Z83" s="458"/>
    </row>
    <row r="84">
      <c r="A84" s="458"/>
      <c r="B84" s="458"/>
      <c r="C84" s="458"/>
      <c r="D84" s="458"/>
      <c r="E84" s="458"/>
      <c r="F84" s="458"/>
      <c r="G84" s="458"/>
      <c r="H84" s="458"/>
      <c r="I84" s="458"/>
      <c r="J84" s="458"/>
      <c r="K84" s="458"/>
      <c r="L84" s="458"/>
      <c r="M84" s="458"/>
      <c r="N84" s="458"/>
      <c r="O84" s="458"/>
      <c r="P84" s="458"/>
      <c r="Q84" s="458"/>
      <c r="R84" s="458"/>
      <c r="S84" s="458"/>
      <c r="T84" s="458"/>
      <c r="U84" s="458"/>
      <c r="V84" s="458"/>
      <c r="W84" s="458"/>
      <c r="X84" s="458"/>
      <c r="Y84" s="458"/>
      <c r="Z84" s="458"/>
    </row>
    <row r="85">
      <c r="A85" s="458"/>
      <c r="B85" s="458"/>
      <c r="C85" s="458"/>
      <c r="D85" s="458"/>
      <c r="E85" s="458"/>
      <c r="F85" s="458"/>
      <c r="G85" s="458"/>
      <c r="H85" s="458"/>
      <c r="I85" s="458"/>
      <c r="J85" s="458"/>
      <c r="K85" s="458"/>
      <c r="L85" s="458"/>
      <c r="M85" s="458"/>
      <c r="N85" s="458"/>
      <c r="O85" s="458"/>
      <c r="P85" s="458"/>
      <c r="Q85" s="458"/>
      <c r="R85" s="458"/>
      <c r="S85" s="458"/>
      <c r="T85" s="458"/>
      <c r="U85" s="458"/>
      <c r="V85" s="458"/>
      <c r="W85" s="458"/>
      <c r="X85" s="458"/>
      <c r="Y85" s="458"/>
      <c r="Z85" s="458"/>
    </row>
    <row r="86">
      <c r="A86" s="458"/>
      <c r="B86" s="458"/>
      <c r="C86" s="458"/>
      <c r="D86" s="458"/>
      <c r="E86" s="458"/>
      <c r="F86" s="458"/>
      <c r="G86" s="458"/>
      <c r="H86" s="458"/>
      <c r="I86" s="458"/>
      <c r="J86" s="458"/>
      <c r="K86" s="458"/>
      <c r="L86" s="458"/>
      <c r="M86" s="458"/>
      <c r="N86" s="458"/>
      <c r="O86" s="458"/>
      <c r="P86" s="458"/>
      <c r="Q86" s="458"/>
      <c r="R86" s="458"/>
      <c r="S86" s="458"/>
      <c r="T86" s="458"/>
      <c r="U86" s="458"/>
      <c r="V86" s="458"/>
      <c r="W86" s="458"/>
      <c r="X86" s="458"/>
      <c r="Y86" s="458"/>
      <c r="Z86" s="458"/>
    </row>
    <row r="87">
      <c r="A87" s="458"/>
      <c r="B87" s="458"/>
      <c r="C87" s="458"/>
      <c r="D87" s="458"/>
      <c r="E87" s="458"/>
      <c r="F87" s="458"/>
      <c r="G87" s="458"/>
      <c r="H87" s="458"/>
      <c r="I87" s="458"/>
      <c r="J87" s="458"/>
      <c r="K87" s="458"/>
      <c r="L87" s="458"/>
      <c r="M87" s="458"/>
      <c r="N87" s="458"/>
      <c r="O87" s="458"/>
      <c r="P87" s="458"/>
      <c r="Q87" s="458"/>
      <c r="R87" s="458"/>
      <c r="S87" s="458"/>
      <c r="T87" s="458"/>
      <c r="U87" s="458"/>
      <c r="V87" s="458"/>
      <c r="W87" s="458"/>
      <c r="X87" s="458"/>
      <c r="Y87" s="458"/>
      <c r="Z87" s="458"/>
    </row>
    <row r="88">
      <c r="A88" s="458"/>
      <c r="B88" s="458"/>
      <c r="C88" s="458"/>
      <c r="D88" s="458"/>
      <c r="E88" s="458"/>
      <c r="F88" s="458"/>
      <c r="G88" s="458"/>
      <c r="H88" s="458"/>
      <c r="I88" s="458"/>
      <c r="J88" s="458"/>
      <c r="K88" s="458"/>
      <c r="L88" s="458"/>
      <c r="M88" s="458"/>
      <c r="N88" s="458"/>
      <c r="O88" s="458"/>
      <c r="P88" s="458"/>
      <c r="Q88" s="458"/>
      <c r="R88" s="458"/>
      <c r="S88" s="458"/>
      <c r="T88" s="458"/>
      <c r="U88" s="458"/>
      <c r="V88" s="458"/>
      <c r="W88" s="458"/>
      <c r="X88" s="458"/>
      <c r="Y88" s="458"/>
      <c r="Z88" s="458"/>
    </row>
    <row r="89">
      <c r="A89" s="458"/>
      <c r="B89" s="458"/>
      <c r="C89" s="458"/>
      <c r="D89" s="458"/>
      <c r="E89" s="458"/>
      <c r="F89" s="458"/>
      <c r="G89" s="458"/>
      <c r="H89" s="458"/>
      <c r="I89" s="458"/>
      <c r="J89" s="458"/>
      <c r="K89" s="458"/>
      <c r="L89" s="458"/>
      <c r="M89" s="458"/>
      <c r="N89" s="458"/>
      <c r="O89" s="458"/>
      <c r="P89" s="458"/>
      <c r="Q89" s="458"/>
      <c r="R89" s="458"/>
      <c r="S89" s="458"/>
      <c r="T89" s="458"/>
      <c r="U89" s="458"/>
      <c r="V89" s="458"/>
      <c r="W89" s="458"/>
      <c r="X89" s="458"/>
      <c r="Y89" s="458"/>
      <c r="Z89" s="458"/>
    </row>
    <row r="90">
      <c r="A90" s="458"/>
      <c r="B90" s="458"/>
      <c r="C90" s="458"/>
      <c r="D90" s="458"/>
      <c r="E90" s="458"/>
      <c r="F90" s="458"/>
      <c r="G90" s="458"/>
      <c r="H90" s="458"/>
      <c r="I90" s="458"/>
      <c r="J90" s="458"/>
      <c r="K90" s="458"/>
      <c r="L90" s="458"/>
      <c r="M90" s="458"/>
      <c r="N90" s="458"/>
      <c r="O90" s="458"/>
      <c r="P90" s="458"/>
      <c r="Q90" s="458"/>
      <c r="R90" s="458"/>
      <c r="S90" s="458"/>
      <c r="T90" s="458"/>
      <c r="U90" s="458"/>
      <c r="V90" s="458"/>
      <c r="W90" s="458"/>
      <c r="X90" s="458"/>
      <c r="Y90" s="458"/>
      <c r="Z90" s="458"/>
    </row>
    <row r="91">
      <c r="A91" s="458"/>
      <c r="B91" s="458"/>
      <c r="C91" s="458"/>
      <c r="D91" s="458"/>
      <c r="E91" s="458"/>
      <c r="F91" s="458"/>
      <c r="G91" s="458"/>
      <c r="H91" s="458"/>
      <c r="I91" s="458"/>
      <c r="J91" s="458"/>
      <c r="K91" s="458"/>
      <c r="L91" s="458"/>
      <c r="M91" s="458"/>
      <c r="N91" s="458"/>
      <c r="O91" s="458"/>
      <c r="P91" s="458"/>
      <c r="Q91" s="458"/>
      <c r="R91" s="458"/>
      <c r="S91" s="458"/>
      <c r="T91" s="458"/>
      <c r="U91" s="458"/>
      <c r="V91" s="458"/>
      <c r="W91" s="458"/>
      <c r="X91" s="458"/>
      <c r="Y91" s="458"/>
      <c r="Z91" s="458"/>
    </row>
    <row r="92">
      <c r="A92" s="458"/>
      <c r="B92" s="458"/>
      <c r="C92" s="458"/>
      <c r="D92" s="458"/>
      <c r="E92" s="458"/>
      <c r="F92" s="458"/>
      <c r="G92" s="458"/>
      <c r="H92" s="458"/>
      <c r="I92" s="458"/>
      <c r="J92" s="458"/>
      <c r="K92" s="458"/>
      <c r="L92" s="458"/>
      <c r="M92" s="458"/>
      <c r="N92" s="458"/>
      <c r="O92" s="458"/>
      <c r="P92" s="458"/>
      <c r="Q92" s="458"/>
      <c r="R92" s="458"/>
      <c r="S92" s="458"/>
      <c r="T92" s="458"/>
      <c r="U92" s="458"/>
      <c r="V92" s="458"/>
      <c r="W92" s="458"/>
      <c r="X92" s="458"/>
      <c r="Y92" s="458"/>
      <c r="Z92" s="458"/>
    </row>
    <row r="93">
      <c r="A93" s="458"/>
      <c r="B93" s="458"/>
      <c r="C93" s="458"/>
      <c r="D93" s="458"/>
      <c r="E93" s="458"/>
      <c r="F93" s="458"/>
      <c r="G93" s="458"/>
      <c r="H93" s="458"/>
      <c r="I93" s="458"/>
      <c r="J93" s="458"/>
      <c r="K93" s="458"/>
      <c r="L93" s="458"/>
      <c r="M93" s="458"/>
      <c r="N93" s="458"/>
      <c r="O93" s="458"/>
      <c r="P93" s="458"/>
      <c r="Q93" s="458"/>
      <c r="R93" s="458"/>
      <c r="S93" s="458"/>
      <c r="T93" s="458"/>
      <c r="U93" s="458"/>
      <c r="V93" s="458"/>
      <c r="W93" s="458"/>
      <c r="X93" s="458"/>
      <c r="Y93" s="458"/>
      <c r="Z93" s="458"/>
    </row>
    <row r="94">
      <c r="A94" s="458"/>
      <c r="B94" s="458"/>
      <c r="C94" s="458"/>
      <c r="D94" s="458"/>
      <c r="E94" s="458"/>
      <c r="F94" s="458"/>
      <c r="G94" s="458"/>
      <c r="H94" s="458"/>
      <c r="I94" s="458"/>
      <c r="J94" s="458"/>
      <c r="K94" s="458"/>
      <c r="L94" s="458"/>
      <c r="M94" s="458"/>
      <c r="N94" s="458"/>
      <c r="O94" s="458"/>
      <c r="P94" s="458"/>
      <c r="Q94" s="458"/>
      <c r="R94" s="458"/>
      <c r="S94" s="458"/>
      <c r="T94" s="458"/>
      <c r="U94" s="458"/>
      <c r="V94" s="458"/>
      <c r="W94" s="458"/>
      <c r="X94" s="458"/>
      <c r="Y94" s="458"/>
      <c r="Z94" s="458"/>
    </row>
    <row r="95">
      <c r="A95" s="458"/>
      <c r="B95" s="458"/>
      <c r="C95" s="458"/>
      <c r="D95" s="458"/>
      <c r="E95" s="458"/>
      <c r="F95" s="458"/>
      <c r="G95" s="458"/>
      <c r="H95" s="458"/>
      <c r="I95" s="458"/>
      <c r="J95" s="458"/>
      <c r="K95" s="458"/>
      <c r="L95" s="458"/>
      <c r="M95" s="458"/>
      <c r="N95" s="458"/>
      <c r="O95" s="458"/>
      <c r="P95" s="458"/>
      <c r="Q95" s="458"/>
      <c r="R95" s="458"/>
      <c r="S95" s="458"/>
      <c r="T95" s="458"/>
      <c r="U95" s="458"/>
      <c r="V95" s="458"/>
      <c r="W95" s="458"/>
      <c r="X95" s="458"/>
      <c r="Y95" s="458"/>
      <c r="Z95" s="458"/>
    </row>
    <row r="96">
      <c r="A96" s="458"/>
      <c r="B96" s="458"/>
      <c r="C96" s="458"/>
      <c r="D96" s="458"/>
      <c r="E96" s="458"/>
      <c r="F96" s="458"/>
      <c r="G96" s="458"/>
      <c r="H96" s="458"/>
      <c r="I96" s="458"/>
      <c r="J96" s="458"/>
      <c r="K96" s="458"/>
      <c r="L96" s="458"/>
      <c r="M96" s="458"/>
      <c r="N96" s="458"/>
      <c r="O96" s="458"/>
      <c r="P96" s="458"/>
      <c r="Q96" s="458"/>
      <c r="R96" s="458"/>
      <c r="S96" s="458"/>
      <c r="T96" s="458"/>
      <c r="U96" s="458"/>
      <c r="V96" s="458"/>
      <c r="W96" s="458"/>
      <c r="X96" s="458"/>
      <c r="Y96" s="458"/>
      <c r="Z96" s="458"/>
    </row>
    <row r="97">
      <c r="A97" s="458"/>
      <c r="B97" s="458"/>
      <c r="C97" s="458"/>
      <c r="D97" s="458"/>
      <c r="E97" s="458"/>
      <c r="F97" s="458"/>
      <c r="G97" s="458"/>
      <c r="H97" s="458"/>
      <c r="I97" s="458"/>
      <c r="J97" s="458"/>
      <c r="K97" s="458"/>
      <c r="L97" s="458"/>
      <c r="M97" s="458"/>
      <c r="N97" s="458"/>
      <c r="O97" s="458"/>
      <c r="P97" s="458"/>
      <c r="Q97" s="458"/>
      <c r="R97" s="458"/>
      <c r="S97" s="458"/>
      <c r="T97" s="458"/>
      <c r="U97" s="458"/>
      <c r="V97" s="458"/>
      <c r="W97" s="458"/>
      <c r="X97" s="458"/>
      <c r="Y97" s="458"/>
      <c r="Z97" s="458"/>
    </row>
    <row r="98">
      <c r="A98" s="458"/>
      <c r="B98" s="458"/>
      <c r="C98" s="458"/>
      <c r="D98" s="458"/>
      <c r="E98" s="458"/>
      <c r="F98" s="458"/>
      <c r="G98" s="458"/>
      <c r="H98" s="458"/>
      <c r="I98" s="458"/>
      <c r="J98" s="458"/>
      <c r="K98" s="458"/>
      <c r="L98" s="458"/>
      <c r="M98" s="458"/>
      <c r="N98" s="458"/>
      <c r="O98" s="458"/>
      <c r="P98" s="458"/>
      <c r="Q98" s="458"/>
      <c r="R98" s="458"/>
      <c r="S98" s="458"/>
      <c r="T98" s="458"/>
      <c r="U98" s="458"/>
      <c r="V98" s="458"/>
      <c r="W98" s="458"/>
      <c r="X98" s="458"/>
      <c r="Y98" s="458"/>
      <c r="Z98" s="458"/>
    </row>
    <row r="99">
      <c r="A99" s="458"/>
      <c r="B99" s="458"/>
      <c r="C99" s="458"/>
      <c r="D99" s="458"/>
      <c r="E99" s="458"/>
      <c r="F99" s="458"/>
      <c r="G99" s="458"/>
      <c r="H99" s="458"/>
      <c r="I99" s="458"/>
      <c r="J99" s="458"/>
      <c r="K99" s="458"/>
      <c r="L99" s="458"/>
      <c r="M99" s="458"/>
      <c r="N99" s="458"/>
      <c r="O99" s="458"/>
      <c r="P99" s="458"/>
      <c r="Q99" s="458"/>
      <c r="R99" s="458"/>
      <c r="S99" s="458"/>
      <c r="T99" s="458"/>
      <c r="U99" s="458"/>
      <c r="V99" s="458"/>
      <c r="W99" s="458"/>
      <c r="X99" s="458"/>
      <c r="Y99" s="458"/>
      <c r="Z99" s="458"/>
    </row>
    <row r="100">
      <c r="A100" s="458"/>
      <c r="B100" s="458"/>
      <c r="C100" s="458"/>
      <c r="D100" s="458"/>
      <c r="E100" s="458"/>
      <c r="F100" s="458"/>
      <c r="G100" s="458"/>
      <c r="H100" s="458"/>
      <c r="I100" s="458"/>
      <c r="J100" s="458"/>
      <c r="K100" s="458"/>
      <c r="L100" s="458"/>
      <c r="M100" s="458"/>
      <c r="N100" s="458"/>
      <c r="O100" s="458"/>
      <c r="P100" s="458"/>
      <c r="Q100" s="458"/>
      <c r="R100" s="458"/>
      <c r="S100" s="458"/>
      <c r="T100" s="458"/>
      <c r="U100" s="458"/>
      <c r="V100" s="458"/>
      <c r="W100" s="458"/>
      <c r="X100" s="458"/>
      <c r="Y100" s="458"/>
      <c r="Z100" s="458"/>
    </row>
    <row r="101">
      <c r="A101" s="458"/>
      <c r="B101" s="458"/>
      <c r="C101" s="458"/>
      <c r="D101" s="458"/>
      <c r="E101" s="458"/>
      <c r="F101" s="458"/>
      <c r="G101" s="458"/>
      <c r="H101" s="458"/>
      <c r="I101" s="458"/>
      <c r="J101" s="458"/>
      <c r="K101" s="458"/>
      <c r="L101" s="458"/>
      <c r="M101" s="458"/>
      <c r="N101" s="458"/>
      <c r="O101" s="458"/>
      <c r="P101" s="458"/>
      <c r="Q101" s="458"/>
      <c r="R101" s="458"/>
      <c r="S101" s="458"/>
      <c r="T101" s="458"/>
      <c r="U101" s="458"/>
      <c r="V101" s="458"/>
      <c r="W101" s="458"/>
      <c r="X101" s="458"/>
      <c r="Y101" s="458"/>
      <c r="Z101" s="458"/>
    </row>
    <row r="102">
      <c r="A102" s="458"/>
      <c r="B102" s="458"/>
      <c r="C102" s="458"/>
      <c r="D102" s="458"/>
      <c r="E102" s="458"/>
      <c r="F102" s="458"/>
      <c r="G102" s="458"/>
      <c r="H102" s="458"/>
      <c r="I102" s="458"/>
      <c r="J102" s="458"/>
      <c r="K102" s="458"/>
      <c r="L102" s="458"/>
      <c r="M102" s="458"/>
      <c r="N102" s="458"/>
      <c r="O102" s="458"/>
      <c r="P102" s="458"/>
      <c r="Q102" s="458"/>
      <c r="R102" s="458"/>
      <c r="S102" s="458"/>
      <c r="T102" s="458"/>
      <c r="U102" s="458"/>
      <c r="V102" s="458"/>
      <c r="W102" s="458"/>
      <c r="X102" s="458"/>
      <c r="Y102" s="458"/>
      <c r="Z102" s="458"/>
    </row>
    <row r="103">
      <c r="A103" s="458"/>
      <c r="B103" s="458"/>
      <c r="C103" s="458"/>
      <c r="D103" s="458"/>
      <c r="E103" s="458"/>
      <c r="F103" s="458"/>
      <c r="G103" s="458"/>
      <c r="H103" s="458"/>
      <c r="I103" s="458"/>
      <c r="J103" s="458"/>
      <c r="K103" s="458"/>
      <c r="L103" s="458"/>
      <c r="M103" s="458"/>
      <c r="N103" s="458"/>
      <c r="O103" s="458"/>
      <c r="P103" s="458"/>
      <c r="Q103" s="458"/>
      <c r="R103" s="458"/>
      <c r="S103" s="458"/>
      <c r="T103" s="458"/>
      <c r="U103" s="458"/>
      <c r="V103" s="458"/>
      <c r="W103" s="458"/>
      <c r="X103" s="458"/>
      <c r="Y103" s="458"/>
      <c r="Z103" s="458"/>
    </row>
    <row r="104">
      <c r="A104" s="458"/>
      <c r="B104" s="458"/>
      <c r="C104" s="458"/>
      <c r="D104" s="458"/>
      <c r="E104" s="458"/>
      <c r="F104" s="458"/>
      <c r="G104" s="458"/>
      <c r="H104" s="458"/>
      <c r="I104" s="458"/>
      <c r="J104" s="458"/>
      <c r="K104" s="458"/>
      <c r="L104" s="458"/>
      <c r="M104" s="458"/>
      <c r="N104" s="458"/>
      <c r="O104" s="458"/>
      <c r="P104" s="458"/>
      <c r="Q104" s="458"/>
      <c r="R104" s="458"/>
      <c r="S104" s="458"/>
      <c r="T104" s="458"/>
      <c r="U104" s="458"/>
      <c r="V104" s="458"/>
      <c r="W104" s="458"/>
      <c r="X104" s="458"/>
      <c r="Y104" s="458"/>
      <c r="Z104" s="458"/>
    </row>
    <row r="105">
      <c r="A105" s="458"/>
      <c r="B105" s="458"/>
      <c r="C105" s="458"/>
      <c r="D105" s="458"/>
      <c r="E105" s="458"/>
      <c r="F105" s="458"/>
      <c r="G105" s="458"/>
      <c r="H105" s="458"/>
      <c r="I105" s="458"/>
      <c r="J105" s="458"/>
      <c r="K105" s="458"/>
      <c r="L105" s="458"/>
      <c r="M105" s="458"/>
      <c r="N105" s="458"/>
      <c r="O105" s="458"/>
      <c r="P105" s="458"/>
      <c r="Q105" s="458"/>
      <c r="R105" s="458"/>
      <c r="S105" s="458"/>
      <c r="T105" s="458"/>
      <c r="U105" s="458"/>
      <c r="V105" s="458"/>
      <c r="W105" s="458"/>
      <c r="X105" s="458"/>
      <c r="Y105" s="458"/>
      <c r="Z105" s="458"/>
    </row>
    <row r="106">
      <c r="A106" s="458"/>
      <c r="B106" s="458"/>
      <c r="C106" s="458"/>
      <c r="D106" s="458"/>
      <c r="E106" s="458"/>
      <c r="F106" s="458"/>
      <c r="G106" s="458"/>
      <c r="H106" s="458"/>
      <c r="I106" s="458"/>
      <c r="J106" s="458"/>
      <c r="K106" s="458"/>
      <c r="L106" s="458"/>
      <c r="M106" s="458"/>
      <c r="N106" s="458"/>
      <c r="O106" s="458"/>
      <c r="P106" s="458"/>
      <c r="Q106" s="458"/>
      <c r="R106" s="458"/>
      <c r="S106" s="458"/>
      <c r="T106" s="458"/>
      <c r="U106" s="458"/>
      <c r="V106" s="458"/>
      <c r="W106" s="458"/>
      <c r="X106" s="458"/>
      <c r="Y106" s="458"/>
      <c r="Z106" s="458"/>
    </row>
    <row r="107">
      <c r="A107" s="458"/>
      <c r="B107" s="458"/>
      <c r="C107" s="458"/>
      <c r="D107" s="458"/>
      <c r="E107" s="458"/>
      <c r="F107" s="458"/>
      <c r="G107" s="458"/>
      <c r="H107" s="458"/>
      <c r="I107" s="458"/>
      <c r="J107" s="458"/>
      <c r="K107" s="458"/>
      <c r="L107" s="458"/>
      <c r="M107" s="458"/>
      <c r="N107" s="458"/>
      <c r="O107" s="458"/>
      <c r="P107" s="458"/>
      <c r="Q107" s="458"/>
      <c r="R107" s="458"/>
      <c r="S107" s="458"/>
      <c r="T107" s="458"/>
      <c r="U107" s="458"/>
      <c r="V107" s="458"/>
      <c r="W107" s="458"/>
      <c r="X107" s="458"/>
      <c r="Y107" s="458"/>
      <c r="Z107" s="458"/>
    </row>
    <row r="108">
      <c r="A108" s="458"/>
      <c r="B108" s="458"/>
      <c r="C108" s="458"/>
      <c r="D108" s="458"/>
      <c r="E108" s="458"/>
      <c r="F108" s="458"/>
      <c r="G108" s="458"/>
      <c r="H108" s="458"/>
      <c r="I108" s="458"/>
      <c r="J108" s="458"/>
      <c r="K108" s="458"/>
      <c r="L108" s="458"/>
      <c r="M108" s="458"/>
      <c r="N108" s="458"/>
      <c r="O108" s="458"/>
      <c r="P108" s="458"/>
      <c r="Q108" s="458"/>
      <c r="R108" s="458"/>
      <c r="S108" s="458"/>
      <c r="T108" s="458"/>
      <c r="U108" s="458"/>
      <c r="V108" s="458"/>
      <c r="W108" s="458"/>
      <c r="X108" s="458"/>
      <c r="Y108" s="458"/>
      <c r="Z108" s="458"/>
    </row>
    <row r="109">
      <c r="A109" s="458"/>
      <c r="B109" s="458"/>
      <c r="C109" s="458"/>
      <c r="D109" s="458"/>
      <c r="E109" s="458"/>
      <c r="F109" s="458"/>
      <c r="G109" s="458"/>
      <c r="H109" s="458"/>
      <c r="I109" s="458"/>
      <c r="J109" s="458"/>
      <c r="K109" s="458"/>
      <c r="L109" s="458"/>
      <c r="M109" s="458"/>
      <c r="N109" s="458"/>
      <c r="O109" s="458"/>
      <c r="P109" s="458"/>
      <c r="Q109" s="458"/>
      <c r="R109" s="458"/>
      <c r="S109" s="458"/>
      <c r="T109" s="458"/>
      <c r="U109" s="458"/>
      <c r="V109" s="458"/>
      <c r="W109" s="458"/>
      <c r="X109" s="458"/>
      <c r="Y109" s="458"/>
      <c r="Z109" s="458"/>
    </row>
    <row r="110">
      <c r="A110" s="458"/>
      <c r="B110" s="458"/>
      <c r="C110" s="458"/>
      <c r="D110" s="458"/>
      <c r="E110" s="458"/>
      <c r="F110" s="458"/>
      <c r="G110" s="458"/>
      <c r="H110" s="458"/>
      <c r="I110" s="458"/>
      <c r="J110" s="458"/>
      <c r="K110" s="458"/>
      <c r="L110" s="458"/>
      <c r="M110" s="458"/>
      <c r="N110" s="458"/>
      <c r="O110" s="458"/>
      <c r="P110" s="458"/>
      <c r="Q110" s="458"/>
      <c r="R110" s="458"/>
      <c r="S110" s="458"/>
      <c r="T110" s="458"/>
      <c r="U110" s="458"/>
      <c r="V110" s="458"/>
      <c r="W110" s="458"/>
      <c r="X110" s="458"/>
      <c r="Y110" s="458"/>
      <c r="Z110" s="458"/>
    </row>
    <row r="111">
      <c r="A111" s="458"/>
      <c r="B111" s="458"/>
      <c r="C111" s="458"/>
      <c r="D111" s="458"/>
      <c r="E111" s="458"/>
      <c r="F111" s="458"/>
      <c r="G111" s="458"/>
      <c r="H111" s="458"/>
      <c r="I111" s="458"/>
      <c r="J111" s="458"/>
      <c r="K111" s="458"/>
      <c r="L111" s="458"/>
      <c r="M111" s="458"/>
      <c r="N111" s="458"/>
      <c r="O111" s="458"/>
      <c r="P111" s="458"/>
      <c r="Q111" s="458"/>
      <c r="R111" s="458"/>
      <c r="S111" s="458"/>
      <c r="T111" s="458"/>
      <c r="U111" s="458"/>
      <c r="V111" s="458"/>
      <c r="W111" s="458"/>
      <c r="X111" s="458"/>
      <c r="Y111" s="458"/>
      <c r="Z111" s="458"/>
    </row>
    <row r="112">
      <c r="A112" s="458"/>
      <c r="B112" s="458"/>
      <c r="C112" s="458"/>
      <c r="D112" s="458"/>
      <c r="E112" s="458"/>
      <c r="F112" s="458"/>
      <c r="G112" s="458"/>
      <c r="H112" s="458"/>
      <c r="I112" s="458"/>
      <c r="J112" s="458"/>
      <c r="K112" s="458"/>
      <c r="L112" s="458"/>
      <c r="M112" s="458"/>
      <c r="N112" s="458"/>
      <c r="O112" s="458"/>
      <c r="P112" s="458"/>
      <c r="Q112" s="458"/>
      <c r="R112" s="458"/>
      <c r="S112" s="458"/>
      <c r="T112" s="458"/>
      <c r="U112" s="458"/>
      <c r="V112" s="458"/>
      <c r="W112" s="458"/>
      <c r="X112" s="458"/>
      <c r="Y112" s="458"/>
      <c r="Z112" s="458"/>
    </row>
    <row r="113">
      <c r="A113" s="458"/>
      <c r="B113" s="458"/>
      <c r="C113" s="458"/>
      <c r="D113" s="458"/>
      <c r="E113" s="458"/>
      <c r="F113" s="458"/>
      <c r="G113" s="458"/>
      <c r="H113" s="458"/>
      <c r="I113" s="458"/>
      <c r="J113" s="458"/>
      <c r="K113" s="458"/>
      <c r="L113" s="458"/>
      <c r="M113" s="458"/>
      <c r="N113" s="458"/>
      <c r="O113" s="458"/>
      <c r="P113" s="458"/>
      <c r="Q113" s="458"/>
      <c r="R113" s="458"/>
      <c r="S113" s="458"/>
      <c r="T113" s="458"/>
      <c r="U113" s="458"/>
      <c r="V113" s="458"/>
      <c r="W113" s="458"/>
      <c r="X113" s="458"/>
      <c r="Y113" s="458"/>
      <c r="Z113" s="458"/>
    </row>
    <row r="114">
      <c r="A114" s="458"/>
      <c r="B114" s="458"/>
      <c r="C114" s="458"/>
      <c r="D114" s="458"/>
      <c r="E114" s="458"/>
      <c r="F114" s="458"/>
      <c r="G114" s="458"/>
      <c r="H114" s="458"/>
      <c r="I114" s="458"/>
      <c r="J114" s="458"/>
      <c r="K114" s="458"/>
      <c r="L114" s="458"/>
      <c r="M114" s="458"/>
      <c r="N114" s="458"/>
      <c r="O114" s="458"/>
      <c r="P114" s="458"/>
      <c r="Q114" s="458"/>
      <c r="R114" s="458"/>
      <c r="S114" s="458"/>
      <c r="T114" s="458"/>
      <c r="U114" s="458"/>
      <c r="V114" s="458"/>
      <c r="W114" s="458"/>
      <c r="X114" s="458"/>
      <c r="Y114" s="458"/>
      <c r="Z114" s="458"/>
    </row>
    <row r="115">
      <c r="A115" s="458"/>
      <c r="B115" s="458"/>
      <c r="C115" s="458"/>
      <c r="D115" s="458"/>
      <c r="E115" s="458"/>
      <c r="F115" s="458"/>
      <c r="G115" s="458"/>
      <c r="H115" s="458"/>
      <c r="I115" s="458"/>
      <c r="J115" s="458"/>
      <c r="K115" s="458"/>
      <c r="L115" s="458"/>
      <c r="M115" s="458"/>
      <c r="N115" s="458"/>
      <c r="O115" s="458"/>
      <c r="P115" s="458"/>
      <c r="Q115" s="458"/>
      <c r="R115" s="458"/>
      <c r="S115" s="458"/>
      <c r="T115" s="458"/>
      <c r="U115" s="458"/>
      <c r="V115" s="458"/>
      <c r="W115" s="458"/>
      <c r="X115" s="458"/>
      <c r="Y115" s="458"/>
      <c r="Z115" s="458"/>
    </row>
    <row r="116">
      <c r="A116" s="458"/>
      <c r="B116" s="458"/>
      <c r="C116" s="458"/>
      <c r="D116" s="458"/>
      <c r="E116" s="458"/>
      <c r="F116" s="458"/>
      <c r="G116" s="458"/>
      <c r="H116" s="458"/>
      <c r="I116" s="458"/>
      <c r="J116" s="458"/>
      <c r="K116" s="458"/>
      <c r="L116" s="458"/>
      <c r="M116" s="458"/>
      <c r="N116" s="458"/>
      <c r="O116" s="458"/>
      <c r="P116" s="458"/>
      <c r="Q116" s="458"/>
      <c r="R116" s="458"/>
      <c r="S116" s="458"/>
      <c r="T116" s="458"/>
      <c r="U116" s="458"/>
      <c r="V116" s="458"/>
      <c r="W116" s="458"/>
      <c r="X116" s="458"/>
      <c r="Y116" s="458"/>
      <c r="Z116" s="458"/>
    </row>
    <row r="117">
      <c r="A117" s="458"/>
      <c r="B117" s="458"/>
      <c r="C117" s="458"/>
      <c r="D117" s="458"/>
      <c r="E117" s="458"/>
      <c r="F117" s="458"/>
      <c r="G117" s="458"/>
      <c r="H117" s="458"/>
      <c r="I117" s="458"/>
      <c r="J117" s="458"/>
      <c r="K117" s="458"/>
      <c r="L117" s="458"/>
      <c r="M117" s="458"/>
      <c r="N117" s="458"/>
      <c r="O117" s="458"/>
      <c r="P117" s="458"/>
      <c r="Q117" s="458"/>
      <c r="R117" s="458"/>
      <c r="S117" s="458"/>
      <c r="T117" s="458"/>
      <c r="U117" s="458"/>
      <c r="V117" s="458"/>
      <c r="W117" s="458"/>
      <c r="X117" s="458"/>
      <c r="Y117" s="458"/>
      <c r="Z117" s="458"/>
    </row>
    <row r="118">
      <c r="A118" s="458"/>
      <c r="B118" s="458"/>
      <c r="C118" s="458"/>
      <c r="D118" s="458"/>
      <c r="E118" s="458"/>
      <c r="F118" s="458"/>
      <c r="G118" s="458"/>
      <c r="H118" s="458"/>
      <c r="I118" s="458"/>
      <c r="J118" s="458"/>
      <c r="K118" s="458"/>
      <c r="L118" s="458"/>
      <c r="M118" s="458"/>
      <c r="N118" s="458"/>
      <c r="O118" s="458"/>
      <c r="P118" s="458"/>
      <c r="Q118" s="458"/>
      <c r="R118" s="458"/>
      <c r="S118" s="458"/>
      <c r="T118" s="458"/>
      <c r="U118" s="458"/>
      <c r="V118" s="458"/>
      <c r="W118" s="458"/>
      <c r="X118" s="458"/>
      <c r="Y118" s="458"/>
      <c r="Z118" s="458"/>
    </row>
    <row r="119">
      <c r="A119" s="458"/>
      <c r="B119" s="458"/>
      <c r="C119" s="458"/>
      <c r="D119" s="458"/>
      <c r="E119" s="458"/>
      <c r="F119" s="458"/>
      <c r="G119" s="458"/>
      <c r="H119" s="458"/>
      <c r="I119" s="458"/>
      <c r="J119" s="458"/>
      <c r="K119" s="458"/>
      <c r="L119" s="458"/>
      <c r="M119" s="458"/>
      <c r="N119" s="458"/>
      <c r="O119" s="458"/>
      <c r="P119" s="458"/>
      <c r="Q119" s="458"/>
      <c r="R119" s="458"/>
      <c r="S119" s="458"/>
      <c r="T119" s="458"/>
      <c r="U119" s="458"/>
      <c r="V119" s="458"/>
      <c r="W119" s="458"/>
      <c r="X119" s="458"/>
      <c r="Y119" s="458"/>
      <c r="Z119" s="458"/>
    </row>
    <row r="120">
      <c r="A120" s="458"/>
      <c r="B120" s="458"/>
      <c r="C120" s="458"/>
      <c r="D120" s="458"/>
      <c r="E120" s="458"/>
      <c r="F120" s="458"/>
      <c r="G120" s="458"/>
      <c r="H120" s="458"/>
      <c r="I120" s="458"/>
      <c r="J120" s="458"/>
      <c r="K120" s="458"/>
      <c r="L120" s="458"/>
      <c r="M120" s="458"/>
      <c r="N120" s="458"/>
      <c r="O120" s="458"/>
      <c r="P120" s="458"/>
      <c r="Q120" s="458"/>
      <c r="R120" s="458"/>
      <c r="S120" s="458"/>
      <c r="T120" s="458"/>
      <c r="U120" s="458"/>
      <c r="V120" s="458"/>
      <c r="W120" s="458"/>
      <c r="X120" s="458"/>
      <c r="Y120" s="458"/>
      <c r="Z120" s="458"/>
    </row>
    <row r="121">
      <c r="A121" s="458"/>
      <c r="B121" s="458"/>
      <c r="C121" s="458"/>
      <c r="D121" s="458"/>
      <c r="E121" s="458"/>
      <c r="F121" s="458"/>
      <c r="G121" s="458"/>
      <c r="H121" s="458"/>
      <c r="I121" s="458"/>
      <c r="J121" s="458"/>
      <c r="K121" s="458"/>
      <c r="L121" s="458"/>
      <c r="M121" s="458"/>
      <c r="N121" s="458"/>
      <c r="O121" s="458"/>
      <c r="P121" s="458"/>
      <c r="Q121" s="458"/>
      <c r="R121" s="458"/>
      <c r="S121" s="458"/>
      <c r="T121" s="458"/>
      <c r="U121" s="458"/>
      <c r="V121" s="458"/>
      <c r="W121" s="458"/>
      <c r="X121" s="458"/>
      <c r="Y121" s="458"/>
      <c r="Z121" s="458"/>
    </row>
    <row r="122">
      <c r="A122" s="458"/>
      <c r="B122" s="458"/>
      <c r="C122" s="458"/>
      <c r="D122" s="458"/>
      <c r="E122" s="458"/>
      <c r="F122" s="458"/>
      <c r="G122" s="458"/>
      <c r="H122" s="458"/>
      <c r="I122" s="458"/>
      <c r="J122" s="458"/>
      <c r="K122" s="458"/>
      <c r="L122" s="458"/>
      <c r="M122" s="458"/>
      <c r="N122" s="458"/>
      <c r="O122" s="458"/>
      <c r="P122" s="458"/>
      <c r="Q122" s="458"/>
      <c r="R122" s="458"/>
      <c r="S122" s="458"/>
      <c r="T122" s="458"/>
      <c r="U122" s="458"/>
      <c r="V122" s="458"/>
      <c r="W122" s="458"/>
      <c r="X122" s="458"/>
      <c r="Y122" s="458"/>
      <c r="Z122" s="458"/>
    </row>
    <row r="123">
      <c r="A123" s="458"/>
      <c r="B123" s="458"/>
      <c r="C123" s="458"/>
      <c r="D123" s="458"/>
      <c r="E123" s="458"/>
      <c r="F123" s="458"/>
      <c r="G123" s="458"/>
      <c r="H123" s="458"/>
      <c r="I123" s="458"/>
      <c r="J123" s="458"/>
      <c r="K123" s="458"/>
      <c r="L123" s="458"/>
      <c r="M123" s="458"/>
      <c r="N123" s="458"/>
      <c r="O123" s="458"/>
      <c r="P123" s="458"/>
      <c r="Q123" s="458"/>
      <c r="R123" s="458"/>
      <c r="S123" s="458"/>
      <c r="T123" s="458"/>
      <c r="U123" s="458"/>
      <c r="V123" s="458"/>
      <c r="W123" s="458"/>
      <c r="X123" s="458"/>
      <c r="Y123" s="458"/>
      <c r="Z123" s="458"/>
    </row>
    <row r="124">
      <c r="A124" s="458"/>
      <c r="B124" s="458"/>
      <c r="C124" s="458"/>
      <c r="D124" s="458"/>
      <c r="E124" s="458"/>
      <c r="F124" s="458"/>
      <c r="G124" s="458"/>
      <c r="H124" s="458"/>
      <c r="I124" s="458"/>
      <c r="J124" s="458"/>
      <c r="K124" s="458"/>
      <c r="L124" s="458"/>
      <c r="M124" s="458"/>
      <c r="N124" s="458"/>
      <c r="O124" s="458"/>
      <c r="P124" s="458"/>
      <c r="Q124" s="458"/>
      <c r="R124" s="458"/>
      <c r="S124" s="458"/>
      <c r="T124" s="458"/>
      <c r="U124" s="458"/>
      <c r="V124" s="458"/>
      <c r="W124" s="458"/>
      <c r="X124" s="458"/>
      <c r="Y124" s="458"/>
      <c r="Z124" s="458"/>
    </row>
    <row r="125">
      <c r="A125" s="458"/>
      <c r="B125" s="458"/>
      <c r="C125" s="458"/>
      <c r="D125" s="458"/>
      <c r="E125" s="458"/>
      <c r="F125" s="458"/>
      <c r="G125" s="458"/>
      <c r="H125" s="458"/>
      <c r="I125" s="458"/>
      <c r="J125" s="458"/>
      <c r="K125" s="458"/>
      <c r="L125" s="458"/>
      <c r="M125" s="458"/>
      <c r="N125" s="458"/>
      <c r="O125" s="458"/>
      <c r="P125" s="458"/>
      <c r="Q125" s="458"/>
      <c r="R125" s="458"/>
      <c r="S125" s="458"/>
      <c r="T125" s="458"/>
      <c r="U125" s="458"/>
      <c r="V125" s="458"/>
      <c r="W125" s="458"/>
      <c r="X125" s="458"/>
      <c r="Y125" s="458"/>
      <c r="Z125" s="458"/>
    </row>
    <row r="126">
      <c r="A126" s="458"/>
      <c r="B126" s="458"/>
      <c r="C126" s="458"/>
      <c r="D126" s="458"/>
      <c r="E126" s="458"/>
      <c r="F126" s="458"/>
      <c r="G126" s="458"/>
      <c r="H126" s="458"/>
      <c r="I126" s="458"/>
      <c r="J126" s="458"/>
      <c r="K126" s="458"/>
      <c r="L126" s="458"/>
      <c r="M126" s="458"/>
      <c r="N126" s="458"/>
      <c r="O126" s="458"/>
      <c r="P126" s="458"/>
      <c r="Q126" s="458"/>
      <c r="R126" s="458"/>
      <c r="S126" s="458"/>
      <c r="T126" s="458"/>
      <c r="U126" s="458"/>
      <c r="V126" s="458"/>
      <c r="W126" s="458"/>
      <c r="X126" s="458"/>
      <c r="Y126" s="458"/>
      <c r="Z126" s="458"/>
    </row>
    <row r="127">
      <c r="A127" s="458"/>
      <c r="B127" s="458"/>
      <c r="C127" s="458"/>
      <c r="D127" s="458"/>
      <c r="E127" s="458"/>
      <c r="F127" s="458"/>
      <c r="G127" s="458"/>
      <c r="H127" s="458"/>
      <c r="I127" s="458"/>
      <c r="J127" s="458"/>
      <c r="K127" s="458"/>
      <c r="L127" s="458"/>
      <c r="M127" s="458"/>
      <c r="N127" s="458"/>
      <c r="O127" s="458"/>
      <c r="P127" s="458"/>
      <c r="Q127" s="458"/>
      <c r="R127" s="458"/>
      <c r="S127" s="458"/>
      <c r="T127" s="458"/>
      <c r="U127" s="458"/>
      <c r="V127" s="458"/>
      <c r="W127" s="458"/>
      <c r="X127" s="458"/>
      <c r="Y127" s="458"/>
      <c r="Z127" s="458"/>
    </row>
    <row r="128">
      <c r="A128" s="458"/>
      <c r="B128" s="458"/>
      <c r="C128" s="458"/>
      <c r="D128" s="458"/>
      <c r="E128" s="458"/>
      <c r="F128" s="458"/>
      <c r="G128" s="458"/>
      <c r="H128" s="458"/>
      <c r="I128" s="458"/>
      <c r="J128" s="458"/>
      <c r="K128" s="458"/>
      <c r="L128" s="458"/>
      <c r="M128" s="458"/>
      <c r="N128" s="458"/>
      <c r="O128" s="458"/>
      <c r="P128" s="458"/>
      <c r="Q128" s="458"/>
      <c r="R128" s="458"/>
      <c r="S128" s="458"/>
      <c r="T128" s="458"/>
      <c r="U128" s="458"/>
      <c r="V128" s="458"/>
      <c r="W128" s="458"/>
      <c r="X128" s="458"/>
      <c r="Y128" s="458"/>
      <c r="Z128" s="458"/>
    </row>
    <row r="129">
      <c r="A129" s="458"/>
      <c r="B129" s="458"/>
      <c r="C129" s="458"/>
      <c r="D129" s="458"/>
      <c r="E129" s="458"/>
      <c r="F129" s="458"/>
      <c r="G129" s="458"/>
      <c r="H129" s="458"/>
      <c r="I129" s="458"/>
      <c r="J129" s="458"/>
      <c r="K129" s="458"/>
      <c r="L129" s="458"/>
      <c r="M129" s="458"/>
      <c r="N129" s="458"/>
      <c r="O129" s="458"/>
      <c r="P129" s="458"/>
      <c r="Q129" s="458"/>
      <c r="R129" s="458"/>
      <c r="S129" s="458"/>
      <c r="T129" s="458"/>
      <c r="U129" s="458"/>
      <c r="V129" s="458"/>
      <c r="W129" s="458"/>
      <c r="X129" s="458"/>
      <c r="Y129" s="458"/>
      <c r="Z129" s="458"/>
    </row>
    <row r="130">
      <c r="A130" s="458"/>
      <c r="B130" s="458"/>
      <c r="C130" s="458"/>
      <c r="D130" s="458"/>
      <c r="E130" s="458"/>
      <c r="F130" s="458"/>
      <c r="G130" s="458"/>
      <c r="H130" s="458"/>
      <c r="I130" s="458"/>
      <c r="J130" s="458"/>
      <c r="K130" s="458"/>
      <c r="L130" s="458"/>
      <c r="M130" s="458"/>
      <c r="N130" s="458"/>
      <c r="O130" s="458"/>
      <c r="P130" s="458"/>
      <c r="Q130" s="458"/>
      <c r="R130" s="458"/>
      <c r="S130" s="458"/>
      <c r="T130" s="458"/>
      <c r="U130" s="458"/>
      <c r="V130" s="458"/>
      <c r="W130" s="458"/>
      <c r="X130" s="458"/>
      <c r="Y130" s="458"/>
      <c r="Z130" s="458"/>
    </row>
    <row r="131">
      <c r="A131" s="458"/>
      <c r="B131" s="458"/>
      <c r="C131" s="458"/>
      <c r="D131" s="458"/>
      <c r="E131" s="458"/>
      <c r="F131" s="458"/>
      <c r="G131" s="458"/>
      <c r="H131" s="458"/>
      <c r="I131" s="458"/>
      <c r="J131" s="458"/>
      <c r="K131" s="458"/>
      <c r="L131" s="458"/>
      <c r="M131" s="458"/>
      <c r="N131" s="458"/>
      <c r="O131" s="458"/>
      <c r="P131" s="458"/>
      <c r="Q131" s="458"/>
      <c r="R131" s="458"/>
      <c r="S131" s="458"/>
      <c r="T131" s="458"/>
      <c r="U131" s="458"/>
      <c r="V131" s="458"/>
      <c r="W131" s="458"/>
      <c r="X131" s="458"/>
      <c r="Y131" s="458"/>
      <c r="Z131" s="458"/>
    </row>
    <row r="132">
      <c r="A132" s="458"/>
      <c r="B132" s="458"/>
      <c r="C132" s="458"/>
      <c r="D132" s="458"/>
      <c r="E132" s="458"/>
      <c r="F132" s="458"/>
      <c r="G132" s="458"/>
      <c r="H132" s="458"/>
      <c r="I132" s="458"/>
      <c r="J132" s="458"/>
      <c r="K132" s="458"/>
      <c r="L132" s="458"/>
      <c r="M132" s="458"/>
      <c r="N132" s="458"/>
      <c r="O132" s="458"/>
      <c r="P132" s="458"/>
      <c r="Q132" s="458"/>
      <c r="R132" s="458"/>
      <c r="S132" s="458"/>
      <c r="T132" s="458"/>
      <c r="U132" s="458"/>
      <c r="V132" s="458"/>
      <c r="W132" s="458"/>
      <c r="X132" s="458"/>
      <c r="Y132" s="458"/>
      <c r="Z132" s="458"/>
    </row>
    <row r="133">
      <c r="A133" s="458"/>
      <c r="B133" s="458"/>
      <c r="C133" s="458"/>
      <c r="D133" s="458"/>
      <c r="E133" s="458"/>
      <c r="F133" s="458"/>
      <c r="G133" s="458"/>
      <c r="H133" s="458"/>
      <c r="I133" s="458"/>
      <c r="J133" s="458"/>
      <c r="K133" s="458"/>
      <c r="L133" s="458"/>
      <c r="M133" s="458"/>
      <c r="N133" s="458"/>
      <c r="O133" s="458"/>
      <c r="P133" s="458"/>
      <c r="Q133" s="458"/>
      <c r="R133" s="458"/>
      <c r="S133" s="458"/>
      <c r="T133" s="458"/>
      <c r="U133" s="458"/>
      <c r="V133" s="458"/>
      <c r="W133" s="458"/>
      <c r="X133" s="458"/>
      <c r="Y133" s="458"/>
      <c r="Z133" s="458"/>
    </row>
    <row r="134">
      <c r="A134" s="458"/>
      <c r="B134" s="458"/>
      <c r="C134" s="458"/>
      <c r="D134" s="458"/>
      <c r="E134" s="458"/>
      <c r="F134" s="458"/>
      <c r="G134" s="458"/>
      <c r="H134" s="458"/>
      <c r="I134" s="458"/>
      <c r="J134" s="458"/>
      <c r="K134" s="458"/>
      <c r="L134" s="458"/>
      <c r="M134" s="458"/>
      <c r="N134" s="458"/>
      <c r="O134" s="458"/>
      <c r="P134" s="458"/>
      <c r="Q134" s="458"/>
      <c r="R134" s="458"/>
      <c r="S134" s="458"/>
      <c r="T134" s="458"/>
      <c r="U134" s="458"/>
      <c r="V134" s="458"/>
      <c r="W134" s="458"/>
      <c r="X134" s="458"/>
      <c r="Y134" s="458"/>
      <c r="Z134" s="458"/>
    </row>
    <row r="135">
      <c r="A135" s="458"/>
      <c r="B135" s="458"/>
      <c r="C135" s="458"/>
      <c r="D135" s="458"/>
      <c r="E135" s="458"/>
      <c r="F135" s="458"/>
      <c r="G135" s="458"/>
      <c r="H135" s="458"/>
      <c r="I135" s="458"/>
      <c r="J135" s="458"/>
      <c r="K135" s="458"/>
      <c r="L135" s="458"/>
      <c r="M135" s="458"/>
      <c r="N135" s="458"/>
      <c r="O135" s="458"/>
      <c r="P135" s="458"/>
      <c r="Q135" s="458"/>
      <c r="R135" s="458"/>
      <c r="S135" s="458"/>
      <c r="T135" s="458"/>
      <c r="U135" s="458"/>
      <c r="V135" s="458"/>
      <c r="W135" s="458"/>
      <c r="X135" s="458"/>
      <c r="Y135" s="458"/>
      <c r="Z135" s="458"/>
    </row>
    <row r="136">
      <c r="A136" s="458"/>
      <c r="B136" s="458"/>
      <c r="C136" s="458"/>
      <c r="D136" s="458"/>
      <c r="E136" s="458"/>
      <c r="F136" s="458"/>
      <c r="G136" s="458"/>
      <c r="H136" s="458"/>
      <c r="I136" s="458"/>
      <c r="J136" s="458"/>
      <c r="K136" s="458"/>
      <c r="L136" s="458"/>
      <c r="M136" s="458"/>
      <c r="N136" s="458"/>
      <c r="O136" s="458"/>
      <c r="P136" s="458"/>
      <c r="Q136" s="458"/>
      <c r="R136" s="458"/>
      <c r="S136" s="458"/>
      <c r="T136" s="458"/>
      <c r="U136" s="458"/>
      <c r="V136" s="458"/>
      <c r="W136" s="458"/>
      <c r="X136" s="458"/>
      <c r="Y136" s="458"/>
      <c r="Z136" s="458"/>
    </row>
    <row r="137">
      <c r="A137" s="458"/>
      <c r="B137" s="458"/>
      <c r="C137" s="458"/>
      <c r="D137" s="458"/>
      <c r="E137" s="458"/>
      <c r="F137" s="458"/>
      <c r="G137" s="458"/>
      <c r="H137" s="458"/>
      <c r="I137" s="458"/>
      <c r="J137" s="458"/>
      <c r="K137" s="458"/>
      <c r="L137" s="458"/>
      <c r="M137" s="458"/>
      <c r="N137" s="458"/>
      <c r="O137" s="458"/>
      <c r="P137" s="458"/>
      <c r="Q137" s="458"/>
      <c r="R137" s="458"/>
      <c r="S137" s="458"/>
      <c r="T137" s="458"/>
      <c r="U137" s="458"/>
      <c r="V137" s="458"/>
      <c r="W137" s="458"/>
      <c r="X137" s="458"/>
      <c r="Y137" s="458"/>
      <c r="Z137" s="458"/>
    </row>
    <row r="138">
      <c r="A138" s="458"/>
      <c r="B138" s="458"/>
      <c r="C138" s="458"/>
      <c r="D138" s="458"/>
      <c r="E138" s="458"/>
      <c r="F138" s="458"/>
      <c r="G138" s="458"/>
      <c r="H138" s="458"/>
      <c r="I138" s="458"/>
      <c r="J138" s="458"/>
      <c r="K138" s="458"/>
      <c r="L138" s="458"/>
      <c r="M138" s="458"/>
      <c r="N138" s="458"/>
      <c r="O138" s="458"/>
      <c r="P138" s="458"/>
      <c r="Q138" s="458"/>
      <c r="R138" s="458"/>
      <c r="S138" s="458"/>
      <c r="T138" s="458"/>
      <c r="U138" s="458"/>
      <c r="V138" s="458"/>
      <c r="W138" s="458"/>
      <c r="X138" s="458"/>
      <c r="Y138" s="458"/>
      <c r="Z138" s="458"/>
    </row>
    <row r="139">
      <c r="A139" s="458"/>
      <c r="B139" s="458"/>
      <c r="C139" s="458"/>
      <c r="D139" s="458"/>
      <c r="E139" s="458"/>
      <c r="F139" s="458"/>
      <c r="G139" s="458"/>
      <c r="H139" s="458"/>
      <c r="I139" s="458"/>
      <c r="J139" s="458"/>
      <c r="K139" s="458"/>
      <c r="L139" s="458"/>
      <c r="M139" s="458"/>
      <c r="N139" s="458"/>
      <c r="O139" s="458"/>
      <c r="P139" s="458"/>
      <c r="Q139" s="458"/>
      <c r="R139" s="458"/>
      <c r="S139" s="458"/>
      <c r="T139" s="458"/>
      <c r="U139" s="458"/>
      <c r="V139" s="458"/>
      <c r="W139" s="458"/>
      <c r="X139" s="458"/>
      <c r="Y139" s="458"/>
      <c r="Z139" s="458"/>
    </row>
    <row r="140">
      <c r="A140" s="458"/>
      <c r="B140" s="458"/>
      <c r="C140" s="458"/>
      <c r="D140" s="458"/>
      <c r="E140" s="458"/>
      <c r="F140" s="458"/>
      <c r="G140" s="458"/>
      <c r="H140" s="458"/>
      <c r="I140" s="458"/>
      <c r="J140" s="458"/>
      <c r="K140" s="458"/>
      <c r="L140" s="458"/>
      <c r="M140" s="458"/>
      <c r="N140" s="458"/>
      <c r="O140" s="458"/>
      <c r="P140" s="458"/>
      <c r="Q140" s="458"/>
      <c r="R140" s="458"/>
      <c r="S140" s="458"/>
      <c r="T140" s="458"/>
      <c r="U140" s="458"/>
      <c r="V140" s="458"/>
      <c r="W140" s="458"/>
      <c r="X140" s="458"/>
      <c r="Y140" s="458"/>
      <c r="Z140" s="458"/>
    </row>
    <row r="141">
      <c r="A141" s="458"/>
      <c r="B141" s="458"/>
      <c r="C141" s="458"/>
      <c r="D141" s="458"/>
      <c r="E141" s="458"/>
      <c r="F141" s="458"/>
      <c r="G141" s="458"/>
      <c r="H141" s="458"/>
      <c r="I141" s="458"/>
      <c r="J141" s="458"/>
      <c r="K141" s="458"/>
      <c r="L141" s="458"/>
      <c r="M141" s="458"/>
      <c r="N141" s="458"/>
      <c r="O141" s="458"/>
      <c r="P141" s="458"/>
      <c r="Q141" s="458"/>
      <c r="R141" s="458"/>
      <c r="S141" s="458"/>
      <c r="T141" s="458"/>
      <c r="U141" s="458"/>
      <c r="V141" s="458"/>
      <c r="W141" s="458"/>
      <c r="X141" s="458"/>
      <c r="Y141" s="458"/>
      <c r="Z141" s="458"/>
    </row>
    <row r="142">
      <c r="A142" s="458"/>
      <c r="B142" s="458"/>
      <c r="C142" s="458"/>
      <c r="D142" s="458"/>
      <c r="E142" s="458"/>
      <c r="F142" s="458"/>
      <c r="G142" s="458"/>
      <c r="H142" s="458"/>
      <c r="I142" s="458"/>
      <c r="J142" s="458"/>
      <c r="K142" s="458"/>
      <c r="L142" s="458"/>
      <c r="M142" s="458"/>
      <c r="N142" s="458"/>
      <c r="O142" s="458"/>
      <c r="P142" s="458"/>
      <c r="Q142" s="458"/>
      <c r="R142" s="458"/>
      <c r="S142" s="458"/>
      <c r="T142" s="458"/>
      <c r="U142" s="458"/>
      <c r="V142" s="458"/>
      <c r="W142" s="458"/>
      <c r="X142" s="458"/>
      <c r="Y142" s="458"/>
      <c r="Z142" s="458"/>
    </row>
    <row r="143">
      <c r="A143" s="458"/>
      <c r="B143" s="458"/>
      <c r="C143" s="458"/>
      <c r="D143" s="458"/>
      <c r="E143" s="458"/>
      <c r="F143" s="458"/>
      <c r="G143" s="458"/>
      <c r="H143" s="458"/>
      <c r="I143" s="458"/>
      <c r="J143" s="458"/>
      <c r="K143" s="458"/>
      <c r="L143" s="458"/>
      <c r="M143" s="458"/>
      <c r="N143" s="458"/>
      <c r="O143" s="458"/>
      <c r="P143" s="458"/>
      <c r="Q143" s="458"/>
      <c r="R143" s="458"/>
      <c r="S143" s="458"/>
      <c r="T143" s="458"/>
      <c r="U143" s="458"/>
      <c r="V143" s="458"/>
      <c r="W143" s="458"/>
      <c r="X143" s="458"/>
      <c r="Y143" s="458"/>
      <c r="Z143" s="458"/>
    </row>
    <row r="144">
      <c r="A144" s="458"/>
      <c r="B144" s="458"/>
      <c r="C144" s="458"/>
      <c r="D144" s="458"/>
      <c r="E144" s="458"/>
      <c r="F144" s="458"/>
      <c r="G144" s="458"/>
      <c r="H144" s="458"/>
      <c r="I144" s="458"/>
      <c r="J144" s="458"/>
      <c r="K144" s="458"/>
      <c r="L144" s="458"/>
      <c r="M144" s="458"/>
      <c r="N144" s="458"/>
      <c r="O144" s="458"/>
      <c r="P144" s="458"/>
      <c r="Q144" s="458"/>
      <c r="R144" s="458"/>
      <c r="S144" s="458"/>
      <c r="T144" s="458"/>
      <c r="U144" s="458"/>
      <c r="V144" s="458"/>
      <c r="W144" s="458"/>
      <c r="X144" s="458"/>
      <c r="Y144" s="458"/>
      <c r="Z144" s="458"/>
    </row>
    <row r="145">
      <c r="A145" s="458"/>
      <c r="B145" s="458"/>
      <c r="C145" s="458"/>
      <c r="D145" s="458"/>
      <c r="E145" s="458"/>
      <c r="F145" s="458"/>
      <c r="G145" s="458"/>
      <c r="H145" s="458"/>
      <c r="I145" s="458"/>
      <c r="J145" s="458"/>
      <c r="K145" s="458"/>
      <c r="L145" s="458"/>
      <c r="M145" s="458"/>
      <c r="N145" s="458"/>
      <c r="O145" s="458"/>
      <c r="P145" s="458"/>
      <c r="Q145" s="458"/>
      <c r="R145" s="458"/>
      <c r="S145" s="458"/>
      <c r="T145" s="458"/>
      <c r="U145" s="458"/>
      <c r="V145" s="458"/>
      <c r="W145" s="458"/>
      <c r="X145" s="458"/>
      <c r="Y145" s="458"/>
      <c r="Z145" s="458"/>
    </row>
    <row r="146">
      <c r="A146" s="458"/>
      <c r="B146" s="458"/>
      <c r="C146" s="458"/>
      <c r="D146" s="458"/>
      <c r="E146" s="458"/>
      <c r="F146" s="458"/>
      <c r="G146" s="458"/>
      <c r="H146" s="458"/>
      <c r="I146" s="458"/>
      <c r="J146" s="458"/>
      <c r="K146" s="458"/>
      <c r="L146" s="458"/>
      <c r="M146" s="458"/>
      <c r="N146" s="458"/>
      <c r="O146" s="458"/>
      <c r="P146" s="458"/>
      <c r="Q146" s="458"/>
      <c r="R146" s="458"/>
      <c r="S146" s="458"/>
      <c r="T146" s="458"/>
      <c r="U146" s="458"/>
      <c r="V146" s="458"/>
      <c r="W146" s="458"/>
      <c r="X146" s="458"/>
      <c r="Y146" s="458"/>
      <c r="Z146" s="458"/>
    </row>
    <row r="147">
      <c r="A147" s="458"/>
      <c r="B147" s="458"/>
      <c r="C147" s="458"/>
      <c r="D147" s="458"/>
      <c r="E147" s="458"/>
      <c r="F147" s="458"/>
      <c r="G147" s="458"/>
      <c r="H147" s="458"/>
      <c r="I147" s="458"/>
      <c r="J147" s="458"/>
      <c r="K147" s="458"/>
      <c r="L147" s="458"/>
      <c r="M147" s="458"/>
      <c r="N147" s="458"/>
      <c r="O147" s="458"/>
      <c r="P147" s="458"/>
      <c r="Q147" s="458"/>
      <c r="R147" s="458"/>
      <c r="S147" s="458"/>
      <c r="T147" s="458"/>
      <c r="U147" s="458"/>
      <c r="V147" s="458"/>
      <c r="W147" s="458"/>
      <c r="X147" s="458"/>
      <c r="Y147" s="458"/>
      <c r="Z147" s="458"/>
    </row>
    <row r="148">
      <c r="A148" s="458"/>
      <c r="B148" s="458"/>
      <c r="C148" s="458"/>
      <c r="D148" s="458"/>
      <c r="E148" s="458"/>
      <c r="F148" s="458"/>
      <c r="G148" s="458"/>
      <c r="H148" s="458"/>
      <c r="I148" s="458"/>
      <c r="J148" s="458"/>
      <c r="K148" s="458"/>
      <c r="L148" s="458"/>
      <c r="M148" s="458"/>
      <c r="N148" s="458"/>
      <c r="O148" s="458"/>
      <c r="P148" s="458"/>
      <c r="Q148" s="458"/>
      <c r="R148" s="458"/>
      <c r="S148" s="458"/>
      <c r="T148" s="458"/>
      <c r="U148" s="458"/>
      <c r="V148" s="458"/>
      <c r="W148" s="458"/>
      <c r="X148" s="458"/>
      <c r="Y148" s="458"/>
      <c r="Z148" s="458"/>
    </row>
    <row r="149">
      <c r="A149" s="458"/>
      <c r="B149" s="458"/>
      <c r="C149" s="458"/>
      <c r="D149" s="458"/>
      <c r="E149" s="458"/>
      <c r="F149" s="458"/>
      <c r="G149" s="458"/>
      <c r="H149" s="458"/>
      <c r="I149" s="458"/>
      <c r="J149" s="458"/>
      <c r="K149" s="458"/>
      <c r="L149" s="458"/>
      <c r="M149" s="458"/>
      <c r="N149" s="458"/>
      <c r="O149" s="458"/>
      <c r="P149" s="458"/>
      <c r="Q149" s="458"/>
      <c r="R149" s="458"/>
      <c r="S149" s="458"/>
      <c r="T149" s="458"/>
      <c r="U149" s="458"/>
      <c r="V149" s="458"/>
      <c r="W149" s="458"/>
      <c r="X149" s="458"/>
      <c r="Y149" s="458"/>
      <c r="Z149" s="458"/>
    </row>
    <row r="150">
      <c r="A150" s="458"/>
      <c r="B150" s="458"/>
      <c r="C150" s="458"/>
      <c r="D150" s="458"/>
      <c r="E150" s="458"/>
      <c r="F150" s="458"/>
      <c r="G150" s="458"/>
      <c r="H150" s="458"/>
      <c r="I150" s="458"/>
      <c r="J150" s="458"/>
      <c r="K150" s="458"/>
      <c r="L150" s="458"/>
      <c r="M150" s="458"/>
      <c r="N150" s="458"/>
      <c r="O150" s="458"/>
      <c r="P150" s="458"/>
      <c r="Q150" s="458"/>
      <c r="R150" s="458"/>
      <c r="S150" s="458"/>
      <c r="T150" s="458"/>
      <c r="U150" s="458"/>
      <c r="V150" s="458"/>
      <c r="W150" s="458"/>
      <c r="X150" s="458"/>
      <c r="Y150" s="458"/>
      <c r="Z150" s="458"/>
    </row>
    <row r="151">
      <c r="A151" s="458"/>
      <c r="B151" s="458"/>
      <c r="C151" s="458"/>
      <c r="D151" s="458"/>
      <c r="E151" s="458"/>
      <c r="F151" s="458"/>
      <c r="G151" s="458"/>
      <c r="H151" s="458"/>
      <c r="I151" s="458"/>
      <c r="J151" s="458"/>
      <c r="K151" s="458"/>
      <c r="L151" s="458"/>
      <c r="M151" s="458"/>
      <c r="N151" s="458"/>
      <c r="O151" s="458"/>
      <c r="P151" s="458"/>
      <c r="Q151" s="458"/>
      <c r="R151" s="458"/>
      <c r="S151" s="458"/>
      <c r="T151" s="458"/>
      <c r="U151" s="458"/>
      <c r="V151" s="458"/>
      <c r="W151" s="458"/>
      <c r="X151" s="458"/>
      <c r="Y151" s="458"/>
      <c r="Z151" s="458"/>
    </row>
    <row r="152">
      <c r="A152" s="458"/>
      <c r="B152" s="458"/>
      <c r="C152" s="458"/>
      <c r="D152" s="458"/>
      <c r="E152" s="458"/>
      <c r="F152" s="458"/>
      <c r="G152" s="458"/>
      <c r="H152" s="458"/>
      <c r="I152" s="458"/>
      <c r="J152" s="458"/>
      <c r="K152" s="458"/>
      <c r="L152" s="458"/>
      <c r="M152" s="458"/>
      <c r="N152" s="458"/>
      <c r="O152" s="458"/>
      <c r="P152" s="458"/>
      <c r="Q152" s="458"/>
      <c r="R152" s="458"/>
      <c r="S152" s="458"/>
      <c r="T152" s="458"/>
      <c r="U152" s="458"/>
      <c r="V152" s="458"/>
      <c r="W152" s="458"/>
      <c r="X152" s="458"/>
      <c r="Y152" s="458"/>
      <c r="Z152" s="458"/>
    </row>
    <row r="153">
      <c r="A153" s="458"/>
      <c r="B153" s="458"/>
      <c r="C153" s="458"/>
      <c r="D153" s="458"/>
      <c r="E153" s="458"/>
      <c r="F153" s="458"/>
      <c r="G153" s="458"/>
      <c r="H153" s="458"/>
      <c r="I153" s="458"/>
      <c r="J153" s="458"/>
      <c r="K153" s="458"/>
      <c r="L153" s="458"/>
      <c r="M153" s="458"/>
      <c r="N153" s="458"/>
      <c r="O153" s="458"/>
      <c r="P153" s="458"/>
      <c r="Q153" s="458"/>
      <c r="R153" s="458"/>
      <c r="S153" s="458"/>
      <c r="T153" s="458"/>
      <c r="U153" s="458"/>
      <c r="V153" s="458"/>
      <c r="W153" s="458"/>
      <c r="X153" s="458"/>
      <c r="Y153" s="458"/>
      <c r="Z153" s="458"/>
    </row>
    <row r="154">
      <c r="A154" s="458"/>
      <c r="B154" s="458"/>
      <c r="C154" s="458"/>
      <c r="D154" s="458"/>
      <c r="E154" s="458"/>
      <c r="F154" s="458"/>
      <c r="G154" s="458"/>
      <c r="H154" s="458"/>
      <c r="I154" s="458"/>
      <c r="J154" s="458"/>
      <c r="K154" s="458"/>
      <c r="L154" s="458"/>
      <c r="M154" s="458"/>
      <c r="N154" s="458"/>
      <c r="O154" s="458"/>
      <c r="P154" s="458"/>
      <c r="Q154" s="458"/>
      <c r="R154" s="458"/>
      <c r="S154" s="458"/>
      <c r="T154" s="458"/>
      <c r="U154" s="458"/>
      <c r="V154" s="458"/>
      <c r="W154" s="458"/>
      <c r="X154" s="458"/>
      <c r="Y154" s="458"/>
      <c r="Z154" s="458"/>
    </row>
    <row r="155">
      <c r="A155" s="458"/>
      <c r="B155" s="458"/>
      <c r="C155" s="458"/>
      <c r="D155" s="458"/>
      <c r="E155" s="458"/>
      <c r="F155" s="458"/>
      <c r="G155" s="458"/>
      <c r="H155" s="458"/>
      <c r="I155" s="458"/>
      <c r="J155" s="458"/>
      <c r="K155" s="458"/>
      <c r="L155" s="458"/>
      <c r="M155" s="458"/>
      <c r="N155" s="458"/>
      <c r="O155" s="458"/>
      <c r="P155" s="458"/>
      <c r="Q155" s="458"/>
      <c r="R155" s="458"/>
      <c r="S155" s="458"/>
      <c r="T155" s="458"/>
      <c r="U155" s="458"/>
      <c r="V155" s="458"/>
      <c r="W155" s="458"/>
      <c r="X155" s="458"/>
      <c r="Y155" s="458"/>
      <c r="Z155" s="458"/>
    </row>
    <row r="156">
      <c r="A156" s="458"/>
      <c r="B156" s="458"/>
      <c r="C156" s="458"/>
      <c r="D156" s="458"/>
      <c r="E156" s="458"/>
      <c r="F156" s="458"/>
      <c r="G156" s="458"/>
      <c r="H156" s="458"/>
      <c r="I156" s="458"/>
      <c r="J156" s="458"/>
      <c r="K156" s="458"/>
      <c r="L156" s="458"/>
      <c r="M156" s="458"/>
      <c r="N156" s="458"/>
      <c r="O156" s="458"/>
      <c r="P156" s="458"/>
      <c r="Q156" s="458"/>
      <c r="R156" s="458"/>
      <c r="S156" s="458"/>
      <c r="T156" s="458"/>
      <c r="U156" s="458"/>
      <c r="V156" s="458"/>
      <c r="W156" s="458"/>
      <c r="X156" s="458"/>
      <c r="Y156" s="458"/>
      <c r="Z156" s="458"/>
    </row>
    <row r="157">
      <c r="A157" s="458"/>
      <c r="B157" s="458"/>
      <c r="C157" s="458"/>
      <c r="D157" s="458"/>
      <c r="E157" s="458"/>
      <c r="F157" s="458"/>
      <c r="G157" s="458"/>
      <c r="H157" s="458"/>
      <c r="I157" s="458"/>
      <c r="J157" s="458"/>
      <c r="K157" s="458"/>
      <c r="L157" s="458"/>
      <c r="M157" s="458"/>
      <c r="N157" s="458"/>
      <c r="O157" s="458"/>
      <c r="P157" s="458"/>
      <c r="Q157" s="458"/>
      <c r="R157" s="458"/>
      <c r="S157" s="458"/>
      <c r="T157" s="458"/>
      <c r="U157" s="458"/>
      <c r="V157" s="458"/>
      <c r="W157" s="458"/>
      <c r="X157" s="458"/>
      <c r="Y157" s="458"/>
      <c r="Z157" s="458"/>
    </row>
    <row r="158">
      <c r="A158" s="458"/>
      <c r="B158" s="458"/>
      <c r="C158" s="458"/>
      <c r="D158" s="458"/>
      <c r="E158" s="458"/>
      <c r="F158" s="458"/>
      <c r="G158" s="458"/>
      <c r="H158" s="458"/>
      <c r="I158" s="458"/>
      <c r="J158" s="458"/>
      <c r="K158" s="458"/>
      <c r="L158" s="458"/>
      <c r="M158" s="458"/>
      <c r="N158" s="458"/>
      <c r="O158" s="458"/>
      <c r="P158" s="458"/>
      <c r="Q158" s="458"/>
      <c r="R158" s="458"/>
      <c r="S158" s="458"/>
      <c r="T158" s="458"/>
      <c r="U158" s="458"/>
      <c r="V158" s="458"/>
      <c r="W158" s="458"/>
      <c r="X158" s="458"/>
      <c r="Y158" s="458"/>
      <c r="Z158" s="458"/>
    </row>
    <row r="159">
      <c r="A159" s="458"/>
      <c r="B159" s="458"/>
      <c r="C159" s="458"/>
      <c r="D159" s="458"/>
      <c r="E159" s="458"/>
      <c r="F159" s="458"/>
      <c r="G159" s="458"/>
      <c r="H159" s="458"/>
      <c r="I159" s="458"/>
      <c r="J159" s="458"/>
      <c r="K159" s="458"/>
      <c r="L159" s="458"/>
      <c r="M159" s="458"/>
      <c r="N159" s="458"/>
      <c r="O159" s="458"/>
      <c r="P159" s="458"/>
      <c r="Q159" s="458"/>
      <c r="R159" s="458"/>
      <c r="S159" s="458"/>
      <c r="T159" s="458"/>
      <c r="U159" s="458"/>
      <c r="V159" s="458"/>
      <c r="W159" s="458"/>
      <c r="X159" s="458"/>
      <c r="Y159" s="458"/>
      <c r="Z159" s="458"/>
    </row>
    <row r="160">
      <c r="A160" s="458"/>
      <c r="B160" s="458"/>
      <c r="C160" s="458"/>
      <c r="D160" s="458"/>
      <c r="E160" s="458"/>
      <c r="F160" s="458"/>
      <c r="G160" s="458"/>
      <c r="H160" s="458"/>
      <c r="I160" s="458"/>
      <c r="J160" s="458"/>
      <c r="K160" s="458"/>
      <c r="L160" s="458"/>
      <c r="M160" s="458"/>
      <c r="N160" s="458"/>
      <c r="O160" s="458"/>
      <c r="P160" s="458"/>
      <c r="Q160" s="458"/>
      <c r="R160" s="458"/>
      <c r="S160" s="458"/>
      <c r="T160" s="458"/>
      <c r="U160" s="458"/>
      <c r="V160" s="458"/>
      <c r="W160" s="458"/>
      <c r="X160" s="458"/>
      <c r="Y160" s="458"/>
      <c r="Z160" s="458"/>
    </row>
    <row r="161">
      <c r="A161" s="458"/>
      <c r="B161" s="458"/>
      <c r="C161" s="458"/>
      <c r="D161" s="458"/>
      <c r="E161" s="458"/>
      <c r="F161" s="458"/>
      <c r="G161" s="458"/>
      <c r="H161" s="458"/>
      <c r="I161" s="458"/>
      <c r="J161" s="458"/>
      <c r="K161" s="458"/>
      <c r="L161" s="458"/>
      <c r="M161" s="458"/>
      <c r="N161" s="458"/>
      <c r="O161" s="458"/>
      <c r="P161" s="458"/>
      <c r="Q161" s="458"/>
      <c r="R161" s="458"/>
      <c r="S161" s="458"/>
      <c r="T161" s="458"/>
      <c r="U161" s="458"/>
      <c r="V161" s="458"/>
      <c r="W161" s="458"/>
      <c r="X161" s="458"/>
      <c r="Y161" s="458"/>
      <c r="Z161" s="458"/>
    </row>
    <row r="162">
      <c r="A162" s="458"/>
      <c r="B162" s="458"/>
      <c r="C162" s="458"/>
      <c r="D162" s="458"/>
      <c r="E162" s="458"/>
      <c r="F162" s="458"/>
      <c r="G162" s="458"/>
      <c r="H162" s="458"/>
      <c r="I162" s="458"/>
      <c r="J162" s="458"/>
      <c r="K162" s="458"/>
      <c r="L162" s="458"/>
      <c r="M162" s="458"/>
      <c r="N162" s="458"/>
      <c r="O162" s="458"/>
      <c r="P162" s="458"/>
      <c r="Q162" s="458"/>
      <c r="R162" s="458"/>
      <c r="S162" s="458"/>
      <c r="T162" s="458"/>
      <c r="U162" s="458"/>
      <c r="V162" s="458"/>
      <c r="W162" s="458"/>
      <c r="X162" s="458"/>
      <c r="Y162" s="458"/>
      <c r="Z162" s="458"/>
    </row>
    <row r="163">
      <c r="A163" s="458"/>
      <c r="B163" s="458"/>
      <c r="C163" s="458"/>
      <c r="D163" s="458"/>
      <c r="E163" s="458"/>
      <c r="F163" s="458"/>
      <c r="G163" s="458"/>
      <c r="H163" s="458"/>
      <c r="I163" s="458"/>
      <c r="J163" s="458"/>
      <c r="K163" s="458"/>
      <c r="L163" s="458"/>
      <c r="M163" s="458"/>
      <c r="N163" s="458"/>
      <c r="O163" s="458"/>
      <c r="P163" s="458"/>
      <c r="Q163" s="458"/>
      <c r="R163" s="458"/>
      <c r="S163" s="458"/>
      <c r="T163" s="458"/>
      <c r="U163" s="458"/>
      <c r="V163" s="458"/>
      <c r="W163" s="458"/>
      <c r="X163" s="458"/>
      <c r="Y163" s="458"/>
      <c r="Z163" s="458"/>
    </row>
    <row r="164">
      <c r="A164" s="458"/>
      <c r="B164" s="458"/>
      <c r="C164" s="458"/>
      <c r="D164" s="458"/>
      <c r="E164" s="458"/>
      <c r="F164" s="458"/>
      <c r="G164" s="458"/>
      <c r="H164" s="458"/>
      <c r="I164" s="458"/>
      <c r="J164" s="458"/>
      <c r="K164" s="458"/>
      <c r="L164" s="458"/>
      <c r="M164" s="458"/>
      <c r="N164" s="458"/>
      <c r="O164" s="458"/>
      <c r="P164" s="458"/>
      <c r="Q164" s="458"/>
      <c r="R164" s="458"/>
      <c r="S164" s="458"/>
      <c r="T164" s="458"/>
      <c r="U164" s="458"/>
      <c r="V164" s="458"/>
      <c r="W164" s="458"/>
      <c r="X164" s="458"/>
      <c r="Y164" s="458"/>
      <c r="Z164" s="458"/>
    </row>
    <row r="165">
      <c r="A165" s="458"/>
      <c r="B165" s="458"/>
      <c r="C165" s="458"/>
      <c r="D165" s="458"/>
      <c r="E165" s="458"/>
      <c r="F165" s="458"/>
      <c r="G165" s="458"/>
      <c r="H165" s="458"/>
      <c r="I165" s="458"/>
      <c r="J165" s="458"/>
      <c r="K165" s="458"/>
      <c r="L165" s="458"/>
      <c r="M165" s="458"/>
      <c r="N165" s="458"/>
      <c r="O165" s="458"/>
      <c r="P165" s="458"/>
      <c r="Q165" s="458"/>
      <c r="R165" s="458"/>
      <c r="S165" s="458"/>
      <c r="T165" s="458"/>
      <c r="U165" s="458"/>
      <c r="V165" s="458"/>
      <c r="W165" s="458"/>
      <c r="X165" s="458"/>
      <c r="Y165" s="458"/>
      <c r="Z165" s="458"/>
    </row>
    <row r="166">
      <c r="A166" s="458"/>
      <c r="B166" s="458"/>
      <c r="C166" s="458"/>
      <c r="D166" s="458"/>
      <c r="E166" s="458"/>
      <c r="F166" s="458"/>
      <c r="G166" s="458"/>
      <c r="H166" s="458"/>
      <c r="I166" s="458"/>
      <c r="J166" s="458"/>
      <c r="K166" s="458"/>
      <c r="L166" s="458"/>
      <c r="M166" s="458"/>
      <c r="N166" s="458"/>
      <c r="O166" s="458"/>
      <c r="P166" s="458"/>
      <c r="Q166" s="458"/>
      <c r="R166" s="458"/>
      <c r="S166" s="458"/>
      <c r="T166" s="458"/>
      <c r="U166" s="458"/>
      <c r="V166" s="458"/>
      <c r="W166" s="458"/>
      <c r="X166" s="458"/>
      <c r="Y166" s="458"/>
      <c r="Z166" s="458"/>
    </row>
    <row r="167">
      <c r="A167" s="458"/>
      <c r="B167" s="458"/>
      <c r="C167" s="458"/>
      <c r="D167" s="458"/>
      <c r="E167" s="458"/>
      <c r="F167" s="458"/>
      <c r="G167" s="458"/>
      <c r="H167" s="458"/>
      <c r="I167" s="458"/>
      <c r="J167" s="458"/>
      <c r="K167" s="458"/>
      <c r="L167" s="458"/>
      <c r="M167" s="458"/>
      <c r="N167" s="458"/>
      <c r="O167" s="458"/>
      <c r="P167" s="458"/>
      <c r="Q167" s="458"/>
      <c r="R167" s="458"/>
      <c r="S167" s="458"/>
      <c r="T167" s="458"/>
      <c r="U167" s="458"/>
      <c r="V167" s="458"/>
      <c r="W167" s="458"/>
      <c r="X167" s="458"/>
      <c r="Y167" s="458"/>
      <c r="Z167" s="458"/>
    </row>
    <row r="168">
      <c r="A168" s="458"/>
      <c r="B168" s="458"/>
      <c r="C168" s="458"/>
      <c r="D168" s="458"/>
      <c r="E168" s="458"/>
      <c r="F168" s="458"/>
      <c r="G168" s="458"/>
      <c r="H168" s="458"/>
      <c r="I168" s="458"/>
      <c r="J168" s="458"/>
      <c r="K168" s="458"/>
      <c r="L168" s="458"/>
      <c r="M168" s="458"/>
      <c r="N168" s="458"/>
      <c r="O168" s="458"/>
      <c r="P168" s="458"/>
      <c r="Q168" s="458"/>
      <c r="R168" s="458"/>
      <c r="S168" s="458"/>
      <c r="T168" s="458"/>
      <c r="U168" s="458"/>
      <c r="V168" s="458"/>
      <c r="W168" s="458"/>
      <c r="X168" s="458"/>
      <c r="Y168" s="458"/>
      <c r="Z168" s="458"/>
    </row>
    <row r="169">
      <c r="A169" s="458"/>
      <c r="B169" s="458"/>
      <c r="C169" s="458"/>
      <c r="D169" s="458"/>
      <c r="E169" s="458"/>
      <c r="F169" s="458"/>
      <c r="G169" s="458"/>
      <c r="H169" s="458"/>
      <c r="I169" s="458"/>
      <c r="J169" s="458"/>
      <c r="K169" s="458"/>
      <c r="L169" s="458"/>
      <c r="M169" s="458"/>
      <c r="N169" s="458"/>
      <c r="O169" s="458"/>
      <c r="P169" s="458"/>
      <c r="Q169" s="458"/>
      <c r="R169" s="458"/>
      <c r="S169" s="458"/>
      <c r="T169" s="458"/>
      <c r="U169" s="458"/>
      <c r="V169" s="458"/>
      <c r="W169" s="458"/>
      <c r="X169" s="458"/>
      <c r="Y169" s="458"/>
      <c r="Z169" s="458"/>
    </row>
    <row r="170">
      <c r="A170" s="458"/>
      <c r="B170" s="458"/>
      <c r="C170" s="458"/>
      <c r="D170" s="458"/>
      <c r="E170" s="458"/>
      <c r="F170" s="458"/>
      <c r="G170" s="458"/>
      <c r="H170" s="458"/>
      <c r="I170" s="458"/>
      <c r="J170" s="458"/>
      <c r="K170" s="458"/>
      <c r="L170" s="458"/>
      <c r="M170" s="458"/>
      <c r="N170" s="458"/>
      <c r="O170" s="458"/>
      <c r="P170" s="458"/>
      <c r="Q170" s="458"/>
      <c r="R170" s="458"/>
      <c r="S170" s="458"/>
      <c r="T170" s="458"/>
      <c r="U170" s="458"/>
      <c r="V170" s="458"/>
      <c r="W170" s="458"/>
      <c r="X170" s="458"/>
      <c r="Y170" s="458"/>
      <c r="Z170" s="458"/>
    </row>
    <row r="171">
      <c r="A171" s="458"/>
      <c r="B171" s="458"/>
      <c r="C171" s="458"/>
      <c r="D171" s="458"/>
      <c r="E171" s="458"/>
      <c r="F171" s="458"/>
      <c r="G171" s="458"/>
      <c r="H171" s="458"/>
      <c r="I171" s="458"/>
      <c r="J171" s="458"/>
      <c r="K171" s="458"/>
      <c r="L171" s="458"/>
      <c r="M171" s="458"/>
      <c r="N171" s="458"/>
      <c r="O171" s="458"/>
      <c r="P171" s="458"/>
      <c r="Q171" s="458"/>
      <c r="R171" s="458"/>
      <c r="S171" s="458"/>
      <c r="T171" s="458"/>
      <c r="U171" s="458"/>
      <c r="V171" s="458"/>
      <c r="W171" s="458"/>
      <c r="X171" s="458"/>
      <c r="Y171" s="458"/>
      <c r="Z171" s="458"/>
    </row>
    <row r="172">
      <c r="A172" s="458"/>
      <c r="B172" s="458"/>
      <c r="C172" s="458"/>
      <c r="D172" s="458"/>
      <c r="E172" s="458"/>
      <c r="F172" s="458"/>
      <c r="G172" s="458"/>
      <c r="H172" s="458"/>
      <c r="I172" s="458"/>
      <c r="J172" s="458"/>
      <c r="K172" s="458"/>
      <c r="L172" s="458"/>
      <c r="M172" s="458"/>
      <c r="N172" s="458"/>
      <c r="O172" s="458"/>
      <c r="P172" s="458"/>
      <c r="Q172" s="458"/>
      <c r="R172" s="458"/>
      <c r="S172" s="458"/>
      <c r="T172" s="458"/>
      <c r="U172" s="458"/>
      <c r="V172" s="458"/>
      <c r="W172" s="458"/>
      <c r="X172" s="458"/>
      <c r="Y172" s="458"/>
      <c r="Z172" s="458"/>
    </row>
    <row r="173">
      <c r="A173" s="458"/>
      <c r="B173" s="458"/>
      <c r="C173" s="458"/>
      <c r="D173" s="458"/>
      <c r="E173" s="458"/>
      <c r="F173" s="458"/>
      <c r="G173" s="458"/>
      <c r="H173" s="458"/>
      <c r="I173" s="458"/>
      <c r="J173" s="458"/>
      <c r="K173" s="458"/>
      <c r="L173" s="458"/>
      <c r="M173" s="458"/>
      <c r="N173" s="458"/>
      <c r="O173" s="458"/>
      <c r="P173" s="458"/>
      <c r="Q173" s="458"/>
      <c r="R173" s="458"/>
      <c r="S173" s="458"/>
      <c r="T173" s="458"/>
      <c r="U173" s="458"/>
      <c r="V173" s="458"/>
      <c r="W173" s="458"/>
      <c r="X173" s="458"/>
      <c r="Y173" s="458"/>
      <c r="Z173" s="458"/>
    </row>
    <row r="174">
      <c r="A174" s="458"/>
      <c r="B174" s="458"/>
      <c r="C174" s="458"/>
      <c r="D174" s="458"/>
      <c r="E174" s="458"/>
      <c r="F174" s="458"/>
      <c r="G174" s="458"/>
      <c r="H174" s="458"/>
      <c r="I174" s="458"/>
      <c r="J174" s="458"/>
      <c r="K174" s="458"/>
      <c r="L174" s="458"/>
      <c r="M174" s="458"/>
      <c r="N174" s="458"/>
      <c r="O174" s="458"/>
      <c r="P174" s="458"/>
      <c r="Q174" s="458"/>
      <c r="R174" s="458"/>
      <c r="S174" s="458"/>
      <c r="T174" s="458"/>
      <c r="U174" s="458"/>
      <c r="V174" s="458"/>
      <c r="W174" s="458"/>
      <c r="X174" s="458"/>
      <c r="Y174" s="458"/>
      <c r="Z174" s="458"/>
    </row>
    <row r="175">
      <c r="A175" s="458"/>
      <c r="B175" s="458"/>
      <c r="C175" s="458"/>
      <c r="D175" s="458"/>
      <c r="E175" s="458"/>
      <c r="F175" s="458"/>
      <c r="G175" s="458"/>
      <c r="H175" s="458"/>
      <c r="I175" s="458"/>
      <c r="J175" s="458"/>
      <c r="K175" s="458"/>
      <c r="L175" s="458"/>
      <c r="M175" s="458"/>
      <c r="N175" s="458"/>
      <c r="O175" s="458"/>
      <c r="P175" s="458"/>
      <c r="Q175" s="458"/>
      <c r="R175" s="458"/>
      <c r="S175" s="458"/>
      <c r="T175" s="458"/>
      <c r="U175" s="458"/>
      <c r="V175" s="458"/>
      <c r="W175" s="458"/>
      <c r="X175" s="458"/>
      <c r="Y175" s="458"/>
      <c r="Z175" s="458"/>
    </row>
    <row r="176">
      <c r="A176" s="458"/>
      <c r="B176" s="458"/>
      <c r="C176" s="458"/>
      <c r="D176" s="458"/>
      <c r="E176" s="458"/>
      <c r="F176" s="458"/>
      <c r="G176" s="458"/>
      <c r="H176" s="458"/>
      <c r="I176" s="458"/>
      <c r="J176" s="458"/>
      <c r="K176" s="458"/>
      <c r="L176" s="458"/>
      <c r="M176" s="458"/>
      <c r="N176" s="458"/>
      <c r="O176" s="458"/>
      <c r="P176" s="458"/>
      <c r="Q176" s="458"/>
      <c r="R176" s="458"/>
      <c r="S176" s="458"/>
      <c r="T176" s="458"/>
      <c r="U176" s="458"/>
      <c r="V176" s="458"/>
      <c r="W176" s="458"/>
      <c r="X176" s="458"/>
      <c r="Y176" s="458"/>
      <c r="Z176" s="458"/>
    </row>
    <row r="177">
      <c r="A177" s="458"/>
      <c r="B177" s="458"/>
      <c r="C177" s="458"/>
      <c r="D177" s="458"/>
      <c r="E177" s="458"/>
      <c r="F177" s="458"/>
      <c r="G177" s="458"/>
      <c r="H177" s="458"/>
      <c r="I177" s="458"/>
      <c r="J177" s="458"/>
      <c r="K177" s="458"/>
      <c r="L177" s="458"/>
      <c r="M177" s="458"/>
      <c r="N177" s="458"/>
      <c r="O177" s="458"/>
      <c r="P177" s="458"/>
      <c r="Q177" s="458"/>
      <c r="R177" s="458"/>
      <c r="S177" s="458"/>
      <c r="T177" s="458"/>
      <c r="U177" s="458"/>
      <c r="V177" s="458"/>
      <c r="W177" s="458"/>
      <c r="X177" s="458"/>
      <c r="Y177" s="458"/>
      <c r="Z177" s="458"/>
    </row>
    <row r="178">
      <c r="A178" s="458"/>
      <c r="B178" s="458"/>
      <c r="C178" s="458"/>
      <c r="D178" s="458"/>
      <c r="E178" s="458"/>
      <c r="F178" s="458"/>
      <c r="G178" s="458"/>
      <c r="H178" s="458"/>
      <c r="I178" s="458"/>
      <c r="J178" s="458"/>
      <c r="K178" s="458"/>
      <c r="L178" s="458"/>
      <c r="M178" s="458"/>
      <c r="N178" s="458"/>
      <c r="O178" s="458"/>
      <c r="P178" s="458"/>
      <c r="Q178" s="458"/>
      <c r="R178" s="458"/>
      <c r="S178" s="458"/>
      <c r="T178" s="458"/>
      <c r="U178" s="458"/>
      <c r="V178" s="458"/>
      <c r="W178" s="458"/>
      <c r="X178" s="458"/>
      <c r="Y178" s="458"/>
      <c r="Z178" s="458"/>
    </row>
    <row r="179">
      <c r="A179" s="458"/>
      <c r="B179" s="458"/>
      <c r="C179" s="458"/>
      <c r="D179" s="458"/>
      <c r="E179" s="458"/>
      <c r="F179" s="458"/>
      <c r="G179" s="458"/>
      <c r="H179" s="458"/>
      <c r="I179" s="458"/>
      <c r="J179" s="458"/>
      <c r="K179" s="458"/>
      <c r="L179" s="458"/>
      <c r="M179" s="458"/>
      <c r="N179" s="458"/>
      <c r="O179" s="458"/>
      <c r="P179" s="458"/>
      <c r="Q179" s="458"/>
      <c r="R179" s="458"/>
      <c r="S179" s="458"/>
      <c r="T179" s="458"/>
      <c r="U179" s="458"/>
      <c r="V179" s="458"/>
      <c r="W179" s="458"/>
      <c r="X179" s="458"/>
      <c r="Y179" s="458"/>
      <c r="Z179" s="458"/>
    </row>
    <row r="180">
      <c r="A180" s="458"/>
      <c r="B180" s="458"/>
      <c r="C180" s="458"/>
      <c r="D180" s="458"/>
      <c r="E180" s="458"/>
      <c r="F180" s="458"/>
      <c r="G180" s="458"/>
      <c r="H180" s="458"/>
      <c r="I180" s="458"/>
      <c r="J180" s="458"/>
      <c r="K180" s="458"/>
      <c r="L180" s="458"/>
      <c r="M180" s="458"/>
      <c r="N180" s="458"/>
      <c r="O180" s="458"/>
      <c r="P180" s="458"/>
      <c r="Q180" s="458"/>
      <c r="R180" s="458"/>
      <c r="S180" s="458"/>
      <c r="T180" s="458"/>
      <c r="U180" s="458"/>
      <c r="V180" s="458"/>
      <c r="W180" s="458"/>
      <c r="X180" s="458"/>
      <c r="Y180" s="458"/>
      <c r="Z180" s="458"/>
    </row>
    <row r="181">
      <c r="A181" s="458"/>
      <c r="B181" s="458"/>
      <c r="C181" s="458"/>
      <c r="D181" s="458"/>
      <c r="E181" s="458"/>
      <c r="F181" s="458"/>
      <c r="G181" s="458"/>
      <c r="H181" s="458"/>
      <c r="I181" s="458"/>
      <c r="J181" s="458"/>
      <c r="K181" s="458"/>
      <c r="L181" s="458"/>
      <c r="M181" s="458"/>
      <c r="N181" s="458"/>
      <c r="O181" s="458"/>
      <c r="P181" s="458"/>
      <c r="Q181" s="458"/>
      <c r="R181" s="458"/>
      <c r="S181" s="458"/>
      <c r="T181" s="458"/>
      <c r="U181" s="458"/>
      <c r="V181" s="458"/>
      <c r="W181" s="458"/>
      <c r="X181" s="458"/>
      <c r="Y181" s="458"/>
      <c r="Z181" s="458"/>
    </row>
    <row r="182">
      <c r="A182" s="458"/>
      <c r="B182" s="458"/>
      <c r="C182" s="458"/>
      <c r="D182" s="458"/>
      <c r="E182" s="458"/>
      <c r="F182" s="458"/>
      <c r="G182" s="458"/>
      <c r="H182" s="458"/>
      <c r="I182" s="458"/>
      <c r="J182" s="458"/>
      <c r="K182" s="458"/>
      <c r="L182" s="458"/>
      <c r="M182" s="458"/>
      <c r="N182" s="458"/>
      <c r="O182" s="458"/>
      <c r="P182" s="458"/>
      <c r="Q182" s="458"/>
      <c r="R182" s="458"/>
      <c r="S182" s="458"/>
      <c r="T182" s="458"/>
      <c r="U182" s="458"/>
      <c r="V182" s="458"/>
      <c r="W182" s="458"/>
      <c r="X182" s="458"/>
      <c r="Y182" s="458"/>
      <c r="Z182" s="458"/>
    </row>
    <row r="183">
      <c r="A183" s="458"/>
      <c r="B183" s="458"/>
      <c r="C183" s="458"/>
      <c r="D183" s="458"/>
      <c r="E183" s="458"/>
      <c r="F183" s="458"/>
      <c r="G183" s="458"/>
      <c r="H183" s="458"/>
      <c r="I183" s="458"/>
      <c r="J183" s="458"/>
      <c r="K183" s="458"/>
      <c r="L183" s="458"/>
      <c r="M183" s="458"/>
      <c r="N183" s="458"/>
      <c r="O183" s="458"/>
      <c r="P183" s="458"/>
      <c r="Q183" s="458"/>
      <c r="R183" s="458"/>
      <c r="S183" s="458"/>
      <c r="T183" s="458"/>
      <c r="U183" s="458"/>
      <c r="V183" s="458"/>
      <c r="W183" s="458"/>
      <c r="X183" s="458"/>
      <c r="Y183" s="458"/>
      <c r="Z183" s="458"/>
    </row>
    <row r="184">
      <c r="A184" s="458"/>
      <c r="B184" s="458"/>
      <c r="C184" s="458"/>
      <c r="D184" s="458"/>
      <c r="E184" s="458"/>
      <c r="F184" s="458"/>
      <c r="G184" s="458"/>
      <c r="H184" s="458"/>
      <c r="I184" s="458"/>
      <c r="J184" s="458"/>
      <c r="K184" s="458"/>
      <c r="L184" s="458"/>
      <c r="M184" s="458"/>
      <c r="N184" s="458"/>
      <c r="O184" s="458"/>
      <c r="P184" s="458"/>
      <c r="Q184" s="458"/>
      <c r="R184" s="458"/>
      <c r="S184" s="458"/>
      <c r="T184" s="458"/>
      <c r="U184" s="458"/>
      <c r="V184" s="458"/>
      <c r="W184" s="458"/>
      <c r="X184" s="458"/>
      <c r="Y184" s="458"/>
      <c r="Z184" s="458"/>
    </row>
    <row r="185">
      <c r="A185" s="458"/>
      <c r="B185" s="458"/>
      <c r="C185" s="458"/>
      <c r="D185" s="458"/>
      <c r="E185" s="458"/>
      <c r="F185" s="458"/>
      <c r="G185" s="458"/>
      <c r="H185" s="458"/>
      <c r="I185" s="458"/>
      <c r="J185" s="458"/>
      <c r="K185" s="458"/>
      <c r="L185" s="458"/>
      <c r="M185" s="458"/>
      <c r="N185" s="458"/>
      <c r="O185" s="458"/>
      <c r="P185" s="458"/>
      <c r="Q185" s="458"/>
      <c r="R185" s="458"/>
      <c r="S185" s="458"/>
      <c r="T185" s="458"/>
      <c r="U185" s="458"/>
      <c r="V185" s="458"/>
      <c r="W185" s="458"/>
      <c r="X185" s="458"/>
      <c r="Y185" s="458"/>
      <c r="Z185" s="458"/>
    </row>
    <row r="186">
      <c r="A186" s="458"/>
      <c r="B186" s="458"/>
      <c r="C186" s="458"/>
      <c r="D186" s="458"/>
      <c r="E186" s="458"/>
      <c r="F186" s="458"/>
      <c r="G186" s="458"/>
      <c r="H186" s="458"/>
      <c r="I186" s="458"/>
      <c r="J186" s="458"/>
      <c r="K186" s="458"/>
      <c r="L186" s="458"/>
      <c r="M186" s="458"/>
      <c r="N186" s="458"/>
      <c r="O186" s="458"/>
      <c r="P186" s="458"/>
      <c r="Q186" s="458"/>
      <c r="R186" s="458"/>
      <c r="S186" s="458"/>
      <c r="T186" s="458"/>
      <c r="U186" s="458"/>
      <c r="V186" s="458"/>
      <c r="W186" s="458"/>
      <c r="X186" s="458"/>
      <c r="Y186" s="458"/>
      <c r="Z186" s="458"/>
    </row>
    <row r="187">
      <c r="A187" s="458"/>
      <c r="B187" s="458"/>
      <c r="C187" s="458"/>
      <c r="D187" s="458"/>
      <c r="E187" s="458"/>
      <c r="F187" s="458"/>
      <c r="G187" s="458"/>
      <c r="H187" s="458"/>
      <c r="I187" s="458"/>
      <c r="J187" s="458"/>
      <c r="K187" s="458"/>
      <c r="L187" s="458"/>
      <c r="M187" s="458"/>
      <c r="N187" s="458"/>
      <c r="O187" s="458"/>
      <c r="P187" s="458"/>
      <c r="Q187" s="458"/>
      <c r="R187" s="458"/>
      <c r="S187" s="458"/>
      <c r="T187" s="458"/>
      <c r="U187" s="458"/>
      <c r="V187" s="458"/>
      <c r="W187" s="458"/>
      <c r="X187" s="458"/>
      <c r="Y187" s="458"/>
      <c r="Z187" s="458"/>
    </row>
    <row r="188">
      <c r="A188" s="458"/>
      <c r="B188" s="458"/>
      <c r="C188" s="458"/>
      <c r="D188" s="458"/>
      <c r="E188" s="458"/>
      <c r="F188" s="458"/>
      <c r="G188" s="458"/>
      <c r="H188" s="458"/>
      <c r="I188" s="458"/>
      <c r="J188" s="458"/>
      <c r="K188" s="458"/>
      <c r="L188" s="458"/>
      <c r="M188" s="458"/>
      <c r="N188" s="458"/>
      <c r="O188" s="458"/>
      <c r="P188" s="458"/>
      <c r="Q188" s="458"/>
      <c r="R188" s="458"/>
      <c r="S188" s="458"/>
      <c r="T188" s="458"/>
      <c r="U188" s="458"/>
      <c r="V188" s="458"/>
      <c r="W188" s="458"/>
      <c r="X188" s="458"/>
      <c r="Y188" s="458"/>
      <c r="Z188" s="458"/>
    </row>
    <row r="189">
      <c r="A189" s="458"/>
      <c r="B189" s="458"/>
      <c r="C189" s="458"/>
      <c r="D189" s="458"/>
      <c r="E189" s="458"/>
      <c r="F189" s="458"/>
      <c r="G189" s="458"/>
      <c r="H189" s="458"/>
      <c r="I189" s="458"/>
      <c r="J189" s="458"/>
      <c r="K189" s="458"/>
      <c r="L189" s="458"/>
      <c r="M189" s="458"/>
      <c r="N189" s="458"/>
      <c r="O189" s="458"/>
      <c r="P189" s="458"/>
      <c r="Q189" s="458"/>
      <c r="R189" s="458"/>
      <c r="S189" s="458"/>
      <c r="T189" s="458"/>
      <c r="U189" s="458"/>
      <c r="V189" s="458"/>
      <c r="W189" s="458"/>
      <c r="X189" s="458"/>
      <c r="Y189" s="458"/>
      <c r="Z189" s="458"/>
    </row>
    <row r="190">
      <c r="A190" s="458"/>
      <c r="B190" s="458"/>
      <c r="C190" s="458"/>
      <c r="D190" s="458"/>
      <c r="E190" s="458"/>
      <c r="F190" s="458"/>
      <c r="G190" s="458"/>
      <c r="H190" s="458"/>
      <c r="I190" s="458"/>
      <c r="J190" s="458"/>
      <c r="K190" s="458"/>
      <c r="L190" s="458"/>
      <c r="M190" s="458"/>
      <c r="N190" s="458"/>
      <c r="O190" s="458"/>
      <c r="P190" s="458"/>
      <c r="Q190" s="458"/>
      <c r="R190" s="458"/>
      <c r="S190" s="458"/>
      <c r="T190" s="458"/>
      <c r="U190" s="458"/>
      <c r="V190" s="458"/>
      <c r="W190" s="458"/>
      <c r="X190" s="458"/>
      <c r="Y190" s="458"/>
      <c r="Z190" s="458"/>
    </row>
    <row r="191">
      <c r="A191" s="458"/>
      <c r="B191" s="458"/>
      <c r="C191" s="458"/>
      <c r="D191" s="458"/>
      <c r="E191" s="458"/>
      <c r="F191" s="458"/>
      <c r="G191" s="458"/>
      <c r="H191" s="458"/>
      <c r="I191" s="458"/>
      <c r="J191" s="458"/>
      <c r="K191" s="458"/>
      <c r="L191" s="458"/>
      <c r="M191" s="458"/>
      <c r="N191" s="458"/>
      <c r="O191" s="458"/>
      <c r="P191" s="458"/>
      <c r="Q191" s="458"/>
      <c r="R191" s="458"/>
      <c r="S191" s="458"/>
      <c r="T191" s="458"/>
      <c r="U191" s="458"/>
      <c r="V191" s="458"/>
      <c r="W191" s="458"/>
      <c r="X191" s="458"/>
      <c r="Y191" s="458"/>
      <c r="Z191" s="458"/>
    </row>
    <row r="192">
      <c r="A192" s="458"/>
      <c r="B192" s="458"/>
      <c r="C192" s="458"/>
      <c r="D192" s="458"/>
      <c r="E192" s="458"/>
      <c r="F192" s="458"/>
      <c r="G192" s="458"/>
      <c r="H192" s="458"/>
      <c r="I192" s="458"/>
      <c r="J192" s="458"/>
      <c r="K192" s="458"/>
      <c r="L192" s="458"/>
      <c r="M192" s="458"/>
      <c r="N192" s="458"/>
      <c r="O192" s="458"/>
      <c r="P192" s="458"/>
      <c r="Q192" s="458"/>
      <c r="R192" s="458"/>
      <c r="S192" s="458"/>
      <c r="T192" s="458"/>
      <c r="U192" s="458"/>
      <c r="V192" s="458"/>
      <c r="W192" s="458"/>
      <c r="X192" s="458"/>
      <c r="Y192" s="458"/>
      <c r="Z192" s="458"/>
    </row>
    <row r="193">
      <c r="A193" s="458"/>
      <c r="B193" s="458"/>
      <c r="C193" s="458"/>
      <c r="D193" s="458"/>
      <c r="E193" s="458"/>
      <c r="F193" s="458"/>
      <c r="G193" s="458"/>
      <c r="H193" s="458"/>
      <c r="I193" s="458"/>
      <c r="J193" s="458"/>
      <c r="K193" s="458"/>
      <c r="L193" s="458"/>
      <c r="M193" s="458"/>
      <c r="N193" s="458"/>
      <c r="O193" s="458"/>
      <c r="P193" s="458"/>
      <c r="Q193" s="458"/>
      <c r="R193" s="458"/>
      <c r="S193" s="458"/>
      <c r="T193" s="458"/>
      <c r="U193" s="458"/>
      <c r="V193" s="458"/>
      <c r="W193" s="458"/>
      <c r="X193" s="458"/>
      <c r="Y193" s="458"/>
      <c r="Z193" s="458"/>
    </row>
    <row r="194">
      <c r="A194" s="458"/>
      <c r="B194" s="458"/>
      <c r="C194" s="458"/>
      <c r="D194" s="458"/>
      <c r="E194" s="458"/>
      <c r="F194" s="458"/>
      <c r="G194" s="458"/>
      <c r="H194" s="458"/>
      <c r="I194" s="458"/>
      <c r="J194" s="458"/>
      <c r="K194" s="458"/>
      <c r="L194" s="458"/>
      <c r="M194" s="458"/>
      <c r="N194" s="458"/>
      <c r="O194" s="458"/>
      <c r="P194" s="458"/>
      <c r="Q194" s="458"/>
      <c r="R194" s="458"/>
      <c r="S194" s="458"/>
      <c r="T194" s="458"/>
      <c r="U194" s="458"/>
      <c r="V194" s="458"/>
      <c r="W194" s="458"/>
      <c r="X194" s="458"/>
      <c r="Y194" s="458"/>
      <c r="Z194" s="458"/>
    </row>
    <row r="195">
      <c r="A195" s="458"/>
      <c r="B195" s="458"/>
      <c r="C195" s="458"/>
      <c r="D195" s="458"/>
      <c r="E195" s="458"/>
      <c r="F195" s="458"/>
      <c r="G195" s="458"/>
      <c r="H195" s="458"/>
      <c r="I195" s="458"/>
      <c r="J195" s="458"/>
      <c r="K195" s="458"/>
      <c r="L195" s="458"/>
      <c r="M195" s="458"/>
      <c r="N195" s="458"/>
      <c r="O195" s="458"/>
      <c r="P195" s="458"/>
      <c r="Q195" s="458"/>
      <c r="R195" s="458"/>
      <c r="S195" s="458"/>
      <c r="T195" s="458"/>
      <c r="U195" s="458"/>
      <c r="V195" s="458"/>
      <c r="W195" s="458"/>
      <c r="X195" s="458"/>
      <c r="Y195" s="458"/>
      <c r="Z195" s="458"/>
    </row>
    <row r="196">
      <c r="A196" s="458"/>
      <c r="B196" s="458"/>
      <c r="C196" s="458"/>
      <c r="D196" s="458"/>
      <c r="E196" s="458"/>
      <c r="F196" s="458"/>
      <c r="G196" s="458"/>
      <c r="H196" s="458"/>
      <c r="I196" s="458"/>
      <c r="J196" s="458"/>
      <c r="K196" s="458"/>
      <c r="L196" s="458"/>
      <c r="M196" s="458"/>
      <c r="N196" s="458"/>
      <c r="O196" s="458"/>
      <c r="P196" s="458"/>
      <c r="Q196" s="458"/>
      <c r="R196" s="458"/>
      <c r="S196" s="458"/>
      <c r="T196" s="458"/>
      <c r="U196" s="458"/>
      <c r="V196" s="458"/>
      <c r="W196" s="458"/>
      <c r="X196" s="458"/>
      <c r="Y196" s="458"/>
      <c r="Z196" s="458"/>
    </row>
    <row r="197">
      <c r="A197" s="458"/>
      <c r="B197" s="458"/>
      <c r="C197" s="458"/>
      <c r="D197" s="458"/>
      <c r="E197" s="458"/>
      <c r="F197" s="458"/>
      <c r="G197" s="458"/>
      <c r="H197" s="458"/>
      <c r="I197" s="458"/>
      <c r="J197" s="458"/>
      <c r="K197" s="458"/>
      <c r="L197" s="458"/>
      <c r="M197" s="458"/>
      <c r="N197" s="458"/>
      <c r="O197" s="458"/>
      <c r="P197" s="458"/>
      <c r="Q197" s="458"/>
      <c r="R197" s="458"/>
      <c r="S197" s="458"/>
      <c r="T197" s="458"/>
      <c r="U197" s="458"/>
      <c r="V197" s="458"/>
      <c r="W197" s="458"/>
      <c r="X197" s="458"/>
      <c r="Y197" s="458"/>
      <c r="Z197" s="458"/>
    </row>
    <row r="198">
      <c r="A198" s="458"/>
      <c r="B198" s="458"/>
      <c r="C198" s="458"/>
      <c r="D198" s="458"/>
      <c r="E198" s="458"/>
      <c r="F198" s="458"/>
      <c r="G198" s="458"/>
      <c r="H198" s="458"/>
      <c r="I198" s="458"/>
      <c r="J198" s="458"/>
      <c r="K198" s="458"/>
      <c r="L198" s="458"/>
      <c r="M198" s="458"/>
      <c r="N198" s="458"/>
      <c r="O198" s="458"/>
      <c r="P198" s="458"/>
      <c r="Q198" s="458"/>
      <c r="R198" s="458"/>
      <c r="S198" s="458"/>
      <c r="T198" s="458"/>
      <c r="U198" s="458"/>
      <c r="V198" s="458"/>
      <c r="W198" s="458"/>
      <c r="X198" s="458"/>
      <c r="Y198" s="458"/>
      <c r="Z198" s="458"/>
    </row>
    <row r="199">
      <c r="A199" s="458"/>
      <c r="B199" s="458"/>
      <c r="C199" s="458"/>
      <c r="D199" s="458"/>
      <c r="E199" s="458"/>
      <c r="F199" s="458"/>
      <c r="G199" s="458"/>
      <c r="H199" s="458"/>
      <c r="I199" s="458"/>
      <c r="J199" s="458"/>
      <c r="K199" s="458"/>
      <c r="L199" s="458"/>
      <c r="M199" s="458"/>
      <c r="N199" s="458"/>
      <c r="O199" s="458"/>
      <c r="P199" s="458"/>
      <c r="Q199" s="458"/>
      <c r="R199" s="458"/>
      <c r="S199" s="458"/>
      <c r="T199" s="458"/>
      <c r="U199" s="458"/>
      <c r="V199" s="458"/>
      <c r="W199" s="458"/>
      <c r="X199" s="458"/>
      <c r="Y199" s="458"/>
      <c r="Z199" s="458"/>
    </row>
    <row r="200">
      <c r="A200" s="458"/>
      <c r="B200" s="458"/>
      <c r="C200" s="458"/>
      <c r="D200" s="458"/>
      <c r="E200" s="458"/>
      <c r="F200" s="458"/>
      <c r="G200" s="458"/>
      <c r="H200" s="458"/>
      <c r="I200" s="458"/>
      <c r="J200" s="458"/>
      <c r="K200" s="458"/>
      <c r="L200" s="458"/>
      <c r="M200" s="458"/>
      <c r="N200" s="458"/>
      <c r="O200" s="458"/>
      <c r="P200" s="458"/>
      <c r="Q200" s="458"/>
      <c r="R200" s="458"/>
      <c r="S200" s="458"/>
      <c r="T200" s="458"/>
      <c r="U200" s="458"/>
      <c r="V200" s="458"/>
      <c r="W200" s="458"/>
      <c r="X200" s="458"/>
      <c r="Y200" s="458"/>
      <c r="Z200" s="458"/>
    </row>
    <row r="201">
      <c r="A201" s="458"/>
      <c r="B201" s="458"/>
      <c r="C201" s="458"/>
      <c r="D201" s="458"/>
      <c r="E201" s="458"/>
      <c r="F201" s="458"/>
      <c r="G201" s="458"/>
      <c r="H201" s="458"/>
      <c r="I201" s="458"/>
      <c r="J201" s="458"/>
      <c r="K201" s="458"/>
      <c r="L201" s="458"/>
      <c r="M201" s="458"/>
      <c r="N201" s="458"/>
      <c r="O201" s="458"/>
      <c r="P201" s="458"/>
      <c r="Q201" s="458"/>
      <c r="R201" s="458"/>
      <c r="S201" s="458"/>
      <c r="T201" s="458"/>
      <c r="U201" s="458"/>
      <c r="V201" s="458"/>
      <c r="W201" s="458"/>
      <c r="X201" s="458"/>
      <c r="Y201" s="458"/>
      <c r="Z201" s="458"/>
    </row>
    <row r="202">
      <c r="A202" s="458"/>
      <c r="B202" s="458"/>
      <c r="C202" s="458"/>
      <c r="D202" s="458"/>
      <c r="E202" s="458"/>
      <c r="F202" s="458"/>
      <c r="G202" s="458"/>
      <c r="H202" s="458"/>
      <c r="I202" s="458"/>
      <c r="J202" s="458"/>
      <c r="K202" s="458"/>
      <c r="L202" s="458"/>
      <c r="M202" s="458"/>
      <c r="N202" s="458"/>
      <c r="O202" s="458"/>
      <c r="P202" s="458"/>
      <c r="Q202" s="458"/>
      <c r="R202" s="458"/>
      <c r="S202" s="458"/>
      <c r="T202" s="458"/>
      <c r="U202" s="458"/>
      <c r="V202" s="458"/>
      <c r="W202" s="458"/>
      <c r="X202" s="458"/>
      <c r="Y202" s="458"/>
      <c r="Z202" s="458"/>
    </row>
    <row r="203">
      <c r="A203" s="458"/>
      <c r="B203" s="458"/>
      <c r="C203" s="458"/>
      <c r="D203" s="458"/>
      <c r="E203" s="458"/>
      <c r="F203" s="458"/>
      <c r="G203" s="458"/>
      <c r="H203" s="458"/>
      <c r="I203" s="458"/>
      <c r="J203" s="458"/>
      <c r="K203" s="458"/>
      <c r="L203" s="458"/>
      <c r="M203" s="458"/>
      <c r="N203" s="458"/>
      <c r="O203" s="458"/>
      <c r="P203" s="458"/>
      <c r="Q203" s="458"/>
      <c r="R203" s="458"/>
      <c r="S203" s="458"/>
      <c r="T203" s="458"/>
      <c r="U203" s="458"/>
      <c r="V203" s="458"/>
      <c r="W203" s="458"/>
      <c r="X203" s="458"/>
      <c r="Y203" s="458"/>
      <c r="Z203" s="458"/>
    </row>
    <row r="204">
      <c r="A204" s="458"/>
      <c r="B204" s="458"/>
      <c r="C204" s="458"/>
      <c r="D204" s="458"/>
      <c r="E204" s="458"/>
      <c r="F204" s="458"/>
      <c r="G204" s="458"/>
      <c r="H204" s="458"/>
      <c r="I204" s="458"/>
      <c r="J204" s="458"/>
      <c r="K204" s="458"/>
      <c r="L204" s="458"/>
      <c r="M204" s="458"/>
      <c r="N204" s="458"/>
      <c r="O204" s="458"/>
      <c r="P204" s="458"/>
      <c r="Q204" s="458"/>
      <c r="R204" s="458"/>
      <c r="S204" s="458"/>
      <c r="T204" s="458"/>
      <c r="U204" s="458"/>
      <c r="V204" s="458"/>
      <c r="W204" s="458"/>
      <c r="X204" s="458"/>
      <c r="Y204" s="458"/>
      <c r="Z204" s="458"/>
    </row>
    <row r="205">
      <c r="A205" s="458"/>
      <c r="B205" s="458"/>
      <c r="C205" s="458"/>
      <c r="D205" s="458"/>
      <c r="E205" s="458"/>
      <c r="F205" s="458"/>
      <c r="G205" s="458"/>
      <c r="H205" s="458"/>
      <c r="I205" s="458"/>
      <c r="J205" s="458"/>
      <c r="K205" s="458"/>
      <c r="L205" s="458"/>
      <c r="M205" s="458"/>
      <c r="N205" s="458"/>
      <c r="O205" s="458"/>
      <c r="P205" s="458"/>
      <c r="Q205" s="458"/>
      <c r="R205" s="458"/>
      <c r="S205" s="458"/>
      <c r="T205" s="458"/>
      <c r="U205" s="458"/>
      <c r="V205" s="458"/>
      <c r="W205" s="458"/>
      <c r="X205" s="458"/>
      <c r="Y205" s="458"/>
      <c r="Z205" s="458"/>
    </row>
    <row r="206">
      <c r="A206" s="458"/>
      <c r="B206" s="458"/>
      <c r="C206" s="458"/>
      <c r="D206" s="458"/>
      <c r="E206" s="458"/>
      <c r="F206" s="458"/>
      <c r="G206" s="458"/>
      <c r="H206" s="458"/>
      <c r="I206" s="458"/>
      <c r="J206" s="458"/>
      <c r="K206" s="458"/>
      <c r="L206" s="458"/>
      <c r="M206" s="458"/>
      <c r="N206" s="458"/>
      <c r="O206" s="458"/>
      <c r="P206" s="458"/>
      <c r="Q206" s="458"/>
      <c r="R206" s="458"/>
      <c r="S206" s="458"/>
      <c r="T206" s="458"/>
      <c r="U206" s="458"/>
      <c r="V206" s="458"/>
      <c r="W206" s="458"/>
      <c r="X206" s="458"/>
      <c r="Y206" s="458"/>
      <c r="Z206" s="458"/>
    </row>
    <row r="207">
      <c r="A207" s="458"/>
      <c r="B207" s="458"/>
      <c r="C207" s="458"/>
      <c r="D207" s="458"/>
      <c r="E207" s="458"/>
      <c r="F207" s="458"/>
      <c r="G207" s="458"/>
      <c r="H207" s="458"/>
      <c r="I207" s="458"/>
      <c r="J207" s="458"/>
      <c r="K207" s="458"/>
      <c r="L207" s="458"/>
      <c r="M207" s="458"/>
      <c r="N207" s="458"/>
      <c r="O207" s="458"/>
      <c r="P207" s="458"/>
      <c r="Q207" s="458"/>
      <c r="R207" s="458"/>
      <c r="S207" s="458"/>
      <c r="T207" s="458"/>
      <c r="U207" s="458"/>
      <c r="V207" s="458"/>
      <c r="W207" s="458"/>
      <c r="X207" s="458"/>
      <c r="Y207" s="458"/>
      <c r="Z207" s="458"/>
    </row>
    <row r="208">
      <c r="A208" s="458"/>
      <c r="B208" s="458"/>
      <c r="C208" s="458"/>
      <c r="D208" s="458"/>
      <c r="E208" s="458"/>
      <c r="F208" s="458"/>
      <c r="G208" s="458"/>
      <c r="H208" s="458"/>
      <c r="I208" s="458"/>
      <c r="J208" s="458"/>
      <c r="K208" s="458"/>
      <c r="L208" s="458"/>
      <c r="M208" s="458"/>
      <c r="N208" s="458"/>
      <c r="O208" s="458"/>
      <c r="P208" s="458"/>
      <c r="Q208" s="458"/>
      <c r="R208" s="458"/>
      <c r="S208" s="458"/>
      <c r="T208" s="458"/>
      <c r="U208" s="458"/>
      <c r="V208" s="458"/>
      <c r="W208" s="458"/>
      <c r="X208" s="458"/>
      <c r="Y208" s="458"/>
      <c r="Z208" s="458"/>
    </row>
    <row r="209">
      <c r="A209" s="458"/>
      <c r="B209" s="458"/>
      <c r="C209" s="458"/>
      <c r="D209" s="458"/>
      <c r="E209" s="458"/>
      <c r="F209" s="458"/>
      <c r="G209" s="458"/>
      <c r="H209" s="458"/>
      <c r="I209" s="458"/>
      <c r="J209" s="458"/>
      <c r="K209" s="458"/>
      <c r="L209" s="458"/>
      <c r="M209" s="458"/>
      <c r="N209" s="458"/>
      <c r="O209" s="458"/>
      <c r="P209" s="458"/>
      <c r="Q209" s="458"/>
      <c r="R209" s="458"/>
      <c r="S209" s="458"/>
      <c r="T209" s="458"/>
      <c r="U209" s="458"/>
      <c r="V209" s="458"/>
      <c r="W209" s="458"/>
      <c r="X209" s="458"/>
      <c r="Y209" s="458"/>
      <c r="Z209" s="458"/>
    </row>
    <row r="210">
      <c r="A210" s="458"/>
      <c r="B210" s="458"/>
      <c r="C210" s="458"/>
      <c r="D210" s="458"/>
      <c r="E210" s="458"/>
      <c r="F210" s="458"/>
      <c r="G210" s="458"/>
      <c r="H210" s="458"/>
      <c r="I210" s="458"/>
      <c r="J210" s="458"/>
      <c r="K210" s="458"/>
      <c r="L210" s="458"/>
      <c r="M210" s="458"/>
      <c r="N210" s="458"/>
      <c r="O210" s="458"/>
      <c r="P210" s="458"/>
      <c r="Q210" s="458"/>
      <c r="R210" s="458"/>
      <c r="S210" s="458"/>
      <c r="T210" s="458"/>
      <c r="U210" s="458"/>
      <c r="V210" s="458"/>
      <c r="W210" s="458"/>
      <c r="X210" s="458"/>
      <c r="Y210" s="458"/>
      <c r="Z210" s="458"/>
    </row>
    <row r="211">
      <c r="A211" s="458"/>
      <c r="B211" s="458"/>
      <c r="C211" s="458"/>
      <c r="D211" s="458"/>
      <c r="E211" s="458"/>
      <c r="F211" s="458"/>
      <c r="G211" s="458"/>
      <c r="H211" s="458"/>
      <c r="I211" s="458"/>
      <c r="J211" s="458"/>
      <c r="K211" s="458"/>
      <c r="L211" s="458"/>
      <c r="M211" s="458"/>
      <c r="N211" s="458"/>
      <c r="O211" s="458"/>
      <c r="P211" s="458"/>
      <c r="Q211" s="458"/>
      <c r="R211" s="458"/>
      <c r="S211" s="458"/>
      <c r="T211" s="458"/>
      <c r="U211" s="458"/>
      <c r="V211" s="458"/>
      <c r="W211" s="458"/>
      <c r="X211" s="458"/>
      <c r="Y211" s="458"/>
      <c r="Z211" s="458"/>
    </row>
    <row r="212">
      <c r="A212" s="458"/>
      <c r="B212" s="458"/>
      <c r="C212" s="458"/>
      <c r="D212" s="458"/>
      <c r="E212" s="458"/>
      <c r="F212" s="458"/>
      <c r="G212" s="458"/>
      <c r="H212" s="458"/>
      <c r="I212" s="458"/>
      <c r="J212" s="458"/>
      <c r="K212" s="458"/>
      <c r="L212" s="458"/>
      <c r="M212" s="458"/>
      <c r="N212" s="458"/>
      <c r="O212" s="458"/>
      <c r="P212" s="458"/>
      <c r="Q212" s="458"/>
      <c r="R212" s="458"/>
      <c r="S212" s="458"/>
      <c r="T212" s="458"/>
      <c r="U212" s="458"/>
      <c r="V212" s="458"/>
      <c r="W212" s="458"/>
      <c r="X212" s="458"/>
      <c r="Y212" s="458"/>
      <c r="Z212" s="458"/>
    </row>
    <row r="213">
      <c r="A213" s="458"/>
      <c r="B213" s="458"/>
      <c r="C213" s="458"/>
      <c r="D213" s="458"/>
      <c r="E213" s="458"/>
      <c r="F213" s="458"/>
      <c r="G213" s="458"/>
      <c r="H213" s="458"/>
      <c r="I213" s="458"/>
      <c r="J213" s="458"/>
      <c r="K213" s="458"/>
      <c r="L213" s="458"/>
      <c r="M213" s="458"/>
      <c r="N213" s="458"/>
      <c r="O213" s="458"/>
      <c r="P213" s="458"/>
      <c r="Q213" s="458"/>
      <c r="R213" s="458"/>
      <c r="S213" s="458"/>
      <c r="T213" s="458"/>
      <c r="U213" s="458"/>
      <c r="V213" s="458"/>
      <c r="W213" s="458"/>
      <c r="X213" s="458"/>
      <c r="Y213" s="458"/>
      <c r="Z213" s="458"/>
    </row>
    <row r="214">
      <c r="A214" s="458"/>
      <c r="B214" s="458"/>
      <c r="C214" s="458"/>
      <c r="D214" s="458"/>
      <c r="E214" s="458"/>
      <c r="F214" s="458"/>
      <c r="G214" s="458"/>
      <c r="H214" s="458"/>
      <c r="I214" s="458"/>
      <c r="J214" s="458"/>
      <c r="K214" s="458"/>
      <c r="L214" s="458"/>
      <c r="M214" s="458"/>
      <c r="N214" s="458"/>
      <c r="O214" s="458"/>
      <c r="P214" s="458"/>
      <c r="Q214" s="458"/>
      <c r="R214" s="458"/>
      <c r="S214" s="458"/>
      <c r="T214" s="458"/>
      <c r="U214" s="458"/>
      <c r="V214" s="458"/>
      <c r="W214" s="458"/>
      <c r="X214" s="458"/>
      <c r="Y214" s="458"/>
      <c r="Z214" s="458"/>
    </row>
    <row r="215">
      <c r="A215" s="458"/>
      <c r="B215" s="458"/>
      <c r="C215" s="458"/>
      <c r="D215" s="458"/>
      <c r="E215" s="458"/>
      <c r="F215" s="458"/>
      <c r="G215" s="458"/>
      <c r="H215" s="458"/>
      <c r="I215" s="458"/>
      <c r="J215" s="458"/>
      <c r="K215" s="458"/>
      <c r="L215" s="458"/>
      <c r="M215" s="458"/>
      <c r="N215" s="458"/>
      <c r="O215" s="458"/>
      <c r="P215" s="458"/>
      <c r="Q215" s="458"/>
      <c r="R215" s="458"/>
      <c r="S215" s="458"/>
      <c r="T215" s="458"/>
      <c r="U215" s="458"/>
      <c r="V215" s="458"/>
      <c r="W215" s="458"/>
      <c r="X215" s="458"/>
      <c r="Y215" s="458"/>
      <c r="Z215" s="458"/>
    </row>
    <row r="216">
      <c r="A216" s="458"/>
      <c r="B216" s="458"/>
      <c r="C216" s="458"/>
      <c r="D216" s="458"/>
      <c r="E216" s="458"/>
      <c r="F216" s="458"/>
      <c r="G216" s="458"/>
      <c r="H216" s="458"/>
      <c r="I216" s="458"/>
      <c r="J216" s="458"/>
      <c r="K216" s="458"/>
      <c r="L216" s="458"/>
      <c r="M216" s="458"/>
      <c r="N216" s="458"/>
      <c r="O216" s="458"/>
      <c r="P216" s="458"/>
      <c r="Q216" s="458"/>
      <c r="R216" s="458"/>
      <c r="S216" s="458"/>
      <c r="T216" s="458"/>
      <c r="U216" s="458"/>
      <c r="V216" s="458"/>
      <c r="W216" s="458"/>
      <c r="X216" s="458"/>
      <c r="Y216" s="458"/>
      <c r="Z216" s="458"/>
    </row>
    <row r="217">
      <c r="A217" s="458"/>
      <c r="B217" s="458"/>
      <c r="C217" s="458"/>
      <c r="D217" s="458"/>
      <c r="E217" s="458"/>
      <c r="F217" s="458"/>
      <c r="G217" s="458"/>
      <c r="H217" s="458"/>
      <c r="I217" s="458"/>
      <c r="J217" s="458"/>
      <c r="K217" s="458"/>
      <c r="L217" s="458"/>
      <c r="M217" s="458"/>
      <c r="N217" s="458"/>
      <c r="O217" s="458"/>
      <c r="P217" s="458"/>
      <c r="Q217" s="458"/>
      <c r="R217" s="458"/>
      <c r="S217" s="458"/>
      <c r="T217" s="458"/>
      <c r="U217" s="458"/>
      <c r="V217" s="458"/>
      <c r="W217" s="458"/>
      <c r="X217" s="458"/>
      <c r="Y217" s="458"/>
      <c r="Z217" s="458"/>
    </row>
    <row r="218">
      <c r="A218" s="458"/>
      <c r="B218" s="458"/>
      <c r="C218" s="458"/>
      <c r="D218" s="458"/>
      <c r="E218" s="458"/>
      <c r="F218" s="458"/>
      <c r="G218" s="458"/>
      <c r="H218" s="458"/>
      <c r="I218" s="458"/>
      <c r="J218" s="458"/>
      <c r="K218" s="458"/>
      <c r="L218" s="458"/>
      <c r="M218" s="458"/>
      <c r="N218" s="458"/>
      <c r="O218" s="458"/>
      <c r="P218" s="458"/>
      <c r="Q218" s="458"/>
      <c r="R218" s="458"/>
      <c r="S218" s="458"/>
      <c r="T218" s="458"/>
      <c r="U218" s="458"/>
      <c r="V218" s="458"/>
      <c r="W218" s="458"/>
      <c r="X218" s="458"/>
      <c r="Y218" s="458"/>
      <c r="Z218" s="458"/>
    </row>
    <row r="219">
      <c r="A219" s="458"/>
      <c r="B219" s="458"/>
      <c r="C219" s="458"/>
      <c r="D219" s="458"/>
      <c r="E219" s="458"/>
      <c r="F219" s="458"/>
      <c r="G219" s="458"/>
      <c r="H219" s="458"/>
      <c r="I219" s="458"/>
      <c r="J219" s="458"/>
      <c r="K219" s="458"/>
      <c r="L219" s="458"/>
      <c r="M219" s="458"/>
      <c r="N219" s="458"/>
      <c r="O219" s="458"/>
      <c r="P219" s="458"/>
      <c r="Q219" s="458"/>
      <c r="R219" s="458"/>
      <c r="S219" s="458"/>
      <c r="T219" s="458"/>
      <c r="U219" s="458"/>
      <c r="V219" s="458"/>
      <c r="W219" s="458"/>
      <c r="X219" s="458"/>
      <c r="Y219" s="458"/>
      <c r="Z219" s="458"/>
    </row>
    <row r="220">
      <c r="A220" s="458"/>
      <c r="B220" s="458"/>
      <c r="C220" s="458"/>
      <c r="D220" s="458"/>
      <c r="E220" s="458"/>
      <c r="F220" s="458"/>
      <c r="G220" s="458"/>
      <c r="H220" s="458"/>
      <c r="I220" s="458"/>
      <c r="J220" s="458"/>
      <c r="K220" s="458"/>
      <c r="L220" s="458"/>
      <c r="M220" s="458"/>
      <c r="N220" s="458"/>
      <c r="O220" s="458"/>
      <c r="P220" s="458"/>
      <c r="Q220" s="458"/>
      <c r="R220" s="458"/>
      <c r="S220" s="458"/>
      <c r="T220" s="458"/>
      <c r="U220" s="458"/>
      <c r="V220" s="458"/>
      <c r="W220" s="458"/>
      <c r="X220" s="458"/>
      <c r="Y220" s="458"/>
      <c r="Z220" s="458"/>
    </row>
    <row r="221">
      <c r="A221" s="458"/>
      <c r="B221" s="458"/>
      <c r="C221" s="458"/>
      <c r="D221" s="458"/>
      <c r="E221" s="458"/>
      <c r="F221" s="458"/>
      <c r="G221" s="458"/>
      <c r="H221" s="458"/>
      <c r="I221" s="458"/>
      <c r="J221" s="458"/>
      <c r="K221" s="458"/>
      <c r="L221" s="458"/>
      <c r="M221" s="458"/>
      <c r="N221" s="458"/>
      <c r="O221" s="458"/>
      <c r="P221" s="458"/>
      <c r="Q221" s="458"/>
      <c r="R221" s="458"/>
      <c r="S221" s="458"/>
      <c r="T221" s="458"/>
      <c r="U221" s="458"/>
      <c r="V221" s="458"/>
      <c r="W221" s="458"/>
      <c r="X221" s="458"/>
      <c r="Y221" s="458"/>
      <c r="Z221" s="458"/>
    </row>
    <row r="222">
      <c r="A222" s="458"/>
      <c r="B222" s="458"/>
      <c r="C222" s="458"/>
      <c r="D222" s="458"/>
      <c r="E222" s="458"/>
      <c r="F222" s="458"/>
      <c r="G222" s="458"/>
      <c r="H222" s="458"/>
      <c r="I222" s="458"/>
      <c r="J222" s="458"/>
      <c r="K222" s="458"/>
      <c r="L222" s="458"/>
      <c r="M222" s="458"/>
      <c r="N222" s="458"/>
      <c r="O222" s="458"/>
      <c r="P222" s="458"/>
      <c r="Q222" s="458"/>
      <c r="R222" s="458"/>
      <c r="S222" s="458"/>
      <c r="T222" s="458"/>
      <c r="U222" s="458"/>
      <c r="V222" s="458"/>
      <c r="W222" s="458"/>
      <c r="X222" s="458"/>
      <c r="Y222" s="458"/>
      <c r="Z222" s="458"/>
    </row>
    <row r="223">
      <c r="A223" s="458"/>
      <c r="B223" s="458"/>
      <c r="C223" s="458"/>
      <c r="D223" s="458"/>
      <c r="E223" s="458"/>
      <c r="F223" s="458"/>
      <c r="G223" s="458"/>
      <c r="H223" s="458"/>
      <c r="I223" s="458"/>
      <c r="J223" s="458"/>
      <c r="K223" s="458"/>
      <c r="L223" s="458"/>
      <c r="M223" s="458"/>
      <c r="N223" s="458"/>
      <c r="O223" s="458"/>
      <c r="P223" s="458"/>
      <c r="Q223" s="458"/>
      <c r="R223" s="458"/>
      <c r="S223" s="458"/>
      <c r="T223" s="458"/>
      <c r="U223" s="458"/>
      <c r="V223" s="458"/>
      <c r="W223" s="458"/>
      <c r="X223" s="458"/>
      <c r="Y223" s="458"/>
      <c r="Z223" s="458"/>
    </row>
    <row r="224">
      <c r="A224" s="458"/>
      <c r="B224" s="458"/>
      <c r="C224" s="458"/>
      <c r="D224" s="458"/>
      <c r="E224" s="458"/>
      <c r="F224" s="458"/>
      <c r="G224" s="458"/>
      <c r="H224" s="458"/>
      <c r="I224" s="458"/>
      <c r="J224" s="458"/>
      <c r="K224" s="458"/>
      <c r="L224" s="458"/>
      <c r="M224" s="458"/>
      <c r="N224" s="458"/>
      <c r="O224" s="458"/>
      <c r="P224" s="458"/>
      <c r="Q224" s="458"/>
      <c r="R224" s="458"/>
      <c r="S224" s="458"/>
      <c r="T224" s="458"/>
      <c r="U224" s="458"/>
      <c r="V224" s="458"/>
      <c r="W224" s="458"/>
      <c r="X224" s="458"/>
      <c r="Y224" s="458"/>
      <c r="Z224" s="458"/>
    </row>
    <row r="225">
      <c r="A225" s="458"/>
      <c r="B225" s="458"/>
      <c r="C225" s="458"/>
      <c r="D225" s="458"/>
      <c r="E225" s="458"/>
      <c r="F225" s="458"/>
      <c r="G225" s="458"/>
      <c r="H225" s="458"/>
      <c r="I225" s="458"/>
      <c r="J225" s="458"/>
      <c r="K225" s="458"/>
      <c r="L225" s="458"/>
      <c r="M225" s="458"/>
      <c r="N225" s="458"/>
      <c r="O225" s="458"/>
      <c r="P225" s="458"/>
      <c r="Q225" s="458"/>
      <c r="R225" s="458"/>
      <c r="S225" s="458"/>
      <c r="T225" s="458"/>
      <c r="U225" s="458"/>
      <c r="V225" s="458"/>
      <c r="W225" s="458"/>
      <c r="X225" s="458"/>
      <c r="Y225" s="458"/>
      <c r="Z225" s="458"/>
    </row>
    <row r="226">
      <c r="A226" s="458"/>
      <c r="B226" s="458"/>
      <c r="C226" s="458"/>
      <c r="D226" s="458"/>
      <c r="E226" s="458"/>
      <c r="F226" s="458"/>
      <c r="G226" s="458"/>
      <c r="H226" s="458"/>
      <c r="I226" s="458"/>
      <c r="J226" s="458"/>
      <c r="K226" s="458"/>
      <c r="L226" s="458"/>
      <c r="M226" s="458"/>
      <c r="N226" s="458"/>
      <c r="O226" s="458"/>
      <c r="P226" s="458"/>
      <c r="Q226" s="458"/>
      <c r="R226" s="458"/>
      <c r="S226" s="458"/>
      <c r="T226" s="458"/>
      <c r="U226" s="458"/>
      <c r="V226" s="458"/>
      <c r="W226" s="458"/>
      <c r="X226" s="458"/>
      <c r="Y226" s="458"/>
      <c r="Z226" s="458"/>
    </row>
    <row r="227">
      <c r="A227" s="458"/>
      <c r="B227" s="458"/>
      <c r="C227" s="458"/>
      <c r="D227" s="458"/>
      <c r="E227" s="458"/>
      <c r="F227" s="458"/>
      <c r="G227" s="458"/>
      <c r="H227" s="458"/>
      <c r="I227" s="458"/>
      <c r="J227" s="458"/>
      <c r="K227" s="458"/>
      <c r="L227" s="458"/>
      <c r="M227" s="458"/>
      <c r="N227" s="458"/>
      <c r="O227" s="458"/>
      <c r="P227" s="458"/>
      <c r="Q227" s="458"/>
      <c r="R227" s="458"/>
      <c r="S227" s="458"/>
      <c r="T227" s="458"/>
      <c r="U227" s="458"/>
      <c r="V227" s="458"/>
      <c r="W227" s="458"/>
      <c r="X227" s="458"/>
      <c r="Y227" s="458"/>
      <c r="Z227" s="458"/>
    </row>
    <row r="228">
      <c r="A228" s="458"/>
      <c r="B228" s="458"/>
      <c r="C228" s="458"/>
      <c r="D228" s="458"/>
      <c r="E228" s="458"/>
      <c r="F228" s="458"/>
      <c r="G228" s="458"/>
      <c r="H228" s="458"/>
      <c r="I228" s="458"/>
      <c r="J228" s="458"/>
      <c r="K228" s="458"/>
      <c r="L228" s="458"/>
      <c r="M228" s="458"/>
      <c r="N228" s="458"/>
      <c r="O228" s="458"/>
      <c r="P228" s="458"/>
      <c r="Q228" s="458"/>
      <c r="R228" s="458"/>
      <c r="S228" s="458"/>
      <c r="T228" s="458"/>
      <c r="U228" s="458"/>
      <c r="V228" s="458"/>
      <c r="W228" s="458"/>
      <c r="X228" s="458"/>
      <c r="Y228" s="458"/>
      <c r="Z228" s="458"/>
    </row>
    <row r="229">
      <c r="A229" s="458"/>
      <c r="B229" s="458"/>
      <c r="C229" s="458"/>
      <c r="D229" s="458"/>
      <c r="E229" s="458"/>
      <c r="F229" s="458"/>
      <c r="G229" s="458"/>
      <c r="H229" s="458"/>
      <c r="I229" s="458"/>
      <c r="J229" s="458"/>
      <c r="K229" s="458"/>
      <c r="L229" s="458"/>
      <c r="M229" s="458"/>
      <c r="N229" s="458"/>
      <c r="O229" s="458"/>
      <c r="P229" s="458"/>
      <c r="Q229" s="458"/>
      <c r="R229" s="458"/>
      <c r="S229" s="458"/>
      <c r="T229" s="458"/>
      <c r="U229" s="458"/>
      <c r="V229" s="458"/>
      <c r="W229" s="458"/>
      <c r="X229" s="458"/>
      <c r="Y229" s="458"/>
      <c r="Z229" s="458"/>
    </row>
    <row r="230">
      <c r="A230" s="458"/>
      <c r="B230" s="458"/>
      <c r="C230" s="458"/>
      <c r="D230" s="458"/>
      <c r="E230" s="458"/>
      <c r="F230" s="458"/>
      <c r="G230" s="458"/>
      <c r="H230" s="458"/>
      <c r="I230" s="458"/>
      <c r="J230" s="458"/>
      <c r="K230" s="458"/>
      <c r="L230" s="458"/>
      <c r="M230" s="458"/>
      <c r="N230" s="458"/>
      <c r="O230" s="458"/>
      <c r="P230" s="458"/>
      <c r="Q230" s="458"/>
      <c r="R230" s="458"/>
      <c r="S230" s="458"/>
      <c r="T230" s="458"/>
      <c r="U230" s="458"/>
      <c r="V230" s="458"/>
      <c r="W230" s="458"/>
      <c r="X230" s="458"/>
      <c r="Y230" s="458"/>
      <c r="Z230" s="458"/>
    </row>
    <row r="231">
      <c r="A231" s="458"/>
      <c r="B231" s="458"/>
      <c r="C231" s="458"/>
      <c r="D231" s="458"/>
      <c r="E231" s="458"/>
      <c r="F231" s="458"/>
      <c r="G231" s="458"/>
      <c r="H231" s="458"/>
      <c r="I231" s="458"/>
      <c r="J231" s="458"/>
      <c r="K231" s="458"/>
      <c r="L231" s="458"/>
      <c r="M231" s="458"/>
      <c r="N231" s="458"/>
      <c r="O231" s="458"/>
      <c r="P231" s="458"/>
      <c r="Q231" s="458"/>
      <c r="R231" s="458"/>
      <c r="S231" s="458"/>
      <c r="T231" s="458"/>
      <c r="U231" s="458"/>
      <c r="V231" s="458"/>
      <c r="W231" s="458"/>
      <c r="X231" s="458"/>
      <c r="Y231" s="458"/>
      <c r="Z231" s="458"/>
    </row>
    <row r="232">
      <c r="A232" s="458"/>
      <c r="B232" s="458"/>
      <c r="C232" s="458"/>
      <c r="D232" s="458"/>
      <c r="E232" s="458"/>
      <c r="F232" s="458"/>
      <c r="G232" s="458"/>
      <c r="H232" s="458"/>
      <c r="I232" s="458"/>
      <c r="J232" s="458"/>
      <c r="K232" s="458"/>
      <c r="L232" s="458"/>
      <c r="M232" s="458"/>
      <c r="N232" s="458"/>
      <c r="O232" s="458"/>
      <c r="P232" s="458"/>
      <c r="Q232" s="458"/>
      <c r="R232" s="458"/>
      <c r="S232" s="458"/>
      <c r="T232" s="458"/>
      <c r="U232" s="458"/>
      <c r="V232" s="458"/>
      <c r="W232" s="458"/>
      <c r="X232" s="458"/>
      <c r="Y232" s="458"/>
      <c r="Z232" s="458"/>
    </row>
    <row r="233">
      <c r="A233" s="458"/>
      <c r="B233" s="458"/>
      <c r="C233" s="458"/>
      <c r="D233" s="458"/>
      <c r="E233" s="458"/>
      <c r="F233" s="458"/>
      <c r="G233" s="458"/>
      <c r="H233" s="458"/>
      <c r="I233" s="458"/>
      <c r="J233" s="458"/>
      <c r="K233" s="458"/>
      <c r="L233" s="458"/>
      <c r="M233" s="458"/>
      <c r="N233" s="458"/>
      <c r="O233" s="458"/>
      <c r="P233" s="458"/>
      <c r="Q233" s="458"/>
      <c r="R233" s="458"/>
      <c r="S233" s="458"/>
      <c r="T233" s="458"/>
      <c r="U233" s="458"/>
      <c r="V233" s="458"/>
      <c r="W233" s="458"/>
      <c r="X233" s="458"/>
      <c r="Y233" s="458"/>
      <c r="Z233" s="458"/>
    </row>
    <row r="234">
      <c r="A234" s="458"/>
      <c r="B234" s="458"/>
      <c r="C234" s="458"/>
      <c r="D234" s="458"/>
      <c r="E234" s="458"/>
      <c r="F234" s="458"/>
      <c r="G234" s="458"/>
      <c r="H234" s="458"/>
      <c r="I234" s="458"/>
      <c r="J234" s="458"/>
      <c r="K234" s="458"/>
      <c r="L234" s="458"/>
      <c r="M234" s="458"/>
      <c r="N234" s="458"/>
      <c r="O234" s="458"/>
      <c r="P234" s="458"/>
      <c r="Q234" s="458"/>
      <c r="R234" s="458"/>
      <c r="S234" s="458"/>
      <c r="T234" s="458"/>
      <c r="U234" s="458"/>
      <c r="V234" s="458"/>
      <c r="W234" s="458"/>
      <c r="X234" s="458"/>
      <c r="Y234" s="458"/>
      <c r="Z234" s="458"/>
    </row>
    <row r="235">
      <c r="A235" s="458"/>
      <c r="B235" s="458"/>
      <c r="C235" s="458"/>
      <c r="D235" s="458"/>
      <c r="E235" s="458"/>
      <c r="F235" s="458"/>
      <c r="G235" s="458"/>
      <c r="H235" s="458"/>
      <c r="I235" s="458"/>
      <c r="J235" s="458"/>
      <c r="K235" s="458"/>
      <c r="L235" s="458"/>
      <c r="M235" s="458"/>
      <c r="N235" s="458"/>
      <c r="O235" s="458"/>
      <c r="P235" s="458"/>
      <c r="Q235" s="458"/>
      <c r="R235" s="458"/>
      <c r="S235" s="458"/>
      <c r="T235" s="458"/>
      <c r="U235" s="458"/>
      <c r="V235" s="458"/>
      <c r="W235" s="458"/>
      <c r="X235" s="458"/>
      <c r="Y235" s="458"/>
      <c r="Z235" s="458"/>
    </row>
    <row r="236">
      <c r="A236" s="458"/>
      <c r="B236" s="458"/>
      <c r="C236" s="458"/>
      <c r="D236" s="458"/>
      <c r="E236" s="458"/>
      <c r="F236" s="458"/>
      <c r="G236" s="458"/>
      <c r="H236" s="458"/>
      <c r="I236" s="458"/>
      <c r="J236" s="458"/>
      <c r="K236" s="458"/>
      <c r="L236" s="458"/>
      <c r="M236" s="458"/>
      <c r="N236" s="458"/>
      <c r="O236" s="458"/>
      <c r="P236" s="458"/>
      <c r="Q236" s="458"/>
      <c r="R236" s="458"/>
      <c r="S236" s="458"/>
      <c r="T236" s="458"/>
      <c r="U236" s="458"/>
      <c r="V236" s="458"/>
      <c r="W236" s="458"/>
      <c r="X236" s="458"/>
      <c r="Y236" s="458"/>
      <c r="Z236" s="458"/>
    </row>
    <row r="237">
      <c r="A237" s="458"/>
      <c r="B237" s="458"/>
      <c r="C237" s="458"/>
      <c r="D237" s="458"/>
      <c r="E237" s="458"/>
      <c r="F237" s="458"/>
      <c r="G237" s="458"/>
      <c r="H237" s="458"/>
      <c r="I237" s="458"/>
      <c r="J237" s="458"/>
      <c r="K237" s="458"/>
      <c r="L237" s="458"/>
      <c r="M237" s="458"/>
      <c r="N237" s="458"/>
      <c r="O237" s="458"/>
      <c r="P237" s="458"/>
      <c r="Q237" s="458"/>
      <c r="R237" s="458"/>
      <c r="S237" s="458"/>
      <c r="T237" s="458"/>
      <c r="U237" s="458"/>
      <c r="V237" s="458"/>
      <c r="W237" s="458"/>
      <c r="X237" s="458"/>
      <c r="Y237" s="458"/>
      <c r="Z237" s="458"/>
    </row>
    <row r="238">
      <c r="A238" s="458"/>
      <c r="B238" s="458"/>
      <c r="C238" s="458"/>
      <c r="D238" s="458"/>
      <c r="E238" s="458"/>
      <c r="F238" s="458"/>
      <c r="G238" s="458"/>
      <c r="H238" s="458"/>
      <c r="I238" s="458"/>
      <c r="J238" s="458"/>
      <c r="K238" s="458"/>
      <c r="L238" s="458"/>
      <c r="M238" s="458"/>
      <c r="N238" s="458"/>
      <c r="O238" s="458"/>
      <c r="P238" s="458"/>
      <c r="Q238" s="458"/>
      <c r="R238" s="458"/>
      <c r="S238" s="458"/>
      <c r="T238" s="458"/>
      <c r="U238" s="458"/>
      <c r="V238" s="458"/>
      <c r="W238" s="458"/>
      <c r="X238" s="458"/>
      <c r="Y238" s="458"/>
      <c r="Z238" s="458"/>
    </row>
    <row r="239">
      <c r="A239" s="458"/>
      <c r="B239" s="458"/>
      <c r="C239" s="458"/>
      <c r="D239" s="458"/>
      <c r="E239" s="458"/>
      <c r="F239" s="458"/>
      <c r="G239" s="458"/>
      <c r="H239" s="458"/>
      <c r="I239" s="458"/>
      <c r="J239" s="458"/>
      <c r="K239" s="458"/>
      <c r="L239" s="458"/>
      <c r="M239" s="458"/>
      <c r="N239" s="458"/>
      <c r="O239" s="458"/>
      <c r="P239" s="458"/>
      <c r="Q239" s="458"/>
      <c r="R239" s="458"/>
      <c r="S239" s="458"/>
      <c r="T239" s="458"/>
      <c r="U239" s="458"/>
      <c r="V239" s="458"/>
      <c r="W239" s="458"/>
      <c r="X239" s="458"/>
      <c r="Y239" s="458"/>
      <c r="Z239" s="458"/>
    </row>
    <row r="240">
      <c r="A240" s="458"/>
      <c r="B240" s="458"/>
      <c r="C240" s="458"/>
      <c r="D240" s="458"/>
      <c r="E240" s="458"/>
      <c r="F240" s="458"/>
      <c r="G240" s="458"/>
      <c r="H240" s="458"/>
      <c r="I240" s="458"/>
      <c r="J240" s="458"/>
      <c r="K240" s="458"/>
      <c r="L240" s="458"/>
      <c r="M240" s="458"/>
      <c r="N240" s="458"/>
      <c r="O240" s="458"/>
      <c r="P240" s="458"/>
      <c r="Q240" s="458"/>
      <c r="R240" s="458"/>
      <c r="S240" s="458"/>
      <c r="T240" s="458"/>
      <c r="U240" s="458"/>
      <c r="V240" s="458"/>
      <c r="W240" s="458"/>
      <c r="X240" s="458"/>
      <c r="Y240" s="458"/>
      <c r="Z240" s="458"/>
    </row>
    <row r="241">
      <c r="A241" s="458"/>
      <c r="B241" s="458"/>
      <c r="C241" s="458"/>
      <c r="D241" s="458"/>
      <c r="E241" s="458"/>
      <c r="F241" s="458"/>
      <c r="G241" s="458"/>
      <c r="H241" s="458"/>
      <c r="I241" s="458"/>
      <c r="J241" s="458"/>
      <c r="K241" s="458"/>
      <c r="L241" s="458"/>
      <c r="M241" s="458"/>
      <c r="N241" s="458"/>
      <c r="O241" s="458"/>
      <c r="P241" s="458"/>
      <c r="Q241" s="458"/>
      <c r="R241" s="458"/>
      <c r="S241" s="458"/>
      <c r="T241" s="458"/>
      <c r="U241" s="458"/>
      <c r="V241" s="458"/>
      <c r="W241" s="458"/>
      <c r="X241" s="458"/>
      <c r="Y241" s="458"/>
      <c r="Z241" s="458"/>
    </row>
    <row r="242">
      <c r="A242" s="458"/>
      <c r="B242" s="458"/>
      <c r="C242" s="458"/>
      <c r="D242" s="458"/>
      <c r="E242" s="458"/>
      <c r="F242" s="458"/>
      <c r="G242" s="458"/>
      <c r="H242" s="458"/>
      <c r="I242" s="458"/>
      <c r="J242" s="458"/>
      <c r="K242" s="458"/>
      <c r="L242" s="458"/>
      <c r="M242" s="458"/>
      <c r="N242" s="458"/>
      <c r="O242" s="458"/>
      <c r="P242" s="458"/>
      <c r="Q242" s="458"/>
      <c r="R242" s="458"/>
      <c r="S242" s="458"/>
      <c r="T242" s="458"/>
      <c r="U242" s="458"/>
      <c r="V242" s="458"/>
      <c r="W242" s="458"/>
      <c r="X242" s="458"/>
      <c r="Y242" s="458"/>
      <c r="Z242" s="458"/>
    </row>
    <row r="243">
      <c r="A243" s="458"/>
      <c r="B243" s="458"/>
      <c r="C243" s="458"/>
      <c r="D243" s="458"/>
      <c r="E243" s="458"/>
      <c r="F243" s="458"/>
      <c r="G243" s="458"/>
      <c r="H243" s="458"/>
      <c r="I243" s="458"/>
      <c r="J243" s="458"/>
      <c r="K243" s="458"/>
      <c r="L243" s="458"/>
      <c r="M243" s="458"/>
      <c r="N243" s="458"/>
      <c r="O243" s="458"/>
      <c r="P243" s="458"/>
      <c r="Q243" s="458"/>
      <c r="R243" s="458"/>
      <c r="S243" s="458"/>
      <c r="T243" s="458"/>
      <c r="U243" s="458"/>
      <c r="V243" s="458"/>
      <c r="W243" s="458"/>
      <c r="X243" s="458"/>
      <c r="Y243" s="458"/>
      <c r="Z243" s="458"/>
    </row>
    <row r="244">
      <c r="A244" s="458"/>
      <c r="B244" s="458"/>
      <c r="C244" s="458"/>
      <c r="D244" s="458"/>
      <c r="E244" s="458"/>
      <c r="F244" s="458"/>
      <c r="G244" s="458"/>
      <c r="H244" s="458"/>
      <c r="I244" s="458"/>
      <c r="J244" s="458"/>
      <c r="K244" s="458"/>
      <c r="L244" s="458"/>
      <c r="M244" s="458"/>
      <c r="N244" s="458"/>
      <c r="O244" s="458"/>
      <c r="P244" s="458"/>
      <c r="Q244" s="458"/>
      <c r="R244" s="458"/>
      <c r="S244" s="458"/>
      <c r="T244" s="458"/>
      <c r="U244" s="458"/>
      <c r="V244" s="458"/>
      <c r="W244" s="458"/>
      <c r="X244" s="458"/>
      <c r="Y244" s="458"/>
      <c r="Z244" s="458"/>
    </row>
    <row r="245">
      <c r="A245" s="458"/>
      <c r="B245" s="458"/>
      <c r="C245" s="458"/>
      <c r="D245" s="458"/>
      <c r="E245" s="458"/>
      <c r="F245" s="458"/>
      <c r="G245" s="458"/>
      <c r="H245" s="458"/>
      <c r="I245" s="458"/>
      <c r="J245" s="458"/>
      <c r="K245" s="458"/>
      <c r="L245" s="458"/>
      <c r="M245" s="458"/>
      <c r="N245" s="458"/>
      <c r="O245" s="458"/>
      <c r="P245" s="458"/>
      <c r="Q245" s="458"/>
      <c r="R245" s="458"/>
      <c r="S245" s="458"/>
      <c r="T245" s="458"/>
      <c r="U245" s="458"/>
      <c r="V245" s="458"/>
      <c r="W245" s="458"/>
      <c r="X245" s="458"/>
      <c r="Y245" s="458"/>
      <c r="Z245" s="458"/>
    </row>
    <row r="246">
      <c r="A246" s="458"/>
      <c r="B246" s="458"/>
      <c r="C246" s="458"/>
      <c r="D246" s="458"/>
      <c r="E246" s="458"/>
      <c r="F246" s="458"/>
      <c r="G246" s="458"/>
      <c r="H246" s="458"/>
      <c r="I246" s="458"/>
      <c r="J246" s="458"/>
      <c r="K246" s="458"/>
      <c r="L246" s="458"/>
      <c r="M246" s="458"/>
      <c r="N246" s="458"/>
      <c r="O246" s="458"/>
      <c r="P246" s="458"/>
      <c r="Q246" s="458"/>
      <c r="R246" s="458"/>
      <c r="S246" s="458"/>
      <c r="T246" s="458"/>
      <c r="U246" s="458"/>
      <c r="V246" s="458"/>
      <c r="W246" s="458"/>
      <c r="X246" s="458"/>
      <c r="Y246" s="458"/>
      <c r="Z246" s="458"/>
    </row>
    <row r="247">
      <c r="A247" s="458"/>
      <c r="B247" s="458"/>
      <c r="C247" s="458"/>
      <c r="D247" s="458"/>
      <c r="E247" s="458"/>
      <c r="F247" s="458"/>
      <c r="G247" s="458"/>
      <c r="H247" s="458"/>
      <c r="I247" s="458"/>
      <c r="J247" s="458"/>
      <c r="K247" s="458"/>
      <c r="L247" s="458"/>
      <c r="M247" s="458"/>
      <c r="N247" s="458"/>
      <c r="O247" s="458"/>
      <c r="P247" s="458"/>
      <c r="Q247" s="458"/>
      <c r="R247" s="458"/>
      <c r="S247" s="458"/>
      <c r="T247" s="458"/>
      <c r="U247" s="458"/>
      <c r="V247" s="458"/>
      <c r="W247" s="458"/>
      <c r="X247" s="458"/>
      <c r="Y247" s="458"/>
      <c r="Z247" s="458"/>
    </row>
    <row r="248">
      <c r="A248" s="458"/>
      <c r="B248" s="458"/>
      <c r="C248" s="458"/>
      <c r="D248" s="458"/>
      <c r="E248" s="458"/>
      <c r="F248" s="458"/>
      <c r="G248" s="458"/>
      <c r="H248" s="458"/>
      <c r="I248" s="458"/>
      <c r="J248" s="458"/>
      <c r="K248" s="458"/>
      <c r="L248" s="458"/>
      <c r="M248" s="458"/>
      <c r="N248" s="458"/>
      <c r="O248" s="458"/>
      <c r="P248" s="458"/>
      <c r="Q248" s="458"/>
      <c r="R248" s="458"/>
      <c r="S248" s="458"/>
      <c r="T248" s="458"/>
      <c r="U248" s="458"/>
      <c r="V248" s="458"/>
      <c r="W248" s="458"/>
      <c r="X248" s="458"/>
      <c r="Y248" s="458"/>
      <c r="Z248" s="458"/>
    </row>
    <row r="249">
      <c r="A249" s="458"/>
      <c r="B249" s="458"/>
      <c r="C249" s="458"/>
      <c r="D249" s="458"/>
      <c r="E249" s="458"/>
      <c r="F249" s="458"/>
      <c r="G249" s="458"/>
      <c r="H249" s="458"/>
      <c r="I249" s="458"/>
      <c r="J249" s="458"/>
      <c r="K249" s="458"/>
      <c r="L249" s="458"/>
      <c r="M249" s="458"/>
      <c r="N249" s="458"/>
      <c r="O249" s="458"/>
      <c r="P249" s="458"/>
      <c r="Q249" s="458"/>
      <c r="R249" s="458"/>
      <c r="S249" s="458"/>
      <c r="T249" s="458"/>
      <c r="U249" s="458"/>
      <c r="V249" s="458"/>
      <c r="W249" s="458"/>
      <c r="X249" s="458"/>
      <c r="Y249" s="458"/>
      <c r="Z249" s="458"/>
    </row>
    <row r="250">
      <c r="A250" s="458"/>
      <c r="B250" s="458"/>
      <c r="C250" s="458"/>
      <c r="D250" s="458"/>
      <c r="E250" s="458"/>
      <c r="F250" s="458"/>
      <c r="G250" s="458"/>
      <c r="H250" s="458"/>
      <c r="I250" s="458"/>
      <c r="J250" s="458"/>
      <c r="K250" s="458"/>
      <c r="L250" s="458"/>
      <c r="M250" s="458"/>
      <c r="N250" s="458"/>
      <c r="O250" s="458"/>
      <c r="P250" s="458"/>
      <c r="Q250" s="458"/>
      <c r="R250" s="458"/>
      <c r="S250" s="458"/>
      <c r="T250" s="458"/>
      <c r="U250" s="458"/>
      <c r="V250" s="458"/>
      <c r="W250" s="458"/>
      <c r="X250" s="458"/>
      <c r="Y250" s="458"/>
      <c r="Z250" s="458"/>
    </row>
    <row r="251">
      <c r="A251" s="458"/>
      <c r="B251" s="458"/>
      <c r="C251" s="458"/>
      <c r="D251" s="458"/>
      <c r="E251" s="458"/>
      <c r="F251" s="458"/>
      <c r="G251" s="458"/>
      <c r="H251" s="458"/>
      <c r="I251" s="458"/>
      <c r="J251" s="458"/>
      <c r="K251" s="458"/>
      <c r="L251" s="458"/>
      <c r="M251" s="458"/>
      <c r="N251" s="458"/>
      <c r="O251" s="458"/>
      <c r="P251" s="458"/>
      <c r="Q251" s="458"/>
      <c r="R251" s="458"/>
      <c r="S251" s="458"/>
      <c r="T251" s="458"/>
      <c r="U251" s="458"/>
      <c r="V251" s="458"/>
      <c r="W251" s="458"/>
      <c r="X251" s="458"/>
      <c r="Y251" s="458"/>
      <c r="Z251" s="458"/>
    </row>
    <row r="252">
      <c r="A252" s="458"/>
      <c r="B252" s="458"/>
      <c r="C252" s="458"/>
      <c r="D252" s="458"/>
      <c r="E252" s="458"/>
      <c r="F252" s="458"/>
      <c r="G252" s="458"/>
      <c r="H252" s="458"/>
      <c r="I252" s="458"/>
      <c r="J252" s="458"/>
      <c r="K252" s="458"/>
      <c r="L252" s="458"/>
      <c r="M252" s="458"/>
      <c r="N252" s="458"/>
      <c r="O252" s="458"/>
      <c r="P252" s="458"/>
      <c r="Q252" s="458"/>
      <c r="R252" s="458"/>
      <c r="S252" s="458"/>
      <c r="T252" s="458"/>
      <c r="U252" s="458"/>
      <c r="V252" s="458"/>
      <c r="W252" s="458"/>
      <c r="X252" s="458"/>
      <c r="Y252" s="458"/>
      <c r="Z252" s="458"/>
    </row>
    <row r="253">
      <c r="A253" s="458"/>
      <c r="B253" s="458"/>
      <c r="C253" s="458"/>
      <c r="D253" s="458"/>
      <c r="E253" s="458"/>
      <c r="F253" s="458"/>
      <c r="G253" s="458"/>
      <c r="H253" s="458"/>
      <c r="I253" s="458"/>
      <c r="J253" s="458"/>
      <c r="K253" s="458"/>
      <c r="L253" s="458"/>
      <c r="M253" s="458"/>
      <c r="N253" s="458"/>
      <c r="O253" s="458"/>
      <c r="P253" s="458"/>
      <c r="Q253" s="458"/>
      <c r="R253" s="458"/>
      <c r="S253" s="458"/>
      <c r="T253" s="458"/>
      <c r="U253" s="458"/>
      <c r="V253" s="458"/>
      <c r="W253" s="458"/>
      <c r="X253" s="458"/>
      <c r="Y253" s="458"/>
      <c r="Z253" s="458"/>
    </row>
    <row r="254">
      <c r="A254" s="458"/>
      <c r="B254" s="458"/>
      <c r="C254" s="458"/>
      <c r="D254" s="458"/>
      <c r="E254" s="458"/>
      <c r="F254" s="458"/>
      <c r="G254" s="458"/>
      <c r="H254" s="458"/>
      <c r="I254" s="458"/>
      <c r="J254" s="458"/>
      <c r="K254" s="458"/>
      <c r="L254" s="458"/>
      <c r="M254" s="458"/>
      <c r="N254" s="458"/>
      <c r="O254" s="458"/>
      <c r="P254" s="458"/>
      <c r="Q254" s="458"/>
      <c r="R254" s="458"/>
      <c r="S254" s="458"/>
      <c r="T254" s="458"/>
      <c r="U254" s="458"/>
      <c r="V254" s="458"/>
      <c r="W254" s="458"/>
      <c r="X254" s="458"/>
      <c r="Y254" s="458"/>
      <c r="Z254" s="458"/>
    </row>
    <row r="255">
      <c r="A255" s="458"/>
      <c r="B255" s="458"/>
      <c r="C255" s="458"/>
      <c r="D255" s="458"/>
      <c r="E255" s="458"/>
      <c r="F255" s="458"/>
      <c r="G255" s="458"/>
      <c r="H255" s="458"/>
      <c r="I255" s="458"/>
      <c r="J255" s="458"/>
      <c r="K255" s="458"/>
      <c r="L255" s="458"/>
      <c r="M255" s="458"/>
      <c r="N255" s="458"/>
      <c r="O255" s="458"/>
      <c r="P255" s="458"/>
      <c r="Q255" s="458"/>
      <c r="R255" s="458"/>
      <c r="S255" s="458"/>
      <c r="T255" s="458"/>
      <c r="U255" s="458"/>
      <c r="V255" s="458"/>
      <c r="W255" s="458"/>
      <c r="X255" s="458"/>
      <c r="Y255" s="458"/>
      <c r="Z255" s="458"/>
    </row>
    <row r="256">
      <c r="A256" s="458"/>
      <c r="B256" s="458"/>
      <c r="C256" s="458"/>
      <c r="D256" s="458"/>
      <c r="E256" s="458"/>
      <c r="F256" s="458"/>
      <c r="G256" s="458"/>
      <c r="H256" s="458"/>
      <c r="I256" s="458"/>
      <c r="J256" s="458"/>
      <c r="K256" s="458"/>
      <c r="L256" s="458"/>
      <c r="M256" s="458"/>
      <c r="N256" s="458"/>
      <c r="O256" s="458"/>
      <c r="P256" s="458"/>
      <c r="Q256" s="458"/>
      <c r="R256" s="458"/>
      <c r="S256" s="458"/>
      <c r="T256" s="458"/>
      <c r="U256" s="458"/>
      <c r="V256" s="458"/>
      <c r="W256" s="458"/>
      <c r="X256" s="458"/>
      <c r="Y256" s="458"/>
      <c r="Z256" s="458"/>
    </row>
    <row r="257">
      <c r="A257" s="458"/>
      <c r="B257" s="458"/>
      <c r="C257" s="458"/>
      <c r="D257" s="458"/>
      <c r="E257" s="458"/>
      <c r="F257" s="458"/>
      <c r="G257" s="458"/>
      <c r="H257" s="458"/>
      <c r="I257" s="458"/>
      <c r="J257" s="458"/>
      <c r="K257" s="458"/>
      <c r="L257" s="458"/>
      <c r="M257" s="458"/>
      <c r="N257" s="458"/>
      <c r="O257" s="458"/>
      <c r="P257" s="458"/>
      <c r="Q257" s="458"/>
      <c r="R257" s="458"/>
      <c r="S257" s="458"/>
      <c r="T257" s="458"/>
      <c r="U257" s="458"/>
      <c r="V257" s="458"/>
      <c r="W257" s="458"/>
      <c r="X257" s="458"/>
      <c r="Y257" s="458"/>
      <c r="Z257" s="458"/>
    </row>
    <row r="258">
      <c r="A258" s="458"/>
      <c r="B258" s="458"/>
      <c r="C258" s="458"/>
      <c r="D258" s="458"/>
      <c r="E258" s="458"/>
      <c r="F258" s="458"/>
      <c r="G258" s="458"/>
      <c r="H258" s="458"/>
      <c r="I258" s="458"/>
      <c r="J258" s="458"/>
      <c r="K258" s="458"/>
      <c r="L258" s="458"/>
      <c r="M258" s="458"/>
      <c r="N258" s="458"/>
      <c r="O258" s="458"/>
      <c r="P258" s="458"/>
      <c r="Q258" s="458"/>
      <c r="R258" s="458"/>
      <c r="S258" s="458"/>
      <c r="T258" s="458"/>
      <c r="U258" s="458"/>
      <c r="V258" s="458"/>
      <c r="W258" s="458"/>
      <c r="X258" s="458"/>
      <c r="Y258" s="458"/>
      <c r="Z258" s="458"/>
    </row>
    <row r="259">
      <c r="A259" s="458"/>
      <c r="B259" s="458"/>
      <c r="C259" s="458"/>
      <c r="D259" s="458"/>
      <c r="E259" s="458"/>
      <c r="F259" s="458"/>
      <c r="G259" s="458"/>
      <c r="H259" s="458"/>
      <c r="I259" s="458"/>
      <c r="J259" s="458"/>
      <c r="K259" s="458"/>
      <c r="L259" s="458"/>
      <c r="M259" s="458"/>
      <c r="N259" s="458"/>
      <c r="O259" s="458"/>
      <c r="P259" s="458"/>
      <c r="Q259" s="458"/>
      <c r="R259" s="458"/>
      <c r="S259" s="458"/>
      <c r="T259" s="458"/>
      <c r="U259" s="458"/>
      <c r="V259" s="458"/>
      <c r="W259" s="458"/>
      <c r="X259" s="458"/>
      <c r="Y259" s="458"/>
      <c r="Z259" s="458"/>
    </row>
    <row r="260">
      <c r="A260" s="458"/>
      <c r="B260" s="458"/>
      <c r="C260" s="458"/>
      <c r="D260" s="458"/>
      <c r="E260" s="458"/>
      <c r="F260" s="458"/>
      <c r="G260" s="458"/>
      <c r="H260" s="458"/>
      <c r="I260" s="458"/>
      <c r="J260" s="458"/>
      <c r="K260" s="458"/>
      <c r="L260" s="458"/>
      <c r="M260" s="458"/>
      <c r="N260" s="458"/>
      <c r="O260" s="458"/>
      <c r="P260" s="458"/>
      <c r="Q260" s="458"/>
      <c r="R260" s="458"/>
      <c r="S260" s="458"/>
      <c r="T260" s="458"/>
      <c r="U260" s="458"/>
      <c r="V260" s="458"/>
      <c r="W260" s="458"/>
      <c r="X260" s="458"/>
      <c r="Y260" s="458"/>
      <c r="Z260" s="458"/>
    </row>
    <row r="261">
      <c r="A261" s="458"/>
      <c r="B261" s="458"/>
      <c r="C261" s="458"/>
      <c r="D261" s="458"/>
      <c r="E261" s="458"/>
      <c r="F261" s="458"/>
      <c r="G261" s="458"/>
      <c r="H261" s="458"/>
      <c r="I261" s="458"/>
      <c r="J261" s="458"/>
      <c r="K261" s="458"/>
      <c r="L261" s="458"/>
      <c r="M261" s="458"/>
      <c r="N261" s="458"/>
      <c r="O261" s="458"/>
      <c r="P261" s="458"/>
      <c r="Q261" s="458"/>
      <c r="R261" s="458"/>
      <c r="S261" s="458"/>
      <c r="T261" s="458"/>
      <c r="U261" s="458"/>
      <c r="V261" s="458"/>
      <c r="W261" s="458"/>
      <c r="X261" s="458"/>
      <c r="Y261" s="458"/>
      <c r="Z261" s="458"/>
    </row>
    <row r="262">
      <c r="A262" s="458"/>
      <c r="B262" s="458"/>
      <c r="C262" s="458"/>
      <c r="D262" s="458"/>
      <c r="E262" s="458"/>
      <c r="F262" s="458"/>
      <c r="G262" s="458"/>
      <c r="H262" s="458"/>
      <c r="I262" s="458"/>
      <c r="J262" s="458"/>
      <c r="K262" s="458"/>
      <c r="L262" s="458"/>
      <c r="M262" s="458"/>
      <c r="N262" s="458"/>
      <c r="O262" s="458"/>
      <c r="P262" s="458"/>
      <c r="Q262" s="458"/>
      <c r="R262" s="458"/>
      <c r="S262" s="458"/>
      <c r="T262" s="458"/>
      <c r="U262" s="458"/>
      <c r="V262" s="458"/>
      <c r="W262" s="458"/>
      <c r="X262" s="458"/>
      <c r="Y262" s="458"/>
      <c r="Z262" s="458"/>
    </row>
    <row r="263">
      <c r="A263" s="458"/>
      <c r="B263" s="458"/>
      <c r="C263" s="458"/>
      <c r="D263" s="458"/>
      <c r="E263" s="458"/>
      <c r="F263" s="458"/>
      <c r="G263" s="458"/>
      <c r="H263" s="458"/>
      <c r="I263" s="458"/>
      <c r="J263" s="458"/>
      <c r="K263" s="458"/>
      <c r="L263" s="458"/>
      <c r="M263" s="458"/>
      <c r="N263" s="458"/>
      <c r="O263" s="458"/>
      <c r="P263" s="458"/>
      <c r="Q263" s="458"/>
      <c r="R263" s="458"/>
      <c r="S263" s="458"/>
      <c r="T263" s="458"/>
      <c r="U263" s="458"/>
      <c r="V263" s="458"/>
      <c r="W263" s="458"/>
      <c r="X263" s="458"/>
      <c r="Y263" s="458"/>
      <c r="Z263" s="458"/>
    </row>
    <row r="264">
      <c r="A264" s="458"/>
      <c r="B264" s="458"/>
      <c r="C264" s="458"/>
      <c r="D264" s="458"/>
      <c r="E264" s="458"/>
      <c r="F264" s="458"/>
      <c r="G264" s="458"/>
      <c r="H264" s="458"/>
      <c r="I264" s="458"/>
      <c r="J264" s="458"/>
      <c r="K264" s="458"/>
      <c r="L264" s="458"/>
      <c r="M264" s="458"/>
      <c r="N264" s="458"/>
      <c r="O264" s="458"/>
      <c r="P264" s="458"/>
      <c r="Q264" s="458"/>
      <c r="R264" s="458"/>
      <c r="S264" s="458"/>
      <c r="T264" s="458"/>
      <c r="U264" s="458"/>
      <c r="V264" s="458"/>
      <c r="W264" s="458"/>
      <c r="X264" s="458"/>
      <c r="Y264" s="458"/>
      <c r="Z264" s="458"/>
    </row>
    <row r="265">
      <c r="A265" s="458"/>
      <c r="B265" s="458"/>
      <c r="C265" s="458"/>
      <c r="D265" s="458"/>
      <c r="E265" s="458"/>
      <c r="F265" s="458"/>
      <c r="G265" s="458"/>
      <c r="H265" s="458"/>
      <c r="I265" s="458"/>
      <c r="J265" s="458"/>
      <c r="K265" s="458"/>
      <c r="L265" s="458"/>
      <c r="M265" s="458"/>
      <c r="N265" s="458"/>
      <c r="O265" s="458"/>
      <c r="P265" s="458"/>
      <c r="Q265" s="458"/>
      <c r="R265" s="458"/>
      <c r="S265" s="458"/>
      <c r="T265" s="458"/>
      <c r="U265" s="458"/>
      <c r="V265" s="458"/>
      <c r="W265" s="458"/>
      <c r="X265" s="458"/>
      <c r="Y265" s="458"/>
      <c r="Z265" s="458"/>
    </row>
    <row r="266">
      <c r="A266" s="458"/>
      <c r="B266" s="458"/>
      <c r="C266" s="458"/>
      <c r="D266" s="458"/>
      <c r="E266" s="458"/>
      <c r="F266" s="458"/>
      <c r="G266" s="458"/>
      <c r="H266" s="458"/>
      <c r="I266" s="458"/>
      <c r="J266" s="458"/>
      <c r="K266" s="458"/>
      <c r="L266" s="458"/>
      <c r="M266" s="458"/>
      <c r="N266" s="458"/>
      <c r="O266" s="458"/>
      <c r="P266" s="458"/>
      <c r="Q266" s="458"/>
      <c r="R266" s="458"/>
      <c r="S266" s="458"/>
      <c r="T266" s="458"/>
      <c r="U266" s="458"/>
      <c r="V266" s="458"/>
      <c r="W266" s="458"/>
      <c r="X266" s="458"/>
      <c r="Y266" s="458"/>
      <c r="Z266" s="458"/>
    </row>
    <row r="267">
      <c r="A267" s="458"/>
      <c r="B267" s="458"/>
      <c r="C267" s="458"/>
      <c r="D267" s="458"/>
      <c r="E267" s="458"/>
      <c r="F267" s="458"/>
      <c r="G267" s="458"/>
      <c r="H267" s="458"/>
      <c r="I267" s="458"/>
      <c r="J267" s="458"/>
      <c r="K267" s="458"/>
      <c r="L267" s="458"/>
      <c r="M267" s="458"/>
      <c r="N267" s="458"/>
      <c r="O267" s="458"/>
      <c r="P267" s="458"/>
      <c r="Q267" s="458"/>
      <c r="R267" s="458"/>
      <c r="S267" s="458"/>
      <c r="T267" s="458"/>
      <c r="U267" s="458"/>
      <c r="V267" s="458"/>
      <c r="W267" s="458"/>
      <c r="X267" s="458"/>
      <c r="Y267" s="458"/>
      <c r="Z267" s="458"/>
    </row>
    <row r="268">
      <c r="A268" s="458"/>
      <c r="B268" s="458"/>
      <c r="C268" s="458"/>
      <c r="D268" s="458"/>
      <c r="E268" s="458"/>
      <c r="F268" s="458"/>
      <c r="G268" s="458"/>
      <c r="H268" s="458"/>
      <c r="I268" s="458"/>
      <c r="J268" s="458"/>
      <c r="K268" s="458"/>
      <c r="L268" s="458"/>
      <c r="M268" s="458"/>
      <c r="N268" s="458"/>
      <c r="O268" s="458"/>
      <c r="P268" s="458"/>
      <c r="Q268" s="458"/>
      <c r="R268" s="458"/>
      <c r="S268" s="458"/>
      <c r="T268" s="458"/>
      <c r="U268" s="458"/>
      <c r="V268" s="458"/>
      <c r="W268" s="458"/>
      <c r="X268" s="458"/>
      <c r="Y268" s="458"/>
      <c r="Z268" s="458"/>
    </row>
    <row r="269">
      <c r="A269" s="458"/>
      <c r="B269" s="458"/>
      <c r="C269" s="458"/>
      <c r="D269" s="458"/>
      <c r="E269" s="458"/>
      <c r="F269" s="458"/>
      <c r="G269" s="458"/>
      <c r="H269" s="458"/>
      <c r="I269" s="458"/>
      <c r="J269" s="458"/>
      <c r="K269" s="458"/>
      <c r="L269" s="458"/>
      <c r="M269" s="458"/>
      <c r="N269" s="458"/>
      <c r="O269" s="458"/>
      <c r="P269" s="458"/>
      <c r="Q269" s="458"/>
      <c r="R269" s="458"/>
      <c r="S269" s="458"/>
      <c r="T269" s="458"/>
      <c r="U269" s="458"/>
      <c r="V269" s="458"/>
      <c r="W269" s="458"/>
      <c r="X269" s="458"/>
      <c r="Y269" s="458"/>
      <c r="Z269" s="458"/>
    </row>
    <row r="270">
      <c r="A270" s="458"/>
      <c r="B270" s="458"/>
      <c r="C270" s="458"/>
      <c r="D270" s="458"/>
      <c r="E270" s="458"/>
      <c r="F270" s="458"/>
      <c r="G270" s="458"/>
      <c r="H270" s="458"/>
      <c r="I270" s="458"/>
      <c r="J270" s="458"/>
      <c r="K270" s="458"/>
      <c r="L270" s="458"/>
      <c r="M270" s="458"/>
      <c r="N270" s="458"/>
      <c r="O270" s="458"/>
      <c r="P270" s="458"/>
      <c r="Q270" s="458"/>
      <c r="R270" s="458"/>
      <c r="S270" s="458"/>
      <c r="T270" s="458"/>
      <c r="U270" s="458"/>
      <c r="V270" s="458"/>
      <c r="W270" s="458"/>
      <c r="X270" s="458"/>
      <c r="Y270" s="458"/>
      <c r="Z270" s="458"/>
    </row>
    <row r="271">
      <c r="A271" s="458"/>
      <c r="B271" s="458"/>
      <c r="C271" s="458"/>
      <c r="D271" s="458"/>
      <c r="E271" s="458"/>
      <c r="F271" s="458"/>
      <c r="G271" s="458"/>
      <c r="H271" s="458"/>
      <c r="I271" s="458"/>
      <c r="J271" s="458"/>
      <c r="K271" s="458"/>
      <c r="L271" s="458"/>
      <c r="M271" s="458"/>
      <c r="N271" s="458"/>
      <c r="O271" s="458"/>
      <c r="P271" s="458"/>
      <c r="Q271" s="458"/>
      <c r="R271" s="458"/>
      <c r="S271" s="458"/>
      <c r="T271" s="458"/>
      <c r="U271" s="458"/>
      <c r="V271" s="458"/>
      <c r="W271" s="458"/>
      <c r="X271" s="458"/>
      <c r="Y271" s="458"/>
      <c r="Z271" s="458"/>
    </row>
    <row r="272">
      <c r="A272" s="458"/>
      <c r="B272" s="458"/>
      <c r="C272" s="458"/>
      <c r="D272" s="458"/>
      <c r="E272" s="458"/>
      <c r="F272" s="458"/>
      <c r="G272" s="458"/>
      <c r="H272" s="458"/>
      <c r="I272" s="458"/>
      <c r="J272" s="458"/>
      <c r="K272" s="458"/>
      <c r="L272" s="458"/>
      <c r="M272" s="458"/>
      <c r="N272" s="458"/>
      <c r="O272" s="458"/>
      <c r="P272" s="458"/>
      <c r="Q272" s="458"/>
      <c r="R272" s="458"/>
      <c r="S272" s="458"/>
      <c r="T272" s="458"/>
      <c r="U272" s="458"/>
      <c r="V272" s="458"/>
      <c r="W272" s="458"/>
      <c r="X272" s="458"/>
      <c r="Y272" s="458"/>
      <c r="Z272" s="458"/>
    </row>
    <row r="273">
      <c r="A273" s="458"/>
      <c r="B273" s="458"/>
      <c r="C273" s="458"/>
      <c r="D273" s="458"/>
      <c r="E273" s="458"/>
      <c r="F273" s="458"/>
      <c r="G273" s="458"/>
      <c r="H273" s="458"/>
      <c r="I273" s="458"/>
      <c r="J273" s="458"/>
      <c r="K273" s="458"/>
      <c r="L273" s="458"/>
      <c r="M273" s="458"/>
      <c r="N273" s="458"/>
      <c r="O273" s="458"/>
      <c r="P273" s="458"/>
      <c r="Q273" s="458"/>
      <c r="R273" s="458"/>
      <c r="S273" s="458"/>
      <c r="T273" s="458"/>
      <c r="U273" s="458"/>
      <c r="V273" s="458"/>
      <c r="W273" s="458"/>
      <c r="X273" s="458"/>
      <c r="Y273" s="458"/>
      <c r="Z273" s="458"/>
    </row>
    <row r="274">
      <c r="A274" s="458"/>
      <c r="B274" s="458"/>
      <c r="C274" s="458"/>
      <c r="D274" s="458"/>
      <c r="E274" s="458"/>
      <c r="F274" s="458"/>
      <c r="G274" s="458"/>
      <c r="H274" s="458"/>
      <c r="I274" s="458"/>
      <c r="J274" s="458"/>
      <c r="K274" s="458"/>
      <c r="L274" s="458"/>
      <c r="M274" s="458"/>
      <c r="N274" s="458"/>
      <c r="O274" s="458"/>
      <c r="P274" s="458"/>
      <c r="Q274" s="458"/>
      <c r="R274" s="458"/>
      <c r="S274" s="458"/>
      <c r="T274" s="458"/>
      <c r="U274" s="458"/>
      <c r="V274" s="458"/>
      <c r="W274" s="458"/>
      <c r="X274" s="458"/>
      <c r="Y274" s="458"/>
      <c r="Z274" s="458"/>
    </row>
    <row r="275">
      <c r="A275" s="458"/>
      <c r="B275" s="458"/>
      <c r="C275" s="458"/>
      <c r="D275" s="458"/>
      <c r="E275" s="458"/>
      <c r="F275" s="458"/>
      <c r="G275" s="458"/>
      <c r="H275" s="458"/>
      <c r="I275" s="458"/>
      <c r="J275" s="458"/>
      <c r="K275" s="458"/>
      <c r="L275" s="458"/>
      <c r="M275" s="458"/>
      <c r="N275" s="458"/>
      <c r="O275" s="458"/>
      <c r="P275" s="458"/>
      <c r="Q275" s="458"/>
      <c r="R275" s="458"/>
      <c r="S275" s="458"/>
      <c r="T275" s="458"/>
      <c r="U275" s="458"/>
      <c r="V275" s="458"/>
      <c r="W275" s="458"/>
      <c r="X275" s="458"/>
      <c r="Y275" s="458"/>
      <c r="Z275" s="458"/>
    </row>
    <row r="276">
      <c r="A276" s="458"/>
      <c r="B276" s="458"/>
      <c r="C276" s="458"/>
      <c r="D276" s="458"/>
      <c r="E276" s="458"/>
      <c r="F276" s="458"/>
      <c r="G276" s="458"/>
      <c r="H276" s="458"/>
      <c r="I276" s="458"/>
      <c r="J276" s="458"/>
      <c r="K276" s="458"/>
      <c r="L276" s="458"/>
      <c r="M276" s="458"/>
      <c r="N276" s="458"/>
      <c r="O276" s="458"/>
      <c r="P276" s="458"/>
      <c r="Q276" s="458"/>
      <c r="R276" s="458"/>
      <c r="S276" s="458"/>
      <c r="T276" s="458"/>
      <c r="U276" s="458"/>
      <c r="V276" s="458"/>
      <c r="W276" s="458"/>
      <c r="X276" s="458"/>
      <c r="Y276" s="458"/>
      <c r="Z276" s="458"/>
    </row>
    <row r="277">
      <c r="A277" s="458"/>
      <c r="B277" s="458"/>
      <c r="C277" s="458"/>
      <c r="D277" s="458"/>
      <c r="E277" s="458"/>
      <c r="F277" s="458"/>
      <c r="G277" s="458"/>
      <c r="H277" s="458"/>
      <c r="I277" s="458"/>
      <c r="J277" s="458"/>
      <c r="K277" s="458"/>
      <c r="L277" s="458"/>
      <c r="M277" s="458"/>
      <c r="N277" s="458"/>
      <c r="O277" s="458"/>
      <c r="P277" s="458"/>
      <c r="Q277" s="458"/>
      <c r="R277" s="458"/>
      <c r="S277" s="458"/>
      <c r="T277" s="458"/>
      <c r="U277" s="458"/>
      <c r="V277" s="458"/>
      <c r="W277" s="458"/>
      <c r="X277" s="458"/>
      <c r="Y277" s="458"/>
      <c r="Z277" s="458"/>
    </row>
    <row r="278">
      <c r="A278" s="458"/>
      <c r="B278" s="458"/>
      <c r="C278" s="458"/>
      <c r="D278" s="458"/>
      <c r="E278" s="458"/>
      <c r="F278" s="458"/>
      <c r="G278" s="458"/>
      <c r="H278" s="458"/>
      <c r="I278" s="458"/>
      <c r="J278" s="458"/>
      <c r="K278" s="458"/>
      <c r="L278" s="458"/>
      <c r="M278" s="458"/>
      <c r="N278" s="458"/>
      <c r="O278" s="458"/>
      <c r="P278" s="458"/>
      <c r="Q278" s="458"/>
      <c r="R278" s="458"/>
      <c r="S278" s="458"/>
      <c r="T278" s="458"/>
      <c r="U278" s="458"/>
      <c r="V278" s="458"/>
      <c r="W278" s="458"/>
      <c r="X278" s="458"/>
      <c r="Y278" s="458"/>
      <c r="Z278" s="458"/>
    </row>
    <row r="279">
      <c r="A279" s="458"/>
      <c r="B279" s="458"/>
      <c r="C279" s="458"/>
      <c r="D279" s="458"/>
      <c r="E279" s="458"/>
      <c r="F279" s="458"/>
      <c r="G279" s="458"/>
      <c r="H279" s="458"/>
      <c r="I279" s="458"/>
      <c r="J279" s="458"/>
      <c r="K279" s="458"/>
      <c r="L279" s="458"/>
      <c r="M279" s="458"/>
      <c r="N279" s="458"/>
      <c r="O279" s="458"/>
      <c r="P279" s="458"/>
      <c r="Q279" s="458"/>
      <c r="R279" s="458"/>
      <c r="S279" s="458"/>
      <c r="T279" s="458"/>
      <c r="U279" s="458"/>
      <c r="V279" s="458"/>
      <c r="W279" s="458"/>
      <c r="X279" s="458"/>
      <c r="Y279" s="458"/>
      <c r="Z279" s="458"/>
    </row>
    <row r="280">
      <c r="A280" s="458"/>
      <c r="B280" s="458"/>
      <c r="C280" s="458"/>
      <c r="D280" s="458"/>
      <c r="E280" s="458"/>
      <c r="F280" s="458"/>
      <c r="G280" s="458"/>
      <c r="H280" s="458"/>
      <c r="I280" s="458"/>
      <c r="J280" s="458"/>
      <c r="K280" s="458"/>
      <c r="L280" s="458"/>
      <c r="M280" s="458"/>
      <c r="N280" s="458"/>
      <c r="O280" s="458"/>
      <c r="P280" s="458"/>
      <c r="Q280" s="458"/>
      <c r="R280" s="458"/>
      <c r="S280" s="458"/>
      <c r="T280" s="458"/>
      <c r="U280" s="458"/>
      <c r="V280" s="458"/>
      <c r="W280" s="458"/>
      <c r="X280" s="458"/>
      <c r="Y280" s="458"/>
      <c r="Z280" s="458"/>
    </row>
    <row r="281">
      <c r="A281" s="458"/>
      <c r="B281" s="458"/>
      <c r="C281" s="458"/>
      <c r="D281" s="458"/>
      <c r="E281" s="458"/>
      <c r="F281" s="458"/>
      <c r="G281" s="458"/>
      <c r="H281" s="458"/>
      <c r="I281" s="458"/>
      <c r="J281" s="458"/>
      <c r="K281" s="458"/>
      <c r="L281" s="458"/>
      <c r="M281" s="458"/>
      <c r="N281" s="458"/>
      <c r="O281" s="458"/>
      <c r="P281" s="458"/>
      <c r="Q281" s="458"/>
      <c r="R281" s="458"/>
      <c r="S281" s="458"/>
      <c r="T281" s="458"/>
      <c r="U281" s="458"/>
      <c r="V281" s="458"/>
      <c r="W281" s="458"/>
      <c r="X281" s="458"/>
      <c r="Y281" s="458"/>
      <c r="Z281" s="458"/>
    </row>
    <row r="282">
      <c r="A282" s="458"/>
      <c r="B282" s="458"/>
      <c r="C282" s="458"/>
      <c r="D282" s="458"/>
      <c r="E282" s="458"/>
      <c r="F282" s="458"/>
      <c r="G282" s="458"/>
      <c r="H282" s="458"/>
      <c r="I282" s="458"/>
      <c r="J282" s="458"/>
      <c r="K282" s="458"/>
      <c r="L282" s="458"/>
      <c r="M282" s="458"/>
      <c r="N282" s="458"/>
      <c r="O282" s="458"/>
      <c r="P282" s="458"/>
      <c r="Q282" s="458"/>
      <c r="R282" s="458"/>
      <c r="S282" s="458"/>
      <c r="T282" s="458"/>
      <c r="U282" s="458"/>
      <c r="V282" s="458"/>
      <c r="W282" s="458"/>
      <c r="X282" s="458"/>
      <c r="Y282" s="458"/>
      <c r="Z282" s="458"/>
    </row>
    <row r="283">
      <c r="A283" s="458"/>
      <c r="B283" s="458"/>
      <c r="C283" s="458"/>
      <c r="D283" s="458"/>
      <c r="E283" s="458"/>
      <c r="F283" s="458"/>
      <c r="G283" s="458"/>
      <c r="H283" s="458"/>
      <c r="I283" s="458"/>
      <c r="J283" s="458"/>
      <c r="K283" s="458"/>
      <c r="L283" s="458"/>
      <c r="M283" s="458"/>
      <c r="N283" s="458"/>
      <c r="O283" s="458"/>
      <c r="P283" s="458"/>
      <c r="Q283" s="458"/>
      <c r="R283" s="458"/>
      <c r="S283" s="458"/>
      <c r="T283" s="458"/>
      <c r="U283" s="458"/>
      <c r="V283" s="458"/>
      <c r="W283" s="458"/>
      <c r="X283" s="458"/>
      <c r="Y283" s="458"/>
      <c r="Z283" s="458"/>
    </row>
    <row r="284">
      <c r="A284" s="458"/>
      <c r="B284" s="458"/>
      <c r="C284" s="458"/>
      <c r="D284" s="458"/>
      <c r="E284" s="458"/>
      <c r="F284" s="458"/>
      <c r="G284" s="458"/>
      <c r="H284" s="458"/>
      <c r="I284" s="458"/>
      <c r="J284" s="458"/>
      <c r="K284" s="458"/>
      <c r="L284" s="458"/>
      <c r="M284" s="458"/>
      <c r="N284" s="458"/>
      <c r="O284" s="458"/>
      <c r="P284" s="458"/>
      <c r="Q284" s="458"/>
      <c r="R284" s="458"/>
      <c r="S284" s="458"/>
      <c r="T284" s="458"/>
      <c r="U284" s="458"/>
      <c r="V284" s="458"/>
      <c r="W284" s="458"/>
      <c r="X284" s="458"/>
      <c r="Y284" s="458"/>
      <c r="Z284" s="458"/>
    </row>
    <row r="285">
      <c r="A285" s="458"/>
      <c r="B285" s="458"/>
      <c r="C285" s="458"/>
      <c r="D285" s="458"/>
      <c r="E285" s="458"/>
      <c r="F285" s="458"/>
      <c r="G285" s="458"/>
      <c r="H285" s="458"/>
      <c r="I285" s="458"/>
      <c r="J285" s="458"/>
      <c r="K285" s="458"/>
      <c r="L285" s="458"/>
      <c r="M285" s="458"/>
      <c r="N285" s="458"/>
      <c r="O285" s="458"/>
      <c r="P285" s="458"/>
      <c r="Q285" s="458"/>
      <c r="R285" s="458"/>
      <c r="S285" s="458"/>
      <c r="T285" s="458"/>
      <c r="U285" s="458"/>
      <c r="V285" s="458"/>
      <c r="W285" s="458"/>
      <c r="X285" s="458"/>
      <c r="Y285" s="458"/>
      <c r="Z285" s="458"/>
    </row>
    <row r="286">
      <c r="A286" s="458"/>
      <c r="B286" s="458"/>
      <c r="C286" s="458"/>
      <c r="D286" s="458"/>
      <c r="E286" s="458"/>
      <c r="F286" s="458"/>
      <c r="G286" s="458"/>
      <c r="H286" s="458"/>
      <c r="I286" s="458"/>
      <c r="J286" s="458"/>
      <c r="K286" s="458"/>
      <c r="L286" s="458"/>
      <c r="M286" s="458"/>
      <c r="N286" s="458"/>
      <c r="O286" s="458"/>
      <c r="P286" s="458"/>
      <c r="Q286" s="458"/>
      <c r="R286" s="458"/>
      <c r="S286" s="458"/>
      <c r="T286" s="458"/>
      <c r="U286" s="458"/>
      <c r="V286" s="458"/>
      <c r="W286" s="458"/>
      <c r="X286" s="458"/>
      <c r="Y286" s="458"/>
      <c r="Z286" s="458"/>
    </row>
    <row r="287">
      <c r="A287" s="458"/>
      <c r="B287" s="458"/>
      <c r="C287" s="458"/>
      <c r="D287" s="458"/>
      <c r="E287" s="458"/>
      <c r="F287" s="458"/>
      <c r="G287" s="458"/>
      <c r="H287" s="458"/>
      <c r="I287" s="458"/>
      <c r="J287" s="458"/>
      <c r="K287" s="458"/>
      <c r="L287" s="458"/>
      <c r="M287" s="458"/>
      <c r="N287" s="458"/>
      <c r="O287" s="458"/>
      <c r="P287" s="458"/>
      <c r="Q287" s="458"/>
      <c r="R287" s="458"/>
      <c r="S287" s="458"/>
      <c r="T287" s="458"/>
      <c r="U287" s="458"/>
      <c r="V287" s="458"/>
      <c r="W287" s="458"/>
      <c r="X287" s="458"/>
      <c r="Y287" s="458"/>
      <c r="Z287" s="458"/>
    </row>
    <row r="288">
      <c r="A288" s="458"/>
      <c r="B288" s="458"/>
      <c r="C288" s="458"/>
      <c r="D288" s="458"/>
      <c r="E288" s="458"/>
      <c r="F288" s="458"/>
      <c r="G288" s="458"/>
      <c r="H288" s="458"/>
      <c r="I288" s="458"/>
      <c r="J288" s="458"/>
      <c r="K288" s="458"/>
      <c r="L288" s="458"/>
      <c r="M288" s="458"/>
      <c r="N288" s="458"/>
      <c r="O288" s="458"/>
      <c r="P288" s="458"/>
      <c r="Q288" s="458"/>
      <c r="R288" s="458"/>
      <c r="S288" s="458"/>
      <c r="T288" s="458"/>
      <c r="U288" s="458"/>
      <c r="V288" s="458"/>
      <c r="W288" s="458"/>
      <c r="X288" s="458"/>
      <c r="Y288" s="458"/>
      <c r="Z288" s="458"/>
    </row>
    <row r="289">
      <c r="A289" s="458"/>
      <c r="B289" s="458"/>
      <c r="C289" s="458"/>
      <c r="D289" s="458"/>
      <c r="E289" s="458"/>
      <c r="F289" s="458"/>
      <c r="G289" s="458"/>
      <c r="H289" s="458"/>
      <c r="I289" s="458"/>
      <c r="J289" s="458"/>
      <c r="K289" s="458"/>
      <c r="L289" s="458"/>
      <c r="M289" s="458"/>
      <c r="N289" s="458"/>
      <c r="O289" s="458"/>
      <c r="P289" s="458"/>
      <c r="Q289" s="458"/>
      <c r="R289" s="458"/>
      <c r="S289" s="458"/>
      <c r="T289" s="458"/>
      <c r="U289" s="458"/>
      <c r="V289" s="458"/>
      <c r="W289" s="458"/>
      <c r="X289" s="458"/>
      <c r="Y289" s="458"/>
      <c r="Z289" s="458"/>
    </row>
    <row r="290">
      <c r="A290" s="458"/>
      <c r="B290" s="458"/>
      <c r="C290" s="458"/>
      <c r="D290" s="458"/>
      <c r="E290" s="458"/>
      <c r="F290" s="458"/>
      <c r="G290" s="458"/>
      <c r="H290" s="458"/>
      <c r="I290" s="458"/>
      <c r="J290" s="458"/>
      <c r="K290" s="458"/>
      <c r="L290" s="458"/>
      <c r="M290" s="458"/>
      <c r="N290" s="458"/>
      <c r="O290" s="458"/>
      <c r="P290" s="458"/>
      <c r="Q290" s="458"/>
      <c r="R290" s="458"/>
      <c r="S290" s="458"/>
      <c r="T290" s="458"/>
      <c r="U290" s="458"/>
      <c r="V290" s="458"/>
      <c r="W290" s="458"/>
      <c r="X290" s="458"/>
      <c r="Y290" s="458"/>
      <c r="Z290" s="458"/>
    </row>
    <row r="291">
      <c r="A291" s="458"/>
      <c r="B291" s="458"/>
      <c r="C291" s="458"/>
      <c r="D291" s="458"/>
      <c r="E291" s="458"/>
      <c r="F291" s="458"/>
      <c r="G291" s="458"/>
      <c r="H291" s="458"/>
      <c r="I291" s="458"/>
      <c r="J291" s="458"/>
      <c r="K291" s="458"/>
      <c r="L291" s="458"/>
      <c r="M291" s="458"/>
      <c r="N291" s="458"/>
      <c r="O291" s="458"/>
      <c r="P291" s="458"/>
      <c r="Q291" s="458"/>
      <c r="R291" s="458"/>
      <c r="S291" s="458"/>
      <c r="T291" s="458"/>
      <c r="U291" s="458"/>
      <c r="V291" s="458"/>
      <c r="W291" s="458"/>
      <c r="X291" s="458"/>
      <c r="Y291" s="458"/>
      <c r="Z291" s="458"/>
    </row>
    <row r="292">
      <c r="A292" s="458"/>
      <c r="B292" s="458"/>
      <c r="C292" s="458"/>
      <c r="D292" s="458"/>
      <c r="E292" s="458"/>
      <c r="F292" s="458"/>
      <c r="G292" s="458"/>
      <c r="H292" s="458"/>
      <c r="I292" s="458"/>
      <c r="J292" s="458"/>
      <c r="K292" s="458"/>
      <c r="L292" s="458"/>
      <c r="M292" s="458"/>
      <c r="N292" s="458"/>
      <c r="O292" s="458"/>
      <c r="P292" s="458"/>
      <c r="Q292" s="458"/>
      <c r="R292" s="458"/>
      <c r="S292" s="458"/>
      <c r="T292" s="458"/>
      <c r="U292" s="458"/>
      <c r="V292" s="458"/>
      <c r="W292" s="458"/>
      <c r="X292" s="458"/>
      <c r="Y292" s="458"/>
      <c r="Z292" s="458"/>
    </row>
    <row r="293">
      <c r="A293" s="458"/>
      <c r="B293" s="458"/>
      <c r="C293" s="458"/>
      <c r="D293" s="458"/>
      <c r="E293" s="458"/>
      <c r="F293" s="458"/>
      <c r="G293" s="458"/>
      <c r="H293" s="458"/>
      <c r="I293" s="458"/>
      <c r="J293" s="458"/>
      <c r="K293" s="458"/>
      <c r="L293" s="458"/>
      <c r="M293" s="458"/>
      <c r="N293" s="458"/>
      <c r="O293" s="458"/>
      <c r="P293" s="458"/>
      <c r="Q293" s="458"/>
      <c r="R293" s="458"/>
      <c r="S293" s="458"/>
      <c r="T293" s="458"/>
      <c r="U293" s="458"/>
      <c r="V293" s="458"/>
      <c r="W293" s="458"/>
      <c r="X293" s="458"/>
      <c r="Y293" s="458"/>
      <c r="Z293" s="458"/>
    </row>
    <row r="294">
      <c r="A294" s="458"/>
      <c r="B294" s="458"/>
      <c r="C294" s="458"/>
      <c r="D294" s="458"/>
      <c r="E294" s="458"/>
      <c r="F294" s="458"/>
      <c r="G294" s="458"/>
      <c r="H294" s="458"/>
      <c r="I294" s="458"/>
      <c r="J294" s="458"/>
      <c r="K294" s="458"/>
      <c r="L294" s="458"/>
      <c r="M294" s="458"/>
      <c r="N294" s="458"/>
      <c r="O294" s="458"/>
      <c r="P294" s="458"/>
      <c r="Q294" s="458"/>
      <c r="R294" s="458"/>
      <c r="S294" s="458"/>
      <c r="T294" s="458"/>
      <c r="U294" s="458"/>
      <c r="V294" s="458"/>
      <c r="W294" s="458"/>
      <c r="X294" s="458"/>
      <c r="Y294" s="458"/>
      <c r="Z294" s="458"/>
    </row>
    <row r="295">
      <c r="A295" s="458"/>
      <c r="B295" s="458"/>
      <c r="C295" s="458"/>
      <c r="D295" s="458"/>
      <c r="E295" s="458"/>
      <c r="F295" s="458"/>
      <c r="G295" s="458"/>
      <c r="H295" s="458"/>
      <c r="I295" s="458"/>
      <c r="J295" s="458"/>
      <c r="K295" s="458"/>
      <c r="L295" s="458"/>
      <c r="M295" s="458"/>
      <c r="N295" s="458"/>
      <c r="O295" s="458"/>
      <c r="P295" s="458"/>
      <c r="Q295" s="458"/>
      <c r="R295" s="458"/>
      <c r="S295" s="458"/>
      <c r="T295" s="458"/>
      <c r="U295" s="458"/>
      <c r="V295" s="458"/>
      <c r="W295" s="458"/>
      <c r="X295" s="458"/>
      <c r="Y295" s="458"/>
      <c r="Z295" s="458"/>
    </row>
    <row r="296">
      <c r="A296" s="458"/>
      <c r="B296" s="458"/>
      <c r="C296" s="458"/>
      <c r="D296" s="458"/>
      <c r="E296" s="458"/>
      <c r="F296" s="458"/>
      <c r="G296" s="458"/>
      <c r="H296" s="458"/>
      <c r="I296" s="458"/>
      <c r="J296" s="458"/>
      <c r="K296" s="458"/>
      <c r="L296" s="458"/>
      <c r="M296" s="458"/>
      <c r="N296" s="458"/>
      <c r="O296" s="458"/>
      <c r="P296" s="458"/>
      <c r="Q296" s="458"/>
      <c r="R296" s="458"/>
      <c r="S296" s="458"/>
      <c r="T296" s="458"/>
      <c r="U296" s="458"/>
      <c r="V296" s="458"/>
      <c r="W296" s="458"/>
      <c r="X296" s="458"/>
      <c r="Y296" s="458"/>
      <c r="Z296" s="458"/>
    </row>
    <row r="297">
      <c r="A297" s="458"/>
      <c r="B297" s="458"/>
      <c r="C297" s="458"/>
      <c r="D297" s="458"/>
      <c r="E297" s="458"/>
      <c r="F297" s="458"/>
      <c r="G297" s="458"/>
      <c r="H297" s="458"/>
      <c r="I297" s="458"/>
      <c r="J297" s="458"/>
      <c r="K297" s="458"/>
      <c r="L297" s="458"/>
      <c r="M297" s="458"/>
      <c r="N297" s="458"/>
      <c r="O297" s="458"/>
      <c r="P297" s="458"/>
      <c r="Q297" s="458"/>
      <c r="R297" s="458"/>
      <c r="S297" s="458"/>
      <c r="T297" s="458"/>
      <c r="U297" s="458"/>
      <c r="V297" s="458"/>
      <c r="W297" s="458"/>
      <c r="X297" s="458"/>
      <c r="Y297" s="458"/>
      <c r="Z297" s="458"/>
    </row>
    <row r="298">
      <c r="A298" s="458"/>
      <c r="B298" s="458"/>
      <c r="C298" s="458"/>
      <c r="D298" s="458"/>
      <c r="E298" s="458"/>
      <c r="F298" s="458"/>
      <c r="G298" s="458"/>
      <c r="H298" s="458"/>
      <c r="I298" s="458"/>
      <c r="J298" s="458"/>
      <c r="K298" s="458"/>
      <c r="L298" s="458"/>
      <c r="M298" s="458"/>
      <c r="N298" s="458"/>
      <c r="O298" s="458"/>
      <c r="P298" s="458"/>
      <c r="Q298" s="458"/>
      <c r="R298" s="458"/>
      <c r="S298" s="458"/>
      <c r="T298" s="458"/>
      <c r="U298" s="458"/>
      <c r="V298" s="458"/>
      <c r="W298" s="458"/>
      <c r="X298" s="458"/>
      <c r="Y298" s="458"/>
      <c r="Z298" s="458"/>
    </row>
    <row r="299">
      <c r="A299" s="458"/>
      <c r="B299" s="458"/>
      <c r="C299" s="458"/>
      <c r="D299" s="458"/>
      <c r="E299" s="458"/>
      <c r="F299" s="458"/>
      <c r="G299" s="458"/>
      <c r="H299" s="458"/>
      <c r="I299" s="458"/>
      <c r="J299" s="458"/>
      <c r="K299" s="458"/>
      <c r="L299" s="458"/>
      <c r="M299" s="458"/>
      <c r="N299" s="458"/>
      <c r="O299" s="458"/>
      <c r="P299" s="458"/>
      <c r="Q299" s="458"/>
      <c r="R299" s="458"/>
      <c r="S299" s="458"/>
      <c r="T299" s="458"/>
      <c r="U299" s="458"/>
      <c r="V299" s="458"/>
      <c r="W299" s="458"/>
      <c r="X299" s="458"/>
      <c r="Y299" s="458"/>
      <c r="Z299" s="458"/>
    </row>
    <row r="300">
      <c r="A300" s="458"/>
      <c r="B300" s="458"/>
      <c r="C300" s="458"/>
      <c r="D300" s="458"/>
      <c r="E300" s="458"/>
      <c r="F300" s="458"/>
      <c r="G300" s="458"/>
      <c r="H300" s="458"/>
      <c r="I300" s="458"/>
      <c r="J300" s="458"/>
      <c r="K300" s="458"/>
      <c r="L300" s="458"/>
      <c r="M300" s="458"/>
      <c r="N300" s="458"/>
      <c r="O300" s="458"/>
      <c r="P300" s="458"/>
      <c r="Q300" s="458"/>
      <c r="R300" s="458"/>
      <c r="S300" s="458"/>
      <c r="T300" s="458"/>
      <c r="U300" s="458"/>
      <c r="V300" s="458"/>
      <c r="W300" s="458"/>
      <c r="X300" s="458"/>
      <c r="Y300" s="458"/>
      <c r="Z300" s="458"/>
    </row>
    <row r="301">
      <c r="A301" s="458"/>
      <c r="B301" s="458"/>
      <c r="C301" s="458"/>
      <c r="D301" s="458"/>
      <c r="E301" s="458"/>
      <c r="F301" s="458"/>
      <c r="G301" s="458"/>
      <c r="H301" s="458"/>
      <c r="I301" s="458"/>
      <c r="J301" s="458"/>
      <c r="K301" s="458"/>
      <c r="L301" s="458"/>
      <c r="M301" s="458"/>
      <c r="N301" s="458"/>
      <c r="O301" s="458"/>
      <c r="P301" s="458"/>
      <c r="Q301" s="458"/>
      <c r="R301" s="458"/>
      <c r="S301" s="458"/>
      <c r="T301" s="458"/>
      <c r="U301" s="458"/>
      <c r="V301" s="458"/>
      <c r="W301" s="458"/>
      <c r="X301" s="458"/>
      <c r="Y301" s="458"/>
      <c r="Z301" s="458"/>
    </row>
    <row r="302">
      <c r="A302" s="458"/>
      <c r="B302" s="458"/>
      <c r="C302" s="458"/>
      <c r="D302" s="458"/>
      <c r="E302" s="458"/>
      <c r="F302" s="458"/>
      <c r="G302" s="458"/>
      <c r="H302" s="458"/>
      <c r="I302" s="458"/>
      <c r="J302" s="458"/>
      <c r="K302" s="458"/>
      <c r="L302" s="458"/>
      <c r="M302" s="458"/>
      <c r="N302" s="458"/>
      <c r="O302" s="458"/>
      <c r="P302" s="458"/>
      <c r="Q302" s="458"/>
      <c r="R302" s="458"/>
      <c r="S302" s="458"/>
      <c r="T302" s="458"/>
      <c r="U302" s="458"/>
      <c r="V302" s="458"/>
      <c r="W302" s="458"/>
      <c r="X302" s="458"/>
      <c r="Y302" s="458"/>
      <c r="Z302" s="458"/>
    </row>
    <row r="303">
      <c r="A303" s="458"/>
      <c r="B303" s="458"/>
      <c r="C303" s="458"/>
      <c r="D303" s="458"/>
      <c r="E303" s="458"/>
      <c r="F303" s="458"/>
      <c r="G303" s="458"/>
      <c r="H303" s="458"/>
      <c r="I303" s="458"/>
      <c r="J303" s="458"/>
      <c r="K303" s="458"/>
      <c r="L303" s="458"/>
      <c r="M303" s="458"/>
      <c r="N303" s="458"/>
      <c r="O303" s="458"/>
      <c r="P303" s="458"/>
      <c r="Q303" s="458"/>
      <c r="R303" s="458"/>
      <c r="S303" s="458"/>
      <c r="T303" s="458"/>
      <c r="U303" s="458"/>
      <c r="V303" s="458"/>
      <c r="W303" s="458"/>
      <c r="X303" s="458"/>
      <c r="Y303" s="458"/>
      <c r="Z303" s="458"/>
    </row>
    <row r="304">
      <c r="A304" s="458"/>
      <c r="B304" s="458"/>
      <c r="C304" s="458"/>
      <c r="D304" s="458"/>
      <c r="E304" s="458"/>
      <c r="F304" s="458"/>
      <c r="G304" s="458"/>
      <c r="H304" s="458"/>
      <c r="I304" s="458"/>
      <c r="J304" s="458"/>
      <c r="K304" s="458"/>
      <c r="L304" s="458"/>
      <c r="M304" s="458"/>
      <c r="N304" s="458"/>
      <c r="O304" s="458"/>
      <c r="P304" s="458"/>
      <c r="Q304" s="458"/>
      <c r="R304" s="458"/>
      <c r="S304" s="458"/>
      <c r="T304" s="458"/>
      <c r="U304" s="458"/>
      <c r="V304" s="458"/>
      <c r="W304" s="458"/>
      <c r="X304" s="458"/>
      <c r="Y304" s="458"/>
      <c r="Z304" s="458"/>
    </row>
    <row r="305">
      <c r="A305" s="458"/>
      <c r="B305" s="458"/>
      <c r="C305" s="458"/>
      <c r="D305" s="458"/>
      <c r="E305" s="458"/>
      <c r="F305" s="458"/>
      <c r="G305" s="458"/>
      <c r="H305" s="458"/>
      <c r="I305" s="458"/>
      <c r="J305" s="458"/>
      <c r="K305" s="458"/>
      <c r="L305" s="458"/>
      <c r="M305" s="458"/>
      <c r="N305" s="458"/>
      <c r="O305" s="458"/>
      <c r="P305" s="458"/>
      <c r="Q305" s="458"/>
      <c r="R305" s="458"/>
      <c r="S305" s="458"/>
      <c r="T305" s="458"/>
      <c r="U305" s="458"/>
      <c r="V305" s="458"/>
      <c r="W305" s="458"/>
      <c r="X305" s="458"/>
      <c r="Y305" s="458"/>
      <c r="Z305" s="458"/>
    </row>
    <row r="306">
      <c r="A306" s="458"/>
      <c r="B306" s="458"/>
      <c r="C306" s="458"/>
      <c r="D306" s="458"/>
      <c r="E306" s="458"/>
      <c r="F306" s="458"/>
      <c r="G306" s="458"/>
      <c r="H306" s="458"/>
      <c r="I306" s="458"/>
      <c r="J306" s="458"/>
      <c r="K306" s="458"/>
      <c r="L306" s="458"/>
      <c r="M306" s="458"/>
      <c r="N306" s="458"/>
      <c r="O306" s="458"/>
      <c r="P306" s="458"/>
      <c r="Q306" s="458"/>
      <c r="R306" s="458"/>
      <c r="S306" s="458"/>
      <c r="T306" s="458"/>
      <c r="U306" s="458"/>
      <c r="V306" s="458"/>
      <c r="W306" s="458"/>
      <c r="X306" s="458"/>
      <c r="Y306" s="458"/>
      <c r="Z306" s="458"/>
    </row>
    <row r="307">
      <c r="A307" s="458"/>
      <c r="B307" s="458"/>
      <c r="C307" s="458"/>
      <c r="D307" s="458"/>
      <c r="E307" s="458"/>
      <c r="F307" s="458"/>
      <c r="G307" s="458"/>
      <c r="H307" s="458"/>
      <c r="I307" s="458"/>
      <c r="J307" s="458"/>
      <c r="K307" s="458"/>
      <c r="L307" s="458"/>
      <c r="M307" s="458"/>
      <c r="N307" s="458"/>
      <c r="O307" s="458"/>
      <c r="P307" s="458"/>
      <c r="Q307" s="458"/>
      <c r="R307" s="458"/>
      <c r="S307" s="458"/>
      <c r="T307" s="458"/>
      <c r="U307" s="458"/>
      <c r="V307" s="458"/>
      <c r="W307" s="458"/>
      <c r="X307" s="458"/>
      <c r="Y307" s="458"/>
      <c r="Z307" s="458"/>
    </row>
    <row r="308">
      <c r="A308" s="458"/>
      <c r="B308" s="458"/>
      <c r="C308" s="458"/>
      <c r="D308" s="458"/>
      <c r="E308" s="458"/>
      <c r="F308" s="458"/>
      <c r="G308" s="458"/>
      <c r="H308" s="458"/>
      <c r="I308" s="458"/>
      <c r="J308" s="458"/>
      <c r="K308" s="458"/>
      <c r="L308" s="458"/>
      <c r="M308" s="458"/>
      <c r="N308" s="458"/>
      <c r="O308" s="458"/>
      <c r="P308" s="458"/>
      <c r="Q308" s="458"/>
      <c r="R308" s="458"/>
      <c r="S308" s="458"/>
      <c r="T308" s="458"/>
      <c r="U308" s="458"/>
      <c r="V308" s="458"/>
      <c r="W308" s="458"/>
      <c r="X308" s="458"/>
      <c r="Y308" s="458"/>
      <c r="Z308" s="458"/>
    </row>
    <row r="309">
      <c r="A309" s="458"/>
      <c r="B309" s="458"/>
      <c r="C309" s="458"/>
      <c r="D309" s="458"/>
      <c r="E309" s="458"/>
      <c r="F309" s="458"/>
      <c r="G309" s="458"/>
      <c r="H309" s="458"/>
      <c r="I309" s="458"/>
      <c r="J309" s="458"/>
      <c r="K309" s="458"/>
      <c r="L309" s="458"/>
      <c r="M309" s="458"/>
      <c r="N309" s="458"/>
      <c r="O309" s="458"/>
      <c r="P309" s="458"/>
      <c r="Q309" s="458"/>
      <c r="R309" s="458"/>
      <c r="S309" s="458"/>
      <c r="T309" s="458"/>
      <c r="U309" s="458"/>
      <c r="V309" s="458"/>
      <c r="W309" s="458"/>
      <c r="X309" s="458"/>
      <c r="Y309" s="458"/>
      <c r="Z309" s="458"/>
    </row>
    <row r="310">
      <c r="A310" s="458"/>
      <c r="B310" s="458"/>
      <c r="C310" s="458"/>
      <c r="D310" s="458"/>
      <c r="E310" s="458"/>
      <c r="F310" s="458"/>
      <c r="G310" s="458"/>
      <c r="H310" s="458"/>
      <c r="I310" s="458"/>
      <c r="J310" s="458"/>
      <c r="K310" s="458"/>
      <c r="L310" s="458"/>
      <c r="M310" s="458"/>
      <c r="N310" s="458"/>
      <c r="O310" s="458"/>
      <c r="P310" s="458"/>
      <c r="Q310" s="458"/>
      <c r="R310" s="458"/>
      <c r="S310" s="458"/>
      <c r="T310" s="458"/>
      <c r="U310" s="458"/>
      <c r="V310" s="458"/>
      <c r="W310" s="458"/>
      <c r="X310" s="458"/>
      <c r="Y310" s="458"/>
      <c r="Z310" s="458"/>
    </row>
    <row r="311">
      <c r="A311" s="458"/>
      <c r="B311" s="458"/>
      <c r="C311" s="458"/>
      <c r="D311" s="458"/>
      <c r="E311" s="458"/>
      <c r="F311" s="458"/>
      <c r="G311" s="458"/>
      <c r="H311" s="458"/>
      <c r="I311" s="458"/>
      <c r="J311" s="458"/>
      <c r="K311" s="458"/>
      <c r="L311" s="458"/>
      <c r="M311" s="458"/>
      <c r="N311" s="458"/>
      <c r="O311" s="458"/>
      <c r="P311" s="458"/>
      <c r="Q311" s="458"/>
      <c r="R311" s="458"/>
      <c r="S311" s="458"/>
      <c r="T311" s="458"/>
      <c r="U311" s="458"/>
      <c r="V311" s="458"/>
      <c r="W311" s="458"/>
      <c r="X311" s="458"/>
      <c r="Y311" s="458"/>
      <c r="Z311" s="458"/>
    </row>
    <row r="312">
      <c r="A312" s="458"/>
      <c r="B312" s="458"/>
      <c r="C312" s="458"/>
      <c r="D312" s="458"/>
      <c r="E312" s="458"/>
      <c r="F312" s="458"/>
      <c r="G312" s="458"/>
      <c r="H312" s="458"/>
      <c r="I312" s="458"/>
      <c r="J312" s="458"/>
      <c r="K312" s="458"/>
      <c r="L312" s="458"/>
      <c r="M312" s="458"/>
      <c r="N312" s="458"/>
      <c r="O312" s="458"/>
      <c r="P312" s="458"/>
      <c r="Q312" s="458"/>
      <c r="R312" s="458"/>
      <c r="S312" s="458"/>
      <c r="T312" s="458"/>
      <c r="U312" s="458"/>
      <c r="V312" s="458"/>
      <c r="W312" s="458"/>
      <c r="X312" s="458"/>
      <c r="Y312" s="458"/>
      <c r="Z312" s="458"/>
    </row>
    <row r="313">
      <c r="A313" s="458"/>
      <c r="B313" s="458"/>
      <c r="C313" s="458"/>
      <c r="D313" s="458"/>
      <c r="E313" s="458"/>
      <c r="F313" s="458"/>
      <c r="G313" s="458"/>
      <c r="H313" s="458"/>
      <c r="I313" s="458"/>
      <c r="J313" s="458"/>
      <c r="K313" s="458"/>
      <c r="L313" s="458"/>
      <c r="M313" s="458"/>
      <c r="N313" s="458"/>
      <c r="O313" s="458"/>
      <c r="P313" s="458"/>
      <c r="Q313" s="458"/>
      <c r="R313" s="458"/>
      <c r="S313" s="458"/>
      <c r="T313" s="458"/>
      <c r="U313" s="458"/>
      <c r="V313" s="458"/>
      <c r="W313" s="458"/>
      <c r="X313" s="458"/>
      <c r="Y313" s="458"/>
      <c r="Z313" s="458"/>
    </row>
    <row r="314">
      <c r="A314" s="458"/>
      <c r="B314" s="458"/>
      <c r="C314" s="458"/>
      <c r="D314" s="458"/>
      <c r="E314" s="458"/>
      <c r="F314" s="458"/>
      <c r="G314" s="458"/>
      <c r="H314" s="458"/>
      <c r="I314" s="458"/>
      <c r="J314" s="458"/>
      <c r="K314" s="458"/>
      <c r="L314" s="458"/>
      <c r="M314" s="458"/>
      <c r="N314" s="458"/>
      <c r="O314" s="458"/>
      <c r="P314" s="458"/>
      <c r="Q314" s="458"/>
      <c r="R314" s="458"/>
      <c r="S314" s="458"/>
      <c r="T314" s="458"/>
      <c r="U314" s="458"/>
      <c r="V314" s="458"/>
      <c r="W314" s="458"/>
      <c r="X314" s="458"/>
      <c r="Y314" s="458"/>
      <c r="Z314" s="458"/>
    </row>
    <row r="315">
      <c r="A315" s="458"/>
      <c r="B315" s="458"/>
      <c r="C315" s="458"/>
      <c r="D315" s="458"/>
      <c r="E315" s="458"/>
      <c r="F315" s="458"/>
      <c r="G315" s="458"/>
      <c r="H315" s="458"/>
      <c r="I315" s="458"/>
      <c r="J315" s="458"/>
      <c r="K315" s="458"/>
      <c r="L315" s="458"/>
      <c r="M315" s="458"/>
      <c r="N315" s="458"/>
      <c r="O315" s="458"/>
      <c r="P315" s="458"/>
      <c r="Q315" s="458"/>
      <c r="R315" s="458"/>
      <c r="S315" s="458"/>
      <c r="T315" s="458"/>
      <c r="U315" s="458"/>
      <c r="V315" s="458"/>
      <c r="W315" s="458"/>
      <c r="X315" s="458"/>
      <c r="Y315" s="458"/>
      <c r="Z315" s="458"/>
    </row>
    <row r="316">
      <c r="A316" s="458"/>
      <c r="B316" s="458"/>
      <c r="C316" s="458"/>
      <c r="D316" s="458"/>
      <c r="E316" s="458"/>
      <c r="F316" s="458"/>
      <c r="G316" s="458"/>
      <c r="H316" s="458"/>
      <c r="I316" s="458"/>
      <c r="J316" s="458"/>
      <c r="K316" s="458"/>
      <c r="L316" s="458"/>
      <c r="M316" s="458"/>
      <c r="N316" s="458"/>
      <c r="O316" s="458"/>
      <c r="P316" s="458"/>
      <c r="Q316" s="458"/>
      <c r="R316" s="458"/>
      <c r="S316" s="458"/>
      <c r="T316" s="458"/>
      <c r="U316" s="458"/>
      <c r="V316" s="458"/>
      <c r="W316" s="458"/>
      <c r="X316" s="458"/>
      <c r="Y316" s="458"/>
      <c r="Z316" s="458"/>
    </row>
    <row r="317">
      <c r="A317" s="458"/>
      <c r="B317" s="458"/>
      <c r="C317" s="458"/>
      <c r="D317" s="458"/>
      <c r="E317" s="458"/>
      <c r="F317" s="458"/>
      <c r="G317" s="458"/>
      <c r="H317" s="458"/>
      <c r="I317" s="458"/>
      <c r="J317" s="458"/>
      <c r="K317" s="458"/>
      <c r="L317" s="458"/>
      <c r="M317" s="458"/>
      <c r="N317" s="458"/>
      <c r="O317" s="458"/>
      <c r="P317" s="458"/>
      <c r="Q317" s="458"/>
      <c r="R317" s="458"/>
      <c r="S317" s="458"/>
      <c r="T317" s="458"/>
      <c r="U317" s="458"/>
      <c r="V317" s="458"/>
      <c r="W317" s="458"/>
      <c r="X317" s="458"/>
      <c r="Y317" s="458"/>
      <c r="Z317" s="458"/>
    </row>
    <row r="318">
      <c r="A318" s="458"/>
      <c r="B318" s="458"/>
      <c r="C318" s="458"/>
      <c r="D318" s="458"/>
      <c r="E318" s="458"/>
      <c r="F318" s="458"/>
      <c r="G318" s="458"/>
      <c r="H318" s="458"/>
      <c r="I318" s="458"/>
      <c r="J318" s="458"/>
      <c r="K318" s="458"/>
      <c r="L318" s="458"/>
      <c r="M318" s="458"/>
      <c r="N318" s="458"/>
      <c r="O318" s="458"/>
      <c r="P318" s="458"/>
      <c r="Q318" s="458"/>
      <c r="R318" s="458"/>
      <c r="S318" s="458"/>
      <c r="T318" s="458"/>
      <c r="U318" s="458"/>
      <c r="V318" s="458"/>
      <c r="W318" s="458"/>
      <c r="X318" s="458"/>
      <c r="Y318" s="458"/>
      <c r="Z318" s="458"/>
    </row>
    <row r="319">
      <c r="A319" s="458"/>
      <c r="B319" s="458"/>
      <c r="C319" s="458"/>
      <c r="D319" s="458"/>
      <c r="E319" s="458"/>
      <c r="F319" s="458"/>
      <c r="G319" s="458"/>
      <c r="H319" s="458"/>
      <c r="I319" s="458"/>
      <c r="J319" s="458"/>
      <c r="K319" s="458"/>
      <c r="L319" s="458"/>
      <c r="M319" s="458"/>
      <c r="N319" s="458"/>
      <c r="O319" s="458"/>
      <c r="P319" s="458"/>
      <c r="Q319" s="458"/>
      <c r="R319" s="458"/>
      <c r="S319" s="458"/>
      <c r="T319" s="458"/>
      <c r="U319" s="458"/>
      <c r="V319" s="458"/>
      <c r="W319" s="458"/>
      <c r="X319" s="458"/>
      <c r="Y319" s="458"/>
      <c r="Z319" s="458"/>
    </row>
    <row r="320">
      <c r="A320" s="458"/>
      <c r="B320" s="458"/>
      <c r="C320" s="458"/>
      <c r="D320" s="458"/>
      <c r="E320" s="458"/>
      <c r="F320" s="458"/>
      <c r="G320" s="458"/>
      <c r="H320" s="458"/>
      <c r="I320" s="458"/>
      <c r="J320" s="458"/>
      <c r="K320" s="458"/>
      <c r="L320" s="458"/>
      <c r="M320" s="458"/>
      <c r="N320" s="458"/>
      <c r="O320" s="458"/>
      <c r="P320" s="458"/>
      <c r="Q320" s="458"/>
      <c r="R320" s="458"/>
      <c r="S320" s="458"/>
      <c r="T320" s="458"/>
      <c r="U320" s="458"/>
      <c r="V320" s="458"/>
      <c r="W320" s="458"/>
      <c r="X320" s="458"/>
      <c r="Y320" s="458"/>
      <c r="Z320" s="458"/>
    </row>
    <row r="321">
      <c r="A321" s="458"/>
      <c r="B321" s="458"/>
      <c r="C321" s="458"/>
      <c r="D321" s="458"/>
      <c r="E321" s="458"/>
      <c r="F321" s="458"/>
      <c r="G321" s="458"/>
      <c r="H321" s="458"/>
      <c r="I321" s="458"/>
      <c r="J321" s="458"/>
      <c r="K321" s="458"/>
      <c r="L321" s="458"/>
      <c r="M321" s="458"/>
      <c r="N321" s="458"/>
      <c r="O321" s="458"/>
      <c r="P321" s="458"/>
      <c r="Q321" s="458"/>
      <c r="R321" s="458"/>
      <c r="S321" s="458"/>
      <c r="T321" s="458"/>
      <c r="U321" s="458"/>
      <c r="V321" s="458"/>
      <c r="W321" s="458"/>
      <c r="X321" s="458"/>
      <c r="Y321" s="458"/>
      <c r="Z321" s="458"/>
    </row>
    <row r="322">
      <c r="A322" s="458"/>
      <c r="B322" s="458"/>
      <c r="C322" s="458"/>
      <c r="D322" s="458"/>
      <c r="E322" s="458"/>
      <c r="F322" s="458"/>
      <c r="G322" s="458"/>
      <c r="H322" s="458"/>
      <c r="I322" s="458"/>
      <c r="J322" s="458"/>
      <c r="K322" s="458"/>
      <c r="L322" s="458"/>
      <c r="M322" s="458"/>
      <c r="N322" s="458"/>
      <c r="O322" s="458"/>
      <c r="P322" s="458"/>
      <c r="Q322" s="458"/>
      <c r="R322" s="458"/>
      <c r="S322" s="458"/>
      <c r="T322" s="458"/>
      <c r="U322" s="458"/>
      <c r="V322" s="458"/>
      <c r="W322" s="458"/>
      <c r="X322" s="458"/>
      <c r="Y322" s="458"/>
      <c r="Z322" s="458"/>
    </row>
    <row r="323">
      <c r="A323" s="458"/>
      <c r="B323" s="458"/>
      <c r="C323" s="458"/>
      <c r="D323" s="458"/>
      <c r="E323" s="458"/>
      <c r="F323" s="458"/>
      <c r="G323" s="458"/>
      <c r="H323" s="458"/>
      <c r="I323" s="458"/>
      <c r="J323" s="458"/>
      <c r="K323" s="458"/>
      <c r="L323" s="458"/>
      <c r="M323" s="458"/>
      <c r="N323" s="458"/>
      <c r="O323" s="458"/>
      <c r="P323" s="458"/>
      <c r="Q323" s="458"/>
      <c r="R323" s="458"/>
      <c r="S323" s="458"/>
      <c r="T323" s="458"/>
      <c r="U323" s="458"/>
      <c r="V323" s="458"/>
      <c r="W323" s="458"/>
      <c r="X323" s="458"/>
      <c r="Y323" s="458"/>
      <c r="Z323" s="458"/>
    </row>
    <row r="324">
      <c r="A324" s="458"/>
      <c r="B324" s="458"/>
      <c r="C324" s="458"/>
      <c r="D324" s="458"/>
      <c r="E324" s="458"/>
      <c r="F324" s="458"/>
      <c r="G324" s="458"/>
      <c r="H324" s="458"/>
      <c r="I324" s="458"/>
      <c r="J324" s="458"/>
      <c r="K324" s="458"/>
      <c r="L324" s="458"/>
      <c r="M324" s="458"/>
      <c r="N324" s="458"/>
      <c r="O324" s="458"/>
      <c r="P324" s="458"/>
      <c r="Q324" s="458"/>
      <c r="R324" s="458"/>
      <c r="S324" s="458"/>
      <c r="T324" s="458"/>
      <c r="U324" s="458"/>
      <c r="V324" s="458"/>
      <c r="W324" s="458"/>
      <c r="X324" s="458"/>
      <c r="Y324" s="458"/>
      <c r="Z324" s="458"/>
    </row>
    <row r="325">
      <c r="A325" s="458"/>
      <c r="B325" s="458"/>
      <c r="C325" s="458"/>
      <c r="D325" s="458"/>
      <c r="E325" s="458"/>
      <c r="F325" s="458"/>
      <c r="G325" s="458"/>
      <c r="H325" s="458"/>
      <c r="I325" s="458"/>
      <c r="J325" s="458"/>
      <c r="K325" s="458"/>
      <c r="L325" s="458"/>
      <c r="M325" s="458"/>
      <c r="N325" s="458"/>
      <c r="O325" s="458"/>
      <c r="P325" s="458"/>
      <c r="Q325" s="458"/>
      <c r="R325" s="458"/>
      <c r="S325" s="458"/>
      <c r="T325" s="458"/>
      <c r="U325" s="458"/>
      <c r="V325" s="458"/>
      <c r="W325" s="458"/>
      <c r="X325" s="458"/>
      <c r="Y325" s="458"/>
      <c r="Z325" s="458"/>
    </row>
    <row r="326">
      <c r="A326" s="458"/>
      <c r="B326" s="458"/>
      <c r="C326" s="458"/>
      <c r="D326" s="458"/>
      <c r="E326" s="458"/>
      <c r="F326" s="458"/>
      <c r="G326" s="458"/>
      <c r="H326" s="458"/>
      <c r="I326" s="458"/>
      <c r="J326" s="458"/>
      <c r="K326" s="458"/>
      <c r="L326" s="458"/>
      <c r="M326" s="458"/>
      <c r="N326" s="458"/>
      <c r="O326" s="458"/>
      <c r="P326" s="458"/>
      <c r="Q326" s="458"/>
      <c r="R326" s="458"/>
      <c r="S326" s="458"/>
      <c r="T326" s="458"/>
      <c r="U326" s="458"/>
      <c r="V326" s="458"/>
      <c r="W326" s="458"/>
      <c r="X326" s="458"/>
      <c r="Y326" s="458"/>
      <c r="Z326" s="458"/>
    </row>
    <row r="327">
      <c r="A327" s="458"/>
      <c r="B327" s="458"/>
      <c r="C327" s="458"/>
      <c r="D327" s="458"/>
      <c r="E327" s="458"/>
      <c r="F327" s="458"/>
      <c r="G327" s="458"/>
      <c r="H327" s="458"/>
      <c r="I327" s="458"/>
      <c r="J327" s="458"/>
      <c r="K327" s="458"/>
      <c r="L327" s="458"/>
      <c r="M327" s="458"/>
      <c r="N327" s="458"/>
      <c r="O327" s="458"/>
      <c r="P327" s="458"/>
      <c r="Q327" s="458"/>
      <c r="R327" s="458"/>
      <c r="S327" s="458"/>
      <c r="T327" s="458"/>
      <c r="U327" s="458"/>
      <c r="V327" s="458"/>
      <c r="W327" s="458"/>
      <c r="X327" s="458"/>
      <c r="Y327" s="458"/>
      <c r="Z327" s="458"/>
    </row>
    <row r="328">
      <c r="A328" s="458"/>
      <c r="B328" s="458"/>
      <c r="C328" s="458"/>
      <c r="D328" s="458"/>
      <c r="E328" s="458"/>
      <c r="F328" s="458"/>
      <c r="G328" s="458"/>
      <c r="H328" s="458"/>
      <c r="I328" s="458"/>
      <c r="J328" s="458"/>
      <c r="K328" s="458"/>
      <c r="L328" s="458"/>
      <c r="M328" s="458"/>
      <c r="N328" s="458"/>
      <c r="O328" s="458"/>
      <c r="P328" s="458"/>
      <c r="Q328" s="458"/>
      <c r="R328" s="458"/>
      <c r="S328" s="458"/>
      <c r="T328" s="458"/>
      <c r="U328" s="458"/>
      <c r="V328" s="458"/>
      <c r="W328" s="458"/>
      <c r="X328" s="458"/>
      <c r="Y328" s="458"/>
      <c r="Z328" s="458"/>
    </row>
    <row r="329">
      <c r="A329" s="458"/>
      <c r="B329" s="458"/>
      <c r="C329" s="458"/>
      <c r="D329" s="458"/>
      <c r="E329" s="458"/>
      <c r="F329" s="458"/>
      <c r="G329" s="458"/>
      <c r="H329" s="458"/>
      <c r="I329" s="458"/>
      <c r="J329" s="458"/>
      <c r="K329" s="458"/>
      <c r="L329" s="458"/>
      <c r="M329" s="458"/>
      <c r="N329" s="458"/>
      <c r="O329" s="458"/>
      <c r="P329" s="458"/>
      <c r="Q329" s="458"/>
      <c r="R329" s="458"/>
      <c r="S329" s="458"/>
      <c r="T329" s="458"/>
      <c r="U329" s="458"/>
      <c r="V329" s="458"/>
      <c r="W329" s="458"/>
      <c r="X329" s="458"/>
      <c r="Y329" s="458"/>
      <c r="Z329" s="458"/>
    </row>
    <row r="330">
      <c r="A330" s="458"/>
      <c r="B330" s="458"/>
      <c r="C330" s="458"/>
      <c r="D330" s="458"/>
      <c r="E330" s="458"/>
      <c r="F330" s="458"/>
      <c r="G330" s="458"/>
      <c r="H330" s="458"/>
      <c r="I330" s="458"/>
      <c r="J330" s="458"/>
      <c r="K330" s="458"/>
      <c r="L330" s="458"/>
      <c r="M330" s="458"/>
      <c r="N330" s="458"/>
      <c r="O330" s="458"/>
      <c r="P330" s="458"/>
      <c r="Q330" s="458"/>
      <c r="R330" s="458"/>
      <c r="S330" s="458"/>
      <c r="T330" s="458"/>
      <c r="U330" s="458"/>
      <c r="V330" s="458"/>
      <c r="W330" s="458"/>
      <c r="X330" s="458"/>
      <c r="Y330" s="458"/>
      <c r="Z330" s="458"/>
    </row>
    <row r="331">
      <c r="A331" s="458"/>
      <c r="B331" s="458"/>
      <c r="C331" s="458"/>
      <c r="D331" s="458"/>
      <c r="E331" s="458"/>
      <c r="F331" s="458"/>
      <c r="G331" s="458"/>
      <c r="H331" s="458"/>
      <c r="I331" s="458"/>
      <c r="J331" s="458"/>
      <c r="K331" s="458"/>
      <c r="L331" s="458"/>
      <c r="M331" s="458"/>
      <c r="N331" s="458"/>
      <c r="O331" s="458"/>
      <c r="P331" s="458"/>
      <c r="Q331" s="458"/>
      <c r="R331" s="458"/>
      <c r="S331" s="458"/>
      <c r="T331" s="458"/>
      <c r="U331" s="458"/>
      <c r="V331" s="458"/>
      <c r="W331" s="458"/>
      <c r="X331" s="458"/>
      <c r="Y331" s="458"/>
      <c r="Z331" s="458"/>
    </row>
    <row r="332">
      <c r="A332" s="458"/>
      <c r="B332" s="458"/>
      <c r="C332" s="458"/>
      <c r="D332" s="458"/>
      <c r="E332" s="458"/>
      <c r="F332" s="458"/>
      <c r="G332" s="458"/>
      <c r="H332" s="458"/>
      <c r="I332" s="458"/>
      <c r="J332" s="458"/>
      <c r="K332" s="458"/>
      <c r="L332" s="458"/>
      <c r="M332" s="458"/>
      <c r="N332" s="458"/>
      <c r="O332" s="458"/>
      <c r="P332" s="458"/>
      <c r="Q332" s="458"/>
      <c r="R332" s="458"/>
      <c r="S332" s="458"/>
      <c r="T332" s="458"/>
      <c r="U332" s="458"/>
      <c r="V332" s="458"/>
      <c r="W332" s="458"/>
      <c r="X332" s="458"/>
      <c r="Y332" s="458"/>
      <c r="Z332" s="458"/>
    </row>
    <row r="333">
      <c r="A333" s="458"/>
      <c r="B333" s="458"/>
      <c r="C333" s="458"/>
      <c r="D333" s="458"/>
      <c r="E333" s="458"/>
      <c r="F333" s="458"/>
      <c r="G333" s="458"/>
      <c r="H333" s="458"/>
      <c r="I333" s="458"/>
      <c r="J333" s="458"/>
      <c r="K333" s="458"/>
      <c r="L333" s="458"/>
      <c r="M333" s="458"/>
      <c r="N333" s="458"/>
      <c r="O333" s="458"/>
      <c r="P333" s="458"/>
      <c r="Q333" s="458"/>
      <c r="R333" s="458"/>
      <c r="S333" s="458"/>
      <c r="T333" s="458"/>
      <c r="U333" s="458"/>
      <c r="V333" s="458"/>
      <c r="W333" s="458"/>
      <c r="X333" s="458"/>
      <c r="Y333" s="458"/>
      <c r="Z333" s="458"/>
    </row>
    <row r="334">
      <c r="A334" s="458"/>
      <c r="B334" s="458"/>
      <c r="C334" s="458"/>
      <c r="D334" s="458"/>
      <c r="E334" s="458"/>
      <c r="F334" s="458"/>
      <c r="G334" s="458"/>
      <c r="H334" s="458"/>
      <c r="I334" s="458"/>
      <c r="J334" s="458"/>
      <c r="K334" s="458"/>
      <c r="L334" s="458"/>
      <c r="M334" s="458"/>
      <c r="N334" s="458"/>
      <c r="O334" s="458"/>
      <c r="P334" s="458"/>
      <c r="Q334" s="458"/>
      <c r="R334" s="458"/>
      <c r="S334" s="458"/>
      <c r="T334" s="458"/>
      <c r="U334" s="458"/>
      <c r="V334" s="458"/>
      <c r="W334" s="458"/>
      <c r="X334" s="458"/>
      <c r="Y334" s="458"/>
      <c r="Z334" s="458"/>
    </row>
    <row r="335">
      <c r="A335" s="458"/>
      <c r="B335" s="458"/>
      <c r="C335" s="458"/>
      <c r="D335" s="458"/>
      <c r="E335" s="458"/>
      <c r="F335" s="458"/>
      <c r="G335" s="458"/>
      <c r="H335" s="458"/>
      <c r="I335" s="458"/>
      <c r="J335" s="458"/>
      <c r="K335" s="458"/>
      <c r="L335" s="458"/>
      <c r="M335" s="458"/>
      <c r="N335" s="458"/>
      <c r="O335" s="458"/>
      <c r="P335" s="458"/>
      <c r="Q335" s="458"/>
      <c r="R335" s="458"/>
      <c r="S335" s="458"/>
      <c r="T335" s="458"/>
      <c r="U335" s="458"/>
      <c r="V335" s="458"/>
      <c r="W335" s="458"/>
      <c r="X335" s="458"/>
      <c r="Y335" s="458"/>
      <c r="Z335" s="458"/>
    </row>
    <row r="336">
      <c r="A336" s="458"/>
      <c r="B336" s="458"/>
      <c r="C336" s="458"/>
      <c r="D336" s="458"/>
      <c r="E336" s="458"/>
      <c r="F336" s="458"/>
      <c r="G336" s="458"/>
      <c r="H336" s="458"/>
      <c r="I336" s="458"/>
      <c r="J336" s="458"/>
      <c r="K336" s="458"/>
      <c r="L336" s="458"/>
      <c r="M336" s="458"/>
      <c r="N336" s="458"/>
      <c r="O336" s="458"/>
      <c r="P336" s="458"/>
      <c r="Q336" s="458"/>
      <c r="R336" s="458"/>
      <c r="S336" s="458"/>
      <c r="T336" s="458"/>
      <c r="U336" s="458"/>
      <c r="V336" s="458"/>
      <c r="W336" s="458"/>
      <c r="X336" s="458"/>
      <c r="Y336" s="458"/>
      <c r="Z336" s="458"/>
    </row>
    <row r="337">
      <c r="A337" s="458"/>
      <c r="B337" s="458"/>
      <c r="C337" s="458"/>
      <c r="D337" s="458"/>
      <c r="E337" s="458"/>
      <c r="F337" s="458"/>
      <c r="G337" s="458"/>
      <c r="H337" s="458"/>
      <c r="I337" s="458"/>
      <c r="J337" s="458"/>
      <c r="K337" s="458"/>
      <c r="L337" s="458"/>
      <c r="M337" s="458"/>
      <c r="N337" s="458"/>
      <c r="O337" s="458"/>
      <c r="P337" s="458"/>
      <c r="Q337" s="458"/>
      <c r="R337" s="458"/>
      <c r="S337" s="458"/>
      <c r="T337" s="458"/>
      <c r="U337" s="458"/>
      <c r="V337" s="458"/>
      <c r="W337" s="458"/>
      <c r="X337" s="458"/>
      <c r="Y337" s="458"/>
      <c r="Z337" s="458"/>
    </row>
    <row r="338">
      <c r="A338" s="458"/>
      <c r="B338" s="458"/>
      <c r="C338" s="458"/>
      <c r="D338" s="458"/>
      <c r="E338" s="458"/>
      <c r="F338" s="458"/>
      <c r="G338" s="458"/>
      <c r="H338" s="458"/>
      <c r="I338" s="458"/>
      <c r="J338" s="458"/>
      <c r="K338" s="458"/>
      <c r="L338" s="458"/>
      <c r="M338" s="458"/>
      <c r="N338" s="458"/>
      <c r="O338" s="458"/>
      <c r="P338" s="458"/>
      <c r="Q338" s="458"/>
      <c r="R338" s="458"/>
      <c r="S338" s="458"/>
      <c r="T338" s="458"/>
      <c r="U338" s="458"/>
      <c r="V338" s="458"/>
      <c r="W338" s="458"/>
      <c r="X338" s="458"/>
      <c r="Y338" s="458"/>
      <c r="Z338" s="458"/>
    </row>
    <row r="339">
      <c r="A339" s="458"/>
      <c r="B339" s="458"/>
      <c r="C339" s="458"/>
      <c r="D339" s="458"/>
      <c r="E339" s="458"/>
      <c r="F339" s="458"/>
      <c r="G339" s="458"/>
      <c r="H339" s="458"/>
      <c r="I339" s="458"/>
      <c r="J339" s="458"/>
      <c r="K339" s="458"/>
      <c r="L339" s="458"/>
      <c r="M339" s="458"/>
      <c r="N339" s="458"/>
      <c r="O339" s="458"/>
      <c r="P339" s="458"/>
      <c r="Q339" s="458"/>
      <c r="R339" s="458"/>
      <c r="S339" s="458"/>
      <c r="T339" s="458"/>
      <c r="U339" s="458"/>
      <c r="V339" s="458"/>
      <c r="W339" s="458"/>
      <c r="X339" s="458"/>
      <c r="Y339" s="458"/>
      <c r="Z339" s="458"/>
    </row>
    <row r="340">
      <c r="A340" s="458"/>
      <c r="B340" s="458"/>
      <c r="C340" s="458"/>
      <c r="D340" s="458"/>
      <c r="E340" s="458"/>
      <c r="F340" s="458"/>
      <c r="G340" s="458"/>
      <c r="H340" s="458"/>
      <c r="I340" s="458"/>
      <c r="J340" s="458"/>
      <c r="K340" s="458"/>
      <c r="L340" s="458"/>
      <c r="M340" s="458"/>
      <c r="N340" s="458"/>
      <c r="O340" s="458"/>
      <c r="P340" s="458"/>
      <c r="Q340" s="458"/>
      <c r="R340" s="458"/>
      <c r="S340" s="458"/>
      <c r="T340" s="458"/>
      <c r="U340" s="458"/>
      <c r="V340" s="458"/>
      <c r="W340" s="458"/>
      <c r="X340" s="458"/>
      <c r="Y340" s="458"/>
      <c r="Z340" s="458"/>
    </row>
    <row r="341">
      <c r="A341" s="458"/>
      <c r="B341" s="458"/>
      <c r="C341" s="458"/>
      <c r="D341" s="458"/>
      <c r="E341" s="458"/>
      <c r="F341" s="458"/>
      <c r="G341" s="458"/>
      <c r="H341" s="458"/>
      <c r="I341" s="458"/>
      <c r="J341" s="458"/>
      <c r="K341" s="458"/>
      <c r="L341" s="458"/>
      <c r="M341" s="458"/>
      <c r="N341" s="458"/>
      <c r="O341" s="458"/>
      <c r="P341" s="458"/>
      <c r="Q341" s="458"/>
      <c r="R341" s="458"/>
      <c r="S341" s="458"/>
      <c r="T341" s="458"/>
      <c r="U341" s="458"/>
      <c r="V341" s="458"/>
      <c r="W341" s="458"/>
      <c r="X341" s="458"/>
      <c r="Y341" s="458"/>
      <c r="Z341" s="458"/>
    </row>
    <row r="342">
      <c r="A342" s="458"/>
      <c r="B342" s="458"/>
      <c r="C342" s="458"/>
      <c r="D342" s="458"/>
      <c r="E342" s="458"/>
      <c r="F342" s="458"/>
      <c r="G342" s="458"/>
      <c r="H342" s="458"/>
      <c r="I342" s="458"/>
      <c r="J342" s="458"/>
      <c r="K342" s="458"/>
      <c r="L342" s="458"/>
      <c r="M342" s="458"/>
      <c r="N342" s="458"/>
      <c r="O342" s="458"/>
      <c r="P342" s="458"/>
      <c r="Q342" s="458"/>
      <c r="R342" s="458"/>
      <c r="S342" s="458"/>
      <c r="T342" s="458"/>
      <c r="U342" s="458"/>
      <c r="V342" s="458"/>
      <c r="W342" s="458"/>
      <c r="X342" s="458"/>
      <c r="Y342" s="458"/>
      <c r="Z342" s="458"/>
    </row>
    <row r="343">
      <c r="A343" s="458"/>
      <c r="B343" s="458"/>
      <c r="C343" s="458"/>
      <c r="D343" s="458"/>
      <c r="E343" s="458"/>
      <c r="F343" s="458"/>
      <c r="G343" s="458"/>
      <c r="H343" s="458"/>
      <c r="I343" s="458"/>
      <c r="J343" s="458"/>
      <c r="K343" s="458"/>
      <c r="L343" s="458"/>
      <c r="M343" s="458"/>
      <c r="N343" s="458"/>
      <c r="O343" s="458"/>
      <c r="P343" s="458"/>
      <c r="Q343" s="458"/>
      <c r="R343" s="458"/>
      <c r="S343" s="458"/>
      <c r="T343" s="458"/>
      <c r="U343" s="458"/>
      <c r="V343" s="458"/>
      <c r="W343" s="458"/>
      <c r="X343" s="458"/>
      <c r="Y343" s="458"/>
      <c r="Z343" s="458"/>
    </row>
    <row r="344">
      <c r="A344" s="458"/>
      <c r="B344" s="458"/>
      <c r="C344" s="458"/>
      <c r="D344" s="458"/>
      <c r="E344" s="458"/>
      <c r="F344" s="458"/>
      <c r="G344" s="458"/>
      <c r="H344" s="458"/>
      <c r="I344" s="458"/>
      <c r="J344" s="458"/>
      <c r="K344" s="458"/>
      <c r="L344" s="458"/>
      <c r="M344" s="458"/>
      <c r="N344" s="458"/>
      <c r="O344" s="458"/>
      <c r="P344" s="458"/>
      <c r="Q344" s="458"/>
      <c r="R344" s="458"/>
      <c r="S344" s="458"/>
      <c r="T344" s="458"/>
      <c r="U344" s="458"/>
      <c r="V344" s="458"/>
      <c r="W344" s="458"/>
      <c r="X344" s="458"/>
      <c r="Y344" s="458"/>
      <c r="Z344" s="458"/>
    </row>
    <row r="345">
      <c r="A345" s="458"/>
      <c r="B345" s="458"/>
      <c r="C345" s="458"/>
      <c r="D345" s="458"/>
      <c r="E345" s="458"/>
      <c r="F345" s="458"/>
      <c r="G345" s="458"/>
      <c r="H345" s="458"/>
      <c r="I345" s="458"/>
      <c r="J345" s="458"/>
      <c r="K345" s="458"/>
      <c r="L345" s="458"/>
      <c r="M345" s="458"/>
      <c r="N345" s="458"/>
      <c r="O345" s="458"/>
      <c r="P345" s="458"/>
      <c r="Q345" s="458"/>
      <c r="R345" s="458"/>
      <c r="S345" s="458"/>
      <c r="T345" s="458"/>
      <c r="U345" s="458"/>
      <c r="V345" s="458"/>
      <c r="W345" s="458"/>
      <c r="X345" s="458"/>
      <c r="Y345" s="458"/>
      <c r="Z345" s="458"/>
    </row>
    <row r="346">
      <c r="A346" s="458"/>
      <c r="B346" s="458"/>
      <c r="C346" s="458"/>
      <c r="D346" s="458"/>
      <c r="E346" s="458"/>
      <c r="F346" s="458"/>
      <c r="G346" s="458"/>
      <c r="H346" s="458"/>
      <c r="I346" s="458"/>
      <c r="J346" s="458"/>
      <c r="K346" s="458"/>
      <c r="L346" s="458"/>
      <c r="M346" s="458"/>
      <c r="N346" s="458"/>
      <c r="O346" s="458"/>
      <c r="P346" s="458"/>
      <c r="Q346" s="458"/>
      <c r="R346" s="458"/>
      <c r="S346" s="458"/>
      <c r="T346" s="458"/>
      <c r="U346" s="458"/>
      <c r="V346" s="458"/>
      <c r="W346" s="458"/>
      <c r="X346" s="458"/>
      <c r="Y346" s="458"/>
      <c r="Z346" s="458"/>
    </row>
    <row r="347">
      <c r="A347" s="458"/>
      <c r="B347" s="458"/>
      <c r="C347" s="458"/>
      <c r="D347" s="458"/>
      <c r="E347" s="458"/>
      <c r="F347" s="458"/>
      <c r="G347" s="458"/>
      <c r="H347" s="458"/>
      <c r="I347" s="458"/>
      <c r="J347" s="458"/>
      <c r="K347" s="458"/>
      <c r="L347" s="458"/>
      <c r="M347" s="458"/>
      <c r="N347" s="458"/>
      <c r="O347" s="458"/>
      <c r="P347" s="458"/>
      <c r="Q347" s="458"/>
      <c r="R347" s="458"/>
      <c r="S347" s="458"/>
      <c r="T347" s="458"/>
      <c r="U347" s="458"/>
      <c r="V347" s="458"/>
      <c r="W347" s="458"/>
      <c r="X347" s="458"/>
      <c r="Y347" s="458"/>
      <c r="Z347" s="458"/>
    </row>
    <row r="348">
      <c r="A348" s="458"/>
      <c r="B348" s="458"/>
      <c r="C348" s="458"/>
      <c r="D348" s="458"/>
      <c r="E348" s="458"/>
      <c r="F348" s="458"/>
      <c r="G348" s="458"/>
      <c r="H348" s="458"/>
      <c r="I348" s="458"/>
      <c r="J348" s="458"/>
      <c r="K348" s="458"/>
      <c r="L348" s="458"/>
      <c r="M348" s="458"/>
      <c r="N348" s="458"/>
      <c r="O348" s="458"/>
      <c r="P348" s="458"/>
      <c r="Q348" s="458"/>
      <c r="R348" s="458"/>
      <c r="S348" s="458"/>
      <c r="T348" s="458"/>
      <c r="U348" s="458"/>
      <c r="V348" s="458"/>
      <c r="W348" s="458"/>
      <c r="X348" s="458"/>
      <c r="Y348" s="458"/>
      <c r="Z348" s="458"/>
    </row>
    <row r="349">
      <c r="A349" s="458"/>
      <c r="B349" s="458"/>
      <c r="C349" s="458"/>
      <c r="D349" s="458"/>
      <c r="E349" s="458"/>
      <c r="F349" s="458"/>
      <c r="G349" s="458"/>
      <c r="H349" s="458"/>
      <c r="I349" s="458"/>
      <c r="J349" s="458"/>
      <c r="K349" s="458"/>
      <c r="L349" s="458"/>
      <c r="M349" s="458"/>
      <c r="N349" s="458"/>
      <c r="O349" s="458"/>
      <c r="P349" s="458"/>
      <c r="Q349" s="458"/>
      <c r="R349" s="458"/>
      <c r="S349" s="458"/>
      <c r="T349" s="458"/>
      <c r="U349" s="458"/>
      <c r="V349" s="458"/>
      <c r="W349" s="458"/>
      <c r="X349" s="458"/>
      <c r="Y349" s="458"/>
      <c r="Z349" s="458"/>
    </row>
    <row r="350">
      <c r="A350" s="458"/>
      <c r="B350" s="458"/>
      <c r="C350" s="458"/>
      <c r="D350" s="458"/>
      <c r="E350" s="458"/>
      <c r="F350" s="458"/>
      <c r="G350" s="458"/>
      <c r="H350" s="458"/>
      <c r="I350" s="458"/>
      <c r="J350" s="458"/>
      <c r="K350" s="458"/>
      <c r="L350" s="458"/>
      <c r="M350" s="458"/>
      <c r="N350" s="458"/>
      <c r="O350" s="458"/>
      <c r="P350" s="458"/>
      <c r="Q350" s="458"/>
      <c r="R350" s="458"/>
      <c r="S350" s="458"/>
      <c r="T350" s="458"/>
      <c r="U350" s="458"/>
      <c r="V350" s="458"/>
      <c r="W350" s="458"/>
      <c r="X350" s="458"/>
      <c r="Y350" s="458"/>
      <c r="Z350" s="458"/>
    </row>
    <row r="351">
      <c r="A351" s="458"/>
      <c r="B351" s="458"/>
      <c r="C351" s="458"/>
      <c r="D351" s="458"/>
      <c r="E351" s="458"/>
      <c r="F351" s="458"/>
      <c r="G351" s="458"/>
      <c r="H351" s="458"/>
      <c r="I351" s="458"/>
      <c r="J351" s="458"/>
      <c r="K351" s="458"/>
      <c r="L351" s="458"/>
      <c r="M351" s="458"/>
      <c r="N351" s="458"/>
      <c r="O351" s="458"/>
      <c r="P351" s="458"/>
      <c r="Q351" s="458"/>
      <c r="R351" s="458"/>
      <c r="S351" s="458"/>
      <c r="T351" s="458"/>
      <c r="U351" s="458"/>
      <c r="V351" s="458"/>
      <c r="W351" s="458"/>
      <c r="X351" s="458"/>
      <c r="Y351" s="458"/>
      <c r="Z351" s="458"/>
    </row>
    <row r="352">
      <c r="A352" s="458"/>
      <c r="B352" s="458"/>
      <c r="C352" s="458"/>
      <c r="D352" s="458"/>
      <c r="E352" s="458"/>
      <c r="F352" s="458"/>
      <c r="G352" s="458"/>
      <c r="H352" s="458"/>
      <c r="I352" s="458"/>
      <c r="J352" s="458"/>
      <c r="K352" s="458"/>
      <c r="L352" s="458"/>
      <c r="M352" s="458"/>
      <c r="N352" s="458"/>
      <c r="O352" s="458"/>
      <c r="P352" s="458"/>
      <c r="Q352" s="458"/>
      <c r="R352" s="458"/>
      <c r="S352" s="458"/>
      <c r="T352" s="458"/>
      <c r="U352" s="458"/>
      <c r="V352" s="458"/>
      <c r="W352" s="458"/>
      <c r="X352" s="458"/>
      <c r="Y352" s="458"/>
      <c r="Z352" s="458"/>
    </row>
    <row r="353">
      <c r="A353" s="458"/>
      <c r="B353" s="458"/>
      <c r="C353" s="458"/>
      <c r="D353" s="458"/>
      <c r="E353" s="458"/>
      <c r="F353" s="458"/>
      <c r="G353" s="458"/>
      <c r="H353" s="458"/>
      <c r="I353" s="458"/>
      <c r="J353" s="458"/>
      <c r="K353" s="458"/>
      <c r="L353" s="458"/>
      <c r="M353" s="458"/>
      <c r="N353" s="458"/>
      <c r="O353" s="458"/>
      <c r="P353" s="458"/>
      <c r="Q353" s="458"/>
      <c r="R353" s="458"/>
      <c r="S353" s="458"/>
      <c r="T353" s="458"/>
      <c r="U353" s="458"/>
      <c r="V353" s="458"/>
      <c r="W353" s="458"/>
      <c r="X353" s="458"/>
      <c r="Y353" s="458"/>
      <c r="Z353" s="458"/>
    </row>
    <row r="354">
      <c r="A354" s="458"/>
      <c r="B354" s="458"/>
      <c r="C354" s="458"/>
      <c r="D354" s="458"/>
      <c r="E354" s="458"/>
      <c r="F354" s="458"/>
      <c r="G354" s="458"/>
      <c r="H354" s="458"/>
      <c r="I354" s="458"/>
      <c r="J354" s="458"/>
      <c r="K354" s="458"/>
      <c r="L354" s="458"/>
      <c r="M354" s="458"/>
      <c r="N354" s="458"/>
      <c r="O354" s="458"/>
      <c r="P354" s="458"/>
      <c r="Q354" s="458"/>
      <c r="R354" s="458"/>
      <c r="S354" s="458"/>
      <c r="T354" s="458"/>
      <c r="U354" s="458"/>
      <c r="V354" s="458"/>
      <c r="W354" s="458"/>
      <c r="X354" s="458"/>
      <c r="Y354" s="458"/>
      <c r="Z354" s="458"/>
    </row>
    <row r="355">
      <c r="A355" s="458"/>
      <c r="B355" s="458"/>
      <c r="C355" s="458"/>
      <c r="D355" s="458"/>
      <c r="E355" s="458"/>
      <c r="F355" s="458"/>
      <c r="G355" s="458"/>
      <c r="H355" s="458"/>
      <c r="I355" s="458"/>
      <c r="J355" s="458"/>
      <c r="K355" s="458"/>
      <c r="L355" s="458"/>
      <c r="M355" s="458"/>
      <c r="N355" s="458"/>
      <c r="O355" s="458"/>
      <c r="P355" s="458"/>
      <c r="Q355" s="458"/>
      <c r="R355" s="458"/>
      <c r="S355" s="458"/>
      <c r="T355" s="458"/>
      <c r="U355" s="458"/>
      <c r="V355" s="458"/>
      <c r="W355" s="458"/>
      <c r="X355" s="458"/>
      <c r="Y355" s="458"/>
      <c r="Z355" s="458"/>
    </row>
    <row r="356">
      <c r="A356" s="458"/>
      <c r="B356" s="458"/>
      <c r="C356" s="458"/>
      <c r="D356" s="458"/>
      <c r="E356" s="458"/>
      <c r="F356" s="458"/>
      <c r="G356" s="458"/>
      <c r="H356" s="458"/>
      <c r="I356" s="458"/>
      <c r="J356" s="458"/>
      <c r="K356" s="458"/>
      <c r="L356" s="458"/>
      <c r="M356" s="458"/>
      <c r="N356" s="458"/>
      <c r="O356" s="458"/>
      <c r="P356" s="458"/>
      <c r="Q356" s="458"/>
      <c r="R356" s="458"/>
      <c r="S356" s="458"/>
      <c r="T356" s="458"/>
      <c r="U356" s="458"/>
      <c r="V356" s="458"/>
      <c r="W356" s="458"/>
      <c r="X356" s="458"/>
      <c r="Y356" s="458"/>
      <c r="Z356" s="458"/>
    </row>
    <row r="357">
      <c r="A357" s="458"/>
      <c r="B357" s="458"/>
      <c r="C357" s="458"/>
      <c r="D357" s="458"/>
      <c r="E357" s="458"/>
      <c r="F357" s="458"/>
      <c r="G357" s="458"/>
      <c r="H357" s="458"/>
      <c r="I357" s="458"/>
      <c r="J357" s="458"/>
      <c r="K357" s="458"/>
      <c r="L357" s="458"/>
      <c r="M357" s="458"/>
      <c r="N357" s="458"/>
      <c r="O357" s="458"/>
      <c r="P357" s="458"/>
      <c r="Q357" s="458"/>
      <c r="R357" s="458"/>
      <c r="S357" s="458"/>
      <c r="T357" s="458"/>
      <c r="U357" s="458"/>
      <c r="V357" s="458"/>
      <c r="W357" s="458"/>
      <c r="X357" s="458"/>
      <c r="Y357" s="458"/>
      <c r="Z357" s="458"/>
    </row>
    <row r="358">
      <c r="A358" s="458"/>
      <c r="B358" s="458"/>
      <c r="C358" s="458"/>
      <c r="D358" s="458"/>
      <c r="E358" s="458"/>
      <c r="F358" s="458"/>
      <c r="G358" s="458"/>
      <c r="H358" s="458"/>
      <c r="I358" s="458"/>
      <c r="J358" s="458"/>
      <c r="K358" s="458"/>
      <c r="L358" s="458"/>
      <c r="M358" s="458"/>
      <c r="N358" s="458"/>
      <c r="O358" s="458"/>
      <c r="P358" s="458"/>
      <c r="Q358" s="458"/>
      <c r="R358" s="458"/>
      <c r="S358" s="458"/>
      <c r="T358" s="458"/>
      <c r="U358" s="458"/>
      <c r="V358" s="458"/>
      <c r="W358" s="458"/>
      <c r="X358" s="458"/>
      <c r="Y358" s="458"/>
      <c r="Z358" s="458"/>
    </row>
    <row r="359">
      <c r="A359" s="458"/>
      <c r="B359" s="458"/>
      <c r="C359" s="458"/>
      <c r="D359" s="458"/>
      <c r="E359" s="458"/>
      <c r="F359" s="458"/>
      <c r="G359" s="458"/>
      <c r="H359" s="458"/>
      <c r="I359" s="458"/>
      <c r="J359" s="458"/>
      <c r="K359" s="458"/>
      <c r="L359" s="458"/>
      <c r="M359" s="458"/>
      <c r="N359" s="458"/>
      <c r="O359" s="458"/>
      <c r="P359" s="458"/>
      <c r="Q359" s="458"/>
      <c r="R359" s="458"/>
      <c r="S359" s="458"/>
      <c r="T359" s="458"/>
      <c r="U359" s="458"/>
      <c r="V359" s="458"/>
      <c r="W359" s="458"/>
      <c r="X359" s="458"/>
      <c r="Y359" s="458"/>
      <c r="Z359" s="458"/>
    </row>
    <row r="360">
      <c r="A360" s="458"/>
      <c r="B360" s="458"/>
      <c r="C360" s="458"/>
      <c r="D360" s="458"/>
      <c r="E360" s="458"/>
      <c r="F360" s="458"/>
      <c r="G360" s="458"/>
      <c r="H360" s="458"/>
      <c r="I360" s="458"/>
      <c r="J360" s="458"/>
      <c r="K360" s="458"/>
      <c r="L360" s="458"/>
      <c r="M360" s="458"/>
      <c r="N360" s="458"/>
      <c r="O360" s="458"/>
      <c r="P360" s="458"/>
      <c r="Q360" s="458"/>
      <c r="R360" s="458"/>
      <c r="S360" s="458"/>
      <c r="T360" s="458"/>
      <c r="U360" s="458"/>
      <c r="V360" s="458"/>
      <c r="W360" s="458"/>
      <c r="X360" s="458"/>
      <c r="Y360" s="458"/>
      <c r="Z360" s="458"/>
    </row>
    <row r="361">
      <c r="A361" s="458"/>
      <c r="B361" s="458"/>
      <c r="C361" s="458"/>
      <c r="D361" s="458"/>
      <c r="E361" s="458"/>
      <c r="F361" s="458"/>
      <c r="G361" s="458"/>
      <c r="H361" s="458"/>
      <c r="I361" s="458"/>
      <c r="J361" s="458"/>
      <c r="K361" s="458"/>
      <c r="L361" s="458"/>
      <c r="M361" s="458"/>
      <c r="N361" s="458"/>
      <c r="O361" s="458"/>
      <c r="P361" s="458"/>
      <c r="Q361" s="458"/>
      <c r="R361" s="458"/>
      <c r="S361" s="458"/>
      <c r="T361" s="458"/>
      <c r="U361" s="458"/>
      <c r="V361" s="458"/>
      <c r="W361" s="458"/>
      <c r="X361" s="458"/>
      <c r="Y361" s="458"/>
      <c r="Z361" s="458"/>
    </row>
    <row r="362">
      <c r="A362" s="458"/>
      <c r="B362" s="458"/>
      <c r="C362" s="458"/>
      <c r="D362" s="458"/>
      <c r="E362" s="458"/>
      <c r="F362" s="458"/>
      <c r="G362" s="458"/>
      <c r="H362" s="458"/>
      <c r="I362" s="458"/>
      <c r="J362" s="458"/>
      <c r="K362" s="458"/>
      <c r="L362" s="458"/>
      <c r="M362" s="458"/>
      <c r="N362" s="458"/>
      <c r="O362" s="458"/>
      <c r="P362" s="458"/>
      <c r="Q362" s="458"/>
      <c r="R362" s="458"/>
      <c r="S362" s="458"/>
      <c r="T362" s="458"/>
      <c r="U362" s="458"/>
      <c r="V362" s="458"/>
      <c r="W362" s="458"/>
      <c r="X362" s="458"/>
      <c r="Y362" s="458"/>
      <c r="Z362" s="458"/>
    </row>
    <row r="363">
      <c r="A363" s="458"/>
      <c r="B363" s="458"/>
      <c r="C363" s="458"/>
      <c r="D363" s="458"/>
      <c r="E363" s="458"/>
      <c r="F363" s="458"/>
      <c r="G363" s="458"/>
      <c r="H363" s="458"/>
      <c r="I363" s="458"/>
      <c r="J363" s="458"/>
      <c r="K363" s="458"/>
      <c r="L363" s="458"/>
      <c r="M363" s="458"/>
      <c r="N363" s="458"/>
      <c r="O363" s="458"/>
      <c r="P363" s="458"/>
      <c r="Q363" s="458"/>
      <c r="R363" s="458"/>
      <c r="S363" s="458"/>
      <c r="T363" s="458"/>
      <c r="U363" s="458"/>
      <c r="V363" s="458"/>
      <c r="W363" s="458"/>
      <c r="X363" s="458"/>
      <c r="Y363" s="458"/>
      <c r="Z363" s="458"/>
    </row>
    <row r="364">
      <c r="A364" s="458"/>
      <c r="B364" s="458"/>
      <c r="C364" s="458"/>
      <c r="D364" s="458"/>
      <c r="E364" s="458"/>
      <c r="F364" s="458"/>
      <c r="G364" s="458"/>
      <c r="H364" s="458"/>
      <c r="I364" s="458"/>
      <c r="J364" s="458"/>
      <c r="K364" s="458"/>
      <c r="L364" s="458"/>
      <c r="M364" s="458"/>
      <c r="N364" s="458"/>
      <c r="O364" s="458"/>
      <c r="P364" s="458"/>
      <c r="Q364" s="458"/>
      <c r="R364" s="458"/>
      <c r="S364" s="458"/>
      <c r="T364" s="458"/>
      <c r="U364" s="458"/>
      <c r="V364" s="458"/>
      <c r="W364" s="458"/>
      <c r="X364" s="458"/>
      <c r="Y364" s="458"/>
      <c r="Z364" s="458"/>
    </row>
    <row r="365">
      <c r="A365" s="458"/>
      <c r="B365" s="458"/>
      <c r="C365" s="458"/>
      <c r="D365" s="458"/>
      <c r="E365" s="458"/>
      <c r="F365" s="458"/>
      <c r="G365" s="458"/>
      <c r="H365" s="458"/>
      <c r="I365" s="458"/>
      <c r="J365" s="458"/>
      <c r="K365" s="458"/>
      <c r="L365" s="458"/>
      <c r="M365" s="458"/>
      <c r="N365" s="458"/>
      <c r="O365" s="458"/>
      <c r="P365" s="458"/>
      <c r="Q365" s="458"/>
      <c r="R365" s="458"/>
      <c r="S365" s="458"/>
      <c r="T365" s="458"/>
      <c r="U365" s="458"/>
      <c r="V365" s="458"/>
      <c r="W365" s="458"/>
      <c r="X365" s="458"/>
      <c r="Y365" s="458"/>
      <c r="Z365" s="458"/>
    </row>
    <row r="366">
      <c r="A366" s="458"/>
      <c r="B366" s="458"/>
      <c r="C366" s="458"/>
      <c r="D366" s="458"/>
      <c r="E366" s="458"/>
      <c r="F366" s="458"/>
      <c r="G366" s="458"/>
      <c r="H366" s="458"/>
      <c r="I366" s="458"/>
      <c r="J366" s="458"/>
      <c r="K366" s="458"/>
      <c r="L366" s="458"/>
      <c r="M366" s="458"/>
      <c r="N366" s="458"/>
      <c r="O366" s="458"/>
      <c r="P366" s="458"/>
      <c r="Q366" s="458"/>
      <c r="R366" s="458"/>
      <c r="S366" s="458"/>
      <c r="T366" s="458"/>
      <c r="U366" s="458"/>
      <c r="V366" s="458"/>
      <c r="W366" s="458"/>
      <c r="X366" s="458"/>
      <c r="Y366" s="458"/>
      <c r="Z366" s="458"/>
    </row>
    <row r="367">
      <c r="A367" s="458"/>
      <c r="B367" s="458"/>
      <c r="C367" s="458"/>
      <c r="D367" s="458"/>
      <c r="E367" s="458"/>
      <c r="F367" s="458"/>
      <c r="G367" s="458"/>
      <c r="H367" s="458"/>
      <c r="I367" s="458"/>
      <c r="J367" s="458"/>
      <c r="K367" s="458"/>
      <c r="L367" s="458"/>
      <c r="M367" s="458"/>
      <c r="N367" s="458"/>
      <c r="O367" s="458"/>
      <c r="P367" s="458"/>
      <c r="Q367" s="458"/>
      <c r="R367" s="458"/>
      <c r="S367" s="458"/>
      <c r="T367" s="458"/>
      <c r="U367" s="458"/>
      <c r="V367" s="458"/>
      <c r="W367" s="458"/>
      <c r="X367" s="458"/>
      <c r="Y367" s="458"/>
      <c r="Z367" s="458"/>
    </row>
    <row r="368">
      <c r="A368" s="458"/>
      <c r="B368" s="458"/>
      <c r="C368" s="458"/>
      <c r="D368" s="458"/>
      <c r="E368" s="458"/>
      <c r="F368" s="458"/>
      <c r="G368" s="458"/>
      <c r="H368" s="458"/>
      <c r="I368" s="458"/>
      <c r="J368" s="458"/>
      <c r="K368" s="458"/>
      <c r="L368" s="458"/>
      <c r="M368" s="458"/>
      <c r="N368" s="458"/>
      <c r="O368" s="458"/>
      <c r="P368" s="458"/>
      <c r="Q368" s="458"/>
      <c r="R368" s="458"/>
      <c r="S368" s="458"/>
      <c r="T368" s="458"/>
      <c r="U368" s="458"/>
      <c r="V368" s="458"/>
      <c r="W368" s="458"/>
      <c r="X368" s="458"/>
      <c r="Y368" s="458"/>
      <c r="Z368" s="458"/>
    </row>
    <row r="369">
      <c r="A369" s="458"/>
      <c r="B369" s="458"/>
      <c r="C369" s="458"/>
      <c r="D369" s="458"/>
      <c r="E369" s="458"/>
      <c r="F369" s="458"/>
      <c r="G369" s="458"/>
      <c r="H369" s="458"/>
      <c r="I369" s="458"/>
      <c r="J369" s="458"/>
      <c r="K369" s="458"/>
      <c r="L369" s="458"/>
      <c r="M369" s="458"/>
      <c r="N369" s="458"/>
      <c r="O369" s="458"/>
      <c r="P369" s="458"/>
      <c r="Q369" s="458"/>
      <c r="R369" s="458"/>
      <c r="S369" s="458"/>
      <c r="T369" s="458"/>
      <c r="U369" s="458"/>
      <c r="V369" s="458"/>
      <c r="W369" s="458"/>
      <c r="X369" s="458"/>
      <c r="Y369" s="458"/>
      <c r="Z369" s="458"/>
    </row>
    <row r="370">
      <c r="A370" s="458"/>
      <c r="B370" s="458"/>
      <c r="C370" s="458"/>
      <c r="D370" s="458"/>
      <c r="E370" s="458"/>
      <c r="F370" s="458"/>
      <c r="G370" s="458"/>
      <c r="H370" s="458"/>
      <c r="I370" s="458"/>
      <c r="J370" s="458"/>
      <c r="K370" s="458"/>
      <c r="L370" s="458"/>
      <c r="M370" s="458"/>
      <c r="N370" s="458"/>
      <c r="O370" s="458"/>
      <c r="P370" s="458"/>
      <c r="Q370" s="458"/>
      <c r="R370" s="458"/>
      <c r="S370" s="458"/>
      <c r="T370" s="458"/>
      <c r="U370" s="458"/>
      <c r="V370" s="458"/>
      <c r="W370" s="458"/>
      <c r="X370" s="458"/>
      <c r="Y370" s="458"/>
      <c r="Z370" s="458"/>
    </row>
    <row r="371">
      <c r="A371" s="458"/>
      <c r="B371" s="458"/>
      <c r="C371" s="458"/>
      <c r="D371" s="458"/>
      <c r="E371" s="458"/>
      <c r="F371" s="458"/>
      <c r="G371" s="458"/>
      <c r="H371" s="458"/>
      <c r="I371" s="458"/>
      <c r="J371" s="458"/>
      <c r="K371" s="458"/>
      <c r="L371" s="458"/>
      <c r="M371" s="458"/>
      <c r="N371" s="458"/>
      <c r="O371" s="458"/>
      <c r="P371" s="458"/>
      <c r="Q371" s="458"/>
      <c r="R371" s="458"/>
      <c r="S371" s="458"/>
      <c r="T371" s="458"/>
      <c r="U371" s="458"/>
      <c r="V371" s="458"/>
      <c r="W371" s="458"/>
      <c r="X371" s="458"/>
      <c r="Y371" s="458"/>
      <c r="Z371" s="458"/>
    </row>
    <row r="372">
      <c r="A372" s="458"/>
      <c r="B372" s="458"/>
      <c r="C372" s="458"/>
      <c r="D372" s="458"/>
      <c r="E372" s="458"/>
      <c r="F372" s="458"/>
      <c r="G372" s="458"/>
      <c r="H372" s="458"/>
      <c r="I372" s="458"/>
      <c r="J372" s="458"/>
      <c r="K372" s="458"/>
      <c r="L372" s="458"/>
      <c r="M372" s="458"/>
      <c r="N372" s="458"/>
      <c r="O372" s="458"/>
      <c r="P372" s="458"/>
      <c r="Q372" s="458"/>
      <c r="R372" s="458"/>
      <c r="S372" s="458"/>
      <c r="T372" s="458"/>
      <c r="U372" s="458"/>
      <c r="V372" s="458"/>
      <c r="W372" s="458"/>
      <c r="X372" s="458"/>
      <c r="Y372" s="458"/>
      <c r="Z372" s="458"/>
    </row>
    <row r="373">
      <c r="A373" s="458"/>
      <c r="B373" s="458"/>
      <c r="C373" s="458"/>
      <c r="D373" s="458"/>
      <c r="E373" s="458"/>
      <c r="F373" s="458"/>
      <c r="G373" s="458"/>
      <c r="H373" s="458"/>
      <c r="I373" s="458"/>
      <c r="J373" s="458"/>
      <c r="K373" s="458"/>
      <c r="L373" s="458"/>
      <c r="M373" s="458"/>
      <c r="N373" s="458"/>
      <c r="O373" s="458"/>
      <c r="P373" s="458"/>
      <c r="Q373" s="458"/>
      <c r="R373" s="458"/>
      <c r="S373" s="458"/>
      <c r="T373" s="458"/>
      <c r="U373" s="458"/>
      <c r="V373" s="458"/>
      <c r="W373" s="458"/>
      <c r="X373" s="458"/>
      <c r="Y373" s="458"/>
      <c r="Z373" s="458"/>
    </row>
    <row r="374">
      <c r="A374" s="458"/>
      <c r="B374" s="458"/>
      <c r="C374" s="458"/>
      <c r="D374" s="458"/>
      <c r="E374" s="458"/>
      <c r="F374" s="458"/>
      <c r="G374" s="458"/>
      <c r="H374" s="458"/>
      <c r="I374" s="458"/>
      <c r="J374" s="458"/>
      <c r="K374" s="458"/>
      <c r="L374" s="458"/>
      <c r="M374" s="458"/>
      <c r="N374" s="458"/>
      <c r="O374" s="458"/>
      <c r="P374" s="458"/>
      <c r="Q374" s="458"/>
      <c r="R374" s="458"/>
      <c r="S374" s="458"/>
      <c r="T374" s="458"/>
      <c r="U374" s="458"/>
      <c r="V374" s="458"/>
      <c r="W374" s="458"/>
      <c r="X374" s="458"/>
      <c r="Y374" s="458"/>
      <c r="Z374" s="458"/>
    </row>
    <row r="375">
      <c r="A375" s="458"/>
      <c r="B375" s="458"/>
      <c r="C375" s="458"/>
      <c r="D375" s="458"/>
      <c r="E375" s="458"/>
      <c r="F375" s="458"/>
      <c r="G375" s="458"/>
      <c r="H375" s="458"/>
      <c r="I375" s="458"/>
      <c r="J375" s="458"/>
      <c r="K375" s="458"/>
      <c r="L375" s="458"/>
      <c r="M375" s="458"/>
      <c r="N375" s="458"/>
      <c r="O375" s="458"/>
      <c r="P375" s="458"/>
      <c r="Q375" s="458"/>
      <c r="R375" s="458"/>
      <c r="S375" s="458"/>
      <c r="T375" s="458"/>
      <c r="U375" s="458"/>
      <c r="V375" s="458"/>
      <c r="W375" s="458"/>
      <c r="X375" s="458"/>
      <c r="Y375" s="458"/>
      <c r="Z375" s="458"/>
    </row>
    <row r="376">
      <c r="A376" s="458"/>
      <c r="B376" s="458"/>
      <c r="C376" s="458"/>
      <c r="D376" s="458"/>
      <c r="E376" s="458"/>
      <c r="F376" s="458"/>
      <c r="G376" s="458"/>
      <c r="H376" s="458"/>
      <c r="I376" s="458"/>
      <c r="J376" s="458"/>
      <c r="K376" s="458"/>
      <c r="L376" s="458"/>
      <c r="M376" s="458"/>
      <c r="N376" s="458"/>
      <c r="O376" s="458"/>
      <c r="P376" s="458"/>
      <c r="Q376" s="458"/>
      <c r="R376" s="458"/>
      <c r="S376" s="458"/>
      <c r="T376" s="458"/>
      <c r="U376" s="458"/>
      <c r="V376" s="458"/>
      <c r="W376" s="458"/>
      <c r="X376" s="458"/>
      <c r="Y376" s="458"/>
      <c r="Z376" s="458"/>
    </row>
    <row r="377">
      <c r="A377" s="458"/>
      <c r="B377" s="458"/>
      <c r="C377" s="458"/>
      <c r="D377" s="458"/>
      <c r="E377" s="458"/>
      <c r="F377" s="458"/>
      <c r="G377" s="458"/>
      <c r="H377" s="458"/>
      <c r="I377" s="458"/>
      <c r="J377" s="458"/>
      <c r="K377" s="458"/>
      <c r="L377" s="458"/>
      <c r="M377" s="458"/>
      <c r="N377" s="458"/>
      <c r="O377" s="458"/>
      <c r="P377" s="458"/>
      <c r="Q377" s="458"/>
      <c r="R377" s="458"/>
      <c r="S377" s="458"/>
      <c r="T377" s="458"/>
      <c r="U377" s="458"/>
      <c r="V377" s="458"/>
      <c r="W377" s="458"/>
      <c r="X377" s="458"/>
      <c r="Y377" s="458"/>
      <c r="Z377" s="458"/>
    </row>
    <row r="378">
      <c r="A378" s="458"/>
      <c r="B378" s="458"/>
      <c r="C378" s="458"/>
      <c r="D378" s="458"/>
      <c r="E378" s="458"/>
      <c r="F378" s="458"/>
      <c r="G378" s="458"/>
      <c r="H378" s="458"/>
      <c r="I378" s="458"/>
      <c r="J378" s="458"/>
      <c r="K378" s="458"/>
      <c r="L378" s="458"/>
      <c r="M378" s="458"/>
      <c r="N378" s="458"/>
      <c r="O378" s="458"/>
      <c r="P378" s="458"/>
      <c r="Q378" s="458"/>
      <c r="R378" s="458"/>
      <c r="S378" s="458"/>
      <c r="T378" s="458"/>
      <c r="U378" s="458"/>
      <c r="V378" s="458"/>
      <c r="W378" s="458"/>
      <c r="X378" s="458"/>
      <c r="Y378" s="458"/>
      <c r="Z378" s="458"/>
    </row>
    <row r="379">
      <c r="A379" s="458"/>
      <c r="B379" s="458"/>
      <c r="C379" s="458"/>
      <c r="D379" s="458"/>
      <c r="E379" s="458"/>
      <c r="F379" s="458"/>
      <c r="G379" s="458"/>
      <c r="H379" s="458"/>
      <c r="I379" s="458"/>
      <c r="J379" s="458"/>
      <c r="K379" s="458"/>
      <c r="L379" s="458"/>
      <c r="M379" s="458"/>
      <c r="N379" s="458"/>
      <c r="O379" s="458"/>
      <c r="P379" s="458"/>
      <c r="Q379" s="458"/>
      <c r="R379" s="458"/>
      <c r="S379" s="458"/>
      <c r="T379" s="458"/>
      <c r="U379" s="458"/>
      <c r="V379" s="458"/>
      <c r="W379" s="458"/>
      <c r="X379" s="458"/>
      <c r="Y379" s="458"/>
      <c r="Z379" s="458"/>
    </row>
    <row r="380">
      <c r="A380" s="458"/>
      <c r="B380" s="458"/>
      <c r="C380" s="458"/>
      <c r="D380" s="458"/>
      <c r="E380" s="458"/>
      <c r="F380" s="458"/>
      <c r="G380" s="458"/>
      <c r="H380" s="458"/>
      <c r="I380" s="458"/>
      <c r="J380" s="458"/>
      <c r="K380" s="458"/>
      <c r="L380" s="458"/>
      <c r="M380" s="458"/>
      <c r="N380" s="458"/>
      <c r="O380" s="458"/>
      <c r="P380" s="458"/>
      <c r="Q380" s="458"/>
      <c r="R380" s="458"/>
      <c r="S380" s="458"/>
      <c r="T380" s="458"/>
      <c r="U380" s="458"/>
      <c r="V380" s="458"/>
      <c r="W380" s="458"/>
      <c r="X380" s="458"/>
      <c r="Y380" s="458"/>
      <c r="Z380" s="458"/>
    </row>
    <row r="381">
      <c r="A381" s="458"/>
      <c r="B381" s="458"/>
      <c r="C381" s="458"/>
      <c r="D381" s="458"/>
      <c r="E381" s="458"/>
      <c r="F381" s="458"/>
      <c r="G381" s="458"/>
      <c r="H381" s="458"/>
      <c r="I381" s="458"/>
      <c r="J381" s="458"/>
      <c r="K381" s="458"/>
      <c r="L381" s="458"/>
      <c r="M381" s="458"/>
      <c r="N381" s="458"/>
      <c r="O381" s="458"/>
      <c r="P381" s="458"/>
      <c r="Q381" s="458"/>
      <c r="R381" s="458"/>
      <c r="S381" s="458"/>
      <c r="T381" s="458"/>
      <c r="U381" s="458"/>
      <c r="V381" s="458"/>
      <c r="W381" s="458"/>
      <c r="X381" s="458"/>
      <c r="Y381" s="458"/>
      <c r="Z381" s="458"/>
    </row>
    <row r="382">
      <c r="A382" s="458"/>
      <c r="B382" s="458"/>
      <c r="C382" s="458"/>
      <c r="D382" s="458"/>
      <c r="E382" s="458"/>
      <c r="F382" s="458"/>
      <c r="G382" s="458"/>
      <c r="H382" s="458"/>
      <c r="I382" s="458"/>
      <c r="J382" s="458"/>
      <c r="K382" s="458"/>
      <c r="L382" s="458"/>
      <c r="M382" s="458"/>
      <c r="N382" s="458"/>
      <c r="O382" s="458"/>
      <c r="P382" s="458"/>
      <c r="Q382" s="458"/>
      <c r="R382" s="458"/>
      <c r="S382" s="458"/>
      <c r="T382" s="458"/>
      <c r="U382" s="458"/>
      <c r="V382" s="458"/>
      <c r="W382" s="458"/>
      <c r="X382" s="458"/>
      <c r="Y382" s="458"/>
      <c r="Z382" s="458"/>
    </row>
    <row r="383">
      <c r="A383" s="458"/>
      <c r="B383" s="458"/>
      <c r="C383" s="458"/>
      <c r="D383" s="458"/>
      <c r="E383" s="458"/>
      <c r="F383" s="458"/>
      <c r="G383" s="458"/>
      <c r="H383" s="458"/>
      <c r="I383" s="458"/>
      <c r="J383" s="458"/>
      <c r="K383" s="458"/>
      <c r="L383" s="458"/>
      <c r="M383" s="458"/>
      <c r="N383" s="458"/>
      <c r="O383" s="458"/>
      <c r="P383" s="458"/>
      <c r="Q383" s="458"/>
      <c r="R383" s="458"/>
      <c r="S383" s="458"/>
      <c r="T383" s="458"/>
      <c r="U383" s="458"/>
      <c r="V383" s="458"/>
      <c r="W383" s="458"/>
      <c r="X383" s="458"/>
      <c r="Y383" s="458"/>
      <c r="Z383" s="458"/>
    </row>
    <row r="384">
      <c r="A384" s="458"/>
      <c r="B384" s="458"/>
      <c r="C384" s="458"/>
      <c r="D384" s="458"/>
      <c r="E384" s="458"/>
      <c r="F384" s="458"/>
      <c r="G384" s="458"/>
      <c r="H384" s="458"/>
      <c r="I384" s="458"/>
      <c r="J384" s="458"/>
      <c r="K384" s="458"/>
      <c r="L384" s="458"/>
      <c r="M384" s="458"/>
      <c r="N384" s="458"/>
      <c r="O384" s="458"/>
      <c r="P384" s="458"/>
      <c r="Q384" s="458"/>
      <c r="R384" s="458"/>
      <c r="S384" s="458"/>
      <c r="T384" s="458"/>
      <c r="U384" s="458"/>
      <c r="V384" s="458"/>
      <c r="W384" s="458"/>
      <c r="X384" s="458"/>
      <c r="Y384" s="458"/>
      <c r="Z384" s="458"/>
    </row>
    <row r="385">
      <c r="A385" s="458"/>
      <c r="B385" s="458"/>
      <c r="C385" s="458"/>
      <c r="D385" s="458"/>
      <c r="E385" s="458"/>
      <c r="F385" s="458"/>
      <c r="G385" s="458"/>
      <c r="H385" s="458"/>
      <c r="I385" s="458"/>
      <c r="J385" s="458"/>
      <c r="K385" s="458"/>
      <c r="L385" s="458"/>
      <c r="M385" s="458"/>
      <c r="N385" s="458"/>
      <c r="O385" s="458"/>
      <c r="P385" s="458"/>
      <c r="Q385" s="458"/>
      <c r="R385" s="458"/>
      <c r="S385" s="458"/>
      <c r="T385" s="458"/>
      <c r="U385" s="458"/>
      <c r="V385" s="458"/>
      <c r="W385" s="458"/>
      <c r="X385" s="458"/>
      <c r="Y385" s="458"/>
      <c r="Z385" s="458"/>
    </row>
    <row r="386">
      <c r="A386" s="458"/>
      <c r="B386" s="458"/>
      <c r="C386" s="458"/>
      <c r="D386" s="458"/>
      <c r="E386" s="458"/>
      <c r="F386" s="458"/>
      <c r="G386" s="458"/>
      <c r="H386" s="458"/>
      <c r="I386" s="458"/>
      <c r="J386" s="458"/>
      <c r="K386" s="458"/>
      <c r="L386" s="458"/>
      <c r="M386" s="458"/>
      <c r="N386" s="458"/>
      <c r="O386" s="458"/>
      <c r="P386" s="458"/>
      <c r="Q386" s="458"/>
      <c r="R386" s="458"/>
      <c r="S386" s="458"/>
      <c r="T386" s="458"/>
      <c r="U386" s="458"/>
      <c r="V386" s="458"/>
      <c r="W386" s="458"/>
      <c r="X386" s="458"/>
      <c r="Y386" s="458"/>
      <c r="Z386" s="458"/>
    </row>
    <row r="387">
      <c r="A387" s="458"/>
      <c r="B387" s="458"/>
      <c r="C387" s="458"/>
      <c r="D387" s="458"/>
      <c r="E387" s="458"/>
      <c r="F387" s="458"/>
      <c r="G387" s="458"/>
      <c r="H387" s="458"/>
      <c r="I387" s="458"/>
      <c r="J387" s="458"/>
      <c r="K387" s="458"/>
      <c r="L387" s="458"/>
      <c r="M387" s="458"/>
      <c r="N387" s="458"/>
      <c r="O387" s="458"/>
      <c r="P387" s="458"/>
      <c r="Q387" s="458"/>
      <c r="R387" s="458"/>
      <c r="S387" s="458"/>
      <c r="T387" s="458"/>
      <c r="U387" s="458"/>
      <c r="V387" s="458"/>
      <c r="W387" s="458"/>
      <c r="X387" s="458"/>
      <c r="Y387" s="458"/>
      <c r="Z387" s="458"/>
    </row>
    <row r="388">
      <c r="A388" s="458"/>
      <c r="B388" s="458"/>
      <c r="C388" s="458"/>
      <c r="D388" s="458"/>
      <c r="E388" s="458"/>
      <c r="F388" s="458"/>
      <c r="G388" s="458"/>
      <c r="H388" s="458"/>
      <c r="I388" s="458"/>
      <c r="J388" s="458"/>
      <c r="K388" s="458"/>
      <c r="L388" s="458"/>
      <c r="M388" s="458"/>
      <c r="N388" s="458"/>
      <c r="O388" s="458"/>
      <c r="P388" s="458"/>
      <c r="Q388" s="458"/>
      <c r="R388" s="458"/>
      <c r="S388" s="458"/>
      <c r="T388" s="458"/>
      <c r="U388" s="458"/>
      <c r="V388" s="458"/>
      <c r="W388" s="458"/>
      <c r="X388" s="458"/>
      <c r="Y388" s="458"/>
      <c r="Z388" s="458"/>
    </row>
    <row r="389">
      <c r="A389" s="458"/>
      <c r="B389" s="458"/>
      <c r="C389" s="458"/>
      <c r="D389" s="458"/>
      <c r="E389" s="458"/>
      <c r="F389" s="458"/>
      <c r="G389" s="458"/>
      <c r="H389" s="458"/>
      <c r="I389" s="458"/>
      <c r="J389" s="458"/>
      <c r="K389" s="458"/>
      <c r="L389" s="458"/>
      <c r="M389" s="458"/>
      <c r="N389" s="458"/>
      <c r="O389" s="458"/>
      <c r="P389" s="458"/>
      <c r="Q389" s="458"/>
      <c r="R389" s="458"/>
      <c r="S389" s="458"/>
      <c r="T389" s="458"/>
      <c r="U389" s="458"/>
      <c r="V389" s="458"/>
      <c r="W389" s="458"/>
      <c r="X389" s="458"/>
      <c r="Y389" s="458"/>
      <c r="Z389" s="458"/>
    </row>
    <row r="390">
      <c r="A390" s="458"/>
      <c r="B390" s="458"/>
      <c r="C390" s="458"/>
      <c r="D390" s="458"/>
      <c r="E390" s="458"/>
      <c r="F390" s="458"/>
      <c r="G390" s="458"/>
      <c r="H390" s="458"/>
      <c r="I390" s="458"/>
      <c r="J390" s="458"/>
      <c r="K390" s="458"/>
      <c r="L390" s="458"/>
      <c r="M390" s="458"/>
      <c r="N390" s="458"/>
      <c r="O390" s="458"/>
      <c r="P390" s="458"/>
      <c r="Q390" s="458"/>
      <c r="R390" s="458"/>
      <c r="S390" s="458"/>
      <c r="T390" s="458"/>
      <c r="U390" s="458"/>
      <c r="V390" s="458"/>
      <c r="W390" s="458"/>
      <c r="X390" s="458"/>
      <c r="Y390" s="458"/>
      <c r="Z390" s="458"/>
    </row>
    <row r="391">
      <c r="A391" s="458"/>
      <c r="B391" s="458"/>
      <c r="C391" s="458"/>
      <c r="D391" s="458"/>
      <c r="E391" s="458"/>
      <c r="F391" s="458"/>
      <c r="G391" s="458"/>
      <c r="H391" s="458"/>
      <c r="I391" s="458"/>
      <c r="J391" s="458"/>
      <c r="K391" s="458"/>
      <c r="L391" s="458"/>
      <c r="M391" s="458"/>
      <c r="N391" s="458"/>
      <c r="O391" s="458"/>
      <c r="P391" s="458"/>
      <c r="Q391" s="458"/>
      <c r="R391" s="458"/>
      <c r="S391" s="458"/>
      <c r="T391" s="458"/>
      <c r="U391" s="458"/>
      <c r="V391" s="458"/>
      <c r="W391" s="458"/>
      <c r="X391" s="458"/>
      <c r="Y391" s="458"/>
      <c r="Z391" s="458"/>
    </row>
    <row r="392">
      <c r="A392" s="458"/>
      <c r="B392" s="458"/>
      <c r="C392" s="458"/>
      <c r="D392" s="458"/>
      <c r="E392" s="458"/>
      <c r="F392" s="458"/>
      <c r="G392" s="458"/>
      <c r="H392" s="458"/>
      <c r="I392" s="458"/>
      <c r="J392" s="458"/>
      <c r="K392" s="458"/>
      <c r="L392" s="458"/>
      <c r="M392" s="458"/>
      <c r="N392" s="458"/>
      <c r="O392" s="458"/>
      <c r="P392" s="458"/>
      <c r="Q392" s="458"/>
      <c r="R392" s="458"/>
      <c r="S392" s="458"/>
      <c r="T392" s="458"/>
      <c r="U392" s="458"/>
      <c r="V392" s="458"/>
      <c r="W392" s="458"/>
      <c r="X392" s="458"/>
      <c r="Y392" s="458"/>
      <c r="Z392" s="458"/>
    </row>
    <row r="393">
      <c r="A393" s="458"/>
      <c r="B393" s="458"/>
      <c r="C393" s="458"/>
      <c r="D393" s="458"/>
      <c r="E393" s="458"/>
      <c r="F393" s="458"/>
      <c r="G393" s="458"/>
      <c r="H393" s="458"/>
      <c r="I393" s="458"/>
      <c r="J393" s="458"/>
      <c r="K393" s="458"/>
      <c r="L393" s="458"/>
      <c r="M393" s="458"/>
      <c r="N393" s="458"/>
      <c r="O393" s="458"/>
      <c r="P393" s="458"/>
      <c r="Q393" s="458"/>
      <c r="R393" s="458"/>
      <c r="S393" s="458"/>
      <c r="T393" s="458"/>
      <c r="U393" s="458"/>
      <c r="V393" s="458"/>
      <c r="W393" s="458"/>
      <c r="X393" s="458"/>
      <c r="Y393" s="458"/>
      <c r="Z393" s="458"/>
    </row>
    <row r="394">
      <c r="A394" s="458"/>
      <c r="B394" s="458"/>
      <c r="C394" s="458"/>
      <c r="D394" s="458"/>
      <c r="E394" s="458"/>
      <c r="F394" s="458"/>
      <c r="G394" s="458"/>
      <c r="H394" s="458"/>
      <c r="I394" s="458"/>
      <c r="J394" s="458"/>
      <c r="K394" s="458"/>
      <c r="L394" s="458"/>
      <c r="M394" s="458"/>
      <c r="N394" s="458"/>
      <c r="O394" s="458"/>
      <c r="P394" s="458"/>
      <c r="Q394" s="458"/>
      <c r="R394" s="458"/>
      <c r="S394" s="458"/>
      <c r="T394" s="458"/>
      <c r="U394" s="458"/>
      <c r="V394" s="458"/>
      <c r="W394" s="458"/>
      <c r="X394" s="458"/>
      <c r="Y394" s="458"/>
      <c r="Z394" s="458"/>
    </row>
    <row r="395">
      <c r="A395" s="458"/>
      <c r="B395" s="458"/>
      <c r="C395" s="458"/>
      <c r="D395" s="458"/>
      <c r="E395" s="458"/>
      <c r="F395" s="458"/>
      <c r="G395" s="458"/>
      <c r="H395" s="458"/>
      <c r="I395" s="458"/>
      <c r="J395" s="458"/>
      <c r="K395" s="458"/>
      <c r="L395" s="458"/>
      <c r="M395" s="458"/>
      <c r="N395" s="458"/>
      <c r="O395" s="458"/>
      <c r="P395" s="458"/>
      <c r="Q395" s="458"/>
      <c r="R395" s="458"/>
      <c r="S395" s="458"/>
      <c r="T395" s="458"/>
      <c r="U395" s="458"/>
      <c r="V395" s="458"/>
      <c r="W395" s="458"/>
      <c r="X395" s="458"/>
      <c r="Y395" s="458"/>
      <c r="Z395" s="458"/>
    </row>
    <row r="396">
      <c r="A396" s="458"/>
      <c r="B396" s="458"/>
      <c r="C396" s="458"/>
      <c r="D396" s="458"/>
      <c r="E396" s="458"/>
      <c r="F396" s="458"/>
      <c r="G396" s="458"/>
      <c r="H396" s="458"/>
      <c r="I396" s="458"/>
      <c r="J396" s="458"/>
      <c r="K396" s="458"/>
      <c r="L396" s="458"/>
      <c r="M396" s="458"/>
      <c r="N396" s="458"/>
      <c r="O396" s="458"/>
      <c r="P396" s="458"/>
      <c r="Q396" s="458"/>
      <c r="R396" s="458"/>
      <c r="S396" s="458"/>
      <c r="T396" s="458"/>
      <c r="U396" s="458"/>
      <c r="V396" s="458"/>
      <c r="W396" s="458"/>
      <c r="X396" s="458"/>
      <c r="Y396" s="458"/>
      <c r="Z396" s="458"/>
    </row>
    <row r="397">
      <c r="A397" s="458"/>
      <c r="B397" s="458"/>
      <c r="C397" s="458"/>
      <c r="D397" s="458"/>
      <c r="E397" s="458"/>
      <c r="F397" s="458"/>
      <c r="G397" s="458"/>
      <c r="H397" s="458"/>
      <c r="I397" s="458"/>
      <c r="J397" s="458"/>
      <c r="K397" s="458"/>
      <c r="L397" s="458"/>
      <c r="M397" s="458"/>
      <c r="N397" s="458"/>
      <c r="O397" s="458"/>
      <c r="P397" s="458"/>
      <c r="Q397" s="458"/>
      <c r="R397" s="458"/>
      <c r="S397" s="458"/>
      <c r="T397" s="458"/>
      <c r="U397" s="458"/>
      <c r="V397" s="458"/>
      <c r="W397" s="458"/>
      <c r="X397" s="458"/>
      <c r="Y397" s="458"/>
      <c r="Z397" s="458"/>
    </row>
    <row r="398">
      <c r="A398" s="458"/>
      <c r="B398" s="458"/>
      <c r="C398" s="458"/>
      <c r="D398" s="458"/>
      <c r="E398" s="458"/>
      <c r="F398" s="458"/>
      <c r="G398" s="458"/>
      <c r="H398" s="458"/>
      <c r="I398" s="458"/>
      <c r="J398" s="458"/>
      <c r="K398" s="458"/>
      <c r="L398" s="458"/>
      <c r="M398" s="458"/>
      <c r="N398" s="458"/>
      <c r="O398" s="458"/>
      <c r="P398" s="458"/>
      <c r="Q398" s="458"/>
      <c r="R398" s="458"/>
      <c r="S398" s="458"/>
      <c r="T398" s="458"/>
      <c r="U398" s="458"/>
      <c r="V398" s="458"/>
      <c r="W398" s="458"/>
      <c r="X398" s="458"/>
      <c r="Y398" s="458"/>
      <c r="Z398" s="458"/>
    </row>
    <row r="399">
      <c r="A399" s="458"/>
      <c r="B399" s="458"/>
      <c r="C399" s="458"/>
      <c r="D399" s="458"/>
      <c r="E399" s="458"/>
      <c r="F399" s="458"/>
      <c r="G399" s="458"/>
      <c r="H399" s="458"/>
      <c r="I399" s="458"/>
      <c r="J399" s="458"/>
      <c r="K399" s="458"/>
      <c r="L399" s="458"/>
      <c r="M399" s="458"/>
      <c r="N399" s="458"/>
      <c r="O399" s="458"/>
      <c r="P399" s="458"/>
      <c r="Q399" s="458"/>
      <c r="R399" s="458"/>
      <c r="S399" s="458"/>
      <c r="T399" s="458"/>
      <c r="U399" s="458"/>
      <c r="V399" s="458"/>
      <c r="W399" s="458"/>
      <c r="X399" s="458"/>
      <c r="Y399" s="458"/>
      <c r="Z399" s="458"/>
    </row>
    <row r="400">
      <c r="A400" s="458"/>
      <c r="B400" s="458"/>
      <c r="C400" s="458"/>
      <c r="D400" s="458"/>
      <c r="E400" s="458"/>
      <c r="F400" s="458"/>
      <c r="G400" s="458"/>
      <c r="H400" s="458"/>
      <c r="I400" s="458"/>
      <c r="J400" s="458"/>
      <c r="K400" s="458"/>
      <c r="L400" s="458"/>
      <c r="M400" s="458"/>
      <c r="N400" s="458"/>
      <c r="O400" s="458"/>
      <c r="P400" s="458"/>
      <c r="Q400" s="458"/>
      <c r="R400" s="458"/>
      <c r="S400" s="458"/>
      <c r="T400" s="458"/>
      <c r="U400" s="458"/>
      <c r="V400" s="458"/>
      <c r="W400" s="458"/>
      <c r="X400" s="458"/>
      <c r="Y400" s="458"/>
      <c r="Z400" s="458"/>
    </row>
    <row r="401">
      <c r="A401" s="458"/>
      <c r="B401" s="458"/>
      <c r="C401" s="458"/>
      <c r="D401" s="458"/>
      <c r="E401" s="458"/>
      <c r="F401" s="458"/>
      <c r="G401" s="458"/>
      <c r="H401" s="458"/>
      <c r="I401" s="458"/>
      <c r="J401" s="458"/>
      <c r="K401" s="458"/>
      <c r="L401" s="458"/>
      <c r="M401" s="458"/>
      <c r="N401" s="458"/>
      <c r="O401" s="458"/>
      <c r="P401" s="458"/>
      <c r="Q401" s="458"/>
      <c r="R401" s="458"/>
      <c r="S401" s="458"/>
      <c r="T401" s="458"/>
      <c r="U401" s="458"/>
      <c r="V401" s="458"/>
      <c r="W401" s="458"/>
      <c r="X401" s="458"/>
      <c r="Y401" s="458"/>
      <c r="Z401" s="458"/>
    </row>
    <row r="402">
      <c r="A402" s="458"/>
      <c r="B402" s="458"/>
      <c r="C402" s="458"/>
      <c r="D402" s="458"/>
      <c r="E402" s="458"/>
      <c r="F402" s="458"/>
      <c r="G402" s="458"/>
      <c r="H402" s="458"/>
      <c r="I402" s="458"/>
      <c r="J402" s="458"/>
      <c r="K402" s="458"/>
      <c r="L402" s="458"/>
      <c r="M402" s="458"/>
      <c r="N402" s="458"/>
      <c r="O402" s="458"/>
      <c r="P402" s="458"/>
      <c r="Q402" s="458"/>
      <c r="R402" s="458"/>
      <c r="S402" s="458"/>
      <c r="T402" s="458"/>
      <c r="U402" s="458"/>
      <c r="V402" s="458"/>
      <c r="W402" s="458"/>
      <c r="X402" s="458"/>
      <c r="Y402" s="458"/>
      <c r="Z402" s="458"/>
    </row>
    <row r="403">
      <c r="A403" s="458"/>
      <c r="B403" s="458"/>
      <c r="C403" s="458"/>
      <c r="D403" s="458"/>
      <c r="E403" s="458"/>
      <c r="F403" s="458"/>
      <c r="G403" s="458"/>
      <c r="H403" s="458"/>
      <c r="I403" s="458"/>
      <c r="J403" s="458"/>
      <c r="K403" s="458"/>
      <c r="L403" s="458"/>
      <c r="M403" s="458"/>
      <c r="N403" s="458"/>
      <c r="O403" s="458"/>
      <c r="P403" s="458"/>
      <c r="Q403" s="458"/>
      <c r="R403" s="458"/>
      <c r="S403" s="458"/>
      <c r="T403" s="458"/>
      <c r="U403" s="458"/>
      <c r="V403" s="458"/>
      <c r="W403" s="458"/>
      <c r="X403" s="458"/>
      <c r="Y403" s="458"/>
      <c r="Z403" s="458"/>
    </row>
    <row r="404">
      <c r="A404" s="458"/>
      <c r="B404" s="458"/>
      <c r="C404" s="458"/>
      <c r="D404" s="458"/>
      <c r="E404" s="458"/>
      <c r="F404" s="458"/>
      <c r="G404" s="458"/>
      <c r="H404" s="458"/>
      <c r="I404" s="458"/>
      <c r="J404" s="458"/>
      <c r="K404" s="458"/>
      <c r="L404" s="458"/>
      <c r="M404" s="458"/>
      <c r="N404" s="458"/>
      <c r="O404" s="458"/>
      <c r="P404" s="458"/>
      <c r="Q404" s="458"/>
      <c r="R404" s="458"/>
      <c r="S404" s="458"/>
      <c r="T404" s="458"/>
      <c r="U404" s="458"/>
      <c r="V404" s="458"/>
      <c r="W404" s="458"/>
      <c r="X404" s="458"/>
      <c r="Y404" s="458"/>
      <c r="Z404" s="458"/>
    </row>
    <row r="405">
      <c r="A405" s="458"/>
      <c r="B405" s="458"/>
      <c r="C405" s="458"/>
      <c r="D405" s="458"/>
      <c r="E405" s="458"/>
      <c r="F405" s="458"/>
      <c r="G405" s="458"/>
      <c r="H405" s="458"/>
      <c r="I405" s="458"/>
      <c r="J405" s="458"/>
      <c r="K405" s="458"/>
      <c r="L405" s="458"/>
      <c r="M405" s="458"/>
      <c r="N405" s="458"/>
      <c r="O405" s="458"/>
      <c r="P405" s="458"/>
      <c r="Q405" s="458"/>
      <c r="R405" s="458"/>
      <c r="S405" s="458"/>
      <c r="T405" s="458"/>
      <c r="U405" s="458"/>
      <c r="V405" s="458"/>
      <c r="W405" s="458"/>
      <c r="X405" s="458"/>
      <c r="Y405" s="458"/>
      <c r="Z405" s="458"/>
    </row>
    <row r="406">
      <c r="A406" s="458"/>
      <c r="B406" s="458"/>
      <c r="C406" s="458"/>
      <c r="D406" s="458"/>
      <c r="E406" s="458"/>
      <c r="F406" s="458"/>
      <c r="G406" s="458"/>
      <c r="H406" s="458"/>
      <c r="I406" s="458"/>
      <c r="J406" s="458"/>
      <c r="K406" s="458"/>
      <c r="L406" s="458"/>
      <c r="M406" s="458"/>
      <c r="N406" s="458"/>
      <c r="O406" s="458"/>
      <c r="P406" s="458"/>
      <c r="Q406" s="458"/>
      <c r="R406" s="458"/>
      <c r="S406" s="458"/>
      <c r="T406" s="458"/>
      <c r="U406" s="458"/>
      <c r="V406" s="458"/>
      <c r="W406" s="458"/>
      <c r="X406" s="458"/>
      <c r="Y406" s="458"/>
      <c r="Z406" s="458"/>
    </row>
    <row r="407">
      <c r="A407" s="458"/>
      <c r="B407" s="458"/>
      <c r="C407" s="458"/>
      <c r="D407" s="458"/>
      <c r="E407" s="458"/>
      <c r="F407" s="458"/>
      <c r="G407" s="458"/>
      <c r="H407" s="458"/>
      <c r="I407" s="458"/>
      <c r="J407" s="458"/>
      <c r="K407" s="458"/>
      <c r="L407" s="458"/>
      <c r="M407" s="458"/>
      <c r="N407" s="458"/>
      <c r="O407" s="458"/>
      <c r="P407" s="458"/>
      <c r="Q407" s="458"/>
      <c r="R407" s="458"/>
      <c r="S407" s="458"/>
      <c r="T407" s="458"/>
      <c r="U407" s="458"/>
      <c r="V407" s="458"/>
      <c r="W407" s="458"/>
      <c r="X407" s="458"/>
      <c r="Y407" s="458"/>
      <c r="Z407" s="458"/>
    </row>
    <row r="408">
      <c r="A408" s="458"/>
      <c r="B408" s="458"/>
      <c r="C408" s="458"/>
      <c r="D408" s="458"/>
      <c r="E408" s="458"/>
      <c r="F408" s="458"/>
      <c r="G408" s="458"/>
      <c r="H408" s="458"/>
      <c r="I408" s="458"/>
      <c r="J408" s="458"/>
      <c r="K408" s="458"/>
      <c r="L408" s="458"/>
      <c r="M408" s="458"/>
      <c r="N408" s="458"/>
      <c r="O408" s="458"/>
      <c r="P408" s="458"/>
      <c r="Q408" s="458"/>
      <c r="R408" s="458"/>
      <c r="S408" s="458"/>
      <c r="T408" s="458"/>
      <c r="U408" s="458"/>
      <c r="V408" s="458"/>
      <c r="W408" s="458"/>
      <c r="X408" s="458"/>
      <c r="Y408" s="458"/>
      <c r="Z408" s="458"/>
    </row>
    <row r="409">
      <c r="A409" s="458"/>
      <c r="B409" s="458"/>
      <c r="C409" s="458"/>
      <c r="D409" s="458"/>
      <c r="E409" s="458"/>
      <c r="F409" s="458"/>
      <c r="G409" s="458"/>
      <c r="H409" s="458"/>
      <c r="I409" s="458"/>
      <c r="J409" s="458"/>
      <c r="K409" s="458"/>
      <c r="L409" s="458"/>
      <c r="M409" s="458"/>
      <c r="N409" s="458"/>
      <c r="O409" s="458"/>
      <c r="P409" s="458"/>
      <c r="Q409" s="458"/>
      <c r="R409" s="458"/>
      <c r="S409" s="458"/>
      <c r="T409" s="458"/>
      <c r="U409" s="458"/>
      <c r="V409" s="458"/>
      <c r="W409" s="458"/>
      <c r="X409" s="458"/>
      <c r="Y409" s="458"/>
      <c r="Z409" s="458"/>
    </row>
    <row r="410">
      <c r="A410" s="458"/>
      <c r="B410" s="458"/>
      <c r="C410" s="458"/>
      <c r="D410" s="458"/>
      <c r="E410" s="458"/>
      <c r="F410" s="458"/>
      <c r="G410" s="458"/>
      <c r="H410" s="458"/>
      <c r="I410" s="458"/>
      <c r="J410" s="458"/>
      <c r="K410" s="458"/>
      <c r="L410" s="458"/>
      <c r="M410" s="458"/>
      <c r="N410" s="458"/>
      <c r="O410" s="458"/>
      <c r="P410" s="458"/>
      <c r="Q410" s="458"/>
      <c r="R410" s="458"/>
      <c r="S410" s="458"/>
      <c r="T410" s="458"/>
      <c r="U410" s="458"/>
      <c r="V410" s="458"/>
      <c r="W410" s="458"/>
      <c r="X410" s="458"/>
      <c r="Y410" s="458"/>
      <c r="Z410" s="458"/>
    </row>
    <row r="411">
      <c r="A411" s="458"/>
      <c r="B411" s="458"/>
      <c r="C411" s="458"/>
      <c r="D411" s="458"/>
      <c r="E411" s="458"/>
      <c r="F411" s="458"/>
      <c r="G411" s="458"/>
      <c r="H411" s="458"/>
      <c r="I411" s="458"/>
      <c r="J411" s="458"/>
      <c r="K411" s="458"/>
      <c r="L411" s="458"/>
      <c r="M411" s="458"/>
      <c r="N411" s="458"/>
      <c r="O411" s="458"/>
      <c r="P411" s="458"/>
      <c r="Q411" s="458"/>
      <c r="R411" s="458"/>
      <c r="S411" s="458"/>
      <c r="T411" s="458"/>
      <c r="U411" s="458"/>
      <c r="V411" s="458"/>
      <c r="W411" s="458"/>
      <c r="X411" s="458"/>
      <c r="Y411" s="458"/>
      <c r="Z411" s="458"/>
    </row>
    <row r="412">
      <c r="A412" s="458"/>
      <c r="B412" s="458"/>
      <c r="C412" s="458"/>
      <c r="D412" s="458"/>
      <c r="E412" s="458"/>
      <c r="F412" s="458"/>
      <c r="G412" s="458"/>
      <c r="H412" s="458"/>
      <c r="I412" s="458"/>
      <c r="J412" s="458"/>
      <c r="K412" s="458"/>
      <c r="L412" s="458"/>
      <c r="M412" s="458"/>
      <c r="N412" s="458"/>
      <c r="O412" s="458"/>
      <c r="P412" s="458"/>
      <c r="Q412" s="458"/>
      <c r="R412" s="458"/>
      <c r="S412" s="458"/>
      <c r="T412" s="458"/>
      <c r="U412" s="458"/>
      <c r="V412" s="458"/>
      <c r="W412" s="458"/>
      <c r="X412" s="458"/>
      <c r="Y412" s="458"/>
      <c r="Z412" s="458"/>
    </row>
    <row r="413">
      <c r="A413" s="458"/>
      <c r="B413" s="458"/>
      <c r="C413" s="458"/>
      <c r="D413" s="458"/>
      <c r="E413" s="458"/>
      <c r="F413" s="458"/>
      <c r="G413" s="458"/>
      <c r="H413" s="458"/>
      <c r="I413" s="458"/>
      <c r="J413" s="458"/>
      <c r="K413" s="458"/>
      <c r="L413" s="458"/>
      <c r="M413" s="458"/>
      <c r="N413" s="458"/>
      <c r="O413" s="458"/>
      <c r="P413" s="458"/>
      <c r="Q413" s="458"/>
      <c r="R413" s="458"/>
      <c r="S413" s="458"/>
      <c r="T413" s="458"/>
      <c r="U413" s="458"/>
      <c r="V413" s="458"/>
      <c r="W413" s="458"/>
      <c r="X413" s="458"/>
      <c r="Y413" s="458"/>
      <c r="Z413" s="458"/>
    </row>
    <row r="414">
      <c r="A414" s="458"/>
      <c r="B414" s="458"/>
      <c r="C414" s="458"/>
      <c r="D414" s="458"/>
      <c r="E414" s="458"/>
      <c r="F414" s="458"/>
      <c r="G414" s="458"/>
      <c r="H414" s="458"/>
      <c r="I414" s="458"/>
      <c r="J414" s="458"/>
      <c r="K414" s="458"/>
      <c r="L414" s="458"/>
      <c r="M414" s="458"/>
      <c r="N414" s="458"/>
      <c r="O414" s="458"/>
      <c r="P414" s="458"/>
      <c r="Q414" s="458"/>
      <c r="R414" s="458"/>
      <c r="S414" s="458"/>
      <c r="T414" s="458"/>
      <c r="U414" s="458"/>
      <c r="V414" s="458"/>
      <c r="W414" s="458"/>
      <c r="X414" s="458"/>
      <c r="Y414" s="458"/>
      <c r="Z414" s="458"/>
    </row>
    <row r="415">
      <c r="A415" s="458"/>
      <c r="B415" s="458"/>
      <c r="C415" s="458"/>
      <c r="D415" s="458"/>
      <c r="E415" s="458"/>
      <c r="F415" s="458"/>
      <c r="G415" s="458"/>
      <c r="H415" s="458"/>
      <c r="I415" s="458"/>
      <c r="J415" s="458"/>
      <c r="K415" s="458"/>
      <c r="L415" s="458"/>
      <c r="M415" s="458"/>
      <c r="N415" s="458"/>
      <c r="O415" s="458"/>
      <c r="P415" s="458"/>
      <c r="Q415" s="458"/>
      <c r="R415" s="458"/>
      <c r="S415" s="458"/>
      <c r="T415" s="458"/>
      <c r="U415" s="458"/>
      <c r="V415" s="458"/>
      <c r="W415" s="458"/>
      <c r="X415" s="458"/>
      <c r="Y415" s="458"/>
      <c r="Z415" s="458"/>
    </row>
    <row r="416">
      <c r="A416" s="458"/>
      <c r="B416" s="458"/>
      <c r="C416" s="458"/>
      <c r="D416" s="458"/>
      <c r="E416" s="458"/>
      <c r="F416" s="458"/>
      <c r="G416" s="458"/>
      <c r="H416" s="458"/>
      <c r="I416" s="458"/>
      <c r="J416" s="458"/>
      <c r="K416" s="458"/>
      <c r="L416" s="458"/>
      <c r="M416" s="458"/>
      <c r="N416" s="458"/>
      <c r="O416" s="458"/>
      <c r="P416" s="458"/>
      <c r="Q416" s="458"/>
      <c r="R416" s="458"/>
      <c r="S416" s="458"/>
      <c r="T416" s="458"/>
      <c r="U416" s="458"/>
      <c r="V416" s="458"/>
      <c r="W416" s="458"/>
      <c r="X416" s="458"/>
      <c r="Y416" s="458"/>
      <c r="Z416" s="458"/>
    </row>
    <row r="417">
      <c r="A417" s="458"/>
      <c r="B417" s="458"/>
      <c r="C417" s="458"/>
      <c r="D417" s="458"/>
      <c r="E417" s="458"/>
      <c r="F417" s="458"/>
      <c r="G417" s="458"/>
      <c r="H417" s="458"/>
      <c r="I417" s="458"/>
      <c r="J417" s="458"/>
      <c r="K417" s="458"/>
      <c r="L417" s="458"/>
      <c r="M417" s="458"/>
      <c r="N417" s="458"/>
      <c r="O417" s="458"/>
      <c r="P417" s="458"/>
      <c r="Q417" s="458"/>
      <c r="R417" s="458"/>
      <c r="S417" s="458"/>
      <c r="T417" s="458"/>
      <c r="U417" s="458"/>
      <c r="V417" s="458"/>
      <c r="W417" s="458"/>
      <c r="X417" s="458"/>
      <c r="Y417" s="458"/>
      <c r="Z417" s="458"/>
    </row>
    <row r="418">
      <c r="A418" s="458"/>
      <c r="B418" s="458"/>
      <c r="C418" s="458"/>
      <c r="D418" s="458"/>
      <c r="E418" s="458"/>
      <c r="F418" s="458"/>
      <c r="G418" s="458"/>
      <c r="H418" s="458"/>
      <c r="I418" s="458"/>
      <c r="J418" s="458"/>
      <c r="K418" s="458"/>
      <c r="L418" s="458"/>
      <c r="M418" s="458"/>
      <c r="N418" s="458"/>
      <c r="O418" s="458"/>
      <c r="P418" s="458"/>
      <c r="Q418" s="458"/>
      <c r="R418" s="458"/>
      <c r="S418" s="458"/>
      <c r="T418" s="458"/>
      <c r="U418" s="458"/>
      <c r="V418" s="458"/>
      <c r="W418" s="458"/>
      <c r="X418" s="458"/>
      <c r="Y418" s="458"/>
      <c r="Z418" s="458"/>
    </row>
    <row r="419">
      <c r="A419" s="458"/>
      <c r="B419" s="458"/>
      <c r="C419" s="458"/>
      <c r="D419" s="458"/>
      <c r="E419" s="458"/>
      <c r="F419" s="458"/>
      <c r="G419" s="458"/>
      <c r="H419" s="458"/>
      <c r="I419" s="458"/>
      <c r="J419" s="458"/>
      <c r="K419" s="458"/>
      <c r="L419" s="458"/>
      <c r="M419" s="458"/>
      <c r="N419" s="458"/>
      <c r="O419" s="458"/>
      <c r="P419" s="458"/>
      <c r="Q419" s="458"/>
      <c r="R419" s="458"/>
      <c r="S419" s="458"/>
      <c r="T419" s="458"/>
      <c r="U419" s="458"/>
      <c r="V419" s="458"/>
      <c r="W419" s="458"/>
      <c r="X419" s="458"/>
      <c r="Y419" s="458"/>
      <c r="Z419" s="458"/>
    </row>
    <row r="420">
      <c r="A420" s="458"/>
      <c r="B420" s="458"/>
      <c r="C420" s="458"/>
      <c r="D420" s="458"/>
      <c r="E420" s="458"/>
      <c r="F420" s="458"/>
      <c r="G420" s="458"/>
      <c r="H420" s="458"/>
      <c r="I420" s="458"/>
      <c r="J420" s="458"/>
      <c r="K420" s="458"/>
      <c r="L420" s="458"/>
      <c r="M420" s="458"/>
      <c r="N420" s="458"/>
      <c r="O420" s="458"/>
      <c r="P420" s="458"/>
      <c r="Q420" s="458"/>
      <c r="R420" s="458"/>
      <c r="S420" s="458"/>
      <c r="T420" s="458"/>
      <c r="U420" s="458"/>
      <c r="V420" s="458"/>
      <c r="W420" s="458"/>
      <c r="X420" s="458"/>
      <c r="Y420" s="458"/>
      <c r="Z420" s="458"/>
    </row>
    <row r="421">
      <c r="A421" s="458"/>
      <c r="B421" s="458"/>
      <c r="C421" s="458"/>
      <c r="D421" s="458"/>
      <c r="E421" s="458"/>
      <c r="F421" s="458"/>
      <c r="G421" s="458"/>
      <c r="H421" s="458"/>
      <c r="I421" s="458"/>
      <c r="J421" s="458"/>
      <c r="K421" s="458"/>
      <c r="L421" s="458"/>
      <c r="M421" s="458"/>
      <c r="N421" s="458"/>
      <c r="O421" s="458"/>
      <c r="P421" s="458"/>
      <c r="Q421" s="458"/>
      <c r="R421" s="458"/>
      <c r="S421" s="458"/>
      <c r="T421" s="458"/>
      <c r="U421" s="458"/>
      <c r="V421" s="458"/>
      <c r="W421" s="458"/>
      <c r="X421" s="458"/>
      <c r="Y421" s="458"/>
      <c r="Z421" s="458"/>
    </row>
    <row r="422">
      <c r="A422" s="458"/>
      <c r="B422" s="458"/>
      <c r="C422" s="458"/>
      <c r="D422" s="458"/>
      <c r="E422" s="458"/>
      <c r="F422" s="458"/>
      <c r="G422" s="458"/>
      <c r="H422" s="458"/>
      <c r="I422" s="458"/>
      <c r="J422" s="458"/>
      <c r="K422" s="458"/>
      <c r="L422" s="458"/>
      <c r="M422" s="458"/>
      <c r="N422" s="458"/>
      <c r="O422" s="458"/>
      <c r="P422" s="458"/>
      <c r="Q422" s="458"/>
      <c r="R422" s="458"/>
      <c r="S422" s="458"/>
      <c r="T422" s="458"/>
      <c r="U422" s="458"/>
      <c r="V422" s="458"/>
      <c r="W422" s="458"/>
      <c r="X422" s="458"/>
      <c r="Y422" s="458"/>
      <c r="Z422" s="458"/>
    </row>
    <row r="423">
      <c r="A423" s="458"/>
      <c r="B423" s="458"/>
      <c r="C423" s="458"/>
      <c r="D423" s="458"/>
      <c r="E423" s="458"/>
      <c r="F423" s="458"/>
      <c r="G423" s="458"/>
      <c r="H423" s="458"/>
      <c r="I423" s="458"/>
      <c r="J423" s="458"/>
      <c r="K423" s="458"/>
      <c r="L423" s="458"/>
      <c r="M423" s="458"/>
      <c r="N423" s="458"/>
      <c r="O423" s="458"/>
      <c r="P423" s="458"/>
      <c r="Q423" s="458"/>
      <c r="R423" s="458"/>
      <c r="S423" s="458"/>
      <c r="T423" s="458"/>
      <c r="U423" s="458"/>
      <c r="V423" s="458"/>
      <c r="W423" s="458"/>
      <c r="X423" s="458"/>
      <c r="Y423" s="458"/>
      <c r="Z423" s="458"/>
    </row>
    <row r="424">
      <c r="A424" s="458"/>
      <c r="B424" s="458"/>
      <c r="C424" s="458"/>
      <c r="D424" s="458"/>
      <c r="E424" s="458"/>
      <c r="F424" s="458"/>
      <c r="G424" s="458"/>
      <c r="H424" s="458"/>
      <c r="I424" s="458"/>
      <c r="J424" s="458"/>
      <c r="K424" s="458"/>
      <c r="L424" s="458"/>
      <c r="M424" s="458"/>
      <c r="N424" s="458"/>
      <c r="O424" s="458"/>
      <c r="P424" s="458"/>
      <c r="Q424" s="458"/>
      <c r="R424" s="458"/>
      <c r="S424" s="458"/>
      <c r="T424" s="458"/>
      <c r="U424" s="458"/>
      <c r="V424" s="458"/>
      <c r="W424" s="458"/>
      <c r="X424" s="458"/>
      <c r="Y424" s="458"/>
      <c r="Z424" s="458"/>
    </row>
    <row r="425">
      <c r="A425" s="458"/>
      <c r="B425" s="458"/>
      <c r="C425" s="458"/>
      <c r="D425" s="458"/>
      <c r="E425" s="458"/>
      <c r="F425" s="458"/>
      <c r="G425" s="458"/>
      <c r="H425" s="458"/>
      <c r="I425" s="458"/>
      <c r="J425" s="458"/>
      <c r="K425" s="458"/>
      <c r="L425" s="458"/>
      <c r="M425" s="458"/>
      <c r="N425" s="458"/>
      <c r="O425" s="458"/>
      <c r="P425" s="458"/>
      <c r="Q425" s="458"/>
      <c r="R425" s="458"/>
      <c r="S425" s="458"/>
      <c r="T425" s="458"/>
      <c r="U425" s="458"/>
      <c r="V425" s="458"/>
      <c r="W425" s="458"/>
      <c r="X425" s="458"/>
      <c r="Y425" s="458"/>
      <c r="Z425" s="458"/>
    </row>
    <row r="426">
      <c r="A426" s="458"/>
      <c r="B426" s="458"/>
      <c r="C426" s="458"/>
      <c r="D426" s="458"/>
      <c r="E426" s="458"/>
      <c r="F426" s="458"/>
      <c r="G426" s="458"/>
      <c r="H426" s="458"/>
      <c r="I426" s="458"/>
      <c r="J426" s="458"/>
      <c r="K426" s="458"/>
      <c r="L426" s="458"/>
      <c r="M426" s="458"/>
      <c r="N426" s="458"/>
      <c r="O426" s="458"/>
      <c r="P426" s="458"/>
      <c r="Q426" s="458"/>
      <c r="R426" s="458"/>
      <c r="S426" s="458"/>
      <c r="T426" s="458"/>
      <c r="U426" s="458"/>
      <c r="V426" s="458"/>
      <c r="W426" s="458"/>
      <c r="X426" s="458"/>
      <c r="Y426" s="458"/>
      <c r="Z426" s="458"/>
    </row>
    <row r="427">
      <c r="A427" s="458"/>
      <c r="B427" s="458"/>
      <c r="C427" s="458"/>
      <c r="D427" s="458"/>
      <c r="E427" s="458"/>
      <c r="F427" s="458"/>
      <c r="G427" s="458"/>
      <c r="H427" s="458"/>
      <c r="I427" s="458"/>
      <c r="J427" s="458"/>
      <c r="K427" s="458"/>
      <c r="L427" s="458"/>
      <c r="M427" s="458"/>
      <c r="N427" s="458"/>
      <c r="O427" s="458"/>
      <c r="P427" s="458"/>
      <c r="Q427" s="458"/>
      <c r="R427" s="458"/>
      <c r="S427" s="458"/>
      <c r="T427" s="458"/>
      <c r="U427" s="458"/>
      <c r="V427" s="458"/>
      <c r="W427" s="458"/>
      <c r="X427" s="458"/>
      <c r="Y427" s="458"/>
      <c r="Z427" s="458"/>
    </row>
    <row r="428">
      <c r="A428" s="458"/>
      <c r="B428" s="458"/>
      <c r="C428" s="458"/>
      <c r="D428" s="458"/>
      <c r="E428" s="458"/>
      <c r="F428" s="458"/>
      <c r="G428" s="458"/>
      <c r="H428" s="458"/>
      <c r="I428" s="458"/>
      <c r="J428" s="458"/>
      <c r="K428" s="458"/>
      <c r="L428" s="458"/>
      <c r="M428" s="458"/>
      <c r="N428" s="458"/>
      <c r="O428" s="458"/>
      <c r="P428" s="458"/>
      <c r="Q428" s="458"/>
      <c r="R428" s="458"/>
      <c r="S428" s="458"/>
      <c r="T428" s="458"/>
      <c r="U428" s="458"/>
      <c r="V428" s="458"/>
      <c r="W428" s="458"/>
      <c r="X428" s="458"/>
      <c r="Y428" s="458"/>
      <c r="Z428" s="458"/>
    </row>
    <row r="429">
      <c r="A429" s="458"/>
      <c r="B429" s="458"/>
      <c r="C429" s="458"/>
      <c r="D429" s="458"/>
      <c r="E429" s="458"/>
      <c r="F429" s="458"/>
      <c r="G429" s="458"/>
      <c r="H429" s="458"/>
      <c r="I429" s="458"/>
      <c r="J429" s="458"/>
      <c r="K429" s="458"/>
      <c r="L429" s="458"/>
      <c r="M429" s="458"/>
      <c r="N429" s="458"/>
      <c r="O429" s="458"/>
      <c r="P429" s="458"/>
      <c r="Q429" s="458"/>
      <c r="R429" s="458"/>
      <c r="S429" s="458"/>
      <c r="T429" s="458"/>
      <c r="U429" s="458"/>
      <c r="V429" s="458"/>
      <c r="W429" s="458"/>
      <c r="X429" s="458"/>
      <c r="Y429" s="458"/>
      <c r="Z429" s="458"/>
    </row>
    <row r="430">
      <c r="A430" s="458"/>
      <c r="B430" s="458"/>
      <c r="C430" s="458"/>
      <c r="D430" s="458"/>
      <c r="E430" s="458"/>
      <c r="F430" s="458"/>
      <c r="G430" s="458"/>
      <c r="H430" s="458"/>
      <c r="I430" s="458"/>
      <c r="J430" s="458"/>
      <c r="K430" s="458"/>
      <c r="L430" s="458"/>
      <c r="M430" s="458"/>
      <c r="N430" s="458"/>
      <c r="O430" s="458"/>
      <c r="P430" s="458"/>
      <c r="Q430" s="458"/>
      <c r="R430" s="458"/>
      <c r="S430" s="458"/>
      <c r="T430" s="458"/>
      <c r="U430" s="458"/>
      <c r="V430" s="458"/>
      <c r="W430" s="458"/>
      <c r="X430" s="458"/>
      <c r="Y430" s="458"/>
      <c r="Z430" s="458"/>
    </row>
    <row r="431">
      <c r="A431" s="458"/>
      <c r="B431" s="458"/>
      <c r="C431" s="458"/>
      <c r="D431" s="458"/>
      <c r="E431" s="458"/>
      <c r="F431" s="458"/>
      <c r="G431" s="458"/>
      <c r="H431" s="458"/>
      <c r="I431" s="458"/>
      <c r="J431" s="458"/>
      <c r="K431" s="458"/>
      <c r="L431" s="458"/>
      <c r="M431" s="458"/>
      <c r="N431" s="458"/>
      <c r="O431" s="458"/>
      <c r="P431" s="458"/>
      <c r="Q431" s="458"/>
      <c r="R431" s="458"/>
      <c r="S431" s="458"/>
      <c r="T431" s="458"/>
      <c r="U431" s="458"/>
      <c r="V431" s="458"/>
      <c r="W431" s="458"/>
      <c r="X431" s="458"/>
      <c r="Y431" s="458"/>
      <c r="Z431" s="458"/>
    </row>
    <row r="432">
      <c r="A432" s="458"/>
      <c r="B432" s="458"/>
      <c r="C432" s="458"/>
      <c r="D432" s="458"/>
      <c r="E432" s="458"/>
      <c r="F432" s="458"/>
      <c r="G432" s="458"/>
      <c r="H432" s="458"/>
      <c r="I432" s="458"/>
      <c r="J432" s="458"/>
      <c r="K432" s="458"/>
      <c r="L432" s="458"/>
      <c r="M432" s="458"/>
      <c r="N432" s="458"/>
      <c r="O432" s="458"/>
      <c r="P432" s="458"/>
      <c r="Q432" s="458"/>
      <c r="R432" s="458"/>
      <c r="S432" s="458"/>
      <c r="T432" s="458"/>
      <c r="U432" s="458"/>
      <c r="V432" s="458"/>
      <c r="W432" s="458"/>
      <c r="X432" s="458"/>
      <c r="Y432" s="458"/>
      <c r="Z432" s="458"/>
    </row>
    <row r="433">
      <c r="A433" s="458"/>
      <c r="B433" s="458"/>
      <c r="C433" s="458"/>
      <c r="D433" s="458"/>
      <c r="E433" s="458"/>
      <c r="F433" s="458"/>
      <c r="G433" s="458"/>
      <c r="H433" s="458"/>
      <c r="I433" s="458"/>
      <c r="J433" s="458"/>
      <c r="K433" s="458"/>
      <c r="L433" s="458"/>
      <c r="M433" s="458"/>
      <c r="N433" s="458"/>
      <c r="O433" s="458"/>
      <c r="P433" s="458"/>
      <c r="Q433" s="458"/>
      <c r="R433" s="458"/>
      <c r="S433" s="458"/>
      <c r="T433" s="458"/>
      <c r="U433" s="458"/>
      <c r="V433" s="458"/>
      <c r="W433" s="458"/>
      <c r="X433" s="458"/>
      <c r="Y433" s="458"/>
      <c r="Z433" s="458"/>
    </row>
    <row r="434">
      <c r="A434" s="458"/>
      <c r="B434" s="458"/>
      <c r="C434" s="458"/>
      <c r="D434" s="458"/>
      <c r="E434" s="458"/>
      <c r="F434" s="458"/>
      <c r="G434" s="458"/>
      <c r="H434" s="458"/>
      <c r="I434" s="458"/>
      <c r="J434" s="458"/>
      <c r="K434" s="458"/>
      <c r="L434" s="458"/>
      <c r="M434" s="458"/>
      <c r="N434" s="458"/>
      <c r="O434" s="458"/>
      <c r="P434" s="458"/>
      <c r="Q434" s="458"/>
      <c r="R434" s="458"/>
      <c r="S434" s="458"/>
      <c r="T434" s="458"/>
      <c r="U434" s="458"/>
      <c r="V434" s="458"/>
      <c r="W434" s="458"/>
      <c r="X434" s="458"/>
      <c r="Y434" s="458"/>
      <c r="Z434" s="458"/>
    </row>
    <row r="435">
      <c r="A435" s="458"/>
      <c r="B435" s="458"/>
      <c r="C435" s="458"/>
      <c r="D435" s="458"/>
      <c r="E435" s="458"/>
      <c r="F435" s="458"/>
      <c r="G435" s="458"/>
      <c r="H435" s="458"/>
      <c r="I435" s="458"/>
      <c r="J435" s="458"/>
      <c r="K435" s="458"/>
      <c r="L435" s="458"/>
      <c r="M435" s="458"/>
      <c r="N435" s="458"/>
      <c r="O435" s="458"/>
      <c r="P435" s="458"/>
      <c r="Q435" s="458"/>
      <c r="R435" s="458"/>
      <c r="S435" s="458"/>
      <c r="T435" s="458"/>
      <c r="U435" s="458"/>
      <c r="V435" s="458"/>
      <c r="W435" s="458"/>
      <c r="X435" s="458"/>
      <c r="Y435" s="458"/>
      <c r="Z435" s="458"/>
    </row>
    <row r="436">
      <c r="A436" s="458"/>
      <c r="B436" s="458"/>
      <c r="C436" s="458"/>
      <c r="D436" s="458"/>
      <c r="E436" s="458"/>
      <c r="F436" s="458"/>
      <c r="G436" s="458"/>
      <c r="H436" s="458"/>
      <c r="I436" s="458"/>
      <c r="J436" s="458"/>
      <c r="K436" s="458"/>
      <c r="L436" s="458"/>
      <c r="M436" s="458"/>
      <c r="N436" s="458"/>
      <c r="O436" s="458"/>
      <c r="P436" s="458"/>
      <c r="Q436" s="458"/>
      <c r="R436" s="458"/>
      <c r="S436" s="458"/>
      <c r="T436" s="458"/>
      <c r="U436" s="458"/>
      <c r="V436" s="458"/>
      <c r="W436" s="458"/>
      <c r="X436" s="458"/>
      <c r="Y436" s="458"/>
      <c r="Z436" s="458"/>
    </row>
    <row r="437">
      <c r="A437" s="458"/>
      <c r="B437" s="458"/>
      <c r="C437" s="458"/>
      <c r="D437" s="458"/>
      <c r="E437" s="458"/>
      <c r="F437" s="458"/>
      <c r="G437" s="458"/>
      <c r="H437" s="458"/>
      <c r="I437" s="458"/>
      <c r="J437" s="458"/>
      <c r="K437" s="458"/>
      <c r="L437" s="458"/>
      <c r="M437" s="458"/>
      <c r="N437" s="458"/>
      <c r="O437" s="458"/>
      <c r="P437" s="458"/>
      <c r="Q437" s="458"/>
      <c r="R437" s="458"/>
      <c r="S437" s="458"/>
      <c r="T437" s="458"/>
      <c r="U437" s="458"/>
      <c r="V437" s="458"/>
      <c r="W437" s="458"/>
      <c r="X437" s="458"/>
      <c r="Y437" s="458"/>
      <c r="Z437" s="458"/>
    </row>
    <row r="438">
      <c r="A438" s="458"/>
      <c r="B438" s="458"/>
      <c r="C438" s="458"/>
      <c r="D438" s="458"/>
      <c r="E438" s="458"/>
      <c r="F438" s="458"/>
      <c r="G438" s="458"/>
      <c r="H438" s="458"/>
      <c r="I438" s="458"/>
      <c r="J438" s="458"/>
      <c r="K438" s="458"/>
      <c r="L438" s="458"/>
      <c r="M438" s="458"/>
      <c r="N438" s="458"/>
      <c r="O438" s="458"/>
      <c r="P438" s="458"/>
      <c r="Q438" s="458"/>
      <c r="R438" s="458"/>
      <c r="S438" s="458"/>
      <c r="T438" s="458"/>
      <c r="U438" s="458"/>
      <c r="V438" s="458"/>
      <c r="W438" s="458"/>
      <c r="X438" s="458"/>
      <c r="Y438" s="458"/>
      <c r="Z438" s="458"/>
    </row>
    <row r="439">
      <c r="A439" s="458"/>
      <c r="B439" s="458"/>
      <c r="C439" s="458"/>
      <c r="D439" s="458"/>
      <c r="E439" s="458"/>
      <c r="F439" s="458"/>
      <c r="G439" s="458"/>
      <c r="H439" s="458"/>
      <c r="I439" s="458"/>
      <c r="J439" s="458"/>
      <c r="K439" s="458"/>
      <c r="L439" s="458"/>
      <c r="M439" s="458"/>
      <c r="N439" s="458"/>
      <c r="O439" s="458"/>
      <c r="P439" s="458"/>
      <c r="Q439" s="458"/>
      <c r="R439" s="458"/>
      <c r="S439" s="458"/>
      <c r="T439" s="458"/>
      <c r="U439" s="458"/>
      <c r="V439" s="458"/>
      <c r="W439" s="458"/>
      <c r="X439" s="458"/>
      <c r="Y439" s="458"/>
      <c r="Z439" s="458"/>
    </row>
    <row r="440">
      <c r="A440" s="458"/>
      <c r="B440" s="458"/>
      <c r="C440" s="458"/>
      <c r="D440" s="458"/>
      <c r="E440" s="458"/>
      <c r="F440" s="458"/>
      <c r="G440" s="458"/>
      <c r="H440" s="458"/>
      <c r="I440" s="458"/>
      <c r="J440" s="458"/>
      <c r="K440" s="458"/>
      <c r="L440" s="458"/>
      <c r="M440" s="458"/>
      <c r="N440" s="458"/>
      <c r="O440" s="458"/>
      <c r="P440" s="458"/>
      <c r="Q440" s="458"/>
      <c r="R440" s="458"/>
      <c r="S440" s="458"/>
      <c r="T440" s="458"/>
      <c r="U440" s="458"/>
      <c r="V440" s="458"/>
      <c r="W440" s="458"/>
      <c r="X440" s="458"/>
      <c r="Y440" s="458"/>
      <c r="Z440" s="458"/>
    </row>
    <row r="441">
      <c r="A441" s="458"/>
      <c r="B441" s="458"/>
      <c r="C441" s="458"/>
      <c r="D441" s="458"/>
      <c r="E441" s="458"/>
      <c r="F441" s="458"/>
      <c r="G441" s="458"/>
      <c r="H441" s="458"/>
      <c r="I441" s="458"/>
      <c r="J441" s="458"/>
      <c r="K441" s="458"/>
      <c r="L441" s="458"/>
      <c r="M441" s="458"/>
      <c r="N441" s="458"/>
      <c r="O441" s="458"/>
      <c r="P441" s="458"/>
      <c r="Q441" s="458"/>
      <c r="R441" s="458"/>
      <c r="S441" s="458"/>
      <c r="T441" s="458"/>
      <c r="U441" s="458"/>
      <c r="V441" s="458"/>
      <c r="W441" s="458"/>
      <c r="X441" s="458"/>
      <c r="Y441" s="458"/>
      <c r="Z441" s="458"/>
    </row>
    <row r="442">
      <c r="A442" s="458"/>
      <c r="B442" s="458"/>
      <c r="C442" s="458"/>
      <c r="D442" s="458"/>
      <c r="E442" s="458"/>
      <c r="F442" s="458"/>
      <c r="G442" s="458"/>
      <c r="H442" s="458"/>
      <c r="I442" s="458"/>
      <c r="J442" s="458"/>
      <c r="K442" s="458"/>
      <c r="L442" s="458"/>
      <c r="M442" s="458"/>
      <c r="N442" s="458"/>
      <c r="O442" s="458"/>
      <c r="P442" s="458"/>
      <c r="Q442" s="458"/>
      <c r="R442" s="458"/>
      <c r="S442" s="458"/>
      <c r="T442" s="458"/>
      <c r="U442" s="458"/>
      <c r="V442" s="458"/>
      <c r="W442" s="458"/>
      <c r="X442" s="458"/>
      <c r="Y442" s="458"/>
      <c r="Z442" s="458"/>
    </row>
    <row r="443">
      <c r="A443" s="458"/>
      <c r="B443" s="458"/>
      <c r="C443" s="458"/>
      <c r="D443" s="458"/>
      <c r="E443" s="458"/>
      <c r="F443" s="458"/>
      <c r="G443" s="458"/>
      <c r="H443" s="458"/>
      <c r="I443" s="458"/>
      <c r="J443" s="458"/>
      <c r="K443" s="458"/>
      <c r="L443" s="458"/>
      <c r="M443" s="458"/>
      <c r="N443" s="458"/>
      <c r="O443" s="458"/>
      <c r="P443" s="458"/>
      <c r="Q443" s="458"/>
      <c r="R443" s="458"/>
      <c r="S443" s="458"/>
      <c r="T443" s="458"/>
      <c r="U443" s="458"/>
      <c r="V443" s="458"/>
      <c r="W443" s="458"/>
      <c r="X443" s="458"/>
      <c r="Y443" s="458"/>
      <c r="Z443" s="458"/>
    </row>
    <row r="444">
      <c r="A444" s="458"/>
      <c r="B444" s="458"/>
      <c r="C444" s="458"/>
      <c r="D444" s="458"/>
      <c r="E444" s="458"/>
      <c r="F444" s="458"/>
      <c r="G444" s="458"/>
      <c r="H444" s="458"/>
      <c r="I444" s="458"/>
      <c r="J444" s="458"/>
      <c r="K444" s="458"/>
      <c r="L444" s="458"/>
      <c r="M444" s="458"/>
      <c r="N444" s="458"/>
      <c r="O444" s="458"/>
      <c r="P444" s="458"/>
      <c r="Q444" s="458"/>
      <c r="R444" s="458"/>
      <c r="S444" s="458"/>
      <c r="T444" s="458"/>
      <c r="U444" s="458"/>
      <c r="V444" s="458"/>
      <c r="W444" s="458"/>
      <c r="X444" s="458"/>
      <c r="Y444" s="458"/>
      <c r="Z444" s="458"/>
    </row>
    <row r="445">
      <c r="A445" s="458"/>
      <c r="B445" s="458"/>
      <c r="C445" s="458"/>
      <c r="D445" s="458"/>
      <c r="E445" s="458"/>
      <c r="F445" s="458"/>
      <c r="G445" s="458"/>
      <c r="H445" s="458"/>
      <c r="I445" s="458"/>
      <c r="J445" s="458"/>
      <c r="K445" s="458"/>
      <c r="L445" s="458"/>
      <c r="M445" s="458"/>
      <c r="N445" s="458"/>
      <c r="O445" s="458"/>
      <c r="P445" s="458"/>
      <c r="Q445" s="458"/>
      <c r="R445" s="458"/>
      <c r="S445" s="458"/>
      <c r="T445" s="458"/>
      <c r="U445" s="458"/>
      <c r="V445" s="458"/>
      <c r="W445" s="458"/>
      <c r="X445" s="458"/>
      <c r="Y445" s="458"/>
      <c r="Z445" s="458"/>
    </row>
    <row r="446">
      <c r="A446" s="458"/>
      <c r="B446" s="458"/>
      <c r="C446" s="458"/>
      <c r="D446" s="458"/>
      <c r="E446" s="458"/>
      <c r="F446" s="458"/>
      <c r="G446" s="458"/>
      <c r="H446" s="458"/>
      <c r="I446" s="458"/>
      <c r="J446" s="458"/>
      <c r="K446" s="458"/>
      <c r="L446" s="458"/>
      <c r="M446" s="458"/>
      <c r="N446" s="458"/>
      <c r="O446" s="458"/>
      <c r="P446" s="458"/>
      <c r="Q446" s="458"/>
      <c r="R446" s="458"/>
      <c r="S446" s="458"/>
      <c r="T446" s="458"/>
      <c r="U446" s="458"/>
      <c r="V446" s="458"/>
      <c r="W446" s="458"/>
      <c r="X446" s="458"/>
      <c r="Y446" s="458"/>
      <c r="Z446" s="458"/>
    </row>
    <row r="447">
      <c r="A447" s="458"/>
      <c r="B447" s="458"/>
      <c r="C447" s="458"/>
      <c r="D447" s="458"/>
      <c r="E447" s="458"/>
      <c r="F447" s="458"/>
      <c r="G447" s="458"/>
      <c r="H447" s="458"/>
      <c r="I447" s="458"/>
      <c r="J447" s="458"/>
      <c r="K447" s="458"/>
      <c r="L447" s="458"/>
      <c r="M447" s="458"/>
      <c r="N447" s="458"/>
      <c r="O447" s="458"/>
      <c r="P447" s="458"/>
      <c r="Q447" s="458"/>
      <c r="R447" s="458"/>
      <c r="S447" s="458"/>
      <c r="T447" s="458"/>
      <c r="U447" s="458"/>
      <c r="V447" s="458"/>
      <c r="W447" s="458"/>
      <c r="X447" s="458"/>
      <c r="Y447" s="458"/>
      <c r="Z447" s="458"/>
    </row>
    <row r="448">
      <c r="A448" s="458"/>
      <c r="B448" s="458"/>
      <c r="C448" s="458"/>
      <c r="D448" s="458"/>
      <c r="E448" s="458"/>
      <c r="F448" s="458"/>
      <c r="G448" s="458"/>
      <c r="H448" s="458"/>
      <c r="I448" s="458"/>
      <c r="J448" s="458"/>
      <c r="K448" s="458"/>
      <c r="L448" s="458"/>
      <c r="M448" s="458"/>
      <c r="N448" s="458"/>
      <c r="O448" s="458"/>
      <c r="P448" s="458"/>
      <c r="Q448" s="458"/>
      <c r="R448" s="458"/>
      <c r="S448" s="458"/>
      <c r="T448" s="458"/>
      <c r="U448" s="458"/>
      <c r="V448" s="458"/>
      <c r="W448" s="458"/>
      <c r="X448" s="458"/>
      <c r="Y448" s="458"/>
      <c r="Z448" s="458"/>
    </row>
    <row r="449">
      <c r="A449" s="458"/>
      <c r="B449" s="458"/>
      <c r="C449" s="458"/>
      <c r="D449" s="458"/>
      <c r="E449" s="458"/>
      <c r="F449" s="458"/>
      <c r="G449" s="458"/>
      <c r="H449" s="458"/>
      <c r="I449" s="458"/>
      <c r="J449" s="458"/>
      <c r="K449" s="458"/>
      <c r="L449" s="458"/>
      <c r="M449" s="458"/>
      <c r="N449" s="458"/>
      <c r="O449" s="458"/>
      <c r="P449" s="458"/>
      <c r="Q449" s="458"/>
      <c r="R449" s="458"/>
      <c r="S449" s="458"/>
      <c r="T449" s="458"/>
      <c r="U449" s="458"/>
      <c r="V449" s="458"/>
      <c r="W449" s="458"/>
      <c r="X449" s="458"/>
      <c r="Y449" s="458"/>
      <c r="Z449" s="458"/>
    </row>
    <row r="450">
      <c r="A450" s="458"/>
      <c r="B450" s="458"/>
      <c r="C450" s="458"/>
      <c r="D450" s="458"/>
      <c r="E450" s="458"/>
      <c r="F450" s="458"/>
      <c r="G450" s="458"/>
      <c r="H450" s="458"/>
      <c r="I450" s="458"/>
      <c r="J450" s="458"/>
      <c r="K450" s="458"/>
      <c r="L450" s="458"/>
      <c r="M450" s="458"/>
      <c r="N450" s="458"/>
      <c r="O450" s="458"/>
      <c r="P450" s="458"/>
      <c r="Q450" s="458"/>
      <c r="R450" s="458"/>
      <c r="S450" s="458"/>
      <c r="T450" s="458"/>
      <c r="U450" s="458"/>
      <c r="V450" s="458"/>
      <c r="W450" s="458"/>
      <c r="X450" s="458"/>
      <c r="Y450" s="458"/>
      <c r="Z450" s="458"/>
    </row>
    <row r="451">
      <c r="A451" s="458"/>
      <c r="B451" s="458"/>
      <c r="C451" s="458"/>
      <c r="D451" s="458"/>
      <c r="E451" s="458"/>
      <c r="F451" s="458"/>
      <c r="G451" s="458"/>
      <c r="H451" s="458"/>
      <c r="I451" s="458"/>
      <c r="J451" s="458"/>
      <c r="K451" s="458"/>
      <c r="L451" s="458"/>
      <c r="M451" s="458"/>
      <c r="N451" s="458"/>
      <c r="O451" s="458"/>
      <c r="P451" s="458"/>
      <c r="Q451" s="458"/>
      <c r="R451" s="458"/>
      <c r="S451" s="458"/>
      <c r="T451" s="458"/>
      <c r="U451" s="458"/>
      <c r="V451" s="458"/>
      <c r="W451" s="458"/>
      <c r="X451" s="458"/>
      <c r="Y451" s="458"/>
      <c r="Z451" s="458"/>
    </row>
    <row r="452">
      <c r="A452" s="458"/>
      <c r="B452" s="458"/>
      <c r="C452" s="458"/>
      <c r="D452" s="458"/>
      <c r="E452" s="458"/>
      <c r="F452" s="458"/>
      <c r="G452" s="458"/>
      <c r="H452" s="458"/>
      <c r="I452" s="458"/>
      <c r="J452" s="458"/>
      <c r="K452" s="458"/>
      <c r="L452" s="458"/>
      <c r="M452" s="458"/>
      <c r="N452" s="458"/>
      <c r="O452" s="458"/>
      <c r="P452" s="458"/>
      <c r="Q452" s="458"/>
      <c r="R452" s="458"/>
      <c r="S452" s="458"/>
      <c r="T452" s="458"/>
      <c r="U452" s="458"/>
      <c r="V452" s="458"/>
      <c r="W452" s="458"/>
      <c r="X452" s="458"/>
      <c r="Y452" s="458"/>
      <c r="Z452" s="458"/>
    </row>
    <row r="453">
      <c r="A453" s="458"/>
      <c r="B453" s="458"/>
      <c r="C453" s="458"/>
      <c r="D453" s="458"/>
      <c r="E453" s="458"/>
      <c r="F453" s="458"/>
      <c r="G453" s="458"/>
      <c r="H453" s="458"/>
      <c r="I453" s="458"/>
      <c r="J453" s="458"/>
      <c r="K453" s="458"/>
      <c r="L453" s="458"/>
      <c r="M453" s="458"/>
      <c r="N453" s="458"/>
      <c r="O453" s="458"/>
      <c r="P453" s="458"/>
      <c r="Q453" s="458"/>
      <c r="R453" s="458"/>
      <c r="S453" s="458"/>
      <c r="T453" s="458"/>
      <c r="U453" s="458"/>
      <c r="V453" s="458"/>
      <c r="W453" s="458"/>
      <c r="X453" s="458"/>
      <c r="Y453" s="458"/>
      <c r="Z453" s="458"/>
    </row>
    <row r="454">
      <c r="A454" s="458"/>
      <c r="B454" s="458"/>
      <c r="C454" s="458"/>
      <c r="D454" s="458"/>
      <c r="E454" s="458"/>
      <c r="F454" s="458"/>
      <c r="G454" s="458"/>
      <c r="H454" s="458"/>
      <c r="I454" s="458"/>
      <c r="J454" s="458"/>
      <c r="K454" s="458"/>
      <c r="L454" s="458"/>
      <c r="M454" s="458"/>
      <c r="N454" s="458"/>
      <c r="O454" s="458"/>
      <c r="P454" s="458"/>
      <c r="Q454" s="458"/>
      <c r="R454" s="458"/>
      <c r="S454" s="458"/>
      <c r="T454" s="458"/>
      <c r="U454" s="458"/>
      <c r="V454" s="458"/>
      <c r="W454" s="458"/>
      <c r="X454" s="458"/>
      <c r="Y454" s="458"/>
      <c r="Z454" s="458"/>
    </row>
    <row r="455">
      <c r="A455" s="458"/>
      <c r="B455" s="458"/>
      <c r="C455" s="458"/>
      <c r="D455" s="458"/>
      <c r="E455" s="458"/>
      <c r="F455" s="458"/>
      <c r="G455" s="458"/>
      <c r="H455" s="458"/>
      <c r="I455" s="458"/>
      <c r="J455" s="458"/>
      <c r="K455" s="458"/>
      <c r="L455" s="458"/>
      <c r="M455" s="458"/>
      <c r="N455" s="458"/>
      <c r="O455" s="458"/>
      <c r="P455" s="458"/>
      <c r="Q455" s="458"/>
      <c r="R455" s="458"/>
      <c r="S455" s="458"/>
      <c r="T455" s="458"/>
      <c r="U455" s="458"/>
      <c r="V455" s="458"/>
      <c r="W455" s="458"/>
      <c r="X455" s="458"/>
      <c r="Y455" s="458"/>
      <c r="Z455" s="458"/>
    </row>
    <row r="456">
      <c r="A456" s="458"/>
      <c r="B456" s="458"/>
      <c r="C456" s="458"/>
      <c r="D456" s="458"/>
      <c r="E456" s="458"/>
      <c r="F456" s="458"/>
      <c r="G456" s="458"/>
      <c r="H456" s="458"/>
      <c r="I456" s="458"/>
      <c r="J456" s="458"/>
      <c r="K456" s="458"/>
      <c r="L456" s="458"/>
      <c r="M456" s="458"/>
      <c r="N456" s="458"/>
      <c r="O456" s="458"/>
      <c r="P456" s="458"/>
      <c r="Q456" s="458"/>
      <c r="R456" s="458"/>
      <c r="S456" s="458"/>
      <c r="T456" s="458"/>
      <c r="U456" s="458"/>
      <c r="V456" s="458"/>
      <c r="W456" s="458"/>
      <c r="X456" s="458"/>
      <c r="Y456" s="458"/>
      <c r="Z456" s="458"/>
    </row>
    <row r="457">
      <c r="A457" s="458"/>
      <c r="B457" s="458"/>
      <c r="C457" s="458"/>
      <c r="D457" s="458"/>
      <c r="E457" s="458"/>
      <c r="F457" s="458"/>
      <c r="G457" s="458"/>
      <c r="H457" s="458"/>
      <c r="I457" s="458"/>
      <c r="J457" s="458"/>
      <c r="K457" s="458"/>
      <c r="L457" s="458"/>
      <c r="M457" s="458"/>
      <c r="N457" s="458"/>
      <c r="O457" s="458"/>
      <c r="P457" s="458"/>
      <c r="Q457" s="458"/>
      <c r="R457" s="458"/>
      <c r="S457" s="458"/>
      <c r="T457" s="458"/>
      <c r="U457" s="458"/>
      <c r="V457" s="458"/>
      <c r="W457" s="458"/>
      <c r="X457" s="458"/>
      <c r="Y457" s="458"/>
      <c r="Z457" s="458"/>
    </row>
    <row r="458">
      <c r="A458" s="458"/>
      <c r="B458" s="458"/>
      <c r="C458" s="458"/>
      <c r="D458" s="458"/>
      <c r="E458" s="458"/>
      <c r="F458" s="458"/>
      <c r="G458" s="458"/>
      <c r="H458" s="458"/>
      <c r="I458" s="458"/>
      <c r="J458" s="458"/>
      <c r="K458" s="458"/>
      <c r="L458" s="458"/>
      <c r="M458" s="458"/>
      <c r="N458" s="458"/>
      <c r="O458" s="458"/>
      <c r="P458" s="458"/>
      <c r="Q458" s="458"/>
      <c r="R458" s="458"/>
      <c r="S458" s="458"/>
      <c r="T458" s="458"/>
      <c r="U458" s="458"/>
      <c r="V458" s="458"/>
      <c r="W458" s="458"/>
      <c r="X458" s="458"/>
      <c r="Y458" s="458"/>
      <c r="Z458" s="458"/>
    </row>
    <row r="459">
      <c r="A459" s="458"/>
      <c r="B459" s="458"/>
      <c r="C459" s="458"/>
      <c r="D459" s="458"/>
      <c r="E459" s="458"/>
      <c r="F459" s="458"/>
      <c r="G459" s="458"/>
      <c r="H459" s="458"/>
      <c r="I459" s="458"/>
      <c r="J459" s="458"/>
      <c r="K459" s="458"/>
      <c r="L459" s="458"/>
      <c r="M459" s="458"/>
      <c r="N459" s="458"/>
      <c r="O459" s="458"/>
      <c r="P459" s="458"/>
      <c r="Q459" s="458"/>
      <c r="R459" s="458"/>
      <c r="S459" s="458"/>
      <c r="T459" s="458"/>
      <c r="U459" s="458"/>
      <c r="V459" s="458"/>
      <c r="W459" s="458"/>
      <c r="X459" s="458"/>
      <c r="Y459" s="458"/>
      <c r="Z459" s="458"/>
    </row>
    <row r="460">
      <c r="A460" s="458"/>
      <c r="B460" s="458"/>
      <c r="C460" s="458"/>
      <c r="D460" s="458"/>
      <c r="E460" s="458"/>
      <c r="F460" s="458"/>
      <c r="G460" s="458"/>
      <c r="H460" s="458"/>
      <c r="I460" s="458"/>
      <c r="J460" s="458"/>
      <c r="K460" s="458"/>
      <c r="L460" s="458"/>
      <c r="M460" s="458"/>
      <c r="N460" s="458"/>
      <c r="O460" s="458"/>
      <c r="P460" s="458"/>
      <c r="Q460" s="458"/>
      <c r="R460" s="458"/>
      <c r="S460" s="458"/>
      <c r="T460" s="458"/>
      <c r="U460" s="458"/>
      <c r="V460" s="458"/>
      <c r="W460" s="458"/>
      <c r="X460" s="458"/>
      <c r="Y460" s="458"/>
      <c r="Z460" s="458"/>
    </row>
    <row r="461">
      <c r="A461" s="458"/>
      <c r="B461" s="458"/>
      <c r="C461" s="458"/>
      <c r="D461" s="458"/>
      <c r="E461" s="458"/>
      <c r="F461" s="458"/>
      <c r="G461" s="458"/>
      <c r="H461" s="458"/>
      <c r="I461" s="458"/>
      <c r="J461" s="458"/>
      <c r="K461" s="458"/>
      <c r="L461" s="458"/>
      <c r="M461" s="458"/>
      <c r="N461" s="458"/>
      <c r="O461" s="458"/>
      <c r="P461" s="458"/>
      <c r="Q461" s="458"/>
      <c r="R461" s="458"/>
      <c r="S461" s="458"/>
      <c r="T461" s="458"/>
      <c r="U461" s="458"/>
      <c r="V461" s="458"/>
      <c r="W461" s="458"/>
      <c r="X461" s="458"/>
      <c r="Y461" s="458"/>
      <c r="Z461" s="458"/>
    </row>
    <row r="462">
      <c r="A462" s="458"/>
      <c r="B462" s="458"/>
      <c r="C462" s="458"/>
      <c r="D462" s="458"/>
      <c r="E462" s="458"/>
      <c r="F462" s="458"/>
      <c r="G462" s="458"/>
      <c r="H462" s="458"/>
      <c r="I462" s="458"/>
      <c r="J462" s="458"/>
      <c r="K462" s="458"/>
      <c r="L462" s="458"/>
      <c r="M462" s="458"/>
      <c r="N462" s="458"/>
      <c r="O462" s="458"/>
      <c r="P462" s="458"/>
      <c r="Q462" s="458"/>
      <c r="R462" s="458"/>
      <c r="S462" s="458"/>
      <c r="T462" s="458"/>
      <c r="U462" s="458"/>
      <c r="V462" s="458"/>
      <c r="W462" s="458"/>
      <c r="X462" s="458"/>
      <c r="Y462" s="458"/>
      <c r="Z462" s="458"/>
    </row>
    <row r="463">
      <c r="A463" s="458"/>
      <c r="B463" s="458"/>
      <c r="C463" s="458"/>
      <c r="D463" s="458"/>
      <c r="E463" s="458"/>
      <c r="F463" s="458"/>
      <c r="G463" s="458"/>
      <c r="H463" s="458"/>
      <c r="I463" s="458"/>
      <c r="J463" s="458"/>
      <c r="K463" s="458"/>
      <c r="L463" s="458"/>
      <c r="M463" s="458"/>
      <c r="N463" s="458"/>
      <c r="O463" s="458"/>
      <c r="P463" s="458"/>
      <c r="Q463" s="458"/>
      <c r="R463" s="458"/>
      <c r="S463" s="458"/>
      <c r="T463" s="458"/>
      <c r="U463" s="458"/>
      <c r="V463" s="458"/>
      <c r="W463" s="458"/>
      <c r="X463" s="458"/>
      <c r="Y463" s="458"/>
      <c r="Z463" s="458"/>
    </row>
    <row r="464">
      <c r="A464" s="458"/>
      <c r="B464" s="458"/>
      <c r="C464" s="458"/>
      <c r="D464" s="458"/>
      <c r="E464" s="458"/>
      <c r="F464" s="458"/>
      <c r="G464" s="458"/>
      <c r="H464" s="458"/>
      <c r="I464" s="458"/>
      <c r="J464" s="458"/>
      <c r="K464" s="458"/>
      <c r="L464" s="458"/>
      <c r="M464" s="458"/>
      <c r="N464" s="458"/>
      <c r="O464" s="458"/>
      <c r="P464" s="458"/>
      <c r="Q464" s="458"/>
      <c r="R464" s="458"/>
      <c r="S464" s="458"/>
      <c r="T464" s="458"/>
      <c r="U464" s="458"/>
      <c r="V464" s="458"/>
      <c r="W464" s="458"/>
      <c r="X464" s="458"/>
      <c r="Y464" s="458"/>
      <c r="Z464" s="458"/>
    </row>
    <row r="465">
      <c r="A465" s="458"/>
      <c r="B465" s="458"/>
      <c r="C465" s="458"/>
      <c r="D465" s="458"/>
      <c r="E465" s="458"/>
      <c r="F465" s="458"/>
      <c r="G465" s="458"/>
      <c r="H465" s="458"/>
      <c r="I465" s="458"/>
      <c r="J465" s="458"/>
      <c r="K465" s="458"/>
      <c r="L465" s="458"/>
      <c r="M465" s="458"/>
      <c r="N465" s="458"/>
      <c r="O465" s="458"/>
      <c r="P465" s="458"/>
      <c r="Q465" s="458"/>
      <c r="R465" s="458"/>
      <c r="S465" s="458"/>
      <c r="T465" s="458"/>
      <c r="U465" s="458"/>
      <c r="V465" s="458"/>
      <c r="W465" s="458"/>
      <c r="X465" s="458"/>
      <c r="Y465" s="458"/>
      <c r="Z465" s="458"/>
    </row>
    <row r="466">
      <c r="A466" s="458"/>
      <c r="B466" s="458"/>
      <c r="C466" s="458"/>
      <c r="D466" s="458"/>
      <c r="E466" s="458"/>
      <c r="F466" s="458"/>
      <c r="G466" s="458"/>
      <c r="H466" s="458"/>
      <c r="I466" s="458"/>
      <c r="J466" s="458"/>
      <c r="K466" s="458"/>
      <c r="L466" s="458"/>
      <c r="M466" s="458"/>
      <c r="N466" s="458"/>
      <c r="O466" s="458"/>
      <c r="P466" s="458"/>
      <c r="Q466" s="458"/>
      <c r="R466" s="458"/>
      <c r="S466" s="458"/>
      <c r="T466" s="458"/>
      <c r="U466" s="458"/>
      <c r="V466" s="458"/>
      <c r="W466" s="458"/>
      <c r="X466" s="458"/>
      <c r="Y466" s="458"/>
      <c r="Z466" s="458"/>
    </row>
    <row r="467">
      <c r="A467" s="458"/>
      <c r="B467" s="458"/>
      <c r="C467" s="458"/>
      <c r="D467" s="458"/>
      <c r="E467" s="458"/>
      <c r="F467" s="458"/>
      <c r="G467" s="458"/>
      <c r="H467" s="458"/>
      <c r="I467" s="458"/>
      <c r="J467" s="458"/>
      <c r="K467" s="458"/>
      <c r="L467" s="458"/>
      <c r="M467" s="458"/>
      <c r="N467" s="458"/>
      <c r="O467" s="458"/>
      <c r="P467" s="458"/>
      <c r="Q467" s="458"/>
      <c r="R467" s="458"/>
      <c r="S467" s="458"/>
      <c r="T467" s="458"/>
      <c r="U467" s="458"/>
      <c r="V467" s="458"/>
      <c r="W467" s="458"/>
      <c r="X467" s="458"/>
      <c r="Y467" s="458"/>
      <c r="Z467" s="458"/>
    </row>
    <row r="468">
      <c r="A468" s="458"/>
      <c r="B468" s="458"/>
      <c r="C468" s="458"/>
      <c r="D468" s="458"/>
      <c r="E468" s="458"/>
      <c r="F468" s="458"/>
      <c r="G468" s="458"/>
      <c r="H468" s="458"/>
      <c r="I468" s="458"/>
      <c r="J468" s="458"/>
      <c r="K468" s="458"/>
      <c r="L468" s="458"/>
      <c r="M468" s="458"/>
      <c r="N468" s="458"/>
      <c r="O468" s="458"/>
      <c r="P468" s="458"/>
      <c r="Q468" s="458"/>
      <c r="R468" s="458"/>
      <c r="S468" s="458"/>
      <c r="T468" s="458"/>
      <c r="U468" s="458"/>
      <c r="V468" s="458"/>
      <c r="W468" s="458"/>
      <c r="X468" s="458"/>
      <c r="Y468" s="458"/>
      <c r="Z468" s="458"/>
    </row>
    <row r="469">
      <c r="A469" s="458"/>
      <c r="B469" s="458"/>
      <c r="C469" s="458"/>
      <c r="D469" s="458"/>
      <c r="E469" s="458"/>
      <c r="F469" s="458"/>
      <c r="G469" s="458"/>
      <c r="H469" s="458"/>
      <c r="I469" s="458"/>
      <c r="J469" s="458"/>
      <c r="K469" s="458"/>
      <c r="L469" s="458"/>
      <c r="M469" s="458"/>
      <c r="N469" s="458"/>
      <c r="O469" s="458"/>
      <c r="P469" s="458"/>
      <c r="Q469" s="458"/>
      <c r="R469" s="458"/>
      <c r="S469" s="458"/>
      <c r="T469" s="458"/>
      <c r="U469" s="458"/>
      <c r="V469" s="458"/>
      <c r="W469" s="458"/>
      <c r="X469" s="458"/>
      <c r="Y469" s="458"/>
      <c r="Z469" s="458"/>
    </row>
    <row r="470">
      <c r="A470" s="458"/>
      <c r="B470" s="458"/>
      <c r="C470" s="458"/>
      <c r="D470" s="458"/>
      <c r="E470" s="458"/>
      <c r="F470" s="458"/>
      <c r="G470" s="458"/>
      <c r="H470" s="458"/>
      <c r="I470" s="458"/>
      <c r="J470" s="458"/>
      <c r="K470" s="458"/>
      <c r="L470" s="458"/>
      <c r="M470" s="458"/>
      <c r="N470" s="458"/>
      <c r="O470" s="458"/>
      <c r="P470" s="458"/>
      <c r="Q470" s="458"/>
      <c r="R470" s="458"/>
      <c r="S470" s="458"/>
      <c r="T470" s="458"/>
      <c r="U470" s="458"/>
      <c r="V470" s="458"/>
      <c r="W470" s="458"/>
      <c r="X470" s="458"/>
      <c r="Y470" s="458"/>
      <c r="Z470" s="458"/>
    </row>
    <row r="471">
      <c r="A471" s="458"/>
      <c r="B471" s="458"/>
      <c r="C471" s="458"/>
      <c r="D471" s="458"/>
      <c r="E471" s="458"/>
      <c r="F471" s="458"/>
      <c r="G471" s="458"/>
      <c r="H471" s="458"/>
      <c r="I471" s="458"/>
      <c r="J471" s="458"/>
      <c r="K471" s="458"/>
      <c r="L471" s="458"/>
      <c r="M471" s="458"/>
      <c r="N471" s="458"/>
      <c r="O471" s="458"/>
      <c r="P471" s="458"/>
      <c r="Q471" s="458"/>
      <c r="R471" s="458"/>
      <c r="S471" s="458"/>
      <c r="T471" s="458"/>
      <c r="U471" s="458"/>
      <c r="V471" s="458"/>
      <c r="W471" s="458"/>
      <c r="X471" s="458"/>
      <c r="Y471" s="458"/>
      <c r="Z471" s="458"/>
    </row>
    <row r="472">
      <c r="A472" s="458"/>
      <c r="B472" s="458"/>
      <c r="C472" s="458"/>
      <c r="D472" s="458"/>
      <c r="E472" s="458"/>
      <c r="F472" s="458"/>
      <c r="G472" s="458"/>
      <c r="H472" s="458"/>
      <c r="I472" s="458"/>
      <c r="J472" s="458"/>
      <c r="K472" s="458"/>
      <c r="L472" s="458"/>
      <c r="M472" s="458"/>
      <c r="N472" s="458"/>
      <c r="O472" s="458"/>
      <c r="P472" s="458"/>
      <c r="Q472" s="458"/>
      <c r="R472" s="458"/>
      <c r="S472" s="458"/>
      <c r="T472" s="458"/>
      <c r="U472" s="458"/>
      <c r="V472" s="458"/>
      <c r="W472" s="458"/>
      <c r="X472" s="458"/>
      <c r="Y472" s="458"/>
      <c r="Z472" s="458"/>
    </row>
    <row r="473">
      <c r="A473" s="458"/>
      <c r="B473" s="458"/>
      <c r="C473" s="458"/>
      <c r="D473" s="458"/>
      <c r="E473" s="458"/>
      <c r="F473" s="458"/>
      <c r="G473" s="458"/>
      <c r="H473" s="458"/>
      <c r="I473" s="458"/>
      <c r="J473" s="458"/>
      <c r="K473" s="458"/>
      <c r="L473" s="458"/>
      <c r="M473" s="458"/>
      <c r="N473" s="458"/>
      <c r="O473" s="458"/>
      <c r="P473" s="458"/>
      <c r="Q473" s="458"/>
      <c r="R473" s="458"/>
      <c r="S473" s="458"/>
      <c r="T473" s="458"/>
      <c r="U473" s="458"/>
      <c r="V473" s="458"/>
      <c r="W473" s="458"/>
      <c r="X473" s="458"/>
      <c r="Y473" s="458"/>
      <c r="Z473" s="458"/>
    </row>
    <row r="474">
      <c r="A474" s="458"/>
      <c r="B474" s="458"/>
      <c r="C474" s="458"/>
      <c r="D474" s="458"/>
      <c r="E474" s="458"/>
      <c r="F474" s="458"/>
      <c r="G474" s="458"/>
      <c r="H474" s="458"/>
      <c r="I474" s="458"/>
      <c r="J474" s="458"/>
      <c r="K474" s="458"/>
      <c r="L474" s="458"/>
      <c r="M474" s="458"/>
      <c r="N474" s="458"/>
      <c r="O474" s="458"/>
      <c r="P474" s="458"/>
      <c r="Q474" s="458"/>
      <c r="R474" s="458"/>
      <c r="S474" s="458"/>
      <c r="T474" s="458"/>
      <c r="U474" s="458"/>
      <c r="V474" s="458"/>
      <c r="W474" s="458"/>
      <c r="X474" s="458"/>
      <c r="Y474" s="458"/>
      <c r="Z474" s="458"/>
    </row>
    <row r="475">
      <c r="A475" s="458"/>
      <c r="B475" s="458"/>
      <c r="C475" s="458"/>
      <c r="D475" s="458"/>
      <c r="E475" s="458"/>
      <c r="F475" s="458"/>
      <c r="G475" s="458"/>
      <c r="H475" s="458"/>
      <c r="I475" s="458"/>
      <c r="J475" s="458"/>
      <c r="K475" s="458"/>
      <c r="L475" s="458"/>
      <c r="M475" s="458"/>
      <c r="N475" s="458"/>
      <c r="O475" s="458"/>
      <c r="P475" s="458"/>
      <c r="Q475" s="458"/>
      <c r="R475" s="458"/>
      <c r="S475" s="458"/>
      <c r="T475" s="458"/>
      <c r="U475" s="458"/>
      <c r="V475" s="458"/>
      <c r="W475" s="458"/>
      <c r="X475" s="458"/>
      <c r="Y475" s="458"/>
      <c r="Z475" s="458"/>
    </row>
    <row r="476">
      <c r="A476" s="458"/>
      <c r="B476" s="458"/>
      <c r="C476" s="458"/>
      <c r="D476" s="458"/>
      <c r="E476" s="458"/>
      <c r="F476" s="458"/>
      <c r="G476" s="458"/>
      <c r="H476" s="458"/>
      <c r="I476" s="458"/>
      <c r="J476" s="458"/>
      <c r="K476" s="458"/>
      <c r="L476" s="458"/>
      <c r="M476" s="458"/>
      <c r="N476" s="458"/>
      <c r="O476" s="458"/>
      <c r="P476" s="458"/>
      <c r="Q476" s="458"/>
      <c r="R476" s="458"/>
      <c r="S476" s="458"/>
      <c r="T476" s="458"/>
      <c r="U476" s="458"/>
      <c r="V476" s="458"/>
      <c r="W476" s="458"/>
      <c r="X476" s="458"/>
      <c r="Y476" s="458"/>
      <c r="Z476" s="458"/>
    </row>
    <row r="477">
      <c r="A477" s="458"/>
      <c r="B477" s="458"/>
      <c r="C477" s="458"/>
      <c r="D477" s="458"/>
      <c r="E477" s="458"/>
      <c r="F477" s="458"/>
      <c r="G477" s="458"/>
      <c r="H477" s="458"/>
      <c r="I477" s="458"/>
      <c r="J477" s="458"/>
      <c r="K477" s="458"/>
      <c r="L477" s="458"/>
      <c r="M477" s="458"/>
      <c r="N477" s="458"/>
      <c r="O477" s="458"/>
      <c r="P477" s="458"/>
      <c r="Q477" s="458"/>
      <c r="R477" s="458"/>
      <c r="S477" s="458"/>
      <c r="T477" s="458"/>
      <c r="U477" s="458"/>
      <c r="V477" s="458"/>
      <c r="W477" s="458"/>
      <c r="X477" s="458"/>
      <c r="Y477" s="458"/>
      <c r="Z477" s="458"/>
    </row>
    <row r="478">
      <c r="A478" s="458"/>
      <c r="B478" s="458"/>
      <c r="C478" s="458"/>
      <c r="D478" s="458"/>
      <c r="E478" s="458"/>
      <c r="F478" s="458"/>
      <c r="G478" s="458"/>
      <c r="H478" s="458"/>
      <c r="I478" s="458"/>
      <c r="J478" s="458"/>
      <c r="K478" s="458"/>
      <c r="L478" s="458"/>
      <c r="M478" s="458"/>
      <c r="N478" s="458"/>
      <c r="O478" s="458"/>
      <c r="P478" s="458"/>
      <c r="Q478" s="458"/>
      <c r="R478" s="458"/>
      <c r="S478" s="458"/>
      <c r="T478" s="458"/>
      <c r="U478" s="458"/>
      <c r="V478" s="458"/>
      <c r="W478" s="458"/>
      <c r="X478" s="458"/>
      <c r="Y478" s="458"/>
      <c r="Z478" s="458"/>
    </row>
    <row r="479">
      <c r="A479" s="458"/>
      <c r="B479" s="458"/>
      <c r="C479" s="458"/>
      <c r="D479" s="458"/>
      <c r="E479" s="458"/>
      <c r="F479" s="458"/>
      <c r="G479" s="458"/>
      <c r="H479" s="458"/>
      <c r="I479" s="458"/>
      <c r="J479" s="458"/>
      <c r="K479" s="458"/>
      <c r="L479" s="458"/>
      <c r="M479" s="458"/>
      <c r="N479" s="458"/>
      <c r="O479" s="458"/>
      <c r="P479" s="458"/>
      <c r="Q479" s="458"/>
      <c r="R479" s="458"/>
      <c r="S479" s="458"/>
      <c r="T479" s="458"/>
      <c r="U479" s="458"/>
      <c r="V479" s="458"/>
      <c r="W479" s="458"/>
      <c r="X479" s="458"/>
      <c r="Y479" s="458"/>
      <c r="Z479" s="458"/>
    </row>
    <row r="480">
      <c r="A480" s="458"/>
      <c r="B480" s="458"/>
      <c r="C480" s="458"/>
      <c r="D480" s="458"/>
      <c r="E480" s="458"/>
      <c r="F480" s="458"/>
      <c r="G480" s="458"/>
      <c r="H480" s="458"/>
      <c r="I480" s="458"/>
      <c r="J480" s="458"/>
      <c r="K480" s="458"/>
      <c r="L480" s="458"/>
      <c r="M480" s="458"/>
      <c r="N480" s="458"/>
      <c r="O480" s="458"/>
      <c r="P480" s="458"/>
      <c r="Q480" s="458"/>
      <c r="R480" s="458"/>
      <c r="S480" s="458"/>
      <c r="T480" s="458"/>
      <c r="U480" s="458"/>
      <c r="V480" s="458"/>
      <c r="W480" s="458"/>
      <c r="X480" s="458"/>
      <c r="Y480" s="458"/>
      <c r="Z480" s="458"/>
    </row>
    <row r="481">
      <c r="A481" s="458"/>
      <c r="B481" s="458"/>
      <c r="C481" s="458"/>
      <c r="D481" s="458"/>
      <c r="E481" s="458"/>
      <c r="F481" s="458"/>
      <c r="G481" s="458"/>
      <c r="H481" s="458"/>
      <c r="I481" s="458"/>
      <c r="J481" s="458"/>
      <c r="K481" s="458"/>
      <c r="L481" s="458"/>
      <c r="M481" s="458"/>
      <c r="N481" s="458"/>
      <c r="O481" s="458"/>
      <c r="P481" s="458"/>
      <c r="Q481" s="458"/>
      <c r="R481" s="458"/>
      <c r="S481" s="458"/>
      <c r="T481" s="458"/>
      <c r="U481" s="458"/>
      <c r="V481" s="458"/>
      <c r="W481" s="458"/>
      <c r="X481" s="458"/>
      <c r="Y481" s="458"/>
      <c r="Z481" s="458"/>
    </row>
    <row r="482">
      <c r="A482" s="458"/>
      <c r="B482" s="458"/>
      <c r="C482" s="458"/>
      <c r="D482" s="458"/>
      <c r="E482" s="458"/>
      <c r="F482" s="458"/>
      <c r="G482" s="458"/>
      <c r="H482" s="458"/>
      <c r="I482" s="458"/>
      <c r="J482" s="458"/>
      <c r="K482" s="458"/>
      <c r="L482" s="458"/>
      <c r="M482" s="458"/>
      <c r="N482" s="458"/>
      <c r="O482" s="458"/>
      <c r="P482" s="458"/>
      <c r="Q482" s="458"/>
      <c r="R482" s="458"/>
      <c r="S482" s="458"/>
      <c r="T482" s="458"/>
      <c r="U482" s="458"/>
      <c r="V482" s="458"/>
      <c r="W482" s="458"/>
      <c r="X482" s="458"/>
      <c r="Y482" s="458"/>
      <c r="Z482" s="458"/>
    </row>
    <row r="483">
      <c r="A483" s="458"/>
      <c r="B483" s="458"/>
      <c r="C483" s="458"/>
      <c r="D483" s="458"/>
      <c r="E483" s="458"/>
      <c r="F483" s="458"/>
      <c r="G483" s="458"/>
      <c r="H483" s="458"/>
      <c r="I483" s="458"/>
      <c r="J483" s="458"/>
      <c r="K483" s="458"/>
      <c r="L483" s="458"/>
      <c r="M483" s="458"/>
      <c r="N483" s="458"/>
      <c r="O483" s="458"/>
      <c r="P483" s="458"/>
      <c r="Q483" s="458"/>
      <c r="R483" s="458"/>
      <c r="S483" s="458"/>
      <c r="T483" s="458"/>
      <c r="U483" s="458"/>
      <c r="V483" s="458"/>
      <c r="W483" s="458"/>
      <c r="X483" s="458"/>
      <c r="Y483" s="458"/>
      <c r="Z483" s="458"/>
    </row>
    <row r="484">
      <c r="A484" s="458"/>
      <c r="B484" s="458"/>
      <c r="C484" s="458"/>
      <c r="D484" s="458"/>
      <c r="E484" s="458"/>
      <c r="F484" s="458"/>
      <c r="G484" s="458"/>
      <c r="H484" s="458"/>
      <c r="I484" s="458"/>
      <c r="J484" s="458"/>
      <c r="K484" s="458"/>
      <c r="L484" s="458"/>
      <c r="M484" s="458"/>
      <c r="N484" s="458"/>
      <c r="O484" s="458"/>
      <c r="P484" s="458"/>
      <c r="Q484" s="458"/>
      <c r="R484" s="458"/>
      <c r="S484" s="458"/>
      <c r="T484" s="458"/>
      <c r="U484" s="458"/>
      <c r="V484" s="458"/>
      <c r="W484" s="458"/>
      <c r="X484" s="458"/>
      <c r="Y484" s="458"/>
      <c r="Z484" s="458"/>
    </row>
    <row r="485">
      <c r="A485" s="458"/>
      <c r="B485" s="458"/>
      <c r="C485" s="458"/>
      <c r="D485" s="458"/>
      <c r="E485" s="458"/>
      <c r="F485" s="458"/>
      <c r="G485" s="458"/>
      <c r="H485" s="458"/>
      <c r="I485" s="458"/>
      <c r="J485" s="458"/>
      <c r="K485" s="458"/>
      <c r="L485" s="458"/>
      <c r="M485" s="458"/>
      <c r="N485" s="458"/>
      <c r="O485" s="458"/>
      <c r="P485" s="458"/>
      <c r="Q485" s="458"/>
      <c r="R485" s="458"/>
      <c r="S485" s="458"/>
      <c r="T485" s="458"/>
      <c r="U485" s="458"/>
      <c r="V485" s="458"/>
      <c r="W485" s="458"/>
      <c r="X485" s="458"/>
      <c r="Y485" s="458"/>
      <c r="Z485" s="458"/>
    </row>
    <row r="486">
      <c r="A486" s="458"/>
      <c r="B486" s="458"/>
      <c r="C486" s="458"/>
      <c r="D486" s="458"/>
      <c r="E486" s="458"/>
      <c r="F486" s="458"/>
      <c r="G486" s="458"/>
      <c r="H486" s="458"/>
      <c r="I486" s="458"/>
      <c r="J486" s="458"/>
      <c r="K486" s="458"/>
      <c r="L486" s="458"/>
      <c r="M486" s="458"/>
      <c r="N486" s="458"/>
      <c r="O486" s="458"/>
      <c r="P486" s="458"/>
      <c r="Q486" s="458"/>
      <c r="R486" s="458"/>
      <c r="S486" s="458"/>
      <c r="T486" s="458"/>
      <c r="U486" s="458"/>
      <c r="V486" s="458"/>
      <c r="W486" s="458"/>
      <c r="X486" s="458"/>
      <c r="Y486" s="458"/>
      <c r="Z486" s="458"/>
    </row>
    <row r="487">
      <c r="A487" s="458"/>
      <c r="B487" s="458"/>
      <c r="C487" s="458"/>
      <c r="D487" s="458"/>
      <c r="E487" s="458"/>
      <c r="F487" s="458"/>
      <c r="G487" s="458"/>
      <c r="H487" s="458"/>
      <c r="I487" s="458"/>
      <c r="J487" s="458"/>
      <c r="K487" s="458"/>
      <c r="L487" s="458"/>
      <c r="M487" s="458"/>
      <c r="N487" s="458"/>
      <c r="O487" s="458"/>
      <c r="P487" s="458"/>
      <c r="Q487" s="458"/>
      <c r="R487" s="458"/>
      <c r="S487" s="458"/>
      <c r="T487" s="458"/>
      <c r="U487" s="458"/>
      <c r="V487" s="458"/>
      <c r="W487" s="458"/>
      <c r="X487" s="458"/>
      <c r="Y487" s="458"/>
      <c r="Z487" s="458"/>
    </row>
    <row r="488">
      <c r="A488" s="458"/>
      <c r="B488" s="458"/>
      <c r="C488" s="458"/>
      <c r="D488" s="458"/>
      <c r="E488" s="458"/>
      <c r="F488" s="458"/>
      <c r="G488" s="458"/>
      <c r="H488" s="458"/>
      <c r="I488" s="458"/>
      <c r="J488" s="458"/>
      <c r="K488" s="458"/>
      <c r="L488" s="458"/>
      <c r="M488" s="458"/>
      <c r="N488" s="458"/>
      <c r="O488" s="458"/>
      <c r="P488" s="458"/>
      <c r="Q488" s="458"/>
      <c r="R488" s="458"/>
      <c r="S488" s="458"/>
      <c r="T488" s="458"/>
      <c r="U488" s="458"/>
      <c r="V488" s="458"/>
      <c r="W488" s="458"/>
      <c r="X488" s="458"/>
      <c r="Y488" s="458"/>
      <c r="Z488" s="458"/>
    </row>
    <row r="489">
      <c r="A489" s="458"/>
      <c r="B489" s="458"/>
      <c r="C489" s="458"/>
      <c r="D489" s="458"/>
      <c r="E489" s="458"/>
      <c r="F489" s="458"/>
      <c r="G489" s="458"/>
      <c r="H489" s="458"/>
      <c r="I489" s="458"/>
      <c r="J489" s="458"/>
      <c r="K489" s="458"/>
      <c r="L489" s="458"/>
      <c r="M489" s="458"/>
      <c r="N489" s="458"/>
      <c r="O489" s="458"/>
      <c r="P489" s="458"/>
      <c r="Q489" s="458"/>
      <c r="R489" s="458"/>
      <c r="S489" s="458"/>
      <c r="T489" s="458"/>
      <c r="U489" s="458"/>
      <c r="V489" s="458"/>
      <c r="W489" s="458"/>
      <c r="X489" s="458"/>
      <c r="Y489" s="458"/>
      <c r="Z489" s="458"/>
    </row>
    <row r="490">
      <c r="A490" s="458"/>
      <c r="B490" s="458"/>
      <c r="C490" s="458"/>
      <c r="D490" s="458"/>
      <c r="E490" s="458"/>
      <c r="F490" s="458"/>
      <c r="G490" s="458"/>
      <c r="H490" s="458"/>
      <c r="I490" s="458"/>
      <c r="J490" s="458"/>
      <c r="K490" s="458"/>
      <c r="L490" s="458"/>
      <c r="M490" s="458"/>
      <c r="N490" s="458"/>
      <c r="O490" s="458"/>
      <c r="P490" s="458"/>
      <c r="Q490" s="458"/>
      <c r="R490" s="458"/>
      <c r="S490" s="458"/>
      <c r="T490" s="458"/>
      <c r="U490" s="458"/>
      <c r="V490" s="458"/>
      <c r="W490" s="458"/>
      <c r="X490" s="458"/>
      <c r="Y490" s="458"/>
      <c r="Z490" s="458"/>
    </row>
    <row r="491">
      <c r="A491" s="458"/>
      <c r="B491" s="458"/>
      <c r="C491" s="458"/>
      <c r="D491" s="458"/>
      <c r="E491" s="458"/>
      <c r="F491" s="458"/>
      <c r="G491" s="458"/>
      <c r="H491" s="458"/>
      <c r="I491" s="458"/>
      <c r="J491" s="458"/>
      <c r="K491" s="458"/>
      <c r="L491" s="458"/>
      <c r="M491" s="458"/>
      <c r="N491" s="458"/>
      <c r="O491" s="458"/>
      <c r="P491" s="458"/>
      <c r="Q491" s="458"/>
      <c r="R491" s="458"/>
      <c r="S491" s="458"/>
      <c r="T491" s="458"/>
      <c r="U491" s="458"/>
      <c r="V491" s="458"/>
      <c r="W491" s="458"/>
      <c r="X491" s="458"/>
      <c r="Y491" s="458"/>
      <c r="Z491" s="458"/>
    </row>
    <row r="492">
      <c r="A492" s="458"/>
      <c r="B492" s="458"/>
      <c r="C492" s="458"/>
      <c r="D492" s="458"/>
      <c r="E492" s="458"/>
      <c r="F492" s="458"/>
      <c r="G492" s="458"/>
      <c r="H492" s="458"/>
      <c r="I492" s="458"/>
      <c r="J492" s="458"/>
      <c r="K492" s="458"/>
      <c r="L492" s="458"/>
      <c r="M492" s="458"/>
      <c r="N492" s="458"/>
      <c r="O492" s="458"/>
      <c r="P492" s="458"/>
      <c r="Q492" s="458"/>
      <c r="R492" s="458"/>
      <c r="S492" s="458"/>
      <c r="T492" s="458"/>
      <c r="U492" s="458"/>
      <c r="V492" s="458"/>
      <c r="W492" s="458"/>
      <c r="X492" s="458"/>
      <c r="Y492" s="458"/>
      <c r="Z492" s="458"/>
    </row>
    <row r="493">
      <c r="A493" s="458"/>
      <c r="B493" s="458"/>
      <c r="C493" s="458"/>
      <c r="D493" s="458"/>
      <c r="E493" s="458"/>
      <c r="F493" s="458"/>
      <c r="G493" s="458"/>
      <c r="H493" s="458"/>
      <c r="I493" s="458"/>
      <c r="J493" s="458"/>
      <c r="K493" s="458"/>
      <c r="L493" s="458"/>
      <c r="M493" s="458"/>
      <c r="N493" s="458"/>
      <c r="O493" s="458"/>
      <c r="P493" s="458"/>
      <c r="Q493" s="458"/>
      <c r="R493" s="458"/>
      <c r="S493" s="458"/>
      <c r="T493" s="458"/>
      <c r="U493" s="458"/>
      <c r="V493" s="458"/>
      <c r="W493" s="458"/>
      <c r="X493" s="458"/>
      <c r="Y493" s="458"/>
      <c r="Z493" s="458"/>
    </row>
    <row r="494">
      <c r="A494" s="458"/>
      <c r="B494" s="458"/>
      <c r="C494" s="458"/>
      <c r="D494" s="458"/>
      <c r="E494" s="458"/>
      <c r="F494" s="458"/>
      <c r="G494" s="458"/>
      <c r="H494" s="458"/>
      <c r="I494" s="458"/>
      <c r="J494" s="458"/>
      <c r="K494" s="458"/>
      <c r="L494" s="458"/>
      <c r="M494" s="458"/>
      <c r="N494" s="458"/>
      <c r="O494" s="458"/>
      <c r="P494" s="458"/>
      <c r="Q494" s="458"/>
      <c r="R494" s="458"/>
      <c r="S494" s="458"/>
      <c r="T494" s="458"/>
      <c r="U494" s="458"/>
      <c r="V494" s="458"/>
      <c r="W494" s="458"/>
      <c r="X494" s="458"/>
      <c r="Y494" s="458"/>
      <c r="Z494" s="458"/>
    </row>
    <row r="495">
      <c r="A495" s="458"/>
      <c r="B495" s="458"/>
      <c r="C495" s="458"/>
      <c r="D495" s="458"/>
      <c r="E495" s="458"/>
      <c r="F495" s="458"/>
      <c r="G495" s="458"/>
      <c r="H495" s="458"/>
      <c r="I495" s="458"/>
      <c r="J495" s="458"/>
      <c r="K495" s="458"/>
      <c r="L495" s="458"/>
      <c r="M495" s="458"/>
      <c r="N495" s="458"/>
      <c r="O495" s="458"/>
      <c r="P495" s="458"/>
      <c r="Q495" s="458"/>
      <c r="R495" s="458"/>
      <c r="S495" s="458"/>
      <c r="T495" s="458"/>
      <c r="U495" s="458"/>
      <c r="V495" s="458"/>
      <c r="W495" s="458"/>
      <c r="X495" s="458"/>
      <c r="Y495" s="458"/>
      <c r="Z495" s="458"/>
    </row>
    <row r="496">
      <c r="A496" s="458"/>
      <c r="B496" s="458"/>
      <c r="C496" s="458"/>
      <c r="D496" s="458"/>
      <c r="E496" s="458"/>
      <c r="F496" s="458"/>
      <c r="G496" s="458"/>
      <c r="H496" s="458"/>
      <c r="I496" s="458"/>
      <c r="J496" s="458"/>
      <c r="K496" s="458"/>
      <c r="L496" s="458"/>
      <c r="M496" s="458"/>
      <c r="N496" s="458"/>
      <c r="O496" s="458"/>
      <c r="P496" s="458"/>
      <c r="Q496" s="458"/>
      <c r="R496" s="458"/>
      <c r="S496" s="458"/>
      <c r="T496" s="458"/>
      <c r="U496" s="458"/>
      <c r="V496" s="458"/>
      <c r="W496" s="458"/>
      <c r="X496" s="458"/>
      <c r="Y496" s="458"/>
      <c r="Z496" s="458"/>
    </row>
    <row r="497">
      <c r="A497" s="458"/>
      <c r="B497" s="458"/>
      <c r="C497" s="458"/>
      <c r="D497" s="458"/>
      <c r="E497" s="458"/>
      <c r="F497" s="458"/>
      <c r="G497" s="458"/>
      <c r="H497" s="458"/>
      <c r="I497" s="458"/>
      <c r="J497" s="458"/>
      <c r="K497" s="458"/>
      <c r="L497" s="458"/>
      <c r="M497" s="458"/>
      <c r="N497" s="458"/>
      <c r="O497" s="458"/>
      <c r="P497" s="458"/>
      <c r="Q497" s="458"/>
      <c r="R497" s="458"/>
      <c r="S497" s="458"/>
      <c r="T497" s="458"/>
      <c r="U497" s="458"/>
      <c r="V497" s="458"/>
      <c r="W497" s="458"/>
      <c r="X497" s="458"/>
      <c r="Y497" s="458"/>
      <c r="Z497" s="458"/>
    </row>
    <row r="498">
      <c r="A498" s="458"/>
      <c r="B498" s="458"/>
      <c r="C498" s="458"/>
      <c r="D498" s="458"/>
      <c r="E498" s="458"/>
      <c r="F498" s="458"/>
      <c r="G498" s="458"/>
      <c r="H498" s="458"/>
      <c r="I498" s="458"/>
      <c r="J498" s="458"/>
      <c r="K498" s="458"/>
      <c r="L498" s="458"/>
      <c r="M498" s="458"/>
      <c r="N498" s="458"/>
      <c r="O498" s="458"/>
      <c r="P498" s="458"/>
      <c r="Q498" s="458"/>
      <c r="R498" s="458"/>
      <c r="S498" s="458"/>
      <c r="T498" s="458"/>
      <c r="U498" s="458"/>
      <c r="V498" s="458"/>
      <c r="W498" s="458"/>
      <c r="X498" s="458"/>
      <c r="Y498" s="458"/>
      <c r="Z498" s="458"/>
    </row>
    <row r="499">
      <c r="A499" s="458"/>
      <c r="B499" s="458"/>
      <c r="C499" s="458"/>
      <c r="D499" s="458"/>
      <c r="E499" s="458"/>
      <c r="F499" s="458"/>
      <c r="G499" s="458"/>
      <c r="H499" s="458"/>
      <c r="I499" s="458"/>
      <c r="J499" s="458"/>
      <c r="K499" s="458"/>
      <c r="L499" s="458"/>
      <c r="M499" s="458"/>
      <c r="N499" s="458"/>
      <c r="O499" s="458"/>
      <c r="P499" s="458"/>
      <c r="Q499" s="458"/>
      <c r="R499" s="458"/>
      <c r="S499" s="458"/>
      <c r="T499" s="458"/>
      <c r="U499" s="458"/>
      <c r="V499" s="458"/>
      <c r="W499" s="458"/>
      <c r="X499" s="458"/>
      <c r="Y499" s="458"/>
      <c r="Z499" s="458"/>
    </row>
    <row r="500">
      <c r="A500" s="458"/>
      <c r="B500" s="458"/>
      <c r="C500" s="458"/>
      <c r="D500" s="458"/>
      <c r="E500" s="458"/>
      <c r="F500" s="458"/>
      <c r="G500" s="458"/>
      <c r="H500" s="458"/>
      <c r="I500" s="458"/>
      <c r="J500" s="458"/>
      <c r="K500" s="458"/>
      <c r="L500" s="458"/>
      <c r="M500" s="458"/>
      <c r="N500" s="458"/>
      <c r="O500" s="458"/>
      <c r="P500" s="458"/>
      <c r="Q500" s="458"/>
      <c r="R500" s="458"/>
      <c r="S500" s="458"/>
      <c r="T500" s="458"/>
      <c r="U500" s="458"/>
      <c r="V500" s="458"/>
      <c r="W500" s="458"/>
      <c r="X500" s="458"/>
      <c r="Y500" s="458"/>
      <c r="Z500" s="458"/>
    </row>
    <row r="501">
      <c r="A501" s="458"/>
      <c r="B501" s="458"/>
      <c r="C501" s="458"/>
      <c r="D501" s="458"/>
      <c r="E501" s="458"/>
      <c r="F501" s="458"/>
      <c r="G501" s="458"/>
      <c r="H501" s="458"/>
      <c r="I501" s="458"/>
      <c r="J501" s="458"/>
      <c r="K501" s="458"/>
      <c r="L501" s="458"/>
      <c r="M501" s="458"/>
      <c r="N501" s="458"/>
      <c r="O501" s="458"/>
      <c r="P501" s="458"/>
      <c r="Q501" s="458"/>
      <c r="R501" s="458"/>
      <c r="S501" s="458"/>
      <c r="T501" s="458"/>
      <c r="U501" s="458"/>
      <c r="V501" s="458"/>
      <c r="W501" s="458"/>
      <c r="X501" s="458"/>
      <c r="Y501" s="458"/>
      <c r="Z501" s="458"/>
    </row>
    <row r="502">
      <c r="A502" s="458"/>
      <c r="B502" s="458"/>
      <c r="C502" s="458"/>
      <c r="D502" s="458"/>
      <c r="E502" s="458"/>
      <c r="F502" s="458"/>
      <c r="G502" s="458"/>
      <c r="H502" s="458"/>
      <c r="I502" s="458"/>
      <c r="J502" s="458"/>
      <c r="K502" s="458"/>
      <c r="L502" s="458"/>
      <c r="M502" s="458"/>
      <c r="N502" s="458"/>
      <c r="O502" s="458"/>
      <c r="P502" s="458"/>
      <c r="Q502" s="458"/>
      <c r="R502" s="458"/>
      <c r="S502" s="458"/>
      <c r="T502" s="458"/>
      <c r="U502" s="458"/>
      <c r="V502" s="458"/>
      <c r="W502" s="458"/>
      <c r="X502" s="458"/>
      <c r="Y502" s="458"/>
      <c r="Z502" s="458"/>
    </row>
    <row r="503">
      <c r="A503" s="458"/>
      <c r="B503" s="458"/>
      <c r="C503" s="458"/>
      <c r="D503" s="458"/>
      <c r="E503" s="458"/>
      <c r="F503" s="458"/>
      <c r="G503" s="458"/>
      <c r="H503" s="458"/>
      <c r="I503" s="458"/>
      <c r="J503" s="458"/>
      <c r="K503" s="458"/>
      <c r="L503" s="458"/>
      <c r="M503" s="458"/>
      <c r="N503" s="458"/>
      <c r="O503" s="458"/>
      <c r="P503" s="458"/>
      <c r="Q503" s="458"/>
      <c r="R503" s="458"/>
      <c r="S503" s="458"/>
      <c r="T503" s="458"/>
      <c r="U503" s="458"/>
      <c r="V503" s="458"/>
      <c r="W503" s="458"/>
      <c r="X503" s="458"/>
      <c r="Y503" s="458"/>
      <c r="Z503" s="458"/>
    </row>
    <row r="504">
      <c r="A504" s="458"/>
      <c r="B504" s="458"/>
      <c r="C504" s="458"/>
      <c r="D504" s="458"/>
      <c r="E504" s="458"/>
      <c r="F504" s="458"/>
      <c r="G504" s="458"/>
      <c r="H504" s="458"/>
      <c r="I504" s="458"/>
      <c r="J504" s="458"/>
      <c r="K504" s="458"/>
      <c r="L504" s="458"/>
      <c r="M504" s="458"/>
      <c r="N504" s="458"/>
      <c r="O504" s="458"/>
      <c r="P504" s="458"/>
      <c r="Q504" s="458"/>
      <c r="R504" s="458"/>
      <c r="S504" s="458"/>
      <c r="T504" s="458"/>
      <c r="U504" s="458"/>
      <c r="V504" s="458"/>
      <c r="W504" s="458"/>
      <c r="X504" s="458"/>
      <c r="Y504" s="458"/>
      <c r="Z504" s="458"/>
    </row>
    <row r="505">
      <c r="A505" s="458"/>
      <c r="B505" s="458"/>
      <c r="C505" s="458"/>
      <c r="D505" s="458"/>
      <c r="E505" s="458"/>
      <c r="F505" s="458"/>
      <c r="G505" s="458"/>
      <c r="H505" s="458"/>
      <c r="I505" s="458"/>
      <c r="J505" s="458"/>
      <c r="K505" s="458"/>
      <c r="L505" s="458"/>
      <c r="M505" s="458"/>
      <c r="N505" s="458"/>
      <c r="O505" s="458"/>
      <c r="P505" s="458"/>
      <c r="Q505" s="458"/>
      <c r="R505" s="458"/>
      <c r="S505" s="458"/>
      <c r="T505" s="458"/>
      <c r="U505" s="458"/>
      <c r="V505" s="458"/>
      <c r="W505" s="458"/>
      <c r="X505" s="458"/>
      <c r="Y505" s="458"/>
      <c r="Z505" s="458"/>
    </row>
    <row r="506">
      <c r="A506" s="458"/>
      <c r="B506" s="458"/>
      <c r="C506" s="458"/>
      <c r="D506" s="458"/>
      <c r="E506" s="458"/>
      <c r="F506" s="458"/>
      <c r="G506" s="458"/>
      <c r="H506" s="458"/>
      <c r="I506" s="458"/>
      <c r="J506" s="458"/>
      <c r="K506" s="458"/>
      <c r="L506" s="458"/>
      <c r="M506" s="458"/>
      <c r="N506" s="458"/>
      <c r="O506" s="458"/>
      <c r="P506" s="458"/>
      <c r="Q506" s="458"/>
      <c r="R506" s="458"/>
      <c r="S506" s="458"/>
      <c r="T506" s="458"/>
      <c r="U506" s="458"/>
      <c r="V506" s="458"/>
      <c r="W506" s="458"/>
      <c r="X506" s="458"/>
      <c r="Y506" s="458"/>
      <c r="Z506" s="458"/>
    </row>
    <row r="507">
      <c r="A507" s="458"/>
      <c r="B507" s="458"/>
      <c r="C507" s="458"/>
      <c r="D507" s="458"/>
      <c r="E507" s="458"/>
      <c r="F507" s="458"/>
      <c r="G507" s="458"/>
      <c r="H507" s="458"/>
      <c r="I507" s="458"/>
      <c r="J507" s="458"/>
      <c r="K507" s="458"/>
      <c r="L507" s="458"/>
      <c r="M507" s="458"/>
      <c r="N507" s="458"/>
      <c r="O507" s="458"/>
      <c r="P507" s="458"/>
      <c r="Q507" s="458"/>
      <c r="R507" s="458"/>
      <c r="S507" s="458"/>
      <c r="T507" s="458"/>
      <c r="U507" s="458"/>
      <c r="V507" s="458"/>
      <c r="W507" s="458"/>
      <c r="X507" s="458"/>
      <c r="Y507" s="458"/>
      <c r="Z507" s="458"/>
    </row>
    <row r="508">
      <c r="A508" s="458"/>
      <c r="B508" s="458"/>
      <c r="C508" s="458"/>
      <c r="D508" s="458"/>
      <c r="E508" s="458"/>
      <c r="F508" s="458"/>
      <c r="G508" s="458"/>
      <c r="H508" s="458"/>
      <c r="I508" s="458"/>
      <c r="J508" s="458"/>
      <c r="K508" s="458"/>
      <c r="L508" s="458"/>
      <c r="M508" s="458"/>
      <c r="N508" s="458"/>
      <c r="O508" s="458"/>
      <c r="P508" s="458"/>
      <c r="Q508" s="458"/>
      <c r="R508" s="458"/>
      <c r="S508" s="458"/>
      <c r="T508" s="458"/>
      <c r="U508" s="458"/>
      <c r="V508" s="458"/>
      <c r="W508" s="458"/>
      <c r="X508" s="458"/>
      <c r="Y508" s="458"/>
      <c r="Z508" s="458"/>
    </row>
    <row r="509">
      <c r="A509" s="458"/>
      <c r="B509" s="458"/>
      <c r="C509" s="458"/>
      <c r="D509" s="458"/>
      <c r="E509" s="458"/>
      <c r="F509" s="458"/>
      <c r="G509" s="458"/>
      <c r="H509" s="458"/>
      <c r="I509" s="458"/>
      <c r="J509" s="458"/>
      <c r="K509" s="458"/>
      <c r="L509" s="458"/>
      <c r="M509" s="458"/>
      <c r="N509" s="458"/>
      <c r="O509" s="458"/>
      <c r="P509" s="458"/>
      <c r="Q509" s="458"/>
      <c r="R509" s="458"/>
      <c r="S509" s="458"/>
      <c r="T509" s="458"/>
      <c r="U509" s="458"/>
      <c r="V509" s="458"/>
      <c r="W509" s="458"/>
      <c r="X509" s="458"/>
      <c r="Y509" s="458"/>
      <c r="Z509" s="458"/>
    </row>
    <row r="510">
      <c r="A510" s="458"/>
      <c r="B510" s="458"/>
      <c r="C510" s="458"/>
      <c r="D510" s="458"/>
      <c r="E510" s="458"/>
      <c r="F510" s="458"/>
      <c r="G510" s="458"/>
      <c r="H510" s="458"/>
      <c r="I510" s="458"/>
      <c r="J510" s="458"/>
      <c r="K510" s="458"/>
      <c r="L510" s="458"/>
      <c r="M510" s="458"/>
      <c r="N510" s="458"/>
      <c r="O510" s="458"/>
      <c r="P510" s="458"/>
      <c r="Q510" s="458"/>
      <c r="R510" s="458"/>
      <c r="S510" s="458"/>
      <c r="T510" s="458"/>
      <c r="U510" s="458"/>
      <c r="V510" s="458"/>
      <c r="W510" s="458"/>
      <c r="X510" s="458"/>
      <c r="Y510" s="458"/>
      <c r="Z510" s="458"/>
    </row>
    <row r="511">
      <c r="A511" s="458"/>
      <c r="B511" s="458"/>
      <c r="C511" s="458"/>
      <c r="D511" s="458"/>
      <c r="E511" s="458"/>
      <c r="F511" s="458"/>
      <c r="G511" s="458"/>
      <c r="H511" s="458"/>
      <c r="I511" s="458"/>
      <c r="J511" s="458"/>
      <c r="K511" s="458"/>
      <c r="L511" s="458"/>
      <c r="M511" s="458"/>
      <c r="N511" s="458"/>
      <c r="O511" s="458"/>
      <c r="P511" s="458"/>
      <c r="Q511" s="458"/>
      <c r="R511" s="458"/>
      <c r="S511" s="458"/>
      <c r="T511" s="458"/>
      <c r="U511" s="458"/>
      <c r="V511" s="458"/>
      <c r="W511" s="458"/>
      <c r="X511" s="458"/>
      <c r="Y511" s="458"/>
      <c r="Z511" s="458"/>
    </row>
    <row r="512">
      <c r="A512" s="458"/>
      <c r="B512" s="458"/>
      <c r="C512" s="458"/>
      <c r="D512" s="458"/>
      <c r="E512" s="458"/>
      <c r="F512" s="458"/>
      <c r="G512" s="458"/>
      <c r="H512" s="458"/>
      <c r="I512" s="458"/>
      <c r="J512" s="458"/>
      <c r="K512" s="458"/>
      <c r="L512" s="458"/>
      <c r="M512" s="458"/>
      <c r="N512" s="458"/>
      <c r="O512" s="458"/>
      <c r="P512" s="458"/>
      <c r="Q512" s="458"/>
      <c r="R512" s="458"/>
      <c r="S512" s="458"/>
      <c r="T512" s="458"/>
      <c r="U512" s="458"/>
      <c r="V512" s="458"/>
      <c r="W512" s="458"/>
      <c r="X512" s="458"/>
      <c r="Y512" s="458"/>
      <c r="Z512" s="458"/>
    </row>
    <row r="513">
      <c r="A513" s="458"/>
      <c r="B513" s="458"/>
      <c r="C513" s="458"/>
      <c r="D513" s="458"/>
      <c r="E513" s="458"/>
      <c r="F513" s="458"/>
      <c r="G513" s="458"/>
      <c r="H513" s="458"/>
      <c r="I513" s="458"/>
      <c r="J513" s="458"/>
      <c r="K513" s="458"/>
      <c r="L513" s="458"/>
      <c r="M513" s="458"/>
      <c r="N513" s="458"/>
      <c r="O513" s="458"/>
      <c r="P513" s="458"/>
      <c r="Q513" s="458"/>
      <c r="R513" s="458"/>
      <c r="S513" s="458"/>
      <c r="T513" s="458"/>
      <c r="U513" s="458"/>
      <c r="V513" s="458"/>
      <c r="W513" s="458"/>
      <c r="X513" s="458"/>
      <c r="Y513" s="458"/>
      <c r="Z513" s="458"/>
    </row>
    <row r="514">
      <c r="A514" s="458"/>
      <c r="B514" s="458"/>
      <c r="C514" s="458"/>
      <c r="D514" s="458"/>
      <c r="E514" s="458"/>
      <c r="F514" s="458"/>
      <c r="G514" s="458"/>
      <c r="H514" s="458"/>
      <c r="I514" s="458"/>
      <c r="J514" s="458"/>
      <c r="K514" s="458"/>
      <c r="L514" s="458"/>
      <c r="M514" s="458"/>
      <c r="N514" s="458"/>
      <c r="O514" s="458"/>
      <c r="P514" s="458"/>
      <c r="Q514" s="458"/>
      <c r="R514" s="458"/>
      <c r="S514" s="458"/>
      <c r="T514" s="458"/>
      <c r="U514" s="458"/>
      <c r="V514" s="458"/>
      <c r="W514" s="458"/>
      <c r="X514" s="458"/>
      <c r="Y514" s="458"/>
      <c r="Z514" s="458"/>
    </row>
    <row r="515">
      <c r="A515" s="458"/>
      <c r="B515" s="458"/>
      <c r="C515" s="458"/>
      <c r="D515" s="458"/>
      <c r="E515" s="458"/>
      <c r="F515" s="458"/>
      <c r="G515" s="458"/>
      <c r="H515" s="458"/>
      <c r="I515" s="458"/>
      <c r="J515" s="458"/>
      <c r="K515" s="458"/>
      <c r="L515" s="458"/>
      <c r="M515" s="458"/>
      <c r="N515" s="458"/>
      <c r="O515" s="458"/>
      <c r="P515" s="458"/>
      <c r="Q515" s="458"/>
      <c r="R515" s="458"/>
      <c r="S515" s="458"/>
      <c r="T515" s="458"/>
      <c r="U515" s="458"/>
      <c r="V515" s="458"/>
      <c r="W515" s="458"/>
      <c r="X515" s="458"/>
      <c r="Y515" s="458"/>
      <c r="Z515" s="458"/>
    </row>
    <row r="516">
      <c r="A516" s="458"/>
      <c r="B516" s="458"/>
      <c r="C516" s="458"/>
      <c r="D516" s="458"/>
      <c r="E516" s="458"/>
      <c r="F516" s="458"/>
      <c r="G516" s="458"/>
      <c r="H516" s="458"/>
      <c r="I516" s="458"/>
      <c r="J516" s="458"/>
      <c r="K516" s="458"/>
      <c r="L516" s="458"/>
      <c r="M516" s="458"/>
      <c r="N516" s="458"/>
      <c r="O516" s="458"/>
      <c r="P516" s="458"/>
      <c r="Q516" s="458"/>
      <c r="R516" s="458"/>
      <c r="S516" s="458"/>
      <c r="T516" s="458"/>
      <c r="U516" s="458"/>
      <c r="V516" s="458"/>
      <c r="W516" s="458"/>
      <c r="X516" s="458"/>
      <c r="Y516" s="458"/>
      <c r="Z516" s="458"/>
    </row>
    <row r="517">
      <c r="A517" s="458"/>
      <c r="B517" s="458"/>
      <c r="C517" s="458"/>
      <c r="D517" s="458"/>
      <c r="E517" s="458"/>
      <c r="F517" s="458"/>
      <c r="G517" s="458"/>
      <c r="H517" s="458"/>
      <c r="I517" s="458"/>
      <c r="J517" s="458"/>
      <c r="K517" s="458"/>
      <c r="L517" s="458"/>
      <c r="M517" s="458"/>
      <c r="N517" s="458"/>
      <c r="O517" s="458"/>
      <c r="P517" s="458"/>
      <c r="Q517" s="458"/>
      <c r="R517" s="458"/>
      <c r="S517" s="458"/>
      <c r="T517" s="458"/>
      <c r="U517" s="458"/>
      <c r="V517" s="458"/>
      <c r="W517" s="458"/>
      <c r="X517" s="458"/>
      <c r="Y517" s="458"/>
      <c r="Z517" s="458"/>
    </row>
    <row r="518">
      <c r="A518" s="458"/>
      <c r="B518" s="458"/>
      <c r="C518" s="458"/>
      <c r="D518" s="458"/>
      <c r="E518" s="458"/>
      <c r="F518" s="458"/>
      <c r="G518" s="458"/>
      <c r="H518" s="458"/>
      <c r="I518" s="458"/>
      <c r="J518" s="458"/>
      <c r="K518" s="458"/>
      <c r="L518" s="458"/>
      <c r="M518" s="458"/>
      <c r="N518" s="458"/>
      <c r="O518" s="458"/>
      <c r="P518" s="458"/>
      <c r="Q518" s="458"/>
      <c r="R518" s="458"/>
      <c r="S518" s="458"/>
      <c r="T518" s="458"/>
      <c r="U518" s="458"/>
      <c r="V518" s="458"/>
      <c r="W518" s="458"/>
      <c r="X518" s="458"/>
      <c r="Y518" s="458"/>
      <c r="Z518" s="458"/>
    </row>
    <row r="519">
      <c r="A519" s="458"/>
      <c r="B519" s="458"/>
      <c r="C519" s="458"/>
      <c r="D519" s="458"/>
      <c r="E519" s="458"/>
      <c r="F519" s="458"/>
      <c r="G519" s="458"/>
      <c r="H519" s="458"/>
      <c r="I519" s="458"/>
      <c r="J519" s="458"/>
      <c r="K519" s="458"/>
      <c r="L519" s="458"/>
      <c r="M519" s="458"/>
      <c r="N519" s="458"/>
      <c r="O519" s="458"/>
      <c r="P519" s="458"/>
      <c r="Q519" s="458"/>
      <c r="R519" s="458"/>
      <c r="S519" s="458"/>
      <c r="T519" s="458"/>
      <c r="U519" s="458"/>
      <c r="V519" s="458"/>
      <c r="W519" s="458"/>
      <c r="X519" s="458"/>
      <c r="Y519" s="458"/>
      <c r="Z519" s="458"/>
    </row>
    <row r="520">
      <c r="A520" s="458"/>
      <c r="B520" s="458"/>
      <c r="C520" s="458"/>
      <c r="D520" s="458"/>
      <c r="E520" s="458"/>
      <c r="F520" s="458"/>
      <c r="G520" s="458"/>
      <c r="H520" s="458"/>
      <c r="I520" s="458"/>
      <c r="J520" s="458"/>
      <c r="K520" s="458"/>
      <c r="L520" s="458"/>
      <c r="M520" s="458"/>
      <c r="N520" s="458"/>
      <c r="O520" s="458"/>
      <c r="P520" s="458"/>
      <c r="Q520" s="458"/>
      <c r="R520" s="458"/>
      <c r="S520" s="458"/>
      <c r="T520" s="458"/>
      <c r="U520" s="458"/>
      <c r="V520" s="458"/>
      <c r="W520" s="458"/>
      <c r="X520" s="458"/>
      <c r="Y520" s="458"/>
      <c r="Z520" s="458"/>
    </row>
    <row r="521">
      <c r="A521" s="458"/>
      <c r="B521" s="458"/>
      <c r="C521" s="458"/>
      <c r="D521" s="458"/>
      <c r="E521" s="458"/>
      <c r="F521" s="458"/>
      <c r="G521" s="458"/>
      <c r="H521" s="458"/>
      <c r="I521" s="458"/>
      <c r="J521" s="458"/>
      <c r="K521" s="458"/>
      <c r="L521" s="458"/>
      <c r="M521" s="458"/>
      <c r="N521" s="458"/>
      <c r="O521" s="458"/>
      <c r="P521" s="458"/>
      <c r="Q521" s="458"/>
      <c r="R521" s="458"/>
      <c r="S521" s="458"/>
      <c r="T521" s="458"/>
      <c r="U521" s="458"/>
      <c r="V521" s="458"/>
      <c r="W521" s="458"/>
      <c r="X521" s="458"/>
      <c r="Y521" s="458"/>
      <c r="Z521" s="458"/>
    </row>
    <row r="522">
      <c r="A522" s="458"/>
      <c r="B522" s="458"/>
      <c r="C522" s="458"/>
      <c r="D522" s="458"/>
      <c r="E522" s="458"/>
      <c r="F522" s="458"/>
      <c r="G522" s="458"/>
      <c r="H522" s="458"/>
      <c r="I522" s="458"/>
      <c r="J522" s="458"/>
      <c r="K522" s="458"/>
      <c r="L522" s="458"/>
      <c r="M522" s="458"/>
      <c r="N522" s="458"/>
      <c r="O522" s="458"/>
      <c r="P522" s="458"/>
      <c r="Q522" s="458"/>
      <c r="R522" s="458"/>
      <c r="S522" s="458"/>
      <c r="T522" s="458"/>
      <c r="U522" s="458"/>
      <c r="V522" s="458"/>
      <c r="W522" s="458"/>
      <c r="X522" s="458"/>
      <c r="Y522" s="458"/>
      <c r="Z522" s="458"/>
    </row>
    <row r="523">
      <c r="A523" s="458"/>
      <c r="B523" s="458"/>
      <c r="C523" s="458"/>
      <c r="D523" s="458"/>
      <c r="E523" s="458"/>
      <c r="F523" s="458"/>
      <c r="G523" s="458"/>
      <c r="H523" s="458"/>
      <c r="I523" s="458"/>
      <c r="J523" s="458"/>
      <c r="K523" s="458"/>
      <c r="L523" s="458"/>
      <c r="M523" s="458"/>
      <c r="N523" s="458"/>
      <c r="O523" s="458"/>
      <c r="P523" s="458"/>
      <c r="Q523" s="458"/>
      <c r="R523" s="458"/>
      <c r="S523" s="458"/>
      <c r="T523" s="458"/>
      <c r="U523" s="458"/>
      <c r="V523" s="458"/>
      <c r="W523" s="458"/>
      <c r="X523" s="458"/>
      <c r="Y523" s="458"/>
      <c r="Z523" s="458"/>
    </row>
    <row r="524">
      <c r="A524" s="458"/>
      <c r="B524" s="458"/>
      <c r="C524" s="458"/>
      <c r="D524" s="458"/>
      <c r="E524" s="458"/>
      <c r="F524" s="458"/>
      <c r="G524" s="458"/>
      <c r="H524" s="458"/>
      <c r="I524" s="458"/>
      <c r="J524" s="458"/>
      <c r="K524" s="458"/>
      <c r="L524" s="458"/>
      <c r="M524" s="458"/>
      <c r="N524" s="458"/>
      <c r="O524" s="458"/>
      <c r="P524" s="458"/>
      <c r="Q524" s="458"/>
      <c r="R524" s="458"/>
      <c r="S524" s="458"/>
      <c r="T524" s="458"/>
      <c r="U524" s="458"/>
      <c r="V524" s="458"/>
      <c r="W524" s="458"/>
      <c r="X524" s="458"/>
      <c r="Y524" s="458"/>
      <c r="Z524" s="458"/>
    </row>
    <row r="525">
      <c r="A525" s="458"/>
      <c r="B525" s="458"/>
      <c r="C525" s="458"/>
      <c r="D525" s="458"/>
      <c r="E525" s="458"/>
      <c r="F525" s="458"/>
      <c r="G525" s="458"/>
      <c r="H525" s="458"/>
      <c r="I525" s="458"/>
      <c r="J525" s="458"/>
      <c r="K525" s="458"/>
      <c r="L525" s="458"/>
      <c r="M525" s="458"/>
      <c r="N525" s="458"/>
      <c r="O525" s="458"/>
      <c r="P525" s="458"/>
      <c r="Q525" s="458"/>
      <c r="R525" s="458"/>
      <c r="S525" s="458"/>
      <c r="T525" s="458"/>
      <c r="U525" s="458"/>
      <c r="V525" s="458"/>
      <c r="W525" s="458"/>
      <c r="X525" s="458"/>
      <c r="Y525" s="458"/>
      <c r="Z525" s="458"/>
    </row>
    <row r="526">
      <c r="A526" s="458"/>
      <c r="B526" s="458"/>
      <c r="C526" s="458"/>
      <c r="D526" s="458"/>
      <c r="E526" s="458"/>
      <c r="F526" s="458"/>
      <c r="G526" s="458"/>
      <c r="H526" s="458"/>
      <c r="I526" s="458"/>
      <c r="J526" s="458"/>
      <c r="K526" s="458"/>
      <c r="L526" s="458"/>
      <c r="M526" s="458"/>
      <c r="N526" s="458"/>
      <c r="O526" s="458"/>
      <c r="P526" s="458"/>
      <c r="Q526" s="458"/>
      <c r="R526" s="458"/>
      <c r="S526" s="458"/>
      <c r="T526" s="458"/>
      <c r="U526" s="458"/>
      <c r="V526" s="458"/>
      <c r="W526" s="458"/>
      <c r="X526" s="458"/>
      <c r="Y526" s="458"/>
      <c r="Z526" s="458"/>
    </row>
    <row r="527">
      <c r="A527" s="458"/>
      <c r="B527" s="458"/>
      <c r="C527" s="458"/>
      <c r="D527" s="458"/>
      <c r="E527" s="458"/>
      <c r="F527" s="458"/>
      <c r="G527" s="458"/>
      <c r="H527" s="458"/>
      <c r="I527" s="458"/>
      <c r="J527" s="458"/>
      <c r="K527" s="458"/>
      <c r="L527" s="458"/>
      <c r="M527" s="458"/>
      <c r="N527" s="458"/>
      <c r="O527" s="458"/>
      <c r="P527" s="458"/>
      <c r="Q527" s="458"/>
      <c r="R527" s="458"/>
      <c r="S527" s="458"/>
      <c r="T527" s="458"/>
      <c r="U527" s="458"/>
      <c r="V527" s="458"/>
      <c r="W527" s="458"/>
      <c r="X527" s="458"/>
      <c r="Y527" s="458"/>
      <c r="Z527" s="458"/>
    </row>
    <row r="528">
      <c r="A528" s="458"/>
      <c r="B528" s="458"/>
      <c r="C528" s="458"/>
      <c r="D528" s="458"/>
      <c r="E528" s="458"/>
      <c r="F528" s="458"/>
      <c r="G528" s="458"/>
      <c r="H528" s="458"/>
      <c r="I528" s="458"/>
      <c r="J528" s="458"/>
      <c r="K528" s="458"/>
      <c r="L528" s="458"/>
      <c r="M528" s="458"/>
      <c r="N528" s="458"/>
      <c r="O528" s="458"/>
      <c r="P528" s="458"/>
      <c r="Q528" s="458"/>
      <c r="R528" s="458"/>
      <c r="S528" s="458"/>
      <c r="T528" s="458"/>
      <c r="U528" s="458"/>
      <c r="V528" s="458"/>
      <c r="W528" s="458"/>
      <c r="X528" s="458"/>
      <c r="Y528" s="458"/>
      <c r="Z528" s="458"/>
    </row>
    <row r="529">
      <c r="A529" s="458"/>
      <c r="B529" s="458"/>
      <c r="C529" s="458"/>
      <c r="D529" s="458"/>
      <c r="E529" s="458"/>
      <c r="F529" s="458"/>
      <c r="G529" s="458"/>
      <c r="H529" s="458"/>
      <c r="I529" s="458"/>
      <c r="J529" s="458"/>
      <c r="K529" s="458"/>
      <c r="L529" s="458"/>
      <c r="M529" s="458"/>
      <c r="N529" s="458"/>
      <c r="O529" s="458"/>
      <c r="P529" s="458"/>
      <c r="Q529" s="458"/>
      <c r="R529" s="458"/>
      <c r="S529" s="458"/>
      <c r="T529" s="458"/>
      <c r="U529" s="458"/>
      <c r="V529" s="458"/>
      <c r="W529" s="458"/>
      <c r="X529" s="458"/>
      <c r="Y529" s="458"/>
      <c r="Z529" s="458"/>
    </row>
    <row r="530">
      <c r="A530" s="458"/>
      <c r="B530" s="458"/>
      <c r="C530" s="458"/>
      <c r="D530" s="458"/>
      <c r="E530" s="458"/>
      <c r="F530" s="458"/>
      <c r="G530" s="458"/>
      <c r="H530" s="458"/>
      <c r="I530" s="458"/>
      <c r="J530" s="458"/>
      <c r="K530" s="458"/>
      <c r="L530" s="458"/>
      <c r="M530" s="458"/>
      <c r="N530" s="458"/>
      <c r="O530" s="458"/>
      <c r="P530" s="458"/>
      <c r="Q530" s="458"/>
      <c r="R530" s="458"/>
      <c r="S530" s="458"/>
      <c r="T530" s="458"/>
      <c r="U530" s="458"/>
      <c r="V530" s="458"/>
      <c r="W530" s="458"/>
      <c r="X530" s="458"/>
      <c r="Y530" s="458"/>
      <c r="Z530" s="458"/>
    </row>
    <row r="531">
      <c r="A531" s="458"/>
      <c r="B531" s="458"/>
      <c r="C531" s="458"/>
      <c r="D531" s="458"/>
      <c r="E531" s="458"/>
      <c r="F531" s="458"/>
      <c r="G531" s="458"/>
      <c r="H531" s="458"/>
      <c r="I531" s="458"/>
      <c r="J531" s="458"/>
      <c r="K531" s="458"/>
      <c r="L531" s="458"/>
      <c r="M531" s="458"/>
      <c r="N531" s="458"/>
      <c r="O531" s="458"/>
      <c r="P531" s="458"/>
      <c r="Q531" s="458"/>
      <c r="R531" s="458"/>
      <c r="S531" s="458"/>
      <c r="T531" s="458"/>
      <c r="U531" s="458"/>
      <c r="V531" s="458"/>
      <c r="W531" s="458"/>
      <c r="X531" s="458"/>
      <c r="Y531" s="458"/>
      <c r="Z531" s="458"/>
    </row>
    <row r="532">
      <c r="A532" s="458"/>
      <c r="B532" s="458"/>
      <c r="C532" s="458"/>
      <c r="D532" s="458"/>
      <c r="E532" s="458"/>
      <c r="F532" s="458"/>
      <c r="G532" s="458"/>
      <c r="H532" s="458"/>
      <c r="I532" s="458"/>
      <c r="J532" s="458"/>
      <c r="K532" s="458"/>
      <c r="L532" s="458"/>
      <c r="M532" s="458"/>
      <c r="N532" s="458"/>
      <c r="O532" s="458"/>
      <c r="P532" s="458"/>
      <c r="Q532" s="458"/>
      <c r="R532" s="458"/>
      <c r="S532" s="458"/>
      <c r="T532" s="458"/>
      <c r="U532" s="458"/>
      <c r="V532" s="458"/>
      <c r="W532" s="458"/>
      <c r="X532" s="458"/>
      <c r="Y532" s="458"/>
      <c r="Z532" s="458"/>
    </row>
    <row r="533">
      <c r="A533" s="458"/>
      <c r="B533" s="458"/>
      <c r="C533" s="458"/>
      <c r="D533" s="458"/>
      <c r="E533" s="458"/>
      <c r="F533" s="458"/>
      <c r="G533" s="458"/>
      <c r="H533" s="458"/>
      <c r="I533" s="458"/>
      <c r="J533" s="458"/>
      <c r="K533" s="458"/>
      <c r="L533" s="458"/>
      <c r="M533" s="458"/>
      <c r="N533" s="458"/>
      <c r="O533" s="458"/>
      <c r="P533" s="458"/>
      <c r="Q533" s="458"/>
      <c r="R533" s="458"/>
      <c r="S533" s="458"/>
      <c r="T533" s="458"/>
      <c r="U533" s="458"/>
      <c r="V533" s="458"/>
      <c r="W533" s="458"/>
      <c r="X533" s="458"/>
      <c r="Y533" s="458"/>
      <c r="Z533" s="458"/>
    </row>
    <row r="534">
      <c r="A534" s="458"/>
      <c r="B534" s="458"/>
      <c r="C534" s="458"/>
      <c r="D534" s="458"/>
      <c r="E534" s="458"/>
      <c r="F534" s="458"/>
      <c r="G534" s="458"/>
      <c r="H534" s="458"/>
      <c r="I534" s="458"/>
      <c r="J534" s="458"/>
      <c r="K534" s="458"/>
      <c r="L534" s="458"/>
      <c r="M534" s="458"/>
      <c r="N534" s="458"/>
      <c r="O534" s="458"/>
      <c r="P534" s="458"/>
      <c r="Q534" s="458"/>
      <c r="R534" s="458"/>
      <c r="S534" s="458"/>
      <c r="T534" s="458"/>
      <c r="U534" s="458"/>
      <c r="V534" s="458"/>
      <c r="W534" s="458"/>
      <c r="X534" s="458"/>
      <c r="Y534" s="458"/>
      <c r="Z534" s="458"/>
    </row>
    <row r="535">
      <c r="A535" s="458"/>
      <c r="B535" s="458"/>
      <c r="C535" s="458"/>
      <c r="D535" s="458"/>
      <c r="E535" s="458"/>
      <c r="F535" s="458"/>
      <c r="G535" s="458"/>
      <c r="H535" s="458"/>
      <c r="I535" s="458"/>
      <c r="J535" s="458"/>
      <c r="K535" s="458"/>
      <c r="L535" s="458"/>
      <c r="M535" s="458"/>
      <c r="N535" s="458"/>
      <c r="O535" s="458"/>
      <c r="P535" s="458"/>
      <c r="Q535" s="458"/>
      <c r="R535" s="458"/>
      <c r="S535" s="458"/>
      <c r="T535" s="458"/>
      <c r="U535" s="458"/>
      <c r="V535" s="458"/>
      <c r="W535" s="458"/>
      <c r="X535" s="458"/>
      <c r="Y535" s="458"/>
      <c r="Z535" s="458"/>
    </row>
    <row r="536">
      <c r="A536" s="458"/>
      <c r="B536" s="458"/>
      <c r="C536" s="458"/>
      <c r="D536" s="458"/>
      <c r="E536" s="458"/>
      <c r="F536" s="458"/>
      <c r="G536" s="458"/>
      <c r="H536" s="458"/>
      <c r="I536" s="458"/>
      <c r="J536" s="458"/>
      <c r="K536" s="458"/>
      <c r="L536" s="458"/>
      <c r="M536" s="458"/>
      <c r="N536" s="458"/>
      <c r="O536" s="458"/>
      <c r="P536" s="458"/>
      <c r="Q536" s="458"/>
      <c r="R536" s="458"/>
      <c r="S536" s="458"/>
      <c r="T536" s="458"/>
      <c r="U536" s="458"/>
      <c r="V536" s="458"/>
      <c r="W536" s="458"/>
      <c r="X536" s="458"/>
      <c r="Y536" s="458"/>
      <c r="Z536" s="458"/>
    </row>
    <row r="537">
      <c r="A537" s="458"/>
      <c r="B537" s="458"/>
      <c r="C537" s="458"/>
      <c r="D537" s="458"/>
      <c r="E537" s="458"/>
      <c r="F537" s="458"/>
      <c r="G537" s="458"/>
      <c r="H537" s="458"/>
      <c r="I537" s="458"/>
      <c r="J537" s="458"/>
      <c r="K537" s="458"/>
      <c r="L537" s="458"/>
      <c r="M537" s="458"/>
      <c r="N537" s="458"/>
      <c r="O537" s="458"/>
      <c r="P537" s="458"/>
      <c r="Q537" s="458"/>
      <c r="R537" s="458"/>
      <c r="S537" s="458"/>
      <c r="T537" s="458"/>
      <c r="U537" s="458"/>
      <c r="V537" s="458"/>
      <c r="W537" s="458"/>
      <c r="X537" s="458"/>
      <c r="Y537" s="458"/>
      <c r="Z537" s="458"/>
    </row>
    <row r="538">
      <c r="A538" s="458"/>
      <c r="B538" s="458"/>
      <c r="C538" s="458"/>
      <c r="D538" s="458"/>
      <c r="E538" s="458"/>
      <c r="F538" s="458"/>
      <c r="G538" s="458"/>
      <c r="H538" s="458"/>
      <c r="I538" s="458"/>
      <c r="J538" s="458"/>
      <c r="K538" s="458"/>
      <c r="L538" s="458"/>
      <c r="M538" s="458"/>
      <c r="N538" s="458"/>
      <c r="O538" s="458"/>
      <c r="P538" s="458"/>
      <c r="Q538" s="458"/>
      <c r="R538" s="458"/>
      <c r="S538" s="458"/>
      <c r="T538" s="458"/>
      <c r="U538" s="458"/>
      <c r="V538" s="458"/>
      <c r="W538" s="458"/>
      <c r="X538" s="458"/>
      <c r="Y538" s="458"/>
      <c r="Z538" s="458"/>
    </row>
    <row r="539">
      <c r="A539" s="458"/>
      <c r="B539" s="458"/>
      <c r="C539" s="458"/>
      <c r="D539" s="458"/>
      <c r="E539" s="458"/>
      <c r="F539" s="458"/>
      <c r="G539" s="458"/>
      <c r="H539" s="458"/>
      <c r="I539" s="458"/>
      <c r="J539" s="458"/>
      <c r="K539" s="458"/>
      <c r="L539" s="458"/>
      <c r="M539" s="458"/>
      <c r="N539" s="458"/>
      <c r="O539" s="458"/>
      <c r="P539" s="458"/>
      <c r="Q539" s="458"/>
      <c r="R539" s="458"/>
      <c r="S539" s="458"/>
      <c r="T539" s="458"/>
      <c r="U539" s="458"/>
      <c r="V539" s="458"/>
      <c r="W539" s="458"/>
      <c r="X539" s="458"/>
      <c r="Y539" s="458"/>
      <c r="Z539" s="458"/>
    </row>
    <row r="540">
      <c r="A540" s="458"/>
      <c r="B540" s="458"/>
      <c r="C540" s="458"/>
      <c r="D540" s="458"/>
      <c r="E540" s="458"/>
      <c r="F540" s="458"/>
      <c r="G540" s="458"/>
      <c r="H540" s="458"/>
      <c r="I540" s="458"/>
      <c r="J540" s="458"/>
      <c r="K540" s="458"/>
      <c r="L540" s="458"/>
      <c r="M540" s="458"/>
      <c r="N540" s="458"/>
      <c r="O540" s="458"/>
      <c r="P540" s="458"/>
      <c r="Q540" s="458"/>
      <c r="R540" s="458"/>
      <c r="S540" s="458"/>
      <c r="T540" s="458"/>
      <c r="U540" s="458"/>
      <c r="V540" s="458"/>
      <c r="W540" s="458"/>
      <c r="X540" s="458"/>
      <c r="Y540" s="458"/>
      <c r="Z540" s="458"/>
    </row>
    <row r="541">
      <c r="A541" s="458"/>
      <c r="B541" s="458"/>
      <c r="C541" s="458"/>
      <c r="D541" s="458"/>
      <c r="E541" s="458"/>
      <c r="F541" s="458"/>
      <c r="G541" s="458"/>
      <c r="H541" s="458"/>
      <c r="I541" s="458"/>
      <c r="J541" s="458"/>
      <c r="K541" s="458"/>
      <c r="L541" s="458"/>
      <c r="M541" s="458"/>
      <c r="N541" s="458"/>
      <c r="O541" s="458"/>
      <c r="P541" s="458"/>
      <c r="Q541" s="458"/>
      <c r="R541" s="458"/>
      <c r="S541" s="458"/>
      <c r="T541" s="458"/>
      <c r="U541" s="458"/>
      <c r="V541" s="458"/>
      <c r="W541" s="458"/>
      <c r="X541" s="458"/>
      <c r="Y541" s="458"/>
      <c r="Z541" s="458"/>
    </row>
    <row r="542">
      <c r="A542" s="458"/>
      <c r="B542" s="458"/>
      <c r="C542" s="458"/>
      <c r="D542" s="458"/>
      <c r="E542" s="458"/>
      <c r="F542" s="458"/>
      <c r="G542" s="458"/>
      <c r="H542" s="458"/>
      <c r="I542" s="458"/>
      <c r="J542" s="458"/>
      <c r="K542" s="458"/>
      <c r="L542" s="458"/>
      <c r="M542" s="458"/>
      <c r="N542" s="458"/>
      <c r="O542" s="458"/>
      <c r="P542" s="458"/>
      <c r="Q542" s="458"/>
      <c r="R542" s="458"/>
      <c r="S542" s="458"/>
      <c r="T542" s="458"/>
      <c r="U542" s="458"/>
      <c r="V542" s="458"/>
      <c r="W542" s="458"/>
      <c r="X542" s="458"/>
      <c r="Y542" s="458"/>
      <c r="Z542" s="458"/>
    </row>
    <row r="543">
      <c r="A543" s="458"/>
      <c r="B543" s="458"/>
      <c r="C543" s="458"/>
      <c r="D543" s="458"/>
      <c r="E543" s="458"/>
      <c r="F543" s="458"/>
      <c r="G543" s="458"/>
      <c r="H543" s="458"/>
      <c r="I543" s="458"/>
      <c r="J543" s="458"/>
      <c r="K543" s="458"/>
      <c r="L543" s="458"/>
      <c r="M543" s="458"/>
      <c r="N543" s="458"/>
      <c r="O543" s="458"/>
      <c r="P543" s="458"/>
      <c r="Q543" s="458"/>
      <c r="R543" s="458"/>
      <c r="S543" s="458"/>
      <c r="T543" s="458"/>
      <c r="U543" s="458"/>
      <c r="V543" s="458"/>
      <c r="W543" s="458"/>
      <c r="X543" s="458"/>
      <c r="Y543" s="458"/>
      <c r="Z543" s="458"/>
    </row>
    <row r="544">
      <c r="A544" s="458"/>
      <c r="B544" s="458"/>
      <c r="C544" s="458"/>
      <c r="D544" s="458"/>
      <c r="E544" s="458"/>
      <c r="F544" s="458"/>
      <c r="G544" s="458"/>
      <c r="H544" s="458"/>
      <c r="I544" s="458"/>
      <c r="J544" s="458"/>
      <c r="K544" s="458"/>
      <c r="L544" s="458"/>
      <c r="M544" s="458"/>
      <c r="N544" s="458"/>
      <c r="O544" s="458"/>
      <c r="P544" s="458"/>
      <c r="Q544" s="458"/>
      <c r="R544" s="458"/>
      <c r="S544" s="458"/>
      <c r="T544" s="458"/>
      <c r="U544" s="458"/>
      <c r="V544" s="458"/>
      <c r="W544" s="458"/>
      <c r="X544" s="458"/>
      <c r="Y544" s="458"/>
      <c r="Z544" s="458"/>
    </row>
    <row r="545">
      <c r="A545" s="458"/>
      <c r="B545" s="458"/>
      <c r="C545" s="458"/>
      <c r="D545" s="458"/>
      <c r="E545" s="458"/>
      <c r="F545" s="458"/>
      <c r="G545" s="458"/>
      <c r="H545" s="458"/>
      <c r="I545" s="458"/>
      <c r="J545" s="458"/>
      <c r="K545" s="458"/>
      <c r="L545" s="458"/>
      <c r="M545" s="458"/>
      <c r="N545" s="458"/>
      <c r="O545" s="458"/>
      <c r="P545" s="458"/>
      <c r="Q545" s="458"/>
      <c r="R545" s="458"/>
      <c r="S545" s="458"/>
      <c r="T545" s="458"/>
      <c r="U545" s="458"/>
      <c r="V545" s="458"/>
      <c r="W545" s="458"/>
      <c r="X545" s="458"/>
      <c r="Y545" s="458"/>
      <c r="Z545" s="458"/>
    </row>
    <row r="546">
      <c r="A546" s="458"/>
      <c r="B546" s="458"/>
      <c r="C546" s="458"/>
      <c r="D546" s="458"/>
      <c r="E546" s="458"/>
      <c r="F546" s="458"/>
      <c r="G546" s="458"/>
      <c r="H546" s="458"/>
      <c r="I546" s="458"/>
      <c r="J546" s="458"/>
      <c r="K546" s="458"/>
      <c r="L546" s="458"/>
      <c r="M546" s="458"/>
      <c r="N546" s="458"/>
      <c r="O546" s="458"/>
      <c r="P546" s="458"/>
      <c r="Q546" s="458"/>
      <c r="R546" s="458"/>
      <c r="S546" s="458"/>
      <c r="T546" s="458"/>
      <c r="U546" s="458"/>
      <c r="V546" s="458"/>
      <c r="W546" s="458"/>
      <c r="X546" s="458"/>
      <c r="Y546" s="458"/>
      <c r="Z546" s="458"/>
    </row>
    <row r="547">
      <c r="A547" s="458"/>
      <c r="B547" s="458"/>
      <c r="C547" s="458"/>
      <c r="D547" s="458"/>
      <c r="E547" s="458"/>
      <c r="F547" s="458"/>
      <c r="G547" s="458"/>
      <c r="H547" s="458"/>
      <c r="I547" s="458"/>
      <c r="J547" s="458"/>
      <c r="K547" s="458"/>
      <c r="L547" s="458"/>
      <c r="M547" s="458"/>
      <c r="N547" s="458"/>
      <c r="O547" s="458"/>
      <c r="P547" s="458"/>
      <c r="Q547" s="458"/>
      <c r="R547" s="458"/>
      <c r="S547" s="458"/>
      <c r="T547" s="458"/>
      <c r="U547" s="458"/>
      <c r="V547" s="458"/>
      <c r="W547" s="458"/>
      <c r="X547" s="458"/>
      <c r="Y547" s="458"/>
      <c r="Z547" s="458"/>
    </row>
    <row r="548">
      <c r="A548" s="458"/>
      <c r="B548" s="458"/>
      <c r="C548" s="458"/>
      <c r="D548" s="458"/>
      <c r="E548" s="458"/>
      <c r="F548" s="458"/>
      <c r="G548" s="458"/>
      <c r="H548" s="458"/>
      <c r="I548" s="458"/>
      <c r="J548" s="458"/>
      <c r="K548" s="458"/>
      <c r="L548" s="458"/>
      <c r="M548" s="458"/>
      <c r="N548" s="458"/>
      <c r="O548" s="458"/>
      <c r="P548" s="458"/>
      <c r="Q548" s="458"/>
      <c r="R548" s="458"/>
      <c r="S548" s="458"/>
      <c r="T548" s="458"/>
      <c r="U548" s="458"/>
      <c r="V548" s="458"/>
      <c r="W548" s="458"/>
      <c r="X548" s="458"/>
      <c r="Y548" s="458"/>
      <c r="Z548" s="458"/>
    </row>
    <row r="549">
      <c r="A549" s="458"/>
      <c r="B549" s="458"/>
      <c r="C549" s="458"/>
      <c r="D549" s="458"/>
      <c r="E549" s="458"/>
      <c r="F549" s="458"/>
      <c r="G549" s="458"/>
      <c r="H549" s="458"/>
      <c r="I549" s="458"/>
      <c r="J549" s="458"/>
      <c r="K549" s="458"/>
      <c r="L549" s="458"/>
      <c r="M549" s="458"/>
      <c r="N549" s="458"/>
      <c r="O549" s="458"/>
      <c r="P549" s="458"/>
      <c r="Q549" s="458"/>
      <c r="R549" s="458"/>
      <c r="S549" s="458"/>
      <c r="T549" s="458"/>
      <c r="U549" s="458"/>
      <c r="V549" s="458"/>
      <c r="W549" s="458"/>
      <c r="X549" s="458"/>
      <c r="Y549" s="458"/>
      <c r="Z549" s="458"/>
    </row>
    <row r="550">
      <c r="A550" s="458"/>
      <c r="B550" s="458"/>
      <c r="C550" s="458"/>
      <c r="D550" s="458"/>
      <c r="E550" s="458"/>
      <c r="F550" s="458"/>
      <c r="G550" s="458"/>
      <c r="H550" s="458"/>
      <c r="I550" s="458"/>
      <c r="J550" s="458"/>
      <c r="K550" s="458"/>
      <c r="L550" s="458"/>
      <c r="M550" s="458"/>
      <c r="N550" s="458"/>
      <c r="O550" s="458"/>
      <c r="P550" s="458"/>
      <c r="Q550" s="458"/>
      <c r="R550" s="458"/>
      <c r="S550" s="458"/>
      <c r="T550" s="458"/>
      <c r="U550" s="458"/>
      <c r="V550" s="458"/>
      <c r="W550" s="458"/>
      <c r="X550" s="458"/>
      <c r="Y550" s="458"/>
      <c r="Z550" s="458"/>
    </row>
    <row r="551">
      <c r="A551" s="458"/>
      <c r="B551" s="458"/>
      <c r="C551" s="458"/>
      <c r="D551" s="458"/>
      <c r="E551" s="458"/>
      <c r="F551" s="458"/>
      <c r="G551" s="458"/>
      <c r="H551" s="458"/>
      <c r="I551" s="458"/>
      <c r="J551" s="458"/>
      <c r="K551" s="458"/>
      <c r="L551" s="458"/>
      <c r="M551" s="458"/>
      <c r="N551" s="458"/>
      <c r="O551" s="458"/>
      <c r="P551" s="458"/>
      <c r="Q551" s="458"/>
      <c r="R551" s="458"/>
      <c r="S551" s="458"/>
      <c r="T551" s="458"/>
      <c r="U551" s="458"/>
      <c r="V551" s="458"/>
      <c r="W551" s="458"/>
      <c r="X551" s="458"/>
      <c r="Y551" s="458"/>
      <c r="Z551" s="458"/>
    </row>
    <row r="552">
      <c r="A552" s="458"/>
      <c r="B552" s="458"/>
      <c r="C552" s="458"/>
      <c r="D552" s="458"/>
      <c r="E552" s="458"/>
      <c r="F552" s="458"/>
      <c r="G552" s="458"/>
      <c r="H552" s="458"/>
      <c r="I552" s="458"/>
      <c r="J552" s="458"/>
      <c r="K552" s="458"/>
      <c r="L552" s="458"/>
      <c r="M552" s="458"/>
      <c r="N552" s="458"/>
      <c r="O552" s="458"/>
      <c r="P552" s="458"/>
      <c r="Q552" s="458"/>
      <c r="R552" s="458"/>
      <c r="S552" s="458"/>
      <c r="T552" s="458"/>
      <c r="U552" s="458"/>
      <c r="V552" s="458"/>
      <c r="W552" s="458"/>
      <c r="X552" s="458"/>
      <c r="Y552" s="458"/>
      <c r="Z552" s="458"/>
    </row>
    <row r="553">
      <c r="A553" s="458"/>
      <c r="B553" s="458"/>
      <c r="C553" s="458"/>
      <c r="D553" s="458"/>
      <c r="E553" s="458"/>
      <c r="F553" s="458"/>
      <c r="G553" s="458"/>
      <c r="H553" s="458"/>
      <c r="I553" s="458"/>
      <c r="J553" s="458"/>
      <c r="K553" s="458"/>
      <c r="L553" s="458"/>
      <c r="M553" s="458"/>
      <c r="N553" s="458"/>
      <c r="O553" s="458"/>
      <c r="P553" s="458"/>
      <c r="Q553" s="458"/>
      <c r="R553" s="458"/>
      <c r="S553" s="458"/>
      <c r="T553" s="458"/>
      <c r="U553" s="458"/>
      <c r="V553" s="458"/>
      <c r="W553" s="458"/>
      <c r="X553" s="458"/>
      <c r="Y553" s="458"/>
      <c r="Z553" s="458"/>
    </row>
    <row r="554">
      <c r="A554" s="458"/>
      <c r="B554" s="458"/>
      <c r="C554" s="458"/>
      <c r="D554" s="458"/>
      <c r="E554" s="458"/>
      <c r="F554" s="458"/>
      <c r="G554" s="458"/>
      <c r="H554" s="458"/>
      <c r="I554" s="458"/>
      <c r="J554" s="458"/>
      <c r="K554" s="458"/>
      <c r="L554" s="458"/>
      <c r="M554" s="458"/>
      <c r="N554" s="458"/>
      <c r="O554" s="458"/>
      <c r="P554" s="458"/>
      <c r="Q554" s="458"/>
      <c r="R554" s="458"/>
      <c r="S554" s="458"/>
      <c r="T554" s="458"/>
      <c r="U554" s="458"/>
      <c r="V554" s="458"/>
      <c r="W554" s="458"/>
      <c r="X554" s="458"/>
      <c r="Y554" s="458"/>
      <c r="Z554" s="458"/>
    </row>
    <row r="555">
      <c r="A555" s="458"/>
      <c r="B555" s="458"/>
      <c r="C555" s="458"/>
      <c r="D555" s="458"/>
      <c r="E555" s="458"/>
      <c r="F555" s="458"/>
      <c r="G555" s="458"/>
      <c r="H555" s="458"/>
      <c r="I555" s="458"/>
      <c r="J555" s="458"/>
      <c r="K555" s="458"/>
      <c r="L555" s="458"/>
      <c r="M555" s="458"/>
      <c r="N555" s="458"/>
      <c r="O555" s="458"/>
      <c r="P555" s="458"/>
      <c r="Q555" s="458"/>
      <c r="R555" s="458"/>
      <c r="S555" s="458"/>
      <c r="T555" s="458"/>
      <c r="U555" s="458"/>
      <c r="V555" s="458"/>
      <c r="W555" s="458"/>
      <c r="X555" s="458"/>
      <c r="Y555" s="458"/>
      <c r="Z555" s="458"/>
    </row>
    <row r="556">
      <c r="A556" s="458"/>
      <c r="B556" s="458"/>
      <c r="C556" s="458"/>
      <c r="D556" s="458"/>
      <c r="E556" s="458"/>
      <c r="F556" s="458"/>
      <c r="G556" s="458"/>
      <c r="H556" s="458"/>
      <c r="I556" s="458"/>
      <c r="J556" s="458"/>
      <c r="K556" s="458"/>
      <c r="L556" s="458"/>
      <c r="M556" s="458"/>
      <c r="N556" s="458"/>
      <c r="O556" s="458"/>
      <c r="P556" s="458"/>
      <c r="Q556" s="458"/>
      <c r="R556" s="458"/>
      <c r="S556" s="458"/>
      <c r="T556" s="458"/>
      <c r="U556" s="458"/>
      <c r="V556" s="458"/>
      <c r="W556" s="458"/>
      <c r="X556" s="458"/>
      <c r="Y556" s="458"/>
      <c r="Z556" s="458"/>
    </row>
    <row r="557">
      <c r="A557" s="458"/>
      <c r="B557" s="458"/>
      <c r="C557" s="458"/>
      <c r="D557" s="458"/>
      <c r="E557" s="458"/>
      <c r="F557" s="458"/>
      <c r="G557" s="458"/>
      <c r="H557" s="458"/>
      <c r="I557" s="458"/>
      <c r="J557" s="458"/>
      <c r="K557" s="458"/>
      <c r="L557" s="458"/>
      <c r="M557" s="458"/>
      <c r="N557" s="458"/>
      <c r="O557" s="458"/>
      <c r="P557" s="458"/>
      <c r="Q557" s="458"/>
      <c r="R557" s="458"/>
      <c r="S557" s="458"/>
      <c r="T557" s="458"/>
      <c r="U557" s="458"/>
      <c r="V557" s="458"/>
      <c r="W557" s="458"/>
      <c r="X557" s="458"/>
      <c r="Y557" s="458"/>
      <c r="Z557" s="458"/>
    </row>
    <row r="558">
      <c r="A558" s="458"/>
      <c r="B558" s="458"/>
      <c r="C558" s="458"/>
      <c r="D558" s="458"/>
      <c r="E558" s="458"/>
      <c r="F558" s="458"/>
      <c r="G558" s="458"/>
      <c r="H558" s="458"/>
      <c r="I558" s="458"/>
      <c r="J558" s="458"/>
      <c r="K558" s="458"/>
      <c r="L558" s="458"/>
      <c r="M558" s="458"/>
      <c r="N558" s="458"/>
      <c r="O558" s="458"/>
      <c r="P558" s="458"/>
      <c r="Q558" s="458"/>
      <c r="R558" s="458"/>
      <c r="S558" s="458"/>
      <c r="T558" s="458"/>
      <c r="U558" s="458"/>
      <c r="V558" s="458"/>
      <c r="W558" s="458"/>
      <c r="X558" s="458"/>
      <c r="Y558" s="458"/>
      <c r="Z558" s="458"/>
    </row>
    <row r="559">
      <c r="A559" s="458"/>
      <c r="B559" s="458"/>
      <c r="C559" s="458"/>
      <c r="D559" s="458"/>
      <c r="E559" s="458"/>
      <c r="F559" s="458"/>
      <c r="G559" s="458"/>
      <c r="H559" s="458"/>
      <c r="I559" s="458"/>
      <c r="J559" s="458"/>
      <c r="K559" s="458"/>
      <c r="L559" s="458"/>
      <c r="M559" s="458"/>
      <c r="N559" s="458"/>
      <c r="O559" s="458"/>
      <c r="P559" s="458"/>
      <c r="Q559" s="458"/>
      <c r="R559" s="458"/>
      <c r="S559" s="458"/>
      <c r="T559" s="458"/>
      <c r="U559" s="458"/>
      <c r="V559" s="458"/>
      <c r="W559" s="458"/>
      <c r="X559" s="458"/>
      <c r="Y559" s="458"/>
      <c r="Z559" s="458"/>
    </row>
    <row r="560">
      <c r="A560" s="458"/>
      <c r="B560" s="458"/>
      <c r="C560" s="458"/>
      <c r="D560" s="458"/>
      <c r="E560" s="458"/>
      <c r="F560" s="458"/>
      <c r="G560" s="458"/>
      <c r="H560" s="458"/>
      <c r="I560" s="458"/>
      <c r="J560" s="458"/>
      <c r="K560" s="458"/>
      <c r="L560" s="458"/>
      <c r="M560" s="458"/>
      <c r="N560" s="458"/>
      <c r="O560" s="458"/>
      <c r="P560" s="458"/>
      <c r="Q560" s="458"/>
      <c r="R560" s="458"/>
      <c r="S560" s="458"/>
      <c r="T560" s="458"/>
      <c r="U560" s="458"/>
      <c r="V560" s="458"/>
      <c r="W560" s="458"/>
      <c r="X560" s="458"/>
      <c r="Y560" s="458"/>
      <c r="Z560" s="458"/>
    </row>
    <row r="561">
      <c r="A561" s="458"/>
      <c r="B561" s="458"/>
      <c r="C561" s="458"/>
      <c r="D561" s="458"/>
      <c r="E561" s="458"/>
      <c r="F561" s="458"/>
      <c r="G561" s="458"/>
      <c r="H561" s="458"/>
      <c r="I561" s="458"/>
      <c r="J561" s="458"/>
      <c r="K561" s="458"/>
      <c r="L561" s="458"/>
      <c r="M561" s="458"/>
      <c r="N561" s="458"/>
      <c r="O561" s="458"/>
      <c r="P561" s="458"/>
      <c r="Q561" s="458"/>
      <c r="R561" s="458"/>
      <c r="S561" s="458"/>
      <c r="T561" s="458"/>
      <c r="U561" s="458"/>
      <c r="V561" s="458"/>
      <c r="W561" s="458"/>
      <c r="X561" s="458"/>
      <c r="Y561" s="458"/>
      <c r="Z561" s="458"/>
    </row>
    <row r="562">
      <c r="A562" s="458"/>
      <c r="B562" s="458"/>
      <c r="C562" s="458"/>
      <c r="D562" s="458"/>
      <c r="E562" s="458"/>
      <c r="F562" s="458"/>
      <c r="G562" s="458"/>
      <c r="H562" s="458"/>
      <c r="I562" s="458"/>
      <c r="J562" s="458"/>
      <c r="K562" s="458"/>
      <c r="L562" s="458"/>
      <c r="M562" s="458"/>
      <c r="N562" s="458"/>
      <c r="O562" s="458"/>
      <c r="P562" s="458"/>
      <c r="Q562" s="458"/>
      <c r="R562" s="458"/>
      <c r="S562" s="458"/>
      <c r="T562" s="458"/>
      <c r="U562" s="458"/>
      <c r="V562" s="458"/>
      <c r="W562" s="458"/>
      <c r="X562" s="458"/>
      <c r="Y562" s="458"/>
      <c r="Z562" s="458"/>
    </row>
    <row r="563">
      <c r="A563" s="458"/>
      <c r="B563" s="458"/>
      <c r="C563" s="458"/>
      <c r="D563" s="458"/>
      <c r="E563" s="458"/>
      <c r="F563" s="458"/>
      <c r="G563" s="458"/>
      <c r="H563" s="458"/>
      <c r="I563" s="458"/>
      <c r="J563" s="458"/>
      <c r="K563" s="458"/>
      <c r="L563" s="458"/>
      <c r="M563" s="458"/>
      <c r="N563" s="458"/>
      <c r="O563" s="458"/>
      <c r="P563" s="458"/>
      <c r="Q563" s="458"/>
      <c r="R563" s="458"/>
      <c r="S563" s="458"/>
      <c r="T563" s="458"/>
      <c r="U563" s="458"/>
      <c r="V563" s="458"/>
      <c r="W563" s="458"/>
      <c r="X563" s="458"/>
      <c r="Y563" s="458"/>
      <c r="Z563" s="458"/>
    </row>
    <row r="564">
      <c r="A564" s="458"/>
      <c r="B564" s="458"/>
      <c r="C564" s="458"/>
      <c r="D564" s="458"/>
      <c r="E564" s="458"/>
      <c r="F564" s="458"/>
      <c r="G564" s="458"/>
      <c r="H564" s="458"/>
      <c r="I564" s="458"/>
      <c r="J564" s="458"/>
      <c r="K564" s="458"/>
      <c r="L564" s="458"/>
      <c r="M564" s="458"/>
      <c r="N564" s="458"/>
      <c r="O564" s="458"/>
      <c r="P564" s="458"/>
      <c r="Q564" s="458"/>
      <c r="R564" s="458"/>
      <c r="S564" s="458"/>
      <c r="T564" s="458"/>
      <c r="U564" s="458"/>
      <c r="V564" s="458"/>
      <c r="W564" s="458"/>
      <c r="X564" s="458"/>
      <c r="Y564" s="458"/>
      <c r="Z564" s="458"/>
    </row>
    <row r="565">
      <c r="A565" s="458"/>
      <c r="B565" s="458"/>
      <c r="C565" s="458"/>
      <c r="D565" s="458"/>
      <c r="E565" s="458"/>
      <c r="F565" s="458"/>
      <c r="G565" s="458"/>
      <c r="H565" s="458"/>
      <c r="I565" s="458"/>
      <c r="J565" s="458"/>
      <c r="K565" s="458"/>
      <c r="L565" s="458"/>
      <c r="M565" s="458"/>
      <c r="N565" s="458"/>
      <c r="O565" s="458"/>
      <c r="P565" s="458"/>
      <c r="Q565" s="458"/>
      <c r="R565" s="458"/>
      <c r="S565" s="458"/>
      <c r="T565" s="458"/>
      <c r="U565" s="458"/>
      <c r="V565" s="458"/>
      <c r="W565" s="458"/>
      <c r="X565" s="458"/>
      <c r="Y565" s="458"/>
      <c r="Z565" s="458"/>
    </row>
    <row r="566">
      <c r="A566" s="458"/>
      <c r="B566" s="458"/>
      <c r="C566" s="458"/>
      <c r="D566" s="458"/>
      <c r="E566" s="458"/>
      <c r="F566" s="458"/>
      <c r="G566" s="458"/>
      <c r="H566" s="458"/>
      <c r="I566" s="458"/>
      <c r="J566" s="458"/>
      <c r="K566" s="458"/>
      <c r="L566" s="458"/>
      <c r="M566" s="458"/>
      <c r="N566" s="458"/>
      <c r="O566" s="458"/>
      <c r="P566" s="458"/>
      <c r="Q566" s="458"/>
      <c r="R566" s="458"/>
      <c r="S566" s="458"/>
      <c r="T566" s="458"/>
      <c r="U566" s="458"/>
      <c r="V566" s="458"/>
      <c r="W566" s="458"/>
      <c r="X566" s="458"/>
      <c r="Y566" s="458"/>
      <c r="Z566" s="458"/>
    </row>
    <row r="567">
      <c r="A567" s="458"/>
      <c r="B567" s="458"/>
      <c r="C567" s="458"/>
      <c r="D567" s="458"/>
      <c r="E567" s="458"/>
      <c r="F567" s="458"/>
      <c r="G567" s="458"/>
      <c r="H567" s="458"/>
      <c r="I567" s="458"/>
      <c r="J567" s="458"/>
      <c r="K567" s="458"/>
      <c r="L567" s="458"/>
      <c r="M567" s="458"/>
      <c r="N567" s="458"/>
      <c r="O567" s="458"/>
      <c r="P567" s="458"/>
      <c r="Q567" s="458"/>
      <c r="R567" s="458"/>
      <c r="S567" s="458"/>
      <c r="T567" s="458"/>
      <c r="U567" s="458"/>
      <c r="V567" s="458"/>
      <c r="W567" s="458"/>
      <c r="X567" s="458"/>
      <c r="Y567" s="458"/>
      <c r="Z567" s="458"/>
    </row>
    <row r="568">
      <c r="A568" s="458"/>
      <c r="B568" s="458"/>
      <c r="C568" s="458"/>
      <c r="D568" s="458"/>
      <c r="E568" s="458"/>
      <c r="F568" s="458"/>
      <c r="G568" s="458"/>
      <c r="H568" s="458"/>
      <c r="I568" s="458"/>
      <c r="J568" s="458"/>
      <c r="K568" s="458"/>
      <c r="L568" s="458"/>
      <c r="M568" s="458"/>
      <c r="N568" s="458"/>
      <c r="O568" s="458"/>
      <c r="P568" s="458"/>
      <c r="Q568" s="458"/>
      <c r="R568" s="458"/>
      <c r="S568" s="458"/>
      <c r="T568" s="458"/>
      <c r="U568" s="458"/>
      <c r="V568" s="458"/>
      <c r="W568" s="458"/>
      <c r="X568" s="458"/>
      <c r="Y568" s="458"/>
      <c r="Z568" s="458"/>
    </row>
    <row r="569">
      <c r="A569" s="458"/>
      <c r="B569" s="458"/>
      <c r="C569" s="458"/>
      <c r="D569" s="458"/>
      <c r="E569" s="458"/>
      <c r="F569" s="458"/>
      <c r="G569" s="458"/>
      <c r="H569" s="458"/>
      <c r="I569" s="458"/>
      <c r="J569" s="458"/>
      <c r="K569" s="458"/>
      <c r="L569" s="458"/>
      <c r="M569" s="458"/>
      <c r="N569" s="458"/>
      <c r="O569" s="458"/>
      <c r="P569" s="458"/>
      <c r="Q569" s="458"/>
      <c r="R569" s="458"/>
      <c r="S569" s="458"/>
      <c r="T569" s="458"/>
      <c r="U569" s="458"/>
      <c r="V569" s="458"/>
      <c r="W569" s="458"/>
      <c r="X569" s="458"/>
      <c r="Y569" s="458"/>
      <c r="Z569" s="458"/>
    </row>
    <row r="570">
      <c r="A570" s="458"/>
      <c r="B570" s="458"/>
      <c r="C570" s="458"/>
      <c r="D570" s="458"/>
      <c r="E570" s="458"/>
      <c r="F570" s="458"/>
      <c r="G570" s="458"/>
      <c r="H570" s="458"/>
      <c r="I570" s="458"/>
      <c r="J570" s="458"/>
      <c r="K570" s="458"/>
      <c r="L570" s="458"/>
      <c r="M570" s="458"/>
      <c r="N570" s="458"/>
      <c r="O570" s="458"/>
      <c r="P570" s="458"/>
      <c r="Q570" s="458"/>
      <c r="R570" s="458"/>
      <c r="S570" s="458"/>
      <c r="T570" s="458"/>
      <c r="U570" s="458"/>
      <c r="V570" s="458"/>
      <c r="W570" s="458"/>
      <c r="X570" s="458"/>
      <c r="Y570" s="458"/>
      <c r="Z570" s="458"/>
    </row>
    <row r="571">
      <c r="A571" s="458"/>
      <c r="B571" s="458"/>
      <c r="C571" s="458"/>
      <c r="D571" s="458"/>
      <c r="E571" s="458"/>
      <c r="F571" s="458"/>
      <c r="G571" s="458"/>
      <c r="H571" s="458"/>
      <c r="I571" s="458"/>
      <c r="J571" s="458"/>
      <c r="K571" s="458"/>
      <c r="L571" s="458"/>
      <c r="M571" s="458"/>
      <c r="N571" s="458"/>
      <c r="O571" s="458"/>
      <c r="P571" s="458"/>
      <c r="Q571" s="458"/>
      <c r="R571" s="458"/>
      <c r="S571" s="458"/>
      <c r="T571" s="458"/>
      <c r="U571" s="458"/>
      <c r="V571" s="458"/>
      <c r="W571" s="458"/>
      <c r="X571" s="458"/>
      <c r="Y571" s="458"/>
      <c r="Z571" s="458"/>
    </row>
    <row r="572">
      <c r="A572" s="458"/>
      <c r="B572" s="458"/>
      <c r="C572" s="458"/>
      <c r="D572" s="458"/>
      <c r="E572" s="458"/>
      <c r="F572" s="458"/>
      <c r="G572" s="458"/>
      <c r="H572" s="458"/>
      <c r="I572" s="458"/>
      <c r="J572" s="458"/>
      <c r="K572" s="458"/>
      <c r="L572" s="458"/>
      <c r="M572" s="458"/>
      <c r="N572" s="458"/>
      <c r="O572" s="458"/>
      <c r="P572" s="458"/>
      <c r="Q572" s="458"/>
      <c r="R572" s="458"/>
      <c r="S572" s="458"/>
      <c r="T572" s="458"/>
      <c r="U572" s="458"/>
      <c r="V572" s="458"/>
      <c r="W572" s="458"/>
      <c r="X572" s="458"/>
      <c r="Y572" s="458"/>
      <c r="Z572" s="458"/>
    </row>
    <row r="573">
      <c r="A573" s="458"/>
      <c r="B573" s="458"/>
      <c r="C573" s="458"/>
      <c r="D573" s="458"/>
      <c r="E573" s="458"/>
      <c r="F573" s="458"/>
      <c r="G573" s="458"/>
      <c r="H573" s="458"/>
      <c r="I573" s="458"/>
      <c r="J573" s="458"/>
      <c r="K573" s="458"/>
      <c r="L573" s="458"/>
      <c r="M573" s="458"/>
      <c r="N573" s="458"/>
      <c r="O573" s="458"/>
      <c r="P573" s="458"/>
      <c r="Q573" s="458"/>
      <c r="R573" s="458"/>
      <c r="S573" s="458"/>
      <c r="T573" s="458"/>
      <c r="U573" s="458"/>
      <c r="V573" s="458"/>
      <c r="W573" s="458"/>
      <c r="X573" s="458"/>
      <c r="Y573" s="458"/>
      <c r="Z573" s="458"/>
    </row>
    <row r="574">
      <c r="A574" s="458"/>
      <c r="B574" s="458"/>
      <c r="C574" s="458"/>
      <c r="D574" s="458"/>
      <c r="E574" s="458"/>
      <c r="F574" s="458"/>
      <c r="G574" s="458"/>
      <c r="H574" s="458"/>
      <c r="I574" s="458"/>
      <c r="J574" s="458"/>
      <c r="K574" s="458"/>
      <c r="L574" s="458"/>
      <c r="M574" s="458"/>
      <c r="N574" s="458"/>
      <c r="O574" s="458"/>
      <c r="P574" s="458"/>
      <c r="Q574" s="458"/>
      <c r="R574" s="458"/>
      <c r="S574" s="458"/>
      <c r="T574" s="458"/>
      <c r="U574" s="458"/>
      <c r="V574" s="458"/>
      <c r="W574" s="458"/>
      <c r="X574" s="458"/>
      <c r="Y574" s="458"/>
      <c r="Z574" s="458"/>
    </row>
    <row r="575">
      <c r="A575" s="458"/>
      <c r="B575" s="458"/>
      <c r="C575" s="458"/>
      <c r="D575" s="458"/>
      <c r="E575" s="458"/>
      <c r="F575" s="458"/>
      <c r="G575" s="458"/>
      <c r="H575" s="458"/>
      <c r="I575" s="458"/>
      <c r="J575" s="458"/>
      <c r="K575" s="458"/>
      <c r="L575" s="458"/>
      <c r="M575" s="458"/>
      <c r="N575" s="458"/>
      <c r="O575" s="458"/>
      <c r="P575" s="458"/>
      <c r="Q575" s="458"/>
      <c r="R575" s="458"/>
      <c r="S575" s="458"/>
      <c r="T575" s="458"/>
      <c r="U575" s="458"/>
      <c r="V575" s="458"/>
      <c r="W575" s="458"/>
      <c r="X575" s="458"/>
      <c r="Y575" s="458"/>
      <c r="Z575" s="458"/>
    </row>
    <row r="576">
      <c r="A576" s="458"/>
      <c r="B576" s="458"/>
      <c r="C576" s="458"/>
      <c r="D576" s="458"/>
      <c r="E576" s="458"/>
      <c r="F576" s="458"/>
      <c r="G576" s="458"/>
      <c r="H576" s="458"/>
      <c r="I576" s="458"/>
      <c r="J576" s="458"/>
      <c r="K576" s="458"/>
      <c r="L576" s="458"/>
      <c r="M576" s="458"/>
      <c r="N576" s="458"/>
      <c r="O576" s="458"/>
      <c r="P576" s="458"/>
      <c r="Q576" s="458"/>
      <c r="R576" s="458"/>
      <c r="S576" s="458"/>
      <c r="T576" s="458"/>
      <c r="U576" s="458"/>
      <c r="V576" s="458"/>
      <c r="W576" s="458"/>
      <c r="X576" s="458"/>
      <c r="Y576" s="458"/>
      <c r="Z576" s="458"/>
    </row>
    <row r="577">
      <c r="A577" s="458"/>
      <c r="B577" s="458"/>
      <c r="C577" s="458"/>
      <c r="D577" s="458"/>
      <c r="E577" s="458"/>
      <c r="F577" s="458"/>
      <c r="G577" s="458"/>
      <c r="H577" s="458"/>
      <c r="I577" s="458"/>
      <c r="J577" s="458"/>
      <c r="K577" s="458"/>
      <c r="L577" s="458"/>
      <c r="M577" s="458"/>
      <c r="N577" s="458"/>
      <c r="O577" s="458"/>
      <c r="P577" s="458"/>
      <c r="Q577" s="458"/>
      <c r="R577" s="458"/>
      <c r="S577" s="458"/>
      <c r="T577" s="458"/>
      <c r="U577" s="458"/>
      <c r="V577" s="458"/>
      <c r="W577" s="458"/>
      <c r="X577" s="458"/>
      <c r="Y577" s="458"/>
      <c r="Z577" s="458"/>
    </row>
    <row r="578">
      <c r="A578" s="458"/>
      <c r="B578" s="458"/>
      <c r="C578" s="458"/>
      <c r="D578" s="458"/>
      <c r="E578" s="458"/>
      <c r="F578" s="458"/>
      <c r="G578" s="458"/>
      <c r="H578" s="458"/>
      <c r="I578" s="458"/>
      <c r="J578" s="458"/>
      <c r="K578" s="458"/>
      <c r="L578" s="458"/>
      <c r="M578" s="458"/>
      <c r="N578" s="458"/>
      <c r="O578" s="458"/>
      <c r="P578" s="458"/>
      <c r="Q578" s="458"/>
      <c r="R578" s="458"/>
      <c r="S578" s="458"/>
      <c r="T578" s="458"/>
      <c r="U578" s="458"/>
      <c r="V578" s="458"/>
      <c r="W578" s="458"/>
      <c r="X578" s="458"/>
      <c r="Y578" s="458"/>
      <c r="Z578" s="458"/>
    </row>
    <row r="579">
      <c r="A579" s="458"/>
      <c r="B579" s="458"/>
      <c r="C579" s="458"/>
      <c r="D579" s="458"/>
      <c r="E579" s="458"/>
      <c r="F579" s="458"/>
      <c r="G579" s="458"/>
      <c r="H579" s="458"/>
      <c r="I579" s="458"/>
      <c r="J579" s="458"/>
      <c r="K579" s="458"/>
      <c r="L579" s="458"/>
      <c r="M579" s="458"/>
      <c r="N579" s="458"/>
      <c r="O579" s="458"/>
      <c r="P579" s="458"/>
      <c r="Q579" s="458"/>
      <c r="R579" s="458"/>
      <c r="S579" s="458"/>
      <c r="T579" s="458"/>
      <c r="U579" s="458"/>
      <c r="V579" s="458"/>
      <c r="W579" s="458"/>
      <c r="X579" s="458"/>
      <c r="Y579" s="458"/>
      <c r="Z579" s="458"/>
    </row>
    <row r="580">
      <c r="A580" s="458"/>
      <c r="B580" s="458"/>
      <c r="C580" s="458"/>
      <c r="D580" s="458"/>
      <c r="E580" s="458"/>
      <c r="F580" s="458"/>
      <c r="G580" s="458"/>
      <c r="H580" s="458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458"/>
      <c r="V580" s="458"/>
      <c r="W580" s="458"/>
      <c r="X580" s="458"/>
      <c r="Y580" s="458"/>
      <c r="Z580" s="458"/>
    </row>
    <row r="581">
      <c r="A581" s="458"/>
      <c r="B581" s="458"/>
      <c r="C581" s="458"/>
      <c r="D581" s="458"/>
      <c r="E581" s="458"/>
      <c r="F581" s="458"/>
      <c r="G581" s="458"/>
      <c r="H581" s="458"/>
      <c r="I581" s="458"/>
      <c r="J581" s="458"/>
      <c r="K581" s="458"/>
      <c r="L581" s="458"/>
      <c r="M581" s="458"/>
      <c r="N581" s="458"/>
      <c r="O581" s="458"/>
      <c r="P581" s="458"/>
      <c r="Q581" s="458"/>
      <c r="R581" s="458"/>
      <c r="S581" s="458"/>
      <c r="T581" s="458"/>
      <c r="U581" s="458"/>
      <c r="V581" s="458"/>
      <c r="W581" s="458"/>
      <c r="X581" s="458"/>
      <c r="Y581" s="458"/>
      <c r="Z581" s="458"/>
    </row>
    <row r="582">
      <c r="A582" s="458"/>
      <c r="B582" s="458"/>
      <c r="C582" s="458"/>
      <c r="D582" s="458"/>
      <c r="E582" s="458"/>
      <c r="F582" s="458"/>
      <c r="G582" s="458"/>
      <c r="H582" s="458"/>
      <c r="I582" s="458"/>
      <c r="J582" s="458"/>
      <c r="K582" s="458"/>
      <c r="L582" s="458"/>
      <c r="M582" s="458"/>
      <c r="N582" s="458"/>
      <c r="O582" s="458"/>
      <c r="P582" s="458"/>
      <c r="Q582" s="458"/>
      <c r="R582" s="458"/>
      <c r="S582" s="458"/>
      <c r="T582" s="458"/>
      <c r="U582" s="458"/>
      <c r="V582" s="458"/>
      <c r="W582" s="458"/>
      <c r="X582" s="458"/>
      <c r="Y582" s="458"/>
      <c r="Z582" s="458"/>
    </row>
    <row r="583">
      <c r="A583" s="458"/>
      <c r="B583" s="458"/>
      <c r="C583" s="458"/>
      <c r="D583" s="458"/>
      <c r="E583" s="458"/>
      <c r="F583" s="458"/>
      <c r="G583" s="458"/>
      <c r="H583" s="458"/>
      <c r="I583" s="458"/>
      <c r="J583" s="458"/>
      <c r="K583" s="458"/>
      <c r="L583" s="458"/>
      <c r="M583" s="458"/>
      <c r="N583" s="458"/>
      <c r="O583" s="458"/>
      <c r="P583" s="458"/>
      <c r="Q583" s="458"/>
      <c r="R583" s="458"/>
      <c r="S583" s="458"/>
      <c r="T583" s="458"/>
      <c r="U583" s="458"/>
      <c r="V583" s="458"/>
      <c r="W583" s="458"/>
      <c r="X583" s="458"/>
      <c r="Y583" s="458"/>
      <c r="Z583" s="458"/>
    </row>
    <row r="584">
      <c r="A584" s="458"/>
      <c r="B584" s="458"/>
      <c r="C584" s="458"/>
      <c r="D584" s="458"/>
      <c r="E584" s="458"/>
      <c r="F584" s="458"/>
      <c r="G584" s="458"/>
      <c r="H584" s="458"/>
      <c r="I584" s="458"/>
      <c r="J584" s="458"/>
      <c r="K584" s="458"/>
      <c r="L584" s="458"/>
      <c r="M584" s="458"/>
      <c r="N584" s="458"/>
      <c r="O584" s="458"/>
      <c r="P584" s="458"/>
      <c r="Q584" s="458"/>
      <c r="R584" s="458"/>
      <c r="S584" s="458"/>
      <c r="T584" s="458"/>
      <c r="U584" s="458"/>
      <c r="V584" s="458"/>
      <c r="W584" s="458"/>
      <c r="X584" s="458"/>
      <c r="Y584" s="458"/>
      <c r="Z584" s="458"/>
    </row>
    <row r="585">
      <c r="A585" s="458"/>
      <c r="B585" s="458"/>
      <c r="C585" s="458"/>
      <c r="D585" s="458"/>
      <c r="E585" s="458"/>
      <c r="F585" s="458"/>
      <c r="G585" s="458"/>
      <c r="H585" s="458"/>
      <c r="I585" s="458"/>
      <c r="J585" s="458"/>
      <c r="K585" s="458"/>
      <c r="L585" s="458"/>
      <c r="M585" s="458"/>
      <c r="N585" s="458"/>
      <c r="O585" s="458"/>
      <c r="P585" s="458"/>
      <c r="Q585" s="458"/>
      <c r="R585" s="458"/>
      <c r="S585" s="458"/>
      <c r="T585" s="458"/>
      <c r="U585" s="458"/>
      <c r="V585" s="458"/>
      <c r="W585" s="458"/>
      <c r="X585" s="458"/>
      <c r="Y585" s="458"/>
      <c r="Z585" s="458"/>
    </row>
    <row r="586">
      <c r="A586" s="458"/>
      <c r="B586" s="458"/>
      <c r="C586" s="458"/>
      <c r="D586" s="458"/>
      <c r="E586" s="458"/>
      <c r="F586" s="458"/>
      <c r="G586" s="458"/>
      <c r="H586" s="458"/>
      <c r="I586" s="458"/>
      <c r="J586" s="458"/>
      <c r="K586" s="458"/>
      <c r="L586" s="458"/>
      <c r="M586" s="458"/>
      <c r="N586" s="458"/>
      <c r="O586" s="458"/>
      <c r="P586" s="458"/>
      <c r="Q586" s="458"/>
      <c r="R586" s="458"/>
      <c r="S586" s="458"/>
      <c r="T586" s="458"/>
      <c r="U586" s="458"/>
      <c r="V586" s="458"/>
      <c r="W586" s="458"/>
      <c r="X586" s="458"/>
      <c r="Y586" s="458"/>
      <c r="Z586" s="458"/>
    </row>
    <row r="587">
      <c r="A587" s="458"/>
      <c r="B587" s="458"/>
      <c r="C587" s="458"/>
      <c r="D587" s="458"/>
      <c r="E587" s="458"/>
      <c r="F587" s="458"/>
      <c r="G587" s="458"/>
      <c r="H587" s="458"/>
      <c r="I587" s="458"/>
      <c r="J587" s="458"/>
      <c r="K587" s="458"/>
      <c r="L587" s="458"/>
      <c r="M587" s="458"/>
      <c r="N587" s="458"/>
      <c r="O587" s="458"/>
      <c r="P587" s="458"/>
      <c r="Q587" s="458"/>
      <c r="R587" s="458"/>
      <c r="S587" s="458"/>
      <c r="T587" s="458"/>
      <c r="U587" s="458"/>
      <c r="V587" s="458"/>
      <c r="W587" s="458"/>
      <c r="X587" s="458"/>
      <c r="Y587" s="458"/>
      <c r="Z587" s="458"/>
    </row>
    <row r="588">
      <c r="A588" s="458"/>
      <c r="B588" s="458"/>
      <c r="C588" s="458"/>
      <c r="D588" s="458"/>
      <c r="E588" s="458"/>
      <c r="F588" s="458"/>
      <c r="G588" s="458"/>
      <c r="H588" s="458"/>
      <c r="I588" s="458"/>
      <c r="J588" s="458"/>
      <c r="K588" s="458"/>
      <c r="L588" s="458"/>
      <c r="M588" s="458"/>
      <c r="N588" s="458"/>
      <c r="O588" s="458"/>
      <c r="P588" s="458"/>
      <c r="Q588" s="458"/>
      <c r="R588" s="458"/>
      <c r="S588" s="458"/>
      <c r="T588" s="458"/>
      <c r="U588" s="458"/>
      <c r="V588" s="458"/>
      <c r="W588" s="458"/>
      <c r="X588" s="458"/>
      <c r="Y588" s="458"/>
      <c r="Z588" s="458"/>
    </row>
    <row r="589">
      <c r="A589" s="458"/>
      <c r="B589" s="458"/>
      <c r="C589" s="458"/>
      <c r="D589" s="458"/>
      <c r="E589" s="458"/>
      <c r="F589" s="458"/>
      <c r="G589" s="458"/>
      <c r="H589" s="458"/>
      <c r="I589" s="458"/>
      <c r="J589" s="458"/>
      <c r="K589" s="458"/>
      <c r="L589" s="458"/>
      <c r="M589" s="458"/>
      <c r="N589" s="458"/>
      <c r="O589" s="458"/>
      <c r="P589" s="458"/>
      <c r="Q589" s="458"/>
      <c r="R589" s="458"/>
      <c r="S589" s="458"/>
      <c r="T589" s="458"/>
      <c r="U589" s="458"/>
      <c r="V589" s="458"/>
      <c r="W589" s="458"/>
      <c r="X589" s="458"/>
      <c r="Y589" s="458"/>
      <c r="Z589" s="458"/>
    </row>
    <row r="590">
      <c r="A590" s="458"/>
      <c r="B590" s="458"/>
      <c r="C590" s="458"/>
      <c r="D590" s="458"/>
      <c r="E590" s="458"/>
      <c r="F590" s="458"/>
      <c r="G590" s="458"/>
      <c r="H590" s="458"/>
      <c r="I590" s="458"/>
      <c r="J590" s="458"/>
      <c r="K590" s="458"/>
      <c r="L590" s="458"/>
      <c r="M590" s="458"/>
      <c r="N590" s="458"/>
      <c r="O590" s="458"/>
      <c r="P590" s="458"/>
      <c r="Q590" s="458"/>
      <c r="R590" s="458"/>
      <c r="S590" s="458"/>
      <c r="T590" s="458"/>
      <c r="U590" s="458"/>
      <c r="V590" s="458"/>
      <c r="W590" s="458"/>
      <c r="X590" s="458"/>
      <c r="Y590" s="458"/>
      <c r="Z590" s="458"/>
    </row>
    <row r="591">
      <c r="A591" s="458"/>
      <c r="B591" s="458"/>
      <c r="C591" s="458"/>
      <c r="D591" s="458"/>
      <c r="E591" s="458"/>
      <c r="F591" s="458"/>
      <c r="G591" s="458"/>
      <c r="H591" s="458"/>
      <c r="I591" s="458"/>
      <c r="J591" s="458"/>
      <c r="K591" s="458"/>
      <c r="L591" s="458"/>
      <c r="M591" s="458"/>
      <c r="N591" s="458"/>
      <c r="O591" s="458"/>
      <c r="P591" s="458"/>
      <c r="Q591" s="458"/>
      <c r="R591" s="458"/>
      <c r="S591" s="458"/>
      <c r="T591" s="458"/>
      <c r="U591" s="458"/>
      <c r="V591" s="458"/>
      <c r="W591" s="458"/>
      <c r="X591" s="458"/>
      <c r="Y591" s="458"/>
      <c r="Z591" s="458"/>
    </row>
    <row r="592">
      <c r="A592" s="458"/>
      <c r="B592" s="458"/>
      <c r="C592" s="458"/>
      <c r="D592" s="458"/>
      <c r="E592" s="458"/>
      <c r="F592" s="458"/>
      <c r="G592" s="458"/>
      <c r="H592" s="458"/>
      <c r="I592" s="458"/>
      <c r="J592" s="458"/>
      <c r="K592" s="458"/>
      <c r="L592" s="458"/>
      <c r="M592" s="458"/>
      <c r="N592" s="458"/>
      <c r="O592" s="458"/>
      <c r="P592" s="458"/>
      <c r="Q592" s="458"/>
      <c r="R592" s="458"/>
      <c r="S592" s="458"/>
      <c r="T592" s="458"/>
      <c r="U592" s="458"/>
      <c r="V592" s="458"/>
      <c r="W592" s="458"/>
      <c r="X592" s="458"/>
      <c r="Y592" s="458"/>
      <c r="Z592" s="458"/>
    </row>
    <row r="593">
      <c r="A593" s="458"/>
      <c r="B593" s="458"/>
      <c r="C593" s="458"/>
      <c r="D593" s="458"/>
      <c r="E593" s="458"/>
      <c r="F593" s="458"/>
      <c r="G593" s="458"/>
      <c r="H593" s="458"/>
      <c r="I593" s="458"/>
      <c r="J593" s="458"/>
      <c r="K593" s="458"/>
      <c r="L593" s="458"/>
      <c r="M593" s="458"/>
      <c r="N593" s="458"/>
      <c r="O593" s="458"/>
      <c r="P593" s="458"/>
      <c r="Q593" s="458"/>
      <c r="R593" s="458"/>
      <c r="S593" s="458"/>
      <c r="T593" s="458"/>
      <c r="U593" s="458"/>
      <c r="V593" s="458"/>
      <c r="W593" s="458"/>
      <c r="X593" s="458"/>
      <c r="Y593" s="458"/>
      <c r="Z593" s="458"/>
    </row>
    <row r="594">
      <c r="A594" s="458"/>
      <c r="B594" s="458"/>
      <c r="C594" s="458"/>
      <c r="D594" s="458"/>
      <c r="E594" s="458"/>
      <c r="F594" s="458"/>
      <c r="G594" s="458"/>
      <c r="H594" s="458"/>
      <c r="I594" s="458"/>
      <c r="J594" s="458"/>
      <c r="K594" s="458"/>
      <c r="L594" s="458"/>
      <c r="M594" s="458"/>
      <c r="N594" s="458"/>
      <c r="O594" s="458"/>
      <c r="P594" s="458"/>
      <c r="Q594" s="458"/>
      <c r="R594" s="458"/>
      <c r="S594" s="458"/>
      <c r="T594" s="458"/>
      <c r="U594" s="458"/>
      <c r="V594" s="458"/>
      <c r="W594" s="458"/>
      <c r="X594" s="458"/>
      <c r="Y594" s="458"/>
      <c r="Z594" s="458"/>
    </row>
    <row r="595">
      <c r="A595" s="458"/>
      <c r="B595" s="458"/>
      <c r="C595" s="458"/>
      <c r="D595" s="458"/>
      <c r="E595" s="458"/>
      <c r="F595" s="458"/>
      <c r="G595" s="458"/>
      <c r="H595" s="458"/>
      <c r="I595" s="458"/>
      <c r="J595" s="458"/>
      <c r="K595" s="458"/>
      <c r="L595" s="458"/>
      <c r="M595" s="458"/>
      <c r="N595" s="458"/>
      <c r="O595" s="458"/>
      <c r="P595" s="458"/>
      <c r="Q595" s="458"/>
      <c r="R595" s="458"/>
      <c r="S595" s="458"/>
      <c r="T595" s="458"/>
      <c r="U595" s="458"/>
      <c r="V595" s="458"/>
      <c r="W595" s="458"/>
      <c r="X595" s="458"/>
      <c r="Y595" s="458"/>
      <c r="Z595" s="458"/>
    </row>
    <row r="596">
      <c r="A596" s="458"/>
      <c r="B596" s="458"/>
      <c r="C596" s="458"/>
      <c r="D596" s="458"/>
      <c r="E596" s="458"/>
      <c r="F596" s="458"/>
      <c r="G596" s="458"/>
      <c r="H596" s="458"/>
      <c r="I596" s="458"/>
      <c r="J596" s="458"/>
      <c r="K596" s="458"/>
      <c r="L596" s="458"/>
      <c r="M596" s="458"/>
      <c r="N596" s="458"/>
      <c r="O596" s="458"/>
      <c r="P596" s="458"/>
      <c r="Q596" s="458"/>
      <c r="R596" s="458"/>
      <c r="S596" s="458"/>
      <c r="T596" s="458"/>
      <c r="U596" s="458"/>
      <c r="V596" s="458"/>
      <c r="W596" s="458"/>
      <c r="X596" s="458"/>
      <c r="Y596" s="458"/>
      <c r="Z596" s="458"/>
    </row>
    <row r="597">
      <c r="A597" s="458"/>
      <c r="B597" s="458"/>
      <c r="C597" s="458"/>
      <c r="D597" s="458"/>
      <c r="E597" s="458"/>
      <c r="F597" s="458"/>
      <c r="G597" s="458"/>
      <c r="H597" s="458"/>
      <c r="I597" s="458"/>
      <c r="J597" s="458"/>
      <c r="K597" s="458"/>
      <c r="L597" s="458"/>
      <c r="M597" s="458"/>
      <c r="N597" s="458"/>
      <c r="O597" s="458"/>
      <c r="P597" s="458"/>
      <c r="Q597" s="458"/>
      <c r="R597" s="458"/>
      <c r="S597" s="458"/>
      <c r="T597" s="458"/>
      <c r="U597" s="458"/>
      <c r="V597" s="458"/>
      <c r="W597" s="458"/>
      <c r="X597" s="458"/>
      <c r="Y597" s="458"/>
      <c r="Z597" s="458"/>
    </row>
    <row r="598">
      <c r="A598" s="458"/>
      <c r="B598" s="458"/>
      <c r="C598" s="458"/>
      <c r="D598" s="458"/>
      <c r="E598" s="458"/>
      <c r="F598" s="458"/>
      <c r="G598" s="458"/>
      <c r="H598" s="458"/>
      <c r="I598" s="458"/>
      <c r="J598" s="458"/>
      <c r="K598" s="458"/>
      <c r="L598" s="458"/>
      <c r="M598" s="458"/>
      <c r="N598" s="458"/>
      <c r="O598" s="458"/>
      <c r="P598" s="458"/>
      <c r="Q598" s="458"/>
      <c r="R598" s="458"/>
      <c r="S598" s="458"/>
      <c r="T598" s="458"/>
      <c r="U598" s="458"/>
      <c r="V598" s="458"/>
      <c r="W598" s="458"/>
      <c r="X598" s="458"/>
      <c r="Y598" s="458"/>
      <c r="Z598" s="458"/>
    </row>
    <row r="599">
      <c r="A599" s="458"/>
      <c r="B599" s="458"/>
      <c r="C599" s="458"/>
      <c r="D599" s="458"/>
      <c r="E599" s="458"/>
      <c r="F599" s="458"/>
      <c r="G599" s="458"/>
      <c r="H599" s="458"/>
      <c r="I599" s="458"/>
      <c r="J599" s="458"/>
      <c r="K599" s="458"/>
      <c r="L599" s="458"/>
      <c r="M599" s="458"/>
      <c r="N599" s="458"/>
      <c r="O599" s="458"/>
      <c r="P599" s="458"/>
      <c r="Q599" s="458"/>
      <c r="R599" s="458"/>
      <c r="S599" s="458"/>
      <c r="T599" s="458"/>
      <c r="U599" s="458"/>
      <c r="V599" s="458"/>
      <c r="W599" s="458"/>
      <c r="X599" s="458"/>
      <c r="Y599" s="458"/>
      <c r="Z599" s="458"/>
    </row>
    <row r="600">
      <c r="A600" s="458"/>
      <c r="B600" s="458"/>
      <c r="C600" s="458"/>
      <c r="D600" s="458"/>
      <c r="E600" s="458"/>
      <c r="F600" s="458"/>
      <c r="G600" s="458"/>
      <c r="H600" s="458"/>
      <c r="I600" s="458"/>
      <c r="J600" s="458"/>
      <c r="K600" s="458"/>
      <c r="L600" s="458"/>
      <c r="M600" s="458"/>
      <c r="N600" s="458"/>
      <c r="O600" s="458"/>
      <c r="P600" s="458"/>
      <c r="Q600" s="458"/>
      <c r="R600" s="458"/>
      <c r="S600" s="458"/>
      <c r="T600" s="458"/>
      <c r="U600" s="458"/>
      <c r="V600" s="458"/>
      <c r="W600" s="458"/>
      <c r="X600" s="458"/>
      <c r="Y600" s="458"/>
      <c r="Z600" s="458"/>
    </row>
    <row r="601">
      <c r="A601" s="458"/>
      <c r="B601" s="458"/>
      <c r="C601" s="458"/>
      <c r="D601" s="458"/>
      <c r="E601" s="458"/>
      <c r="F601" s="458"/>
      <c r="G601" s="458"/>
      <c r="H601" s="458"/>
      <c r="I601" s="458"/>
      <c r="J601" s="458"/>
      <c r="K601" s="458"/>
      <c r="L601" s="458"/>
      <c r="M601" s="458"/>
      <c r="N601" s="458"/>
      <c r="O601" s="458"/>
      <c r="P601" s="458"/>
      <c r="Q601" s="458"/>
      <c r="R601" s="458"/>
      <c r="S601" s="458"/>
      <c r="T601" s="458"/>
      <c r="U601" s="458"/>
      <c r="V601" s="458"/>
      <c r="W601" s="458"/>
      <c r="X601" s="458"/>
      <c r="Y601" s="458"/>
      <c r="Z601" s="458"/>
    </row>
    <row r="602">
      <c r="A602" s="458"/>
      <c r="B602" s="458"/>
      <c r="C602" s="458"/>
      <c r="D602" s="458"/>
      <c r="E602" s="458"/>
      <c r="F602" s="458"/>
      <c r="G602" s="458"/>
      <c r="H602" s="458"/>
      <c r="I602" s="458"/>
      <c r="J602" s="458"/>
      <c r="K602" s="458"/>
      <c r="L602" s="458"/>
      <c r="M602" s="458"/>
      <c r="N602" s="458"/>
      <c r="O602" s="458"/>
      <c r="P602" s="458"/>
      <c r="Q602" s="458"/>
      <c r="R602" s="458"/>
      <c r="S602" s="458"/>
      <c r="T602" s="458"/>
      <c r="U602" s="458"/>
      <c r="V602" s="458"/>
      <c r="W602" s="458"/>
      <c r="X602" s="458"/>
      <c r="Y602" s="458"/>
      <c r="Z602" s="458"/>
    </row>
    <row r="603">
      <c r="A603" s="458"/>
      <c r="B603" s="458"/>
      <c r="C603" s="458"/>
      <c r="D603" s="458"/>
      <c r="E603" s="458"/>
      <c r="F603" s="458"/>
      <c r="G603" s="458"/>
      <c r="H603" s="458"/>
      <c r="I603" s="458"/>
      <c r="J603" s="458"/>
      <c r="K603" s="458"/>
      <c r="L603" s="458"/>
      <c r="M603" s="458"/>
      <c r="N603" s="458"/>
      <c r="O603" s="458"/>
      <c r="P603" s="458"/>
      <c r="Q603" s="458"/>
      <c r="R603" s="458"/>
      <c r="S603" s="458"/>
      <c r="T603" s="458"/>
      <c r="U603" s="458"/>
      <c r="V603" s="458"/>
      <c r="W603" s="458"/>
      <c r="X603" s="458"/>
      <c r="Y603" s="458"/>
      <c r="Z603" s="458"/>
    </row>
    <row r="604">
      <c r="A604" s="458"/>
      <c r="B604" s="458"/>
      <c r="C604" s="458"/>
      <c r="D604" s="458"/>
      <c r="E604" s="458"/>
      <c r="F604" s="458"/>
      <c r="G604" s="458"/>
      <c r="H604" s="458"/>
      <c r="I604" s="458"/>
      <c r="J604" s="458"/>
      <c r="K604" s="458"/>
      <c r="L604" s="458"/>
      <c r="M604" s="458"/>
      <c r="N604" s="458"/>
      <c r="O604" s="458"/>
      <c r="P604" s="458"/>
      <c r="Q604" s="458"/>
      <c r="R604" s="458"/>
      <c r="S604" s="458"/>
      <c r="T604" s="458"/>
      <c r="U604" s="458"/>
      <c r="V604" s="458"/>
      <c r="W604" s="458"/>
      <c r="X604" s="458"/>
      <c r="Y604" s="458"/>
      <c r="Z604" s="458"/>
    </row>
    <row r="605">
      <c r="A605" s="458"/>
      <c r="B605" s="458"/>
      <c r="C605" s="458"/>
      <c r="D605" s="458"/>
      <c r="E605" s="458"/>
      <c r="F605" s="458"/>
      <c r="G605" s="458"/>
      <c r="H605" s="458"/>
      <c r="I605" s="458"/>
      <c r="J605" s="458"/>
      <c r="K605" s="458"/>
      <c r="L605" s="458"/>
      <c r="M605" s="458"/>
      <c r="N605" s="458"/>
      <c r="O605" s="458"/>
      <c r="P605" s="458"/>
      <c r="Q605" s="458"/>
      <c r="R605" s="458"/>
      <c r="S605" s="458"/>
      <c r="T605" s="458"/>
      <c r="U605" s="458"/>
      <c r="V605" s="458"/>
      <c r="W605" s="458"/>
      <c r="X605" s="458"/>
      <c r="Y605" s="458"/>
      <c r="Z605" s="458"/>
    </row>
    <row r="606">
      <c r="A606" s="458"/>
      <c r="B606" s="458"/>
      <c r="C606" s="458"/>
      <c r="D606" s="458"/>
      <c r="E606" s="458"/>
      <c r="F606" s="458"/>
      <c r="G606" s="458"/>
      <c r="H606" s="458"/>
      <c r="I606" s="458"/>
      <c r="J606" s="458"/>
      <c r="K606" s="458"/>
      <c r="L606" s="458"/>
      <c r="M606" s="458"/>
      <c r="N606" s="458"/>
      <c r="O606" s="458"/>
      <c r="P606" s="458"/>
      <c r="Q606" s="458"/>
      <c r="R606" s="458"/>
      <c r="S606" s="458"/>
      <c r="T606" s="458"/>
      <c r="U606" s="458"/>
      <c r="V606" s="458"/>
      <c r="W606" s="458"/>
      <c r="X606" s="458"/>
      <c r="Y606" s="458"/>
      <c r="Z606" s="458"/>
    </row>
    <row r="607">
      <c r="A607" s="458"/>
      <c r="B607" s="458"/>
      <c r="C607" s="458"/>
      <c r="D607" s="458"/>
      <c r="E607" s="458"/>
      <c r="F607" s="458"/>
      <c r="G607" s="458"/>
      <c r="H607" s="458"/>
      <c r="I607" s="458"/>
      <c r="J607" s="458"/>
      <c r="K607" s="458"/>
      <c r="L607" s="458"/>
      <c r="M607" s="458"/>
      <c r="N607" s="458"/>
      <c r="O607" s="458"/>
      <c r="P607" s="458"/>
      <c r="Q607" s="458"/>
      <c r="R607" s="458"/>
      <c r="S607" s="458"/>
      <c r="T607" s="458"/>
      <c r="U607" s="458"/>
      <c r="V607" s="458"/>
      <c r="W607" s="458"/>
      <c r="X607" s="458"/>
      <c r="Y607" s="458"/>
      <c r="Z607" s="458"/>
    </row>
    <row r="608">
      <c r="A608" s="458"/>
      <c r="B608" s="458"/>
      <c r="C608" s="458"/>
      <c r="D608" s="458"/>
      <c r="E608" s="458"/>
      <c r="F608" s="458"/>
      <c r="G608" s="458"/>
      <c r="H608" s="458"/>
      <c r="I608" s="458"/>
      <c r="J608" s="458"/>
      <c r="K608" s="458"/>
      <c r="L608" s="458"/>
      <c r="M608" s="458"/>
      <c r="N608" s="458"/>
      <c r="O608" s="458"/>
      <c r="P608" s="458"/>
      <c r="Q608" s="458"/>
      <c r="R608" s="458"/>
      <c r="S608" s="458"/>
      <c r="T608" s="458"/>
      <c r="U608" s="458"/>
      <c r="V608" s="458"/>
      <c r="W608" s="458"/>
      <c r="X608" s="458"/>
      <c r="Y608" s="458"/>
      <c r="Z608" s="458"/>
    </row>
    <row r="609">
      <c r="A609" s="458"/>
      <c r="B609" s="458"/>
      <c r="C609" s="458"/>
      <c r="D609" s="458"/>
      <c r="E609" s="458"/>
      <c r="F609" s="458"/>
      <c r="G609" s="458"/>
      <c r="H609" s="458"/>
      <c r="I609" s="458"/>
      <c r="J609" s="458"/>
      <c r="K609" s="458"/>
      <c r="L609" s="458"/>
      <c r="M609" s="458"/>
      <c r="N609" s="458"/>
      <c r="O609" s="458"/>
      <c r="P609" s="458"/>
      <c r="Q609" s="458"/>
      <c r="R609" s="458"/>
      <c r="S609" s="458"/>
      <c r="T609" s="458"/>
      <c r="U609" s="458"/>
      <c r="V609" s="458"/>
      <c r="W609" s="458"/>
      <c r="X609" s="458"/>
      <c r="Y609" s="458"/>
      <c r="Z609" s="458"/>
    </row>
    <row r="610">
      <c r="A610" s="458"/>
      <c r="B610" s="458"/>
      <c r="C610" s="458"/>
      <c r="D610" s="458"/>
      <c r="E610" s="458"/>
      <c r="F610" s="458"/>
      <c r="G610" s="458"/>
      <c r="H610" s="458"/>
      <c r="I610" s="458"/>
      <c r="J610" s="458"/>
      <c r="K610" s="458"/>
      <c r="L610" s="458"/>
      <c r="M610" s="458"/>
      <c r="N610" s="458"/>
      <c r="O610" s="458"/>
      <c r="P610" s="458"/>
      <c r="Q610" s="458"/>
      <c r="R610" s="458"/>
      <c r="S610" s="458"/>
      <c r="T610" s="458"/>
      <c r="U610" s="458"/>
      <c r="V610" s="458"/>
      <c r="W610" s="458"/>
      <c r="X610" s="458"/>
      <c r="Y610" s="458"/>
      <c r="Z610" s="458"/>
    </row>
    <row r="611">
      <c r="A611" s="458"/>
      <c r="B611" s="458"/>
      <c r="C611" s="458"/>
      <c r="D611" s="458"/>
      <c r="E611" s="458"/>
      <c r="F611" s="458"/>
      <c r="G611" s="458"/>
      <c r="H611" s="458"/>
      <c r="I611" s="458"/>
      <c r="J611" s="458"/>
      <c r="K611" s="458"/>
      <c r="L611" s="458"/>
      <c r="M611" s="458"/>
      <c r="N611" s="458"/>
      <c r="O611" s="458"/>
      <c r="P611" s="458"/>
      <c r="Q611" s="458"/>
      <c r="R611" s="458"/>
      <c r="S611" s="458"/>
      <c r="T611" s="458"/>
      <c r="U611" s="458"/>
      <c r="V611" s="458"/>
      <c r="W611" s="458"/>
      <c r="X611" s="458"/>
      <c r="Y611" s="458"/>
      <c r="Z611" s="458"/>
    </row>
    <row r="612">
      <c r="A612" s="458"/>
      <c r="B612" s="458"/>
      <c r="C612" s="458"/>
      <c r="D612" s="458"/>
      <c r="E612" s="458"/>
      <c r="F612" s="458"/>
      <c r="G612" s="458"/>
      <c r="H612" s="458"/>
      <c r="I612" s="458"/>
      <c r="J612" s="458"/>
      <c r="K612" s="458"/>
      <c r="L612" s="458"/>
      <c r="M612" s="458"/>
      <c r="N612" s="458"/>
      <c r="O612" s="458"/>
      <c r="P612" s="458"/>
      <c r="Q612" s="458"/>
      <c r="R612" s="458"/>
      <c r="S612" s="458"/>
      <c r="T612" s="458"/>
      <c r="U612" s="458"/>
      <c r="V612" s="458"/>
      <c r="W612" s="458"/>
      <c r="X612" s="458"/>
      <c r="Y612" s="458"/>
      <c r="Z612" s="458"/>
    </row>
    <row r="613">
      <c r="A613" s="458"/>
      <c r="B613" s="458"/>
      <c r="C613" s="458"/>
      <c r="D613" s="458"/>
      <c r="E613" s="458"/>
      <c r="F613" s="458"/>
      <c r="G613" s="458"/>
      <c r="H613" s="458"/>
      <c r="I613" s="458"/>
      <c r="J613" s="458"/>
      <c r="K613" s="458"/>
      <c r="L613" s="458"/>
      <c r="M613" s="458"/>
      <c r="N613" s="458"/>
      <c r="O613" s="458"/>
      <c r="P613" s="458"/>
      <c r="Q613" s="458"/>
      <c r="R613" s="458"/>
      <c r="S613" s="458"/>
      <c r="T613" s="458"/>
      <c r="U613" s="458"/>
      <c r="V613" s="458"/>
      <c r="W613" s="458"/>
      <c r="X613" s="458"/>
      <c r="Y613" s="458"/>
      <c r="Z613" s="458"/>
    </row>
    <row r="614">
      <c r="A614" s="458"/>
      <c r="B614" s="458"/>
      <c r="C614" s="458"/>
      <c r="D614" s="458"/>
      <c r="E614" s="458"/>
      <c r="F614" s="458"/>
      <c r="G614" s="458"/>
      <c r="H614" s="458"/>
      <c r="I614" s="458"/>
      <c r="J614" s="458"/>
      <c r="K614" s="458"/>
      <c r="L614" s="458"/>
      <c r="M614" s="458"/>
      <c r="N614" s="458"/>
      <c r="O614" s="458"/>
      <c r="P614" s="458"/>
      <c r="Q614" s="458"/>
      <c r="R614" s="458"/>
      <c r="S614" s="458"/>
      <c r="T614" s="458"/>
      <c r="U614" s="458"/>
      <c r="V614" s="458"/>
      <c r="W614" s="458"/>
      <c r="X614" s="458"/>
      <c r="Y614" s="458"/>
      <c r="Z614" s="458"/>
    </row>
    <row r="615">
      <c r="A615" s="458"/>
      <c r="B615" s="458"/>
      <c r="C615" s="458"/>
      <c r="D615" s="458"/>
      <c r="E615" s="458"/>
      <c r="F615" s="458"/>
      <c r="G615" s="458"/>
      <c r="H615" s="458"/>
      <c r="I615" s="458"/>
      <c r="J615" s="458"/>
      <c r="K615" s="458"/>
      <c r="L615" s="458"/>
      <c r="M615" s="458"/>
      <c r="N615" s="458"/>
      <c r="O615" s="458"/>
      <c r="P615" s="458"/>
      <c r="Q615" s="458"/>
      <c r="R615" s="458"/>
      <c r="S615" s="458"/>
      <c r="T615" s="458"/>
      <c r="U615" s="458"/>
      <c r="V615" s="458"/>
      <c r="W615" s="458"/>
      <c r="X615" s="458"/>
      <c r="Y615" s="458"/>
      <c r="Z615" s="458"/>
    </row>
    <row r="616">
      <c r="A616" s="458"/>
      <c r="B616" s="458"/>
      <c r="C616" s="458"/>
      <c r="D616" s="458"/>
      <c r="E616" s="458"/>
      <c r="F616" s="458"/>
      <c r="G616" s="458"/>
      <c r="H616" s="458"/>
      <c r="I616" s="458"/>
      <c r="J616" s="458"/>
      <c r="K616" s="458"/>
      <c r="L616" s="458"/>
      <c r="M616" s="458"/>
      <c r="N616" s="458"/>
      <c r="O616" s="458"/>
      <c r="P616" s="458"/>
      <c r="Q616" s="458"/>
      <c r="R616" s="458"/>
      <c r="S616" s="458"/>
      <c r="T616" s="458"/>
      <c r="U616" s="458"/>
      <c r="V616" s="458"/>
      <c r="W616" s="458"/>
      <c r="X616" s="458"/>
      <c r="Y616" s="458"/>
      <c r="Z616" s="458"/>
    </row>
    <row r="617">
      <c r="A617" s="458"/>
      <c r="B617" s="458"/>
      <c r="C617" s="458"/>
      <c r="D617" s="458"/>
      <c r="E617" s="458"/>
      <c r="F617" s="458"/>
      <c r="G617" s="458"/>
      <c r="H617" s="458"/>
      <c r="I617" s="458"/>
      <c r="J617" s="458"/>
      <c r="K617" s="458"/>
      <c r="L617" s="458"/>
      <c r="M617" s="458"/>
      <c r="N617" s="458"/>
      <c r="O617" s="458"/>
      <c r="P617" s="458"/>
      <c r="Q617" s="458"/>
      <c r="R617" s="458"/>
      <c r="S617" s="458"/>
      <c r="T617" s="458"/>
      <c r="U617" s="458"/>
      <c r="V617" s="458"/>
      <c r="W617" s="458"/>
      <c r="X617" s="458"/>
      <c r="Y617" s="458"/>
      <c r="Z617" s="458"/>
    </row>
    <row r="618">
      <c r="A618" s="458"/>
      <c r="B618" s="458"/>
      <c r="C618" s="458"/>
      <c r="D618" s="458"/>
      <c r="E618" s="458"/>
      <c r="F618" s="458"/>
      <c r="G618" s="458"/>
      <c r="H618" s="458"/>
      <c r="I618" s="458"/>
      <c r="J618" s="458"/>
      <c r="K618" s="458"/>
      <c r="L618" s="458"/>
      <c r="M618" s="458"/>
      <c r="N618" s="458"/>
      <c r="O618" s="458"/>
      <c r="P618" s="458"/>
      <c r="Q618" s="458"/>
      <c r="R618" s="458"/>
      <c r="S618" s="458"/>
      <c r="T618" s="458"/>
      <c r="U618" s="458"/>
      <c r="V618" s="458"/>
      <c r="W618" s="458"/>
      <c r="X618" s="458"/>
      <c r="Y618" s="458"/>
      <c r="Z618" s="458"/>
    </row>
    <row r="619">
      <c r="A619" s="458"/>
      <c r="B619" s="458"/>
      <c r="C619" s="458"/>
      <c r="D619" s="458"/>
      <c r="E619" s="458"/>
      <c r="F619" s="458"/>
      <c r="G619" s="458"/>
      <c r="H619" s="458"/>
      <c r="I619" s="458"/>
      <c r="J619" s="458"/>
      <c r="K619" s="458"/>
      <c r="L619" s="458"/>
      <c r="M619" s="458"/>
      <c r="N619" s="458"/>
      <c r="O619" s="458"/>
      <c r="P619" s="458"/>
      <c r="Q619" s="458"/>
      <c r="R619" s="458"/>
      <c r="S619" s="458"/>
      <c r="T619" s="458"/>
      <c r="U619" s="458"/>
      <c r="V619" s="458"/>
      <c r="W619" s="458"/>
      <c r="X619" s="458"/>
      <c r="Y619" s="458"/>
      <c r="Z619" s="458"/>
    </row>
    <row r="620">
      <c r="A620" s="458"/>
      <c r="B620" s="458"/>
      <c r="C620" s="458"/>
      <c r="D620" s="458"/>
      <c r="E620" s="458"/>
      <c r="F620" s="458"/>
      <c r="G620" s="458"/>
      <c r="H620" s="458"/>
      <c r="I620" s="458"/>
      <c r="J620" s="458"/>
      <c r="K620" s="458"/>
      <c r="L620" s="458"/>
      <c r="M620" s="458"/>
      <c r="N620" s="458"/>
      <c r="O620" s="458"/>
      <c r="P620" s="458"/>
      <c r="Q620" s="458"/>
      <c r="R620" s="458"/>
      <c r="S620" s="458"/>
      <c r="T620" s="458"/>
      <c r="U620" s="458"/>
      <c r="V620" s="458"/>
      <c r="W620" s="458"/>
      <c r="X620" s="458"/>
      <c r="Y620" s="458"/>
      <c r="Z620" s="458"/>
    </row>
    <row r="621">
      <c r="A621" s="458"/>
      <c r="B621" s="458"/>
      <c r="C621" s="458"/>
      <c r="D621" s="458"/>
      <c r="E621" s="458"/>
      <c r="F621" s="458"/>
      <c r="G621" s="458"/>
      <c r="H621" s="458"/>
      <c r="I621" s="458"/>
      <c r="J621" s="458"/>
      <c r="K621" s="458"/>
      <c r="L621" s="458"/>
      <c r="M621" s="458"/>
      <c r="N621" s="458"/>
      <c r="O621" s="458"/>
      <c r="P621" s="458"/>
      <c r="Q621" s="458"/>
      <c r="R621" s="458"/>
      <c r="S621" s="458"/>
      <c r="T621" s="458"/>
      <c r="U621" s="458"/>
      <c r="V621" s="458"/>
      <c r="W621" s="458"/>
      <c r="X621" s="458"/>
      <c r="Y621" s="458"/>
      <c r="Z621" s="458"/>
    </row>
    <row r="622">
      <c r="A622" s="458"/>
      <c r="B622" s="458"/>
      <c r="C622" s="458"/>
      <c r="D622" s="458"/>
      <c r="E622" s="458"/>
      <c r="F622" s="458"/>
      <c r="G622" s="458"/>
      <c r="H622" s="458"/>
      <c r="I622" s="458"/>
      <c r="J622" s="458"/>
      <c r="K622" s="458"/>
      <c r="L622" s="458"/>
      <c r="M622" s="458"/>
      <c r="N622" s="458"/>
      <c r="O622" s="458"/>
      <c r="P622" s="458"/>
      <c r="Q622" s="458"/>
      <c r="R622" s="458"/>
      <c r="S622" s="458"/>
      <c r="T622" s="458"/>
      <c r="U622" s="458"/>
      <c r="V622" s="458"/>
      <c r="W622" s="458"/>
      <c r="X622" s="458"/>
      <c r="Y622" s="458"/>
      <c r="Z622" s="458"/>
    </row>
    <row r="623">
      <c r="A623" s="458"/>
      <c r="B623" s="458"/>
      <c r="C623" s="458"/>
      <c r="D623" s="458"/>
      <c r="E623" s="458"/>
      <c r="F623" s="458"/>
      <c r="G623" s="458"/>
      <c r="H623" s="458"/>
      <c r="I623" s="458"/>
      <c r="J623" s="458"/>
      <c r="K623" s="458"/>
      <c r="L623" s="458"/>
      <c r="M623" s="458"/>
      <c r="N623" s="458"/>
      <c r="O623" s="458"/>
      <c r="P623" s="458"/>
      <c r="Q623" s="458"/>
      <c r="R623" s="458"/>
      <c r="S623" s="458"/>
      <c r="T623" s="458"/>
      <c r="U623" s="458"/>
      <c r="V623" s="458"/>
      <c r="W623" s="458"/>
      <c r="X623" s="458"/>
      <c r="Y623" s="458"/>
      <c r="Z623" s="458"/>
    </row>
    <row r="624">
      <c r="A624" s="458"/>
      <c r="B624" s="458"/>
      <c r="C624" s="458"/>
      <c r="D624" s="458"/>
      <c r="E624" s="458"/>
      <c r="F624" s="458"/>
      <c r="G624" s="458"/>
      <c r="H624" s="458"/>
      <c r="I624" s="458"/>
      <c r="J624" s="458"/>
      <c r="K624" s="458"/>
      <c r="L624" s="458"/>
      <c r="M624" s="458"/>
      <c r="N624" s="458"/>
      <c r="O624" s="458"/>
      <c r="P624" s="458"/>
      <c r="Q624" s="458"/>
      <c r="R624" s="458"/>
      <c r="S624" s="458"/>
      <c r="T624" s="458"/>
      <c r="U624" s="458"/>
      <c r="V624" s="458"/>
      <c r="W624" s="458"/>
      <c r="X624" s="458"/>
      <c r="Y624" s="458"/>
      <c r="Z624" s="458"/>
    </row>
    <row r="625">
      <c r="A625" s="458"/>
      <c r="B625" s="458"/>
      <c r="C625" s="458"/>
      <c r="D625" s="458"/>
      <c r="E625" s="458"/>
      <c r="F625" s="458"/>
      <c r="G625" s="458"/>
      <c r="H625" s="458"/>
      <c r="I625" s="458"/>
      <c r="J625" s="458"/>
      <c r="K625" s="458"/>
      <c r="L625" s="458"/>
      <c r="M625" s="458"/>
      <c r="N625" s="458"/>
      <c r="O625" s="458"/>
      <c r="P625" s="458"/>
      <c r="Q625" s="458"/>
      <c r="R625" s="458"/>
      <c r="S625" s="458"/>
      <c r="T625" s="458"/>
      <c r="U625" s="458"/>
      <c r="V625" s="458"/>
      <c r="W625" s="458"/>
      <c r="X625" s="458"/>
      <c r="Y625" s="458"/>
      <c r="Z625" s="458"/>
    </row>
    <row r="626">
      <c r="A626" s="458"/>
      <c r="B626" s="458"/>
      <c r="C626" s="458"/>
      <c r="D626" s="458"/>
      <c r="E626" s="458"/>
      <c r="F626" s="458"/>
      <c r="G626" s="458"/>
      <c r="H626" s="458"/>
      <c r="I626" s="458"/>
      <c r="J626" s="458"/>
      <c r="K626" s="458"/>
      <c r="L626" s="458"/>
      <c r="M626" s="458"/>
      <c r="N626" s="458"/>
      <c r="O626" s="458"/>
      <c r="P626" s="458"/>
      <c r="Q626" s="458"/>
      <c r="R626" s="458"/>
      <c r="S626" s="458"/>
      <c r="T626" s="458"/>
      <c r="U626" s="458"/>
      <c r="V626" s="458"/>
      <c r="W626" s="458"/>
      <c r="X626" s="458"/>
      <c r="Y626" s="458"/>
      <c r="Z626" s="458"/>
    </row>
    <row r="627">
      <c r="A627" s="458"/>
      <c r="B627" s="458"/>
      <c r="C627" s="458"/>
      <c r="D627" s="458"/>
      <c r="E627" s="458"/>
      <c r="F627" s="458"/>
      <c r="G627" s="458"/>
      <c r="H627" s="458"/>
      <c r="I627" s="458"/>
      <c r="J627" s="458"/>
      <c r="K627" s="458"/>
      <c r="L627" s="458"/>
      <c r="M627" s="458"/>
      <c r="N627" s="458"/>
      <c r="O627" s="458"/>
      <c r="P627" s="458"/>
      <c r="Q627" s="458"/>
      <c r="R627" s="458"/>
      <c r="S627" s="458"/>
      <c r="T627" s="458"/>
      <c r="U627" s="458"/>
      <c r="V627" s="458"/>
      <c r="W627" s="458"/>
      <c r="X627" s="458"/>
      <c r="Y627" s="458"/>
      <c r="Z627" s="458"/>
    </row>
    <row r="628">
      <c r="A628" s="458"/>
      <c r="B628" s="458"/>
      <c r="C628" s="458"/>
      <c r="D628" s="458"/>
      <c r="E628" s="458"/>
      <c r="F628" s="458"/>
      <c r="G628" s="458"/>
      <c r="H628" s="458"/>
      <c r="I628" s="458"/>
      <c r="J628" s="458"/>
      <c r="K628" s="458"/>
      <c r="L628" s="458"/>
      <c r="M628" s="458"/>
      <c r="N628" s="458"/>
      <c r="O628" s="458"/>
      <c r="P628" s="458"/>
      <c r="Q628" s="458"/>
      <c r="R628" s="458"/>
      <c r="S628" s="458"/>
      <c r="T628" s="458"/>
      <c r="U628" s="458"/>
      <c r="V628" s="458"/>
      <c r="W628" s="458"/>
      <c r="X628" s="458"/>
      <c r="Y628" s="458"/>
      <c r="Z628" s="458"/>
    </row>
    <row r="629">
      <c r="A629" s="458"/>
      <c r="B629" s="458"/>
      <c r="C629" s="458"/>
      <c r="D629" s="458"/>
      <c r="E629" s="458"/>
      <c r="F629" s="458"/>
      <c r="G629" s="458"/>
      <c r="H629" s="458"/>
      <c r="I629" s="458"/>
      <c r="J629" s="458"/>
      <c r="K629" s="458"/>
      <c r="L629" s="458"/>
      <c r="M629" s="458"/>
      <c r="N629" s="458"/>
      <c r="O629" s="458"/>
      <c r="P629" s="458"/>
      <c r="Q629" s="458"/>
      <c r="R629" s="458"/>
      <c r="S629" s="458"/>
      <c r="T629" s="458"/>
      <c r="U629" s="458"/>
      <c r="V629" s="458"/>
      <c r="W629" s="458"/>
      <c r="X629" s="458"/>
      <c r="Y629" s="458"/>
      <c r="Z629" s="458"/>
    </row>
    <row r="630">
      <c r="A630" s="458"/>
      <c r="B630" s="458"/>
      <c r="C630" s="458"/>
      <c r="D630" s="458"/>
      <c r="E630" s="458"/>
      <c r="F630" s="458"/>
      <c r="G630" s="458"/>
      <c r="H630" s="458"/>
      <c r="I630" s="458"/>
      <c r="J630" s="458"/>
      <c r="K630" s="458"/>
      <c r="L630" s="458"/>
      <c r="M630" s="458"/>
      <c r="N630" s="458"/>
      <c r="O630" s="458"/>
      <c r="P630" s="458"/>
      <c r="Q630" s="458"/>
      <c r="R630" s="458"/>
      <c r="S630" s="458"/>
      <c r="T630" s="458"/>
      <c r="U630" s="458"/>
      <c r="V630" s="458"/>
      <c r="W630" s="458"/>
      <c r="X630" s="458"/>
      <c r="Y630" s="458"/>
      <c r="Z630" s="458"/>
    </row>
    <row r="631">
      <c r="A631" s="458"/>
      <c r="B631" s="458"/>
      <c r="C631" s="458"/>
      <c r="D631" s="458"/>
      <c r="E631" s="458"/>
      <c r="F631" s="458"/>
      <c r="G631" s="458"/>
      <c r="H631" s="458"/>
      <c r="I631" s="458"/>
      <c r="J631" s="458"/>
      <c r="K631" s="458"/>
      <c r="L631" s="458"/>
      <c r="M631" s="458"/>
      <c r="N631" s="458"/>
      <c r="O631" s="458"/>
      <c r="P631" s="458"/>
      <c r="Q631" s="458"/>
      <c r="R631" s="458"/>
      <c r="S631" s="458"/>
      <c r="T631" s="458"/>
      <c r="U631" s="458"/>
      <c r="V631" s="458"/>
      <c r="W631" s="458"/>
      <c r="X631" s="458"/>
      <c r="Y631" s="458"/>
      <c r="Z631" s="458"/>
    </row>
    <row r="632">
      <c r="A632" s="458"/>
      <c r="B632" s="458"/>
      <c r="C632" s="458"/>
      <c r="D632" s="458"/>
      <c r="E632" s="458"/>
      <c r="F632" s="458"/>
      <c r="G632" s="458"/>
      <c r="H632" s="458"/>
      <c r="I632" s="458"/>
      <c r="J632" s="458"/>
      <c r="K632" s="458"/>
      <c r="L632" s="458"/>
      <c r="M632" s="458"/>
      <c r="N632" s="458"/>
      <c r="O632" s="458"/>
      <c r="P632" s="458"/>
      <c r="Q632" s="458"/>
      <c r="R632" s="458"/>
      <c r="S632" s="458"/>
      <c r="T632" s="458"/>
      <c r="U632" s="458"/>
      <c r="V632" s="458"/>
      <c r="W632" s="458"/>
      <c r="X632" s="458"/>
      <c r="Y632" s="458"/>
      <c r="Z632" s="458"/>
    </row>
    <row r="633">
      <c r="A633" s="458"/>
      <c r="B633" s="458"/>
      <c r="C633" s="458"/>
      <c r="D633" s="458"/>
      <c r="E633" s="458"/>
      <c r="F633" s="458"/>
      <c r="G633" s="458"/>
      <c r="H633" s="458"/>
      <c r="I633" s="458"/>
      <c r="J633" s="458"/>
      <c r="K633" s="458"/>
      <c r="L633" s="458"/>
      <c r="M633" s="458"/>
      <c r="N633" s="458"/>
      <c r="O633" s="458"/>
      <c r="P633" s="458"/>
      <c r="Q633" s="458"/>
      <c r="R633" s="458"/>
      <c r="S633" s="458"/>
      <c r="T633" s="458"/>
      <c r="U633" s="458"/>
      <c r="V633" s="458"/>
      <c r="W633" s="458"/>
      <c r="X633" s="458"/>
      <c r="Y633" s="458"/>
      <c r="Z633" s="458"/>
    </row>
    <row r="634">
      <c r="A634" s="458"/>
      <c r="B634" s="458"/>
      <c r="C634" s="458"/>
      <c r="D634" s="458"/>
      <c r="E634" s="458"/>
      <c r="F634" s="458"/>
      <c r="G634" s="458"/>
      <c r="H634" s="458"/>
      <c r="I634" s="458"/>
      <c r="J634" s="458"/>
      <c r="K634" s="458"/>
      <c r="L634" s="458"/>
      <c r="M634" s="458"/>
      <c r="N634" s="458"/>
      <c r="O634" s="458"/>
      <c r="P634" s="458"/>
      <c r="Q634" s="458"/>
      <c r="R634" s="458"/>
      <c r="S634" s="458"/>
      <c r="T634" s="458"/>
      <c r="U634" s="458"/>
      <c r="V634" s="458"/>
      <c r="W634" s="458"/>
      <c r="X634" s="458"/>
      <c r="Y634" s="458"/>
      <c r="Z634" s="458"/>
    </row>
    <row r="635">
      <c r="A635" s="458"/>
      <c r="B635" s="458"/>
      <c r="C635" s="458"/>
      <c r="D635" s="458"/>
      <c r="E635" s="458"/>
      <c r="F635" s="458"/>
      <c r="G635" s="458"/>
      <c r="H635" s="458"/>
      <c r="I635" s="458"/>
      <c r="J635" s="458"/>
      <c r="K635" s="458"/>
      <c r="L635" s="458"/>
      <c r="M635" s="458"/>
      <c r="N635" s="458"/>
      <c r="O635" s="458"/>
      <c r="P635" s="458"/>
      <c r="Q635" s="458"/>
      <c r="R635" s="458"/>
      <c r="S635" s="458"/>
      <c r="T635" s="458"/>
      <c r="U635" s="458"/>
      <c r="V635" s="458"/>
      <c r="W635" s="458"/>
      <c r="X635" s="458"/>
      <c r="Y635" s="458"/>
      <c r="Z635" s="458"/>
    </row>
    <row r="636">
      <c r="A636" s="458"/>
      <c r="B636" s="458"/>
      <c r="C636" s="458"/>
      <c r="D636" s="458"/>
      <c r="E636" s="458"/>
      <c r="F636" s="458"/>
      <c r="G636" s="458"/>
      <c r="H636" s="458"/>
      <c r="I636" s="458"/>
      <c r="J636" s="458"/>
      <c r="K636" s="458"/>
      <c r="L636" s="458"/>
      <c r="M636" s="458"/>
      <c r="N636" s="458"/>
      <c r="O636" s="458"/>
      <c r="P636" s="458"/>
      <c r="Q636" s="458"/>
      <c r="R636" s="458"/>
      <c r="S636" s="458"/>
      <c r="T636" s="458"/>
      <c r="U636" s="458"/>
      <c r="V636" s="458"/>
      <c r="W636" s="458"/>
      <c r="X636" s="458"/>
      <c r="Y636" s="458"/>
      <c r="Z636" s="458"/>
    </row>
    <row r="637">
      <c r="A637" s="458"/>
      <c r="B637" s="458"/>
      <c r="C637" s="458"/>
      <c r="D637" s="458"/>
      <c r="E637" s="458"/>
      <c r="F637" s="458"/>
      <c r="G637" s="458"/>
      <c r="H637" s="458"/>
      <c r="I637" s="458"/>
      <c r="J637" s="458"/>
      <c r="K637" s="458"/>
      <c r="L637" s="458"/>
      <c r="M637" s="458"/>
      <c r="N637" s="458"/>
      <c r="O637" s="458"/>
      <c r="P637" s="458"/>
      <c r="Q637" s="458"/>
      <c r="R637" s="458"/>
      <c r="S637" s="458"/>
      <c r="T637" s="458"/>
      <c r="U637" s="458"/>
      <c r="V637" s="458"/>
      <c r="W637" s="458"/>
      <c r="X637" s="458"/>
      <c r="Y637" s="458"/>
      <c r="Z637" s="458"/>
    </row>
    <row r="638">
      <c r="A638" s="458"/>
      <c r="B638" s="458"/>
      <c r="C638" s="458"/>
      <c r="D638" s="458"/>
      <c r="E638" s="458"/>
      <c r="F638" s="458"/>
      <c r="G638" s="458"/>
      <c r="H638" s="458"/>
      <c r="I638" s="458"/>
      <c r="J638" s="458"/>
      <c r="K638" s="458"/>
      <c r="L638" s="458"/>
      <c r="M638" s="458"/>
      <c r="N638" s="458"/>
      <c r="O638" s="458"/>
      <c r="P638" s="458"/>
      <c r="Q638" s="458"/>
      <c r="R638" s="458"/>
      <c r="S638" s="458"/>
      <c r="T638" s="458"/>
      <c r="U638" s="458"/>
      <c r="V638" s="458"/>
      <c r="W638" s="458"/>
      <c r="X638" s="458"/>
      <c r="Y638" s="458"/>
      <c r="Z638" s="458"/>
    </row>
    <row r="639">
      <c r="A639" s="458"/>
      <c r="B639" s="458"/>
      <c r="C639" s="458"/>
      <c r="D639" s="458"/>
      <c r="E639" s="458"/>
      <c r="F639" s="458"/>
      <c r="G639" s="458"/>
      <c r="H639" s="458"/>
      <c r="I639" s="458"/>
      <c r="J639" s="458"/>
      <c r="K639" s="458"/>
      <c r="L639" s="458"/>
      <c r="M639" s="458"/>
      <c r="N639" s="458"/>
      <c r="O639" s="458"/>
      <c r="P639" s="458"/>
      <c r="Q639" s="458"/>
      <c r="R639" s="458"/>
      <c r="S639" s="458"/>
      <c r="T639" s="458"/>
      <c r="U639" s="458"/>
      <c r="V639" s="458"/>
      <c r="W639" s="458"/>
      <c r="X639" s="458"/>
      <c r="Y639" s="458"/>
      <c r="Z639" s="458"/>
    </row>
    <row r="640">
      <c r="A640" s="458"/>
      <c r="B640" s="458"/>
      <c r="C640" s="458"/>
      <c r="D640" s="458"/>
      <c r="E640" s="458"/>
      <c r="F640" s="458"/>
      <c r="G640" s="458"/>
      <c r="H640" s="458"/>
      <c r="I640" s="458"/>
      <c r="J640" s="458"/>
      <c r="K640" s="458"/>
      <c r="L640" s="458"/>
      <c r="M640" s="458"/>
      <c r="N640" s="458"/>
      <c r="O640" s="458"/>
      <c r="P640" s="458"/>
      <c r="Q640" s="458"/>
      <c r="R640" s="458"/>
      <c r="S640" s="458"/>
      <c r="T640" s="458"/>
      <c r="U640" s="458"/>
      <c r="V640" s="458"/>
      <c r="W640" s="458"/>
      <c r="X640" s="458"/>
      <c r="Y640" s="458"/>
      <c r="Z640" s="458"/>
    </row>
    <row r="641">
      <c r="A641" s="458"/>
      <c r="B641" s="458"/>
      <c r="C641" s="458"/>
      <c r="D641" s="458"/>
      <c r="E641" s="458"/>
      <c r="F641" s="458"/>
      <c r="G641" s="458"/>
      <c r="H641" s="458"/>
      <c r="I641" s="458"/>
      <c r="J641" s="458"/>
      <c r="K641" s="458"/>
      <c r="L641" s="458"/>
      <c r="M641" s="458"/>
      <c r="N641" s="458"/>
      <c r="O641" s="458"/>
      <c r="P641" s="458"/>
      <c r="Q641" s="458"/>
      <c r="R641" s="458"/>
      <c r="S641" s="458"/>
      <c r="T641" s="458"/>
      <c r="U641" s="458"/>
      <c r="V641" s="458"/>
      <c r="W641" s="458"/>
      <c r="X641" s="458"/>
      <c r="Y641" s="458"/>
      <c r="Z641" s="458"/>
    </row>
    <row r="642">
      <c r="A642" s="458"/>
      <c r="B642" s="458"/>
      <c r="C642" s="458"/>
      <c r="D642" s="458"/>
      <c r="E642" s="458"/>
      <c r="F642" s="458"/>
      <c r="G642" s="458"/>
      <c r="H642" s="458"/>
      <c r="I642" s="458"/>
      <c r="J642" s="458"/>
      <c r="K642" s="458"/>
      <c r="L642" s="458"/>
      <c r="M642" s="458"/>
      <c r="N642" s="458"/>
      <c r="O642" s="458"/>
      <c r="P642" s="458"/>
      <c r="Q642" s="458"/>
      <c r="R642" s="458"/>
      <c r="S642" s="458"/>
      <c r="T642" s="458"/>
      <c r="U642" s="458"/>
      <c r="V642" s="458"/>
      <c r="W642" s="458"/>
      <c r="X642" s="458"/>
      <c r="Y642" s="458"/>
      <c r="Z642" s="458"/>
    </row>
    <row r="643">
      <c r="A643" s="458"/>
      <c r="B643" s="458"/>
      <c r="C643" s="458"/>
      <c r="D643" s="458"/>
      <c r="E643" s="458"/>
      <c r="F643" s="458"/>
      <c r="G643" s="458"/>
      <c r="H643" s="458"/>
      <c r="I643" s="458"/>
      <c r="J643" s="458"/>
      <c r="K643" s="458"/>
      <c r="L643" s="458"/>
      <c r="M643" s="458"/>
      <c r="N643" s="458"/>
      <c r="O643" s="458"/>
      <c r="P643" s="458"/>
      <c r="Q643" s="458"/>
      <c r="R643" s="458"/>
      <c r="S643" s="458"/>
      <c r="T643" s="458"/>
      <c r="U643" s="458"/>
      <c r="V643" s="458"/>
      <c r="W643" s="458"/>
      <c r="X643" s="458"/>
      <c r="Y643" s="458"/>
      <c r="Z643" s="458"/>
    </row>
    <row r="644">
      <c r="A644" s="458"/>
      <c r="B644" s="458"/>
      <c r="C644" s="458"/>
      <c r="D644" s="458"/>
      <c r="E644" s="458"/>
      <c r="F644" s="458"/>
      <c r="G644" s="458"/>
      <c r="H644" s="458"/>
      <c r="I644" s="458"/>
      <c r="J644" s="458"/>
      <c r="K644" s="458"/>
      <c r="L644" s="458"/>
      <c r="M644" s="458"/>
      <c r="N644" s="458"/>
      <c r="O644" s="458"/>
      <c r="P644" s="458"/>
      <c r="Q644" s="458"/>
      <c r="R644" s="458"/>
      <c r="S644" s="458"/>
      <c r="T644" s="458"/>
      <c r="U644" s="458"/>
      <c r="V644" s="458"/>
      <c r="W644" s="458"/>
      <c r="X644" s="458"/>
      <c r="Y644" s="458"/>
      <c r="Z644" s="458"/>
    </row>
    <row r="645">
      <c r="A645" s="458"/>
      <c r="B645" s="458"/>
      <c r="C645" s="458"/>
      <c r="D645" s="458"/>
      <c r="E645" s="458"/>
      <c r="F645" s="458"/>
      <c r="G645" s="458"/>
      <c r="H645" s="458"/>
      <c r="I645" s="458"/>
      <c r="J645" s="458"/>
      <c r="K645" s="458"/>
      <c r="L645" s="458"/>
      <c r="M645" s="458"/>
      <c r="N645" s="458"/>
      <c r="O645" s="458"/>
      <c r="P645" s="458"/>
      <c r="Q645" s="458"/>
      <c r="R645" s="458"/>
      <c r="S645" s="458"/>
      <c r="T645" s="458"/>
      <c r="U645" s="458"/>
      <c r="V645" s="458"/>
      <c r="W645" s="458"/>
      <c r="X645" s="458"/>
      <c r="Y645" s="458"/>
      <c r="Z645" s="458"/>
    </row>
    <row r="646">
      <c r="A646" s="458"/>
      <c r="B646" s="458"/>
      <c r="C646" s="458"/>
      <c r="D646" s="458"/>
      <c r="E646" s="458"/>
      <c r="F646" s="458"/>
      <c r="G646" s="458"/>
      <c r="H646" s="458"/>
      <c r="I646" s="458"/>
      <c r="J646" s="458"/>
      <c r="K646" s="458"/>
      <c r="L646" s="458"/>
      <c r="M646" s="458"/>
      <c r="N646" s="458"/>
      <c r="O646" s="458"/>
      <c r="P646" s="458"/>
      <c r="Q646" s="458"/>
      <c r="R646" s="458"/>
      <c r="S646" s="458"/>
      <c r="T646" s="458"/>
      <c r="U646" s="458"/>
      <c r="V646" s="458"/>
      <c r="W646" s="458"/>
      <c r="X646" s="458"/>
      <c r="Y646" s="458"/>
      <c r="Z646" s="458"/>
    </row>
    <row r="647">
      <c r="A647" s="458"/>
      <c r="B647" s="458"/>
      <c r="C647" s="458"/>
      <c r="D647" s="458"/>
      <c r="E647" s="458"/>
      <c r="F647" s="458"/>
      <c r="G647" s="458"/>
      <c r="H647" s="458"/>
      <c r="I647" s="458"/>
      <c r="J647" s="458"/>
      <c r="K647" s="458"/>
      <c r="L647" s="458"/>
      <c r="M647" s="458"/>
      <c r="N647" s="458"/>
      <c r="O647" s="458"/>
      <c r="P647" s="458"/>
      <c r="Q647" s="458"/>
      <c r="R647" s="458"/>
      <c r="S647" s="458"/>
      <c r="T647" s="458"/>
      <c r="U647" s="458"/>
      <c r="V647" s="458"/>
      <c r="W647" s="458"/>
      <c r="X647" s="458"/>
      <c r="Y647" s="458"/>
      <c r="Z647" s="458"/>
    </row>
    <row r="648">
      <c r="A648" s="458"/>
      <c r="B648" s="458"/>
      <c r="C648" s="458"/>
      <c r="D648" s="458"/>
      <c r="E648" s="458"/>
      <c r="F648" s="458"/>
      <c r="G648" s="458"/>
      <c r="H648" s="458"/>
      <c r="I648" s="458"/>
      <c r="J648" s="458"/>
      <c r="K648" s="458"/>
      <c r="L648" s="458"/>
      <c r="M648" s="458"/>
      <c r="N648" s="458"/>
      <c r="O648" s="458"/>
      <c r="P648" s="458"/>
      <c r="Q648" s="458"/>
      <c r="R648" s="458"/>
      <c r="S648" s="458"/>
      <c r="T648" s="458"/>
      <c r="U648" s="458"/>
      <c r="V648" s="458"/>
      <c r="W648" s="458"/>
      <c r="X648" s="458"/>
      <c r="Y648" s="458"/>
      <c r="Z648" s="458"/>
    </row>
    <row r="649">
      <c r="A649" s="458"/>
      <c r="B649" s="458"/>
      <c r="C649" s="458"/>
      <c r="D649" s="458"/>
      <c r="E649" s="458"/>
      <c r="F649" s="458"/>
      <c r="G649" s="458"/>
      <c r="H649" s="458"/>
      <c r="I649" s="458"/>
      <c r="J649" s="458"/>
      <c r="K649" s="458"/>
      <c r="L649" s="458"/>
      <c r="M649" s="458"/>
      <c r="N649" s="458"/>
      <c r="O649" s="458"/>
      <c r="P649" s="458"/>
      <c r="Q649" s="458"/>
      <c r="R649" s="458"/>
      <c r="S649" s="458"/>
      <c r="T649" s="458"/>
      <c r="U649" s="458"/>
      <c r="V649" s="458"/>
      <c r="W649" s="458"/>
      <c r="X649" s="458"/>
      <c r="Y649" s="458"/>
      <c r="Z649" s="458"/>
    </row>
    <row r="650">
      <c r="A650" s="458"/>
      <c r="B650" s="458"/>
      <c r="C650" s="458"/>
      <c r="D650" s="458"/>
      <c r="E650" s="458"/>
      <c r="F650" s="458"/>
      <c r="G650" s="458"/>
      <c r="H650" s="458"/>
      <c r="I650" s="458"/>
      <c r="J650" s="458"/>
      <c r="K650" s="458"/>
      <c r="L650" s="458"/>
      <c r="M650" s="458"/>
      <c r="N650" s="458"/>
      <c r="O650" s="458"/>
      <c r="P650" s="458"/>
      <c r="Q650" s="458"/>
      <c r="R650" s="458"/>
      <c r="S650" s="458"/>
      <c r="T650" s="458"/>
      <c r="U650" s="458"/>
      <c r="V650" s="458"/>
      <c r="W650" s="458"/>
      <c r="X650" s="458"/>
      <c r="Y650" s="458"/>
      <c r="Z650" s="458"/>
    </row>
    <row r="651">
      <c r="A651" s="458"/>
      <c r="B651" s="458"/>
      <c r="C651" s="458"/>
      <c r="D651" s="458"/>
      <c r="E651" s="458"/>
      <c r="F651" s="458"/>
      <c r="G651" s="458"/>
      <c r="H651" s="458"/>
      <c r="I651" s="458"/>
      <c r="J651" s="458"/>
      <c r="K651" s="458"/>
      <c r="L651" s="458"/>
      <c r="M651" s="458"/>
      <c r="N651" s="458"/>
      <c r="O651" s="458"/>
      <c r="P651" s="458"/>
      <c r="Q651" s="458"/>
      <c r="R651" s="458"/>
      <c r="S651" s="458"/>
      <c r="T651" s="458"/>
      <c r="U651" s="458"/>
      <c r="V651" s="458"/>
      <c r="W651" s="458"/>
      <c r="X651" s="458"/>
      <c r="Y651" s="458"/>
      <c r="Z651" s="458"/>
    </row>
    <row r="652">
      <c r="A652" s="458"/>
      <c r="B652" s="458"/>
      <c r="C652" s="458"/>
      <c r="D652" s="458"/>
      <c r="E652" s="458"/>
      <c r="F652" s="458"/>
      <c r="G652" s="458"/>
      <c r="H652" s="458"/>
      <c r="I652" s="458"/>
      <c r="J652" s="458"/>
      <c r="K652" s="458"/>
      <c r="L652" s="458"/>
      <c r="M652" s="458"/>
      <c r="N652" s="458"/>
      <c r="O652" s="458"/>
      <c r="P652" s="458"/>
      <c r="Q652" s="458"/>
      <c r="R652" s="458"/>
      <c r="S652" s="458"/>
      <c r="T652" s="458"/>
      <c r="U652" s="458"/>
      <c r="V652" s="458"/>
      <c r="W652" s="458"/>
      <c r="X652" s="458"/>
      <c r="Y652" s="458"/>
      <c r="Z652" s="458"/>
    </row>
    <row r="653">
      <c r="A653" s="458"/>
      <c r="B653" s="458"/>
      <c r="C653" s="458"/>
      <c r="D653" s="458"/>
      <c r="E653" s="458"/>
      <c r="F653" s="458"/>
      <c r="G653" s="458"/>
      <c r="H653" s="458"/>
      <c r="I653" s="458"/>
      <c r="J653" s="458"/>
      <c r="K653" s="458"/>
      <c r="L653" s="458"/>
      <c r="M653" s="458"/>
      <c r="N653" s="458"/>
      <c r="O653" s="458"/>
      <c r="P653" s="458"/>
      <c r="Q653" s="458"/>
      <c r="R653" s="458"/>
      <c r="S653" s="458"/>
      <c r="T653" s="458"/>
      <c r="U653" s="458"/>
      <c r="V653" s="458"/>
      <c r="W653" s="458"/>
      <c r="X653" s="458"/>
      <c r="Y653" s="458"/>
      <c r="Z653" s="458"/>
    </row>
    <row r="654">
      <c r="A654" s="458"/>
      <c r="B654" s="458"/>
      <c r="C654" s="458"/>
      <c r="D654" s="458"/>
      <c r="E654" s="458"/>
      <c r="F654" s="458"/>
      <c r="G654" s="458"/>
      <c r="H654" s="458"/>
      <c r="I654" s="458"/>
      <c r="J654" s="458"/>
      <c r="K654" s="458"/>
      <c r="L654" s="458"/>
      <c r="M654" s="458"/>
      <c r="N654" s="458"/>
      <c r="O654" s="458"/>
      <c r="P654" s="458"/>
      <c r="Q654" s="458"/>
      <c r="R654" s="458"/>
      <c r="S654" s="458"/>
      <c r="T654" s="458"/>
      <c r="U654" s="458"/>
      <c r="V654" s="458"/>
      <c r="W654" s="458"/>
      <c r="X654" s="458"/>
      <c r="Y654" s="458"/>
      <c r="Z654" s="458"/>
    </row>
    <row r="655">
      <c r="A655" s="458"/>
      <c r="B655" s="458"/>
      <c r="C655" s="458"/>
      <c r="D655" s="458"/>
      <c r="E655" s="458"/>
      <c r="F655" s="458"/>
      <c r="G655" s="458"/>
      <c r="H655" s="458"/>
      <c r="I655" s="458"/>
      <c r="J655" s="458"/>
      <c r="K655" s="458"/>
      <c r="L655" s="458"/>
      <c r="M655" s="458"/>
      <c r="N655" s="458"/>
      <c r="O655" s="458"/>
      <c r="P655" s="458"/>
      <c r="Q655" s="458"/>
      <c r="R655" s="458"/>
      <c r="S655" s="458"/>
      <c r="T655" s="458"/>
      <c r="U655" s="458"/>
      <c r="V655" s="458"/>
      <c r="W655" s="458"/>
      <c r="X655" s="458"/>
      <c r="Y655" s="458"/>
      <c r="Z655" s="458"/>
    </row>
    <row r="656">
      <c r="A656" s="458"/>
      <c r="B656" s="458"/>
      <c r="C656" s="458"/>
      <c r="D656" s="458"/>
      <c r="E656" s="458"/>
      <c r="F656" s="458"/>
      <c r="G656" s="458"/>
      <c r="H656" s="458"/>
      <c r="I656" s="458"/>
      <c r="J656" s="458"/>
      <c r="K656" s="458"/>
      <c r="L656" s="458"/>
      <c r="M656" s="458"/>
      <c r="N656" s="458"/>
      <c r="O656" s="458"/>
      <c r="P656" s="458"/>
      <c r="Q656" s="458"/>
      <c r="R656" s="458"/>
      <c r="S656" s="458"/>
      <c r="T656" s="458"/>
      <c r="U656" s="458"/>
      <c r="V656" s="458"/>
      <c r="W656" s="458"/>
      <c r="X656" s="458"/>
      <c r="Y656" s="458"/>
      <c r="Z656" s="458"/>
    </row>
    <row r="657">
      <c r="A657" s="458"/>
      <c r="B657" s="458"/>
      <c r="C657" s="458"/>
      <c r="D657" s="458"/>
      <c r="E657" s="458"/>
      <c r="F657" s="458"/>
      <c r="G657" s="458"/>
      <c r="H657" s="458"/>
      <c r="I657" s="458"/>
      <c r="J657" s="458"/>
      <c r="K657" s="458"/>
      <c r="L657" s="458"/>
      <c r="M657" s="458"/>
      <c r="N657" s="458"/>
      <c r="O657" s="458"/>
      <c r="P657" s="458"/>
      <c r="Q657" s="458"/>
      <c r="R657" s="458"/>
      <c r="S657" s="458"/>
      <c r="T657" s="458"/>
      <c r="U657" s="458"/>
      <c r="V657" s="458"/>
      <c r="W657" s="458"/>
      <c r="X657" s="458"/>
      <c r="Y657" s="458"/>
      <c r="Z657" s="458"/>
    </row>
    <row r="658">
      <c r="A658" s="458"/>
      <c r="B658" s="458"/>
      <c r="C658" s="458"/>
      <c r="D658" s="458"/>
      <c r="E658" s="458"/>
      <c r="F658" s="458"/>
      <c r="G658" s="458"/>
      <c r="H658" s="458"/>
      <c r="I658" s="458"/>
      <c r="J658" s="458"/>
      <c r="K658" s="458"/>
      <c r="L658" s="458"/>
      <c r="M658" s="458"/>
      <c r="N658" s="458"/>
      <c r="O658" s="458"/>
      <c r="P658" s="458"/>
      <c r="Q658" s="458"/>
      <c r="R658" s="458"/>
      <c r="S658" s="458"/>
      <c r="T658" s="458"/>
      <c r="U658" s="458"/>
      <c r="V658" s="458"/>
      <c r="W658" s="458"/>
      <c r="X658" s="458"/>
      <c r="Y658" s="458"/>
      <c r="Z658" s="458"/>
    </row>
    <row r="659">
      <c r="A659" s="458"/>
      <c r="B659" s="458"/>
      <c r="C659" s="458"/>
      <c r="D659" s="458"/>
      <c r="E659" s="458"/>
      <c r="F659" s="458"/>
      <c r="G659" s="458"/>
      <c r="H659" s="458"/>
      <c r="I659" s="458"/>
      <c r="J659" s="458"/>
      <c r="K659" s="458"/>
      <c r="L659" s="458"/>
      <c r="M659" s="458"/>
      <c r="N659" s="458"/>
      <c r="O659" s="458"/>
      <c r="P659" s="458"/>
      <c r="Q659" s="458"/>
      <c r="R659" s="458"/>
      <c r="S659" s="458"/>
      <c r="T659" s="458"/>
      <c r="U659" s="458"/>
      <c r="V659" s="458"/>
      <c r="W659" s="458"/>
      <c r="X659" s="458"/>
      <c r="Y659" s="458"/>
      <c r="Z659" s="458"/>
    </row>
    <row r="660">
      <c r="A660" s="458"/>
      <c r="B660" s="458"/>
      <c r="C660" s="458"/>
      <c r="D660" s="458"/>
      <c r="E660" s="458"/>
      <c r="F660" s="458"/>
      <c r="G660" s="458"/>
      <c r="H660" s="458"/>
      <c r="I660" s="458"/>
      <c r="J660" s="458"/>
      <c r="K660" s="458"/>
      <c r="L660" s="458"/>
      <c r="M660" s="458"/>
      <c r="N660" s="458"/>
      <c r="O660" s="458"/>
      <c r="P660" s="458"/>
      <c r="Q660" s="458"/>
      <c r="R660" s="458"/>
      <c r="S660" s="458"/>
      <c r="T660" s="458"/>
      <c r="U660" s="458"/>
      <c r="V660" s="458"/>
      <c r="W660" s="458"/>
      <c r="X660" s="458"/>
      <c r="Y660" s="458"/>
      <c r="Z660" s="458"/>
    </row>
    <row r="661">
      <c r="A661" s="458"/>
      <c r="B661" s="458"/>
      <c r="C661" s="458"/>
      <c r="D661" s="458"/>
      <c r="E661" s="458"/>
      <c r="F661" s="458"/>
      <c r="G661" s="458"/>
      <c r="H661" s="458"/>
      <c r="I661" s="458"/>
      <c r="J661" s="458"/>
      <c r="K661" s="458"/>
      <c r="L661" s="458"/>
      <c r="M661" s="458"/>
      <c r="N661" s="458"/>
      <c r="O661" s="458"/>
      <c r="P661" s="458"/>
      <c r="Q661" s="458"/>
      <c r="R661" s="458"/>
      <c r="S661" s="458"/>
      <c r="T661" s="458"/>
      <c r="U661" s="458"/>
      <c r="V661" s="458"/>
      <c r="W661" s="458"/>
      <c r="X661" s="458"/>
      <c r="Y661" s="458"/>
      <c r="Z661" s="458"/>
    </row>
    <row r="662">
      <c r="A662" s="458"/>
      <c r="B662" s="458"/>
      <c r="C662" s="458"/>
      <c r="D662" s="458"/>
      <c r="E662" s="458"/>
      <c r="F662" s="458"/>
      <c r="G662" s="458"/>
      <c r="H662" s="458"/>
      <c r="I662" s="458"/>
      <c r="J662" s="458"/>
      <c r="K662" s="458"/>
      <c r="L662" s="458"/>
      <c r="M662" s="458"/>
      <c r="N662" s="458"/>
      <c r="O662" s="458"/>
      <c r="P662" s="458"/>
      <c r="Q662" s="458"/>
      <c r="R662" s="458"/>
      <c r="S662" s="458"/>
      <c r="T662" s="458"/>
      <c r="U662" s="458"/>
      <c r="V662" s="458"/>
      <c r="W662" s="458"/>
      <c r="X662" s="458"/>
      <c r="Y662" s="458"/>
      <c r="Z662" s="458"/>
    </row>
    <row r="663">
      <c r="A663" s="458"/>
      <c r="B663" s="458"/>
      <c r="C663" s="458"/>
      <c r="D663" s="458"/>
      <c r="E663" s="458"/>
      <c r="F663" s="458"/>
      <c r="G663" s="458"/>
      <c r="H663" s="458"/>
      <c r="I663" s="458"/>
      <c r="J663" s="458"/>
      <c r="K663" s="458"/>
      <c r="L663" s="458"/>
      <c r="M663" s="458"/>
      <c r="N663" s="458"/>
      <c r="O663" s="458"/>
      <c r="P663" s="458"/>
      <c r="Q663" s="458"/>
      <c r="R663" s="458"/>
      <c r="S663" s="458"/>
      <c r="T663" s="458"/>
      <c r="U663" s="458"/>
      <c r="V663" s="458"/>
      <c r="W663" s="458"/>
      <c r="X663" s="458"/>
      <c r="Y663" s="458"/>
      <c r="Z663" s="458"/>
    </row>
    <row r="664">
      <c r="A664" s="458"/>
      <c r="B664" s="458"/>
      <c r="C664" s="458"/>
      <c r="D664" s="458"/>
      <c r="E664" s="458"/>
      <c r="F664" s="458"/>
      <c r="G664" s="458"/>
      <c r="H664" s="458"/>
      <c r="I664" s="458"/>
      <c r="J664" s="458"/>
      <c r="K664" s="458"/>
      <c r="L664" s="458"/>
      <c r="M664" s="458"/>
      <c r="N664" s="458"/>
      <c r="O664" s="458"/>
      <c r="P664" s="458"/>
      <c r="Q664" s="458"/>
      <c r="R664" s="458"/>
      <c r="S664" s="458"/>
      <c r="T664" s="458"/>
      <c r="U664" s="458"/>
      <c r="V664" s="458"/>
      <c r="W664" s="458"/>
      <c r="X664" s="458"/>
      <c r="Y664" s="458"/>
      <c r="Z664" s="458"/>
    </row>
    <row r="665">
      <c r="A665" s="458"/>
      <c r="B665" s="458"/>
      <c r="C665" s="458"/>
      <c r="D665" s="458"/>
      <c r="E665" s="458"/>
      <c r="F665" s="458"/>
      <c r="G665" s="458"/>
      <c r="H665" s="458"/>
      <c r="I665" s="458"/>
      <c r="J665" s="458"/>
      <c r="K665" s="458"/>
      <c r="L665" s="458"/>
      <c r="M665" s="458"/>
      <c r="N665" s="458"/>
      <c r="O665" s="458"/>
      <c r="P665" s="458"/>
      <c r="Q665" s="458"/>
      <c r="R665" s="458"/>
      <c r="S665" s="458"/>
      <c r="T665" s="458"/>
      <c r="U665" s="458"/>
      <c r="V665" s="458"/>
      <c r="W665" s="458"/>
      <c r="X665" s="458"/>
      <c r="Y665" s="458"/>
      <c r="Z665" s="458"/>
    </row>
    <row r="666">
      <c r="A666" s="458"/>
      <c r="B666" s="458"/>
      <c r="C666" s="458"/>
      <c r="D666" s="458"/>
      <c r="E666" s="458"/>
      <c r="F666" s="458"/>
      <c r="G666" s="458"/>
      <c r="H666" s="458"/>
      <c r="I666" s="458"/>
      <c r="J666" s="458"/>
      <c r="K666" s="458"/>
      <c r="L666" s="458"/>
      <c r="M666" s="458"/>
      <c r="N666" s="458"/>
      <c r="O666" s="458"/>
      <c r="P666" s="458"/>
      <c r="Q666" s="458"/>
      <c r="R666" s="458"/>
      <c r="S666" s="458"/>
      <c r="T666" s="458"/>
      <c r="U666" s="458"/>
      <c r="V666" s="458"/>
      <c r="W666" s="458"/>
      <c r="X666" s="458"/>
      <c r="Y666" s="458"/>
      <c r="Z666" s="458"/>
    </row>
    <row r="667">
      <c r="A667" s="458"/>
      <c r="B667" s="458"/>
      <c r="C667" s="458"/>
      <c r="D667" s="458"/>
      <c r="E667" s="458"/>
      <c r="F667" s="458"/>
      <c r="G667" s="458"/>
      <c r="H667" s="458"/>
      <c r="I667" s="458"/>
      <c r="J667" s="458"/>
      <c r="K667" s="458"/>
      <c r="L667" s="458"/>
      <c r="M667" s="458"/>
      <c r="N667" s="458"/>
      <c r="O667" s="458"/>
      <c r="P667" s="458"/>
      <c r="Q667" s="458"/>
      <c r="R667" s="458"/>
      <c r="S667" s="458"/>
      <c r="T667" s="458"/>
      <c r="U667" s="458"/>
      <c r="V667" s="458"/>
      <c r="W667" s="458"/>
      <c r="X667" s="458"/>
      <c r="Y667" s="458"/>
      <c r="Z667" s="458"/>
    </row>
    <row r="668">
      <c r="A668" s="458"/>
      <c r="B668" s="458"/>
      <c r="C668" s="458"/>
      <c r="D668" s="458"/>
      <c r="E668" s="458"/>
      <c r="F668" s="458"/>
      <c r="G668" s="458"/>
      <c r="H668" s="458"/>
      <c r="I668" s="458"/>
      <c r="J668" s="458"/>
      <c r="K668" s="458"/>
      <c r="L668" s="458"/>
      <c r="M668" s="458"/>
      <c r="N668" s="458"/>
      <c r="O668" s="458"/>
      <c r="P668" s="458"/>
      <c r="Q668" s="458"/>
      <c r="R668" s="458"/>
      <c r="S668" s="458"/>
      <c r="T668" s="458"/>
      <c r="U668" s="458"/>
      <c r="V668" s="458"/>
      <c r="W668" s="458"/>
      <c r="X668" s="458"/>
      <c r="Y668" s="458"/>
      <c r="Z668" s="458"/>
    </row>
    <row r="669">
      <c r="A669" s="458"/>
      <c r="B669" s="458"/>
      <c r="C669" s="458"/>
      <c r="D669" s="458"/>
      <c r="E669" s="458"/>
      <c r="F669" s="458"/>
      <c r="G669" s="458"/>
      <c r="H669" s="458"/>
      <c r="I669" s="458"/>
      <c r="J669" s="458"/>
      <c r="K669" s="458"/>
      <c r="L669" s="458"/>
      <c r="M669" s="458"/>
      <c r="N669" s="458"/>
      <c r="O669" s="458"/>
      <c r="P669" s="458"/>
      <c r="Q669" s="458"/>
      <c r="R669" s="458"/>
      <c r="S669" s="458"/>
      <c r="T669" s="458"/>
      <c r="U669" s="458"/>
      <c r="V669" s="458"/>
      <c r="W669" s="458"/>
      <c r="X669" s="458"/>
      <c r="Y669" s="458"/>
      <c r="Z669" s="458"/>
    </row>
    <row r="670">
      <c r="A670" s="458"/>
      <c r="B670" s="458"/>
      <c r="C670" s="458"/>
      <c r="D670" s="458"/>
      <c r="E670" s="458"/>
      <c r="F670" s="458"/>
      <c r="G670" s="458"/>
      <c r="H670" s="458"/>
      <c r="I670" s="458"/>
      <c r="J670" s="458"/>
      <c r="K670" s="458"/>
      <c r="L670" s="458"/>
      <c r="M670" s="458"/>
      <c r="N670" s="458"/>
      <c r="O670" s="458"/>
      <c r="P670" s="458"/>
      <c r="Q670" s="458"/>
      <c r="R670" s="458"/>
      <c r="S670" s="458"/>
      <c r="T670" s="458"/>
      <c r="U670" s="458"/>
      <c r="V670" s="458"/>
      <c r="W670" s="458"/>
      <c r="X670" s="458"/>
      <c r="Y670" s="458"/>
      <c r="Z670" s="458"/>
    </row>
    <row r="671">
      <c r="A671" s="458"/>
      <c r="B671" s="458"/>
      <c r="C671" s="458"/>
      <c r="D671" s="458"/>
      <c r="E671" s="458"/>
      <c r="F671" s="458"/>
      <c r="G671" s="458"/>
      <c r="H671" s="458"/>
      <c r="I671" s="458"/>
      <c r="J671" s="458"/>
      <c r="K671" s="458"/>
      <c r="L671" s="458"/>
      <c r="M671" s="458"/>
      <c r="N671" s="458"/>
      <c r="O671" s="458"/>
      <c r="P671" s="458"/>
      <c r="Q671" s="458"/>
      <c r="R671" s="458"/>
      <c r="S671" s="458"/>
      <c r="T671" s="458"/>
      <c r="U671" s="458"/>
      <c r="V671" s="458"/>
      <c r="W671" s="458"/>
      <c r="X671" s="458"/>
      <c r="Y671" s="458"/>
      <c r="Z671" s="458"/>
    </row>
    <row r="672">
      <c r="A672" s="458"/>
      <c r="B672" s="458"/>
      <c r="C672" s="458"/>
      <c r="D672" s="458"/>
      <c r="E672" s="458"/>
      <c r="F672" s="458"/>
      <c r="G672" s="458"/>
      <c r="H672" s="458"/>
      <c r="I672" s="458"/>
      <c r="J672" s="458"/>
      <c r="K672" s="458"/>
      <c r="L672" s="458"/>
      <c r="M672" s="458"/>
      <c r="N672" s="458"/>
      <c r="O672" s="458"/>
      <c r="P672" s="458"/>
      <c r="Q672" s="458"/>
      <c r="R672" s="458"/>
      <c r="S672" s="458"/>
      <c r="T672" s="458"/>
      <c r="U672" s="458"/>
      <c r="V672" s="458"/>
      <c r="W672" s="458"/>
      <c r="X672" s="458"/>
      <c r="Y672" s="458"/>
      <c r="Z672" s="458"/>
    </row>
    <row r="673">
      <c r="A673" s="458"/>
      <c r="B673" s="458"/>
      <c r="C673" s="458"/>
      <c r="D673" s="458"/>
      <c r="E673" s="458"/>
      <c r="F673" s="458"/>
      <c r="G673" s="458"/>
      <c r="H673" s="458"/>
      <c r="I673" s="458"/>
      <c r="J673" s="458"/>
      <c r="K673" s="458"/>
      <c r="L673" s="458"/>
      <c r="M673" s="458"/>
      <c r="N673" s="458"/>
      <c r="O673" s="458"/>
      <c r="P673" s="458"/>
      <c r="Q673" s="458"/>
      <c r="R673" s="458"/>
      <c r="S673" s="458"/>
      <c r="T673" s="458"/>
      <c r="U673" s="458"/>
      <c r="V673" s="458"/>
      <c r="W673" s="458"/>
      <c r="X673" s="458"/>
      <c r="Y673" s="458"/>
      <c r="Z673" s="458"/>
    </row>
    <row r="674">
      <c r="A674" s="458"/>
      <c r="B674" s="458"/>
      <c r="C674" s="458"/>
      <c r="D674" s="458"/>
      <c r="E674" s="458"/>
      <c r="F674" s="458"/>
      <c r="G674" s="458"/>
      <c r="H674" s="458"/>
      <c r="I674" s="458"/>
      <c r="J674" s="458"/>
      <c r="K674" s="458"/>
      <c r="L674" s="458"/>
      <c r="M674" s="458"/>
      <c r="N674" s="458"/>
      <c r="O674" s="458"/>
      <c r="P674" s="458"/>
      <c r="Q674" s="458"/>
      <c r="R674" s="458"/>
      <c r="S674" s="458"/>
      <c r="T674" s="458"/>
      <c r="U674" s="458"/>
      <c r="V674" s="458"/>
      <c r="W674" s="458"/>
      <c r="X674" s="458"/>
      <c r="Y674" s="458"/>
      <c r="Z674" s="458"/>
    </row>
    <row r="675">
      <c r="A675" s="458"/>
      <c r="B675" s="458"/>
      <c r="C675" s="458"/>
      <c r="D675" s="458"/>
      <c r="E675" s="458"/>
      <c r="F675" s="458"/>
      <c r="G675" s="458"/>
      <c r="H675" s="458"/>
      <c r="I675" s="458"/>
      <c r="J675" s="458"/>
      <c r="K675" s="458"/>
      <c r="L675" s="458"/>
      <c r="M675" s="458"/>
      <c r="N675" s="458"/>
      <c r="O675" s="458"/>
      <c r="P675" s="458"/>
      <c r="Q675" s="458"/>
      <c r="R675" s="458"/>
      <c r="S675" s="458"/>
      <c r="T675" s="458"/>
      <c r="U675" s="458"/>
      <c r="V675" s="458"/>
      <c r="W675" s="458"/>
      <c r="X675" s="458"/>
      <c r="Y675" s="458"/>
      <c r="Z675" s="458"/>
    </row>
    <row r="676">
      <c r="A676" s="458"/>
      <c r="B676" s="458"/>
      <c r="C676" s="458"/>
      <c r="D676" s="458"/>
      <c r="E676" s="458"/>
      <c r="F676" s="458"/>
      <c r="G676" s="458"/>
      <c r="H676" s="458"/>
      <c r="I676" s="458"/>
      <c r="J676" s="458"/>
      <c r="K676" s="458"/>
      <c r="L676" s="458"/>
      <c r="M676" s="458"/>
      <c r="N676" s="458"/>
      <c r="O676" s="458"/>
      <c r="P676" s="458"/>
      <c r="Q676" s="458"/>
      <c r="R676" s="458"/>
      <c r="S676" s="458"/>
      <c r="T676" s="458"/>
      <c r="U676" s="458"/>
      <c r="V676" s="458"/>
      <c r="W676" s="458"/>
      <c r="X676" s="458"/>
      <c r="Y676" s="458"/>
      <c r="Z676" s="458"/>
    </row>
    <row r="677">
      <c r="A677" s="458"/>
      <c r="B677" s="458"/>
      <c r="C677" s="458"/>
      <c r="D677" s="458"/>
      <c r="E677" s="458"/>
      <c r="F677" s="458"/>
      <c r="G677" s="458"/>
      <c r="H677" s="458"/>
      <c r="I677" s="458"/>
      <c r="J677" s="458"/>
      <c r="K677" s="458"/>
      <c r="L677" s="458"/>
      <c r="M677" s="458"/>
      <c r="N677" s="458"/>
      <c r="O677" s="458"/>
      <c r="P677" s="458"/>
      <c r="Q677" s="458"/>
      <c r="R677" s="458"/>
      <c r="S677" s="458"/>
      <c r="T677" s="458"/>
      <c r="U677" s="458"/>
      <c r="V677" s="458"/>
      <c r="W677" s="458"/>
      <c r="X677" s="458"/>
      <c r="Y677" s="458"/>
      <c r="Z677" s="458"/>
    </row>
    <row r="678">
      <c r="A678" s="458"/>
      <c r="B678" s="458"/>
      <c r="C678" s="458"/>
      <c r="D678" s="458"/>
      <c r="E678" s="458"/>
      <c r="F678" s="458"/>
      <c r="G678" s="458"/>
      <c r="H678" s="458"/>
      <c r="I678" s="458"/>
      <c r="J678" s="458"/>
      <c r="K678" s="458"/>
      <c r="L678" s="458"/>
      <c r="M678" s="458"/>
      <c r="N678" s="458"/>
      <c r="O678" s="458"/>
      <c r="P678" s="458"/>
      <c r="Q678" s="458"/>
      <c r="R678" s="458"/>
      <c r="S678" s="458"/>
      <c r="T678" s="458"/>
      <c r="U678" s="458"/>
      <c r="V678" s="458"/>
      <c r="W678" s="458"/>
      <c r="X678" s="458"/>
      <c r="Y678" s="458"/>
      <c r="Z678" s="458"/>
    </row>
    <row r="679">
      <c r="A679" s="458"/>
      <c r="B679" s="458"/>
      <c r="C679" s="458"/>
      <c r="D679" s="458"/>
      <c r="E679" s="458"/>
      <c r="F679" s="458"/>
      <c r="G679" s="458"/>
      <c r="H679" s="458"/>
      <c r="I679" s="458"/>
      <c r="J679" s="458"/>
      <c r="K679" s="458"/>
      <c r="L679" s="458"/>
      <c r="M679" s="458"/>
      <c r="N679" s="458"/>
      <c r="O679" s="458"/>
      <c r="P679" s="458"/>
      <c r="Q679" s="458"/>
      <c r="R679" s="458"/>
      <c r="S679" s="458"/>
      <c r="T679" s="458"/>
      <c r="U679" s="458"/>
      <c r="V679" s="458"/>
      <c r="W679" s="458"/>
      <c r="X679" s="458"/>
      <c r="Y679" s="458"/>
      <c r="Z679" s="458"/>
    </row>
    <row r="680">
      <c r="A680" s="458"/>
      <c r="B680" s="458"/>
      <c r="C680" s="458"/>
      <c r="D680" s="458"/>
      <c r="E680" s="458"/>
      <c r="F680" s="458"/>
      <c r="G680" s="458"/>
      <c r="H680" s="458"/>
      <c r="I680" s="458"/>
      <c r="J680" s="458"/>
      <c r="K680" s="458"/>
      <c r="L680" s="458"/>
      <c r="M680" s="458"/>
      <c r="N680" s="458"/>
      <c r="O680" s="458"/>
      <c r="P680" s="458"/>
      <c r="Q680" s="458"/>
      <c r="R680" s="458"/>
      <c r="S680" s="458"/>
      <c r="T680" s="458"/>
      <c r="U680" s="458"/>
      <c r="V680" s="458"/>
      <c r="W680" s="458"/>
      <c r="X680" s="458"/>
      <c r="Y680" s="458"/>
      <c r="Z680" s="458"/>
    </row>
    <row r="681">
      <c r="A681" s="458"/>
      <c r="B681" s="458"/>
      <c r="C681" s="458"/>
      <c r="D681" s="458"/>
      <c r="E681" s="458"/>
      <c r="F681" s="458"/>
      <c r="G681" s="458"/>
      <c r="H681" s="458"/>
      <c r="I681" s="458"/>
      <c r="J681" s="458"/>
      <c r="K681" s="458"/>
      <c r="L681" s="458"/>
      <c r="M681" s="458"/>
      <c r="N681" s="458"/>
      <c r="O681" s="458"/>
      <c r="P681" s="458"/>
      <c r="Q681" s="458"/>
      <c r="R681" s="458"/>
      <c r="S681" s="458"/>
      <c r="T681" s="458"/>
      <c r="U681" s="458"/>
      <c r="V681" s="458"/>
      <c r="W681" s="458"/>
      <c r="X681" s="458"/>
      <c r="Y681" s="458"/>
      <c r="Z681" s="458"/>
    </row>
    <row r="682">
      <c r="A682" s="458"/>
      <c r="B682" s="458"/>
      <c r="C682" s="458"/>
      <c r="D682" s="458"/>
      <c r="E682" s="458"/>
      <c r="F682" s="458"/>
      <c r="G682" s="458"/>
      <c r="H682" s="458"/>
      <c r="I682" s="458"/>
      <c r="J682" s="458"/>
      <c r="K682" s="458"/>
      <c r="L682" s="458"/>
      <c r="M682" s="458"/>
      <c r="N682" s="458"/>
      <c r="O682" s="458"/>
      <c r="P682" s="458"/>
      <c r="Q682" s="458"/>
      <c r="R682" s="458"/>
      <c r="S682" s="458"/>
      <c r="T682" s="458"/>
      <c r="U682" s="458"/>
      <c r="V682" s="458"/>
      <c r="W682" s="458"/>
      <c r="X682" s="458"/>
      <c r="Y682" s="458"/>
      <c r="Z682" s="458"/>
    </row>
    <row r="683">
      <c r="A683" s="458"/>
      <c r="B683" s="458"/>
      <c r="C683" s="458"/>
      <c r="D683" s="458"/>
      <c r="E683" s="458"/>
      <c r="F683" s="458"/>
      <c r="G683" s="458"/>
      <c r="H683" s="458"/>
      <c r="I683" s="458"/>
      <c r="J683" s="458"/>
      <c r="K683" s="458"/>
      <c r="L683" s="458"/>
      <c r="M683" s="458"/>
      <c r="N683" s="458"/>
      <c r="O683" s="458"/>
      <c r="P683" s="458"/>
      <c r="Q683" s="458"/>
      <c r="R683" s="458"/>
      <c r="S683" s="458"/>
      <c r="T683" s="458"/>
      <c r="U683" s="458"/>
      <c r="V683" s="458"/>
      <c r="W683" s="458"/>
      <c r="X683" s="458"/>
      <c r="Y683" s="458"/>
      <c r="Z683" s="458"/>
    </row>
    <row r="684">
      <c r="A684" s="458"/>
      <c r="B684" s="458"/>
      <c r="C684" s="458"/>
      <c r="D684" s="458"/>
      <c r="E684" s="458"/>
      <c r="F684" s="458"/>
      <c r="G684" s="458"/>
      <c r="H684" s="458"/>
      <c r="I684" s="458"/>
      <c r="J684" s="458"/>
      <c r="K684" s="458"/>
      <c r="L684" s="458"/>
      <c r="M684" s="458"/>
      <c r="N684" s="458"/>
      <c r="O684" s="458"/>
      <c r="P684" s="458"/>
      <c r="Q684" s="458"/>
      <c r="R684" s="458"/>
      <c r="S684" s="458"/>
      <c r="T684" s="458"/>
      <c r="U684" s="458"/>
      <c r="V684" s="458"/>
      <c r="W684" s="458"/>
      <c r="X684" s="458"/>
      <c r="Y684" s="458"/>
      <c r="Z684" s="458"/>
    </row>
    <row r="685">
      <c r="A685" s="458"/>
      <c r="B685" s="458"/>
      <c r="C685" s="458"/>
      <c r="D685" s="458"/>
      <c r="E685" s="458"/>
      <c r="F685" s="458"/>
      <c r="G685" s="458"/>
      <c r="H685" s="458"/>
      <c r="I685" s="458"/>
      <c r="J685" s="458"/>
      <c r="K685" s="458"/>
      <c r="L685" s="458"/>
      <c r="M685" s="458"/>
      <c r="N685" s="458"/>
      <c r="O685" s="458"/>
      <c r="P685" s="458"/>
      <c r="Q685" s="458"/>
      <c r="R685" s="458"/>
      <c r="S685" s="458"/>
      <c r="T685" s="458"/>
      <c r="U685" s="458"/>
      <c r="V685" s="458"/>
      <c r="W685" s="458"/>
      <c r="X685" s="458"/>
      <c r="Y685" s="458"/>
      <c r="Z685" s="458"/>
    </row>
    <row r="686">
      <c r="A686" s="458"/>
      <c r="B686" s="458"/>
      <c r="C686" s="458"/>
      <c r="D686" s="458"/>
      <c r="E686" s="458"/>
      <c r="F686" s="458"/>
      <c r="G686" s="458"/>
      <c r="H686" s="458"/>
      <c r="I686" s="458"/>
      <c r="J686" s="458"/>
      <c r="K686" s="458"/>
      <c r="L686" s="458"/>
      <c r="M686" s="458"/>
      <c r="N686" s="458"/>
      <c r="O686" s="458"/>
      <c r="P686" s="458"/>
      <c r="Q686" s="458"/>
      <c r="R686" s="458"/>
      <c r="S686" s="458"/>
      <c r="T686" s="458"/>
      <c r="U686" s="458"/>
      <c r="V686" s="458"/>
      <c r="W686" s="458"/>
      <c r="X686" s="458"/>
      <c r="Y686" s="458"/>
      <c r="Z686" s="458"/>
    </row>
    <row r="687">
      <c r="A687" s="458"/>
      <c r="B687" s="458"/>
      <c r="C687" s="458"/>
      <c r="D687" s="458"/>
      <c r="E687" s="458"/>
      <c r="F687" s="458"/>
      <c r="G687" s="458"/>
      <c r="H687" s="458"/>
      <c r="I687" s="458"/>
      <c r="J687" s="458"/>
      <c r="K687" s="458"/>
      <c r="L687" s="458"/>
      <c r="M687" s="458"/>
      <c r="N687" s="458"/>
      <c r="O687" s="458"/>
      <c r="P687" s="458"/>
      <c r="Q687" s="458"/>
      <c r="R687" s="458"/>
      <c r="S687" s="458"/>
      <c r="T687" s="458"/>
      <c r="U687" s="458"/>
      <c r="V687" s="458"/>
      <c r="W687" s="458"/>
      <c r="X687" s="458"/>
      <c r="Y687" s="458"/>
      <c r="Z687" s="458"/>
    </row>
    <row r="688">
      <c r="A688" s="458"/>
      <c r="B688" s="458"/>
      <c r="C688" s="458"/>
      <c r="D688" s="458"/>
      <c r="E688" s="458"/>
      <c r="F688" s="458"/>
      <c r="G688" s="458"/>
      <c r="H688" s="458"/>
      <c r="I688" s="458"/>
      <c r="J688" s="458"/>
      <c r="K688" s="458"/>
      <c r="L688" s="458"/>
      <c r="M688" s="458"/>
      <c r="N688" s="458"/>
      <c r="O688" s="458"/>
      <c r="P688" s="458"/>
      <c r="Q688" s="458"/>
      <c r="R688" s="458"/>
      <c r="S688" s="458"/>
      <c r="T688" s="458"/>
      <c r="U688" s="458"/>
      <c r="V688" s="458"/>
      <c r="W688" s="458"/>
      <c r="X688" s="458"/>
      <c r="Y688" s="458"/>
      <c r="Z688" s="458"/>
    </row>
    <row r="689">
      <c r="A689" s="458"/>
      <c r="B689" s="458"/>
      <c r="C689" s="458"/>
      <c r="D689" s="458"/>
      <c r="E689" s="458"/>
      <c r="F689" s="458"/>
      <c r="G689" s="458"/>
      <c r="H689" s="458"/>
      <c r="I689" s="458"/>
      <c r="J689" s="458"/>
      <c r="K689" s="458"/>
      <c r="L689" s="458"/>
      <c r="M689" s="458"/>
      <c r="N689" s="458"/>
      <c r="O689" s="458"/>
      <c r="P689" s="458"/>
      <c r="Q689" s="458"/>
      <c r="R689" s="458"/>
      <c r="S689" s="458"/>
      <c r="T689" s="458"/>
      <c r="U689" s="458"/>
      <c r="V689" s="458"/>
      <c r="W689" s="458"/>
      <c r="X689" s="458"/>
      <c r="Y689" s="458"/>
      <c r="Z689" s="458"/>
    </row>
    <row r="690">
      <c r="A690" s="458"/>
      <c r="B690" s="458"/>
      <c r="C690" s="458"/>
      <c r="D690" s="458"/>
      <c r="E690" s="458"/>
      <c r="F690" s="458"/>
      <c r="G690" s="458"/>
      <c r="H690" s="458"/>
      <c r="I690" s="458"/>
      <c r="J690" s="458"/>
      <c r="K690" s="458"/>
      <c r="L690" s="458"/>
      <c r="M690" s="458"/>
      <c r="N690" s="458"/>
      <c r="O690" s="458"/>
      <c r="P690" s="458"/>
      <c r="Q690" s="458"/>
      <c r="R690" s="458"/>
      <c r="S690" s="458"/>
      <c r="T690" s="458"/>
      <c r="U690" s="458"/>
      <c r="V690" s="458"/>
      <c r="W690" s="458"/>
      <c r="X690" s="458"/>
      <c r="Y690" s="458"/>
      <c r="Z690" s="458"/>
    </row>
    <row r="691">
      <c r="A691" s="458"/>
      <c r="B691" s="458"/>
      <c r="C691" s="458"/>
      <c r="D691" s="458"/>
      <c r="E691" s="458"/>
      <c r="F691" s="458"/>
      <c r="G691" s="458"/>
      <c r="H691" s="458"/>
      <c r="I691" s="458"/>
      <c r="J691" s="458"/>
      <c r="K691" s="458"/>
      <c r="L691" s="458"/>
      <c r="M691" s="458"/>
      <c r="N691" s="458"/>
      <c r="O691" s="458"/>
      <c r="P691" s="458"/>
      <c r="Q691" s="458"/>
      <c r="R691" s="458"/>
      <c r="S691" s="458"/>
      <c r="T691" s="458"/>
      <c r="U691" s="458"/>
      <c r="V691" s="458"/>
      <c r="W691" s="458"/>
      <c r="X691" s="458"/>
      <c r="Y691" s="458"/>
      <c r="Z691" s="458"/>
    </row>
    <row r="692">
      <c r="A692" s="458"/>
      <c r="B692" s="458"/>
      <c r="C692" s="458"/>
      <c r="D692" s="458"/>
      <c r="E692" s="458"/>
      <c r="F692" s="458"/>
      <c r="G692" s="458"/>
      <c r="H692" s="458"/>
      <c r="I692" s="458"/>
      <c r="J692" s="458"/>
      <c r="K692" s="458"/>
      <c r="L692" s="458"/>
      <c r="M692" s="458"/>
      <c r="N692" s="458"/>
      <c r="O692" s="458"/>
      <c r="P692" s="458"/>
      <c r="Q692" s="458"/>
      <c r="R692" s="458"/>
      <c r="S692" s="458"/>
      <c r="T692" s="458"/>
      <c r="U692" s="458"/>
      <c r="V692" s="458"/>
      <c r="W692" s="458"/>
      <c r="X692" s="458"/>
      <c r="Y692" s="458"/>
      <c r="Z692" s="458"/>
    </row>
    <row r="693">
      <c r="A693" s="458"/>
      <c r="B693" s="458"/>
      <c r="C693" s="458"/>
      <c r="D693" s="458"/>
      <c r="E693" s="458"/>
      <c r="F693" s="458"/>
      <c r="G693" s="458"/>
      <c r="H693" s="458"/>
      <c r="I693" s="458"/>
      <c r="J693" s="458"/>
      <c r="K693" s="458"/>
      <c r="L693" s="458"/>
      <c r="M693" s="458"/>
      <c r="N693" s="458"/>
      <c r="O693" s="458"/>
      <c r="P693" s="458"/>
      <c r="Q693" s="458"/>
      <c r="R693" s="458"/>
      <c r="S693" s="458"/>
      <c r="T693" s="458"/>
      <c r="U693" s="458"/>
      <c r="V693" s="458"/>
      <c r="W693" s="458"/>
      <c r="X693" s="458"/>
      <c r="Y693" s="458"/>
      <c r="Z693" s="458"/>
    </row>
    <row r="694">
      <c r="A694" s="458"/>
      <c r="B694" s="458"/>
      <c r="C694" s="458"/>
      <c r="D694" s="458"/>
      <c r="E694" s="458"/>
      <c r="F694" s="458"/>
      <c r="G694" s="458"/>
      <c r="H694" s="458"/>
      <c r="I694" s="458"/>
      <c r="J694" s="458"/>
      <c r="K694" s="458"/>
      <c r="L694" s="458"/>
      <c r="M694" s="458"/>
      <c r="N694" s="458"/>
      <c r="O694" s="458"/>
      <c r="P694" s="458"/>
      <c r="Q694" s="458"/>
      <c r="R694" s="458"/>
      <c r="S694" s="458"/>
      <c r="T694" s="458"/>
      <c r="U694" s="458"/>
      <c r="V694" s="458"/>
      <c r="W694" s="458"/>
      <c r="X694" s="458"/>
      <c r="Y694" s="458"/>
      <c r="Z694" s="458"/>
    </row>
    <row r="695">
      <c r="A695" s="458"/>
      <c r="B695" s="458"/>
      <c r="C695" s="458"/>
      <c r="D695" s="458"/>
      <c r="E695" s="458"/>
      <c r="F695" s="458"/>
      <c r="G695" s="458"/>
      <c r="H695" s="458"/>
      <c r="I695" s="458"/>
      <c r="J695" s="458"/>
      <c r="K695" s="458"/>
      <c r="L695" s="458"/>
      <c r="M695" s="458"/>
      <c r="N695" s="458"/>
      <c r="O695" s="458"/>
      <c r="P695" s="458"/>
      <c r="Q695" s="458"/>
      <c r="R695" s="458"/>
      <c r="S695" s="458"/>
      <c r="T695" s="458"/>
      <c r="U695" s="458"/>
      <c r="V695" s="458"/>
      <c r="W695" s="458"/>
      <c r="X695" s="458"/>
      <c r="Y695" s="458"/>
      <c r="Z695" s="458"/>
    </row>
    <row r="696">
      <c r="A696" s="458"/>
      <c r="B696" s="458"/>
      <c r="C696" s="458"/>
      <c r="D696" s="458"/>
      <c r="E696" s="458"/>
      <c r="F696" s="458"/>
      <c r="G696" s="458"/>
      <c r="H696" s="458"/>
      <c r="I696" s="458"/>
      <c r="J696" s="458"/>
      <c r="K696" s="458"/>
      <c r="L696" s="458"/>
      <c r="M696" s="458"/>
      <c r="N696" s="458"/>
      <c r="O696" s="458"/>
      <c r="P696" s="458"/>
      <c r="Q696" s="458"/>
      <c r="R696" s="458"/>
      <c r="S696" s="458"/>
      <c r="T696" s="458"/>
      <c r="U696" s="458"/>
      <c r="V696" s="458"/>
      <c r="W696" s="458"/>
      <c r="X696" s="458"/>
      <c r="Y696" s="458"/>
      <c r="Z696" s="458"/>
    </row>
    <row r="697">
      <c r="A697" s="458"/>
      <c r="B697" s="458"/>
      <c r="C697" s="458"/>
      <c r="D697" s="458"/>
      <c r="E697" s="458"/>
      <c r="F697" s="458"/>
      <c r="G697" s="458"/>
      <c r="H697" s="458"/>
      <c r="I697" s="458"/>
      <c r="J697" s="458"/>
      <c r="K697" s="458"/>
      <c r="L697" s="458"/>
      <c r="M697" s="458"/>
      <c r="N697" s="458"/>
      <c r="O697" s="458"/>
      <c r="P697" s="458"/>
      <c r="Q697" s="458"/>
      <c r="R697" s="458"/>
      <c r="S697" s="458"/>
      <c r="T697" s="458"/>
      <c r="U697" s="458"/>
      <c r="V697" s="458"/>
      <c r="W697" s="458"/>
      <c r="X697" s="458"/>
      <c r="Y697" s="458"/>
      <c r="Z697" s="458"/>
    </row>
    <row r="698">
      <c r="A698" s="458"/>
      <c r="B698" s="458"/>
      <c r="C698" s="458"/>
      <c r="D698" s="458"/>
      <c r="E698" s="458"/>
      <c r="F698" s="458"/>
      <c r="G698" s="458"/>
      <c r="H698" s="458"/>
      <c r="I698" s="458"/>
      <c r="J698" s="458"/>
      <c r="K698" s="458"/>
      <c r="L698" s="458"/>
      <c r="M698" s="458"/>
      <c r="N698" s="458"/>
      <c r="O698" s="458"/>
      <c r="P698" s="458"/>
      <c r="Q698" s="458"/>
      <c r="R698" s="458"/>
      <c r="S698" s="458"/>
      <c r="T698" s="458"/>
      <c r="U698" s="458"/>
      <c r="V698" s="458"/>
      <c r="W698" s="458"/>
      <c r="X698" s="458"/>
      <c r="Y698" s="458"/>
      <c r="Z698" s="458"/>
    </row>
    <row r="699">
      <c r="A699" s="458"/>
      <c r="B699" s="458"/>
      <c r="C699" s="458"/>
      <c r="D699" s="458"/>
      <c r="E699" s="458"/>
      <c r="F699" s="458"/>
      <c r="G699" s="458"/>
      <c r="H699" s="458"/>
      <c r="I699" s="458"/>
      <c r="J699" s="458"/>
      <c r="K699" s="458"/>
      <c r="L699" s="458"/>
      <c r="M699" s="458"/>
      <c r="N699" s="458"/>
      <c r="O699" s="458"/>
      <c r="P699" s="458"/>
      <c r="Q699" s="458"/>
      <c r="R699" s="458"/>
      <c r="S699" s="458"/>
      <c r="T699" s="458"/>
      <c r="U699" s="458"/>
      <c r="V699" s="458"/>
      <c r="W699" s="458"/>
      <c r="X699" s="458"/>
      <c r="Y699" s="458"/>
      <c r="Z699" s="458"/>
    </row>
    <row r="700">
      <c r="A700" s="458"/>
      <c r="B700" s="458"/>
      <c r="C700" s="458"/>
      <c r="D700" s="458"/>
      <c r="E700" s="458"/>
      <c r="F700" s="458"/>
      <c r="G700" s="458"/>
      <c r="H700" s="458"/>
      <c r="I700" s="458"/>
      <c r="J700" s="458"/>
      <c r="K700" s="458"/>
      <c r="L700" s="458"/>
      <c r="M700" s="458"/>
      <c r="N700" s="458"/>
      <c r="O700" s="458"/>
      <c r="P700" s="458"/>
      <c r="Q700" s="458"/>
      <c r="R700" s="458"/>
      <c r="S700" s="458"/>
      <c r="T700" s="458"/>
      <c r="U700" s="458"/>
      <c r="V700" s="458"/>
      <c r="W700" s="458"/>
      <c r="X700" s="458"/>
      <c r="Y700" s="458"/>
      <c r="Z700" s="458"/>
    </row>
    <row r="701">
      <c r="A701" s="458"/>
      <c r="B701" s="458"/>
      <c r="C701" s="458"/>
      <c r="D701" s="458"/>
      <c r="E701" s="458"/>
      <c r="F701" s="458"/>
      <c r="G701" s="458"/>
      <c r="H701" s="458"/>
      <c r="I701" s="458"/>
      <c r="J701" s="458"/>
      <c r="K701" s="458"/>
      <c r="L701" s="458"/>
      <c r="M701" s="458"/>
      <c r="N701" s="458"/>
      <c r="O701" s="458"/>
      <c r="P701" s="458"/>
      <c r="Q701" s="458"/>
      <c r="R701" s="458"/>
      <c r="S701" s="458"/>
      <c r="T701" s="458"/>
      <c r="U701" s="458"/>
      <c r="V701" s="458"/>
      <c r="W701" s="458"/>
      <c r="X701" s="458"/>
      <c r="Y701" s="458"/>
      <c r="Z701" s="458"/>
    </row>
    <row r="702">
      <c r="A702" s="458"/>
      <c r="B702" s="458"/>
      <c r="C702" s="458"/>
      <c r="D702" s="458"/>
      <c r="E702" s="458"/>
      <c r="F702" s="458"/>
      <c r="G702" s="458"/>
      <c r="H702" s="458"/>
      <c r="I702" s="458"/>
      <c r="J702" s="458"/>
      <c r="K702" s="458"/>
      <c r="L702" s="458"/>
      <c r="M702" s="458"/>
      <c r="N702" s="458"/>
      <c r="O702" s="458"/>
      <c r="P702" s="458"/>
      <c r="Q702" s="458"/>
      <c r="R702" s="458"/>
      <c r="S702" s="458"/>
      <c r="T702" s="458"/>
      <c r="U702" s="458"/>
      <c r="V702" s="458"/>
      <c r="W702" s="458"/>
      <c r="X702" s="458"/>
      <c r="Y702" s="458"/>
      <c r="Z702" s="458"/>
    </row>
    <row r="703">
      <c r="A703" s="458"/>
      <c r="B703" s="458"/>
      <c r="C703" s="458"/>
      <c r="D703" s="458"/>
      <c r="E703" s="458"/>
      <c r="F703" s="458"/>
      <c r="G703" s="458"/>
      <c r="H703" s="458"/>
      <c r="I703" s="458"/>
      <c r="J703" s="458"/>
      <c r="K703" s="458"/>
      <c r="L703" s="458"/>
      <c r="M703" s="458"/>
      <c r="N703" s="458"/>
      <c r="O703" s="458"/>
      <c r="P703" s="458"/>
      <c r="Q703" s="458"/>
      <c r="R703" s="458"/>
      <c r="S703" s="458"/>
      <c r="T703" s="458"/>
      <c r="U703" s="458"/>
      <c r="V703" s="458"/>
      <c r="W703" s="458"/>
      <c r="X703" s="458"/>
      <c r="Y703" s="458"/>
      <c r="Z703" s="458"/>
    </row>
    <row r="704">
      <c r="A704" s="458"/>
      <c r="B704" s="458"/>
      <c r="C704" s="458"/>
      <c r="D704" s="458"/>
      <c r="E704" s="458"/>
      <c r="F704" s="458"/>
      <c r="G704" s="458"/>
      <c r="H704" s="458"/>
      <c r="I704" s="458"/>
      <c r="J704" s="458"/>
      <c r="K704" s="458"/>
      <c r="L704" s="458"/>
      <c r="M704" s="458"/>
      <c r="N704" s="458"/>
      <c r="O704" s="458"/>
      <c r="P704" s="458"/>
      <c r="Q704" s="458"/>
      <c r="R704" s="458"/>
      <c r="S704" s="458"/>
      <c r="T704" s="458"/>
      <c r="U704" s="458"/>
      <c r="V704" s="458"/>
      <c r="W704" s="458"/>
      <c r="X704" s="458"/>
      <c r="Y704" s="458"/>
      <c r="Z704" s="458"/>
    </row>
    <row r="705">
      <c r="A705" s="458"/>
      <c r="B705" s="458"/>
      <c r="C705" s="458"/>
      <c r="D705" s="458"/>
      <c r="E705" s="458"/>
      <c r="F705" s="458"/>
      <c r="G705" s="458"/>
      <c r="H705" s="458"/>
      <c r="I705" s="458"/>
      <c r="J705" s="458"/>
      <c r="K705" s="458"/>
      <c r="L705" s="458"/>
      <c r="M705" s="458"/>
      <c r="N705" s="458"/>
      <c r="O705" s="458"/>
      <c r="P705" s="458"/>
      <c r="Q705" s="458"/>
      <c r="R705" s="458"/>
      <c r="S705" s="458"/>
      <c r="T705" s="458"/>
      <c r="U705" s="458"/>
      <c r="V705" s="458"/>
      <c r="W705" s="458"/>
      <c r="X705" s="458"/>
      <c r="Y705" s="458"/>
      <c r="Z705" s="458"/>
    </row>
    <row r="706">
      <c r="A706" s="458"/>
      <c r="B706" s="458"/>
      <c r="C706" s="458"/>
      <c r="D706" s="458"/>
      <c r="E706" s="458"/>
      <c r="F706" s="458"/>
      <c r="G706" s="458"/>
      <c r="H706" s="458"/>
      <c r="I706" s="458"/>
      <c r="J706" s="458"/>
      <c r="K706" s="458"/>
      <c r="L706" s="458"/>
      <c r="M706" s="458"/>
      <c r="N706" s="458"/>
      <c r="O706" s="458"/>
      <c r="P706" s="458"/>
      <c r="Q706" s="458"/>
      <c r="R706" s="458"/>
      <c r="S706" s="458"/>
      <c r="T706" s="458"/>
      <c r="U706" s="458"/>
      <c r="V706" s="458"/>
      <c r="W706" s="458"/>
      <c r="X706" s="458"/>
      <c r="Y706" s="458"/>
      <c r="Z706" s="458"/>
    </row>
    <row r="707">
      <c r="A707" s="458"/>
      <c r="B707" s="458"/>
      <c r="C707" s="458"/>
      <c r="D707" s="458"/>
      <c r="E707" s="458"/>
      <c r="F707" s="458"/>
      <c r="G707" s="458"/>
      <c r="H707" s="458"/>
      <c r="I707" s="458"/>
      <c r="J707" s="458"/>
      <c r="K707" s="458"/>
      <c r="L707" s="458"/>
      <c r="M707" s="458"/>
      <c r="N707" s="458"/>
      <c r="O707" s="458"/>
      <c r="P707" s="458"/>
      <c r="Q707" s="458"/>
      <c r="R707" s="458"/>
      <c r="S707" s="458"/>
      <c r="T707" s="458"/>
      <c r="U707" s="458"/>
      <c r="V707" s="458"/>
      <c r="W707" s="458"/>
      <c r="X707" s="458"/>
      <c r="Y707" s="458"/>
      <c r="Z707" s="458"/>
    </row>
    <row r="708">
      <c r="A708" s="458"/>
      <c r="B708" s="458"/>
      <c r="C708" s="458"/>
      <c r="D708" s="458"/>
      <c r="E708" s="458"/>
      <c r="F708" s="458"/>
      <c r="G708" s="458"/>
      <c r="H708" s="458"/>
      <c r="I708" s="458"/>
      <c r="J708" s="458"/>
      <c r="K708" s="458"/>
      <c r="L708" s="458"/>
      <c r="M708" s="458"/>
      <c r="N708" s="458"/>
      <c r="O708" s="458"/>
      <c r="P708" s="458"/>
      <c r="Q708" s="458"/>
      <c r="R708" s="458"/>
      <c r="S708" s="458"/>
      <c r="T708" s="458"/>
      <c r="U708" s="458"/>
      <c r="V708" s="458"/>
      <c r="W708" s="458"/>
      <c r="X708" s="458"/>
      <c r="Y708" s="458"/>
      <c r="Z708" s="458"/>
    </row>
    <row r="709">
      <c r="A709" s="458"/>
      <c r="B709" s="458"/>
      <c r="C709" s="458"/>
      <c r="D709" s="458"/>
      <c r="E709" s="458"/>
      <c r="F709" s="458"/>
      <c r="G709" s="458"/>
      <c r="H709" s="458"/>
      <c r="I709" s="458"/>
      <c r="J709" s="458"/>
      <c r="K709" s="458"/>
      <c r="L709" s="458"/>
      <c r="M709" s="458"/>
      <c r="N709" s="458"/>
      <c r="O709" s="458"/>
      <c r="P709" s="458"/>
      <c r="Q709" s="458"/>
      <c r="R709" s="458"/>
      <c r="S709" s="458"/>
      <c r="T709" s="458"/>
      <c r="U709" s="458"/>
      <c r="V709" s="458"/>
      <c r="W709" s="458"/>
      <c r="X709" s="458"/>
      <c r="Y709" s="458"/>
      <c r="Z709" s="458"/>
    </row>
    <row r="710">
      <c r="A710" s="458"/>
      <c r="B710" s="458"/>
      <c r="C710" s="458"/>
      <c r="D710" s="458"/>
      <c r="E710" s="458"/>
      <c r="F710" s="458"/>
      <c r="G710" s="458"/>
      <c r="H710" s="458"/>
      <c r="I710" s="458"/>
      <c r="J710" s="458"/>
      <c r="K710" s="458"/>
      <c r="L710" s="458"/>
      <c r="M710" s="458"/>
      <c r="N710" s="458"/>
      <c r="O710" s="458"/>
      <c r="P710" s="458"/>
      <c r="Q710" s="458"/>
      <c r="R710" s="458"/>
      <c r="S710" s="458"/>
      <c r="T710" s="458"/>
      <c r="U710" s="458"/>
      <c r="V710" s="458"/>
      <c r="W710" s="458"/>
      <c r="X710" s="458"/>
      <c r="Y710" s="458"/>
      <c r="Z710" s="458"/>
    </row>
    <row r="711">
      <c r="A711" s="458"/>
      <c r="B711" s="458"/>
      <c r="C711" s="458"/>
      <c r="D711" s="458"/>
      <c r="E711" s="458"/>
      <c r="F711" s="458"/>
      <c r="G711" s="458"/>
      <c r="H711" s="458"/>
      <c r="I711" s="458"/>
      <c r="J711" s="458"/>
      <c r="K711" s="458"/>
      <c r="L711" s="458"/>
      <c r="M711" s="458"/>
      <c r="N711" s="458"/>
      <c r="O711" s="458"/>
      <c r="P711" s="458"/>
      <c r="Q711" s="458"/>
      <c r="R711" s="458"/>
      <c r="S711" s="458"/>
      <c r="T711" s="458"/>
      <c r="U711" s="458"/>
      <c r="V711" s="458"/>
      <c r="W711" s="458"/>
      <c r="X711" s="458"/>
      <c r="Y711" s="458"/>
      <c r="Z711" s="458"/>
    </row>
    <row r="712">
      <c r="A712" s="458"/>
      <c r="B712" s="458"/>
      <c r="C712" s="458"/>
      <c r="D712" s="458"/>
      <c r="E712" s="458"/>
      <c r="F712" s="458"/>
      <c r="G712" s="458"/>
      <c r="H712" s="458"/>
      <c r="I712" s="458"/>
      <c r="J712" s="458"/>
      <c r="K712" s="458"/>
      <c r="L712" s="458"/>
      <c r="M712" s="458"/>
      <c r="N712" s="458"/>
      <c r="O712" s="458"/>
      <c r="P712" s="458"/>
      <c r="Q712" s="458"/>
      <c r="R712" s="458"/>
      <c r="S712" s="458"/>
      <c r="T712" s="458"/>
      <c r="U712" s="458"/>
      <c r="V712" s="458"/>
      <c r="W712" s="458"/>
      <c r="X712" s="458"/>
      <c r="Y712" s="458"/>
      <c r="Z712" s="458"/>
    </row>
    <row r="713">
      <c r="A713" s="458"/>
      <c r="B713" s="458"/>
      <c r="C713" s="458"/>
      <c r="D713" s="458"/>
      <c r="E713" s="458"/>
      <c r="F713" s="458"/>
      <c r="G713" s="458"/>
      <c r="H713" s="458"/>
      <c r="I713" s="458"/>
      <c r="J713" s="458"/>
      <c r="K713" s="458"/>
      <c r="L713" s="458"/>
      <c r="M713" s="458"/>
      <c r="N713" s="458"/>
      <c r="O713" s="458"/>
      <c r="P713" s="458"/>
      <c r="Q713" s="458"/>
      <c r="R713" s="458"/>
      <c r="S713" s="458"/>
      <c r="T713" s="458"/>
      <c r="U713" s="458"/>
      <c r="V713" s="458"/>
      <c r="W713" s="458"/>
      <c r="X713" s="458"/>
      <c r="Y713" s="458"/>
      <c r="Z713" s="458"/>
    </row>
    <row r="714">
      <c r="A714" s="458"/>
      <c r="B714" s="458"/>
      <c r="C714" s="458"/>
      <c r="D714" s="458"/>
      <c r="E714" s="458"/>
      <c r="F714" s="458"/>
      <c r="G714" s="458"/>
      <c r="H714" s="458"/>
      <c r="I714" s="458"/>
      <c r="J714" s="458"/>
      <c r="K714" s="458"/>
      <c r="L714" s="458"/>
      <c r="M714" s="458"/>
      <c r="N714" s="458"/>
      <c r="O714" s="458"/>
      <c r="P714" s="458"/>
      <c r="Q714" s="458"/>
      <c r="R714" s="458"/>
      <c r="S714" s="458"/>
      <c r="T714" s="458"/>
      <c r="U714" s="458"/>
      <c r="V714" s="458"/>
      <c r="W714" s="458"/>
      <c r="X714" s="458"/>
      <c r="Y714" s="458"/>
      <c r="Z714" s="458"/>
    </row>
    <row r="715">
      <c r="A715" s="458"/>
      <c r="B715" s="458"/>
      <c r="C715" s="458"/>
      <c r="D715" s="458"/>
      <c r="E715" s="458"/>
      <c r="F715" s="458"/>
      <c r="G715" s="458"/>
      <c r="H715" s="458"/>
      <c r="I715" s="458"/>
      <c r="J715" s="458"/>
      <c r="K715" s="458"/>
      <c r="L715" s="458"/>
      <c r="M715" s="458"/>
      <c r="N715" s="458"/>
      <c r="O715" s="458"/>
      <c r="P715" s="458"/>
      <c r="Q715" s="458"/>
      <c r="R715" s="458"/>
      <c r="S715" s="458"/>
      <c r="T715" s="458"/>
      <c r="U715" s="458"/>
      <c r="V715" s="458"/>
      <c r="W715" s="458"/>
      <c r="X715" s="458"/>
      <c r="Y715" s="458"/>
      <c r="Z715" s="458"/>
    </row>
    <row r="716">
      <c r="A716" s="458"/>
      <c r="B716" s="458"/>
      <c r="C716" s="458"/>
      <c r="D716" s="458"/>
      <c r="E716" s="458"/>
      <c r="F716" s="458"/>
      <c r="G716" s="458"/>
      <c r="H716" s="458"/>
      <c r="I716" s="458"/>
      <c r="J716" s="458"/>
      <c r="K716" s="458"/>
      <c r="L716" s="458"/>
      <c r="M716" s="458"/>
      <c r="N716" s="458"/>
      <c r="O716" s="458"/>
      <c r="P716" s="458"/>
      <c r="Q716" s="458"/>
      <c r="R716" s="458"/>
      <c r="S716" s="458"/>
      <c r="T716" s="458"/>
      <c r="U716" s="458"/>
      <c r="V716" s="458"/>
      <c r="W716" s="458"/>
      <c r="X716" s="458"/>
      <c r="Y716" s="458"/>
      <c r="Z716" s="458"/>
    </row>
    <row r="717">
      <c r="A717" s="458"/>
      <c r="B717" s="458"/>
      <c r="C717" s="458"/>
      <c r="D717" s="458"/>
      <c r="E717" s="458"/>
      <c r="F717" s="458"/>
      <c r="G717" s="458"/>
      <c r="H717" s="458"/>
      <c r="I717" s="458"/>
      <c r="J717" s="458"/>
      <c r="K717" s="458"/>
      <c r="L717" s="458"/>
      <c r="M717" s="458"/>
      <c r="N717" s="458"/>
      <c r="O717" s="458"/>
      <c r="P717" s="458"/>
      <c r="Q717" s="458"/>
      <c r="R717" s="458"/>
      <c r="S717" s="458"/>
      <c r="T717" s="458"/>
      <c r="U717" s="458"/>
      <c r="V717" s="458"/>
      <c r="W717" s="458"/>
      <c r="X717" s="458"/>
      <c r="Y717" s="458"/>
      <c r="Z717" s="458"/>
    </row>
    <row r="718">
      <c r="A718" s="458"/>
      <c r="B718" s="458"/>
      <c r="C718" s="458"/>
      <c r="D718" s="458"/>
      <c r="E718" s="458"/>
      <c r="F718" s="458"/>
      <c r="G718" s="458"/>
      <c r="H718" s="458"/>
      <c r="I718" s="458"/>
      <c r="J718" s="458"/>
      <c r="K718" s="458"/>
      <c r="L718" s="458"/>
      <c r="M718" s="458"/>
      <c r="N718" s="458"/>
      <c r="O718" s="458"/>
      <c r="P718" s="458"/>
      <c r="Q718" s="458"/>
      <c r="R718" s="458"/>
      <c r="S718" s="458"/>
      <c r="T718" s="458"/>
      <c r="U718" s="458"/>
      <c r="V718" s="458"/>
      <c r="W718" s="458"/>
      <c r="X718" s="458"/>
      <c r="Y718" s="458"/>
      <c r="Z718" s="458"/>
    </row>
    <row r="719">
      <c r="A719" s="458"/>
      <c r="B719" s="458"/>
      <c r="C719" s="458"/>
      <c r="D719" s="458"/>
      <c r="E719" s="458"/>
      <c r="F719" s="458"/>
      <c r="G719" s="458"/>
      <c r="H719" s="458"/>
      <c r="I719" s="458"/>
      <c r="J719" s="458"/>
      <c r="K719" s="458"/>
      <c r="L719" s="458"/>
      <c r="M719" s="458"/>
      <c r="N719" s="458"/>
      <c r="O719" s="458"/>
      <c r="P719" s="458"/>
      <c r="Q719" s="458"/>
      <c r="R719" s="458"/>
      <c r="S719" s="458"/>
      <c r="T719" s="458"/>
      <c r="U719" s="458"/>
      <c r="V719" s="458"/>
      <c r="W719" s="458"/>
      <c r="X719" s="458"/>
      <c r="Y719" s="458"/>
      <c r="Z719" s="458"/>
    </row>
    <row r="720">
      <c r="A720" s="458"/>
      <c r="B720" s="458"/>
      <c r="C720" s="458"/>
      <c r="D720" s="458"/>
      <c r="E720" s="458"/>
      <c r="F720" s="458"/>
      <c r="G720" s="458"/>
      <c r="H720" s="458"/>
      <c r="I720" s="458"/>
      <c r="J720" s="458"/>
      <c r="K720" s="458"/>
      <c r="L720" s="458"/>
      <c r="M720" s="458"/>
      <c r="N720" s="458"/>
      <c r="O720" s="458"/>
      <c r="P720" s="458"/>
      <c r="Q720" s="458"/>
      <c r="R720" s="458"/>
      <c r="S720" s="458"/>
      <c r="T720" s="458"/>
      <c r="U720" s="458"/>
      <c r="V720" s="458"/>
      <c r="W720" s="458"/>
      <c r="X720" s="458"/>
      <c r="Y720" s="458"/>
      <c r="Z720" s="458"/>
    </row>
    <row r="721">
      <c r="A721" s="458"/>
      <c r="B721" s="458"/>
      <c r="C721" s="458"/>
      <c r="D721" s="458"/>
      <c r="E721" s="458"/>
      <c r="F721" s="458"/>
      <c r="G721" s="458"/>
      <c r="H721" s="458"/>
      <c r="I721" s="458"/>
      <c r="J721" s="458"/>
      <c r="K721" s="458"/>
      <c r="L721" s="458"/>
      <c r="M721" s="458"/>
      <c r="N721" s="458"/>
      <c r="O721" s="458"/>
      <c r="P721" s="458"/>
      <c r="Q721" s="458"/>
      <c r="R721" s="458"/>
      <c r="S721" s="458"/>
      <c r="T721" s="458"/>
      <c r="U721" s="458"/>
      <c r="V721" s="458"/>
      <c r="W721" s="458"/>
      <c r="X721" s="458"/>
      <c r="Y721" s="458"/>
      <c r="Z721" s="458"/>
    </row>
    <row r="722">
      <c r="A722" s="458"/>
      <c r="B722" s="458"/>
      <c r="C722" s="458"/>
      <c r="D722" s="458"/>
      <c r="E722" s="458"/>
      <c r="F722" s="458"/>
      <c r="G722" s="458"/>
      <c r="H722" s="458"/>
      <c r="I722" s="458"/>
      <c r="J722" s="458"/>
      <c r="K722" s="458"/>
      <c r="L722" s="458"/>
      <c r="M722" s="458"/>
      <c r="N722" s="458"/>
      <c r="O722" s="458"/>
      <c r="P722" s="458"/>
      <c r="Q722" s="458"/>
      <c r="R722" s="458"/>
      <c r="S722" s="458"/>
      <c r="T722" s="458"/>
      <c r="U722" s="458"/>
      <c r="V722" s="458"/>
      <c r="W722" s="458"/>
      <c r="X722" s="458"/>
      <c r="Y722" s="458"/>
      <c r="Z722" s="458"/>
    </row>
    <row r="723">
      <c r="A723" s="458"/>
      <c r="B723" s="458"/>
      <c r="C723" s="458"/>
      <c r="D723" s="458"/>
      <c r="E723" s="458"/>
      <c r="F723" s="458"/>
      <c r="G723" s="458"/>
      <c r="H723" s="458"/>
      <c r="I723" s="458"/>
      <c r="J723" s="458"/>
      <c r="K723" s="458"/>
      <c r="L723" s="458"/>
      <c r="M723" s="458"/>
      <c r="N723" s="458"/>
      <c r="O723" s="458"/>
      <c r="P723" s="458"/>
      <c r="Q723" s="458"/>
      <c r="R723" s="458"/>
      <c r="S723" s="458"/>
      <c r="T723" s="458"/>
      <c r="U723" s="458"/>
      <c r="V723" s="458"/>
      <c r="W723" s="458"/>
      <c r="X723" s="458"/>
      <c r="Y723" s="458"/>
      <c r="Z723" s="458"/>
    </row>
    <row r="724">
      <c r="A724" s="458"/>
      <c r="B724" s="458"/>
      <c r="C724" s="458"/>
      <c r="D724" s="458"/>
      <c r="E724" s="458"/>
      <c r="F724" s="458"/>
      <c r="G724" s="458"/>
      <c r="H724" s="458"/>
      <c r="I724" s="458"/>
      <c r="J724" s="458"/>
      <c r="K724" s="458"/>
      <c r="L724" s="458"/>
      <c r="M724" s="458"/>
      <c r="N724" s="458"/>
      <c r="O724" s="458"/>
      <c r="P724" s="458"/>
      <c r="Q724" s="458"/>
      <c r="R724" s="458"/>
      <c r="S724" s="458"/>
      <c r="T724" s="458"/>
      <c r="U724" s="458"/>
      <c r="V724" s="458"/>
      <c r="W724" s="458"/>
      <c r="X724" s="458"/>
      <c r="Y724" s="458"/>
      <c r="Z724" s="458"/>
    </row>
    <row r="725">
      <c r="A725" s="458"/>
      <c r="B725" s="458"/>
      <c r="C725" s="458"/>
      <c r="D725" s="458"/>
      <c r="E725" s="458"/>
      <c r="F725" s="458"/>
      <c r="G725" s="458"/>
      <c r="H725" s="458"/>
      <c r="I725" s="458"/>
      <c r="J725" s="458"/>
      <c r="K725" s="458"/>
      <c r="L725" s="458"/>
      <c r="M725" s="458"/>
      <c r="N725" s="458"/>
      <c r="O725" s="458"/>
      <c r="P725" s="458"/>
      <c r="Q725" s="458"/>
      <c r="R725" s="458"/>
      <c r="S725" s="458"/>
      <c r="T725" s="458"/>
      <c r="U725" s="458"/>
      <c r="V725" s="458"/>
      <c r="W725" s="458"/>
      <c r="X725" s="458"/>
      <c r="Y725" s="458"/>
      <c r="Z725" s="458"/>
    </row>
    <row r="726">
      <c r="A726" s="458"/>
      <c r="B726" s="458"/>
      <c r="C726" s="458"/>
      <c r="D726" s="458"/>
      <c r="E726" s="458"/>
      <c r="F726" s="458"/>
      <c r="G726" s="458"/>
      <c r="H726" s="458"/>
      <c r="I726" s="458"/>
      <c r="J726" s="458"/>
      <c r="K726" s="458"/>
      <c r="L726" s="458"/>
      <c r="M726" s="458"/>
      <c r="N726" s="458"/>
      <c r="O726" s="458"/>
      <c r="P726" s="458"/>
      <c r="Q726" s="458"/>
      <c r="R726" s="458"/>
      <c r="S726" s="458"/>
      <c r="T726" s="458"/>
      <c r="U726" s="458"/>
      <c r="V726" s="458"/>
      <c r="W726" s="458"/>
      <c r="X726" s="458"/>
      <c r="Y726" s="458"/>
      <c r="Z726" s="458"/>
    </row>
    <row r="727">
      <c r="A727" s="458"/>
      <c r="B727" s="458"/>
      <c r="C727" s="458"/>
      <c r="D727" s="458"/>
      <c r="E727" s="458"/>
      <c r="F727" s="458"/>
      <c r="G727" s="458"/>
      <c r="H727" s="458"/>
      <c r="I727" s="458"/>
      <c r="J727" s="458"/>
      <c r="K727" s="458"/>
      <c r="L727" s="458"/>
      <c r="M727" s="458"/>
      <c r="N727" s="458"/>
      <c r="O727" s="458"/>
      <c r="P727" s="458"/>
      <c r="Q727" s="458"/>
      <c r="R727" s="458"/>
      <c r="S727" s="458"/>
      <c r="T727" s="458"/>
      <c r="U727" s="458"/>
      <c r="V727" s="458"/>
      <c r="W727" s="458"/>
      <c r="X727" s="458"/>
      <c r="Y727" s="458"/>
      <c r="Z727" s="458"/>
    </row>
    <row r="728">
      <c r="A728" s="458"/>
      <c r="B728" s="458"/>
      <c r="C728" s="458"/>
      <c r="D728" s="458"/>
      <c r="E728" s="458"/>
      <c r="F728" s="458"/>
      <c r="G728" s="458"/>
      <c r="H728" s="458"/>
      <c r="I728" s="458"/>
      <c r="J728" s="458"/>
      <c r="K728" s="458"/>
      <c r="L728" s="458"/>
      <c r="M728" s="458"/>
      <c r="N728" s="458"/>
      <c r="O728" s="458"/>
      <c r="P728" s="458"/>
      <c r="Q728" s="458"/>
      <c r="R728" s="458"/>
      <c r="S728" s="458"/>
      <c r="T728" s="458"/>
      <c r="U728" s="458"/>
      <c r="V728" s="458"/>
      <c r="W728" s="458"/>
      <c r="X728" s="458"/>
      <c r="Y728" s="458"/>
      <c r="Z728" s="458"/>
    </row>
    <row r="729">
      <c r="A729" s="458"/>
      <c r="B729" s="458"/>
      <c r="C729" s="458"/>
      <c r="D729" s="458"/>
      <c r="E729" s="458"/>
      <c r="F729" s="458"/>
      <c r="G729" s="458"/>
      <c r="H729" s="458"/>
      <c r="I729" s="458"/>
      <c r="J729" s="458"/>
      <c r="K729" s="458"/>
      <c r="L729" s="458"/>
      <c r="M729" s="458"/>
      <c r="N729" s="458"/>
      <c r="O729" s="458"/>
      <c r="P729" s="458"/>
      <c r="Q729" s="458"/>
      <c r="R729" s="458"/>
      <c r="S729" s="458"/>
      <c r="T729" s="458"/>
      <c r="U729" s="458"/>
      <c r="V729" s="458"/>
      <c r="W729" s="458"/>
      <c r="X729" s="458"/>
      <c r="Y729" s="458"/>
      <c r="Z729" s="458"/>
    </row>
    <row r="730">
      <c r="A730" s="458"/>
      <c r="B730" s="458"/>
      <c r="C730" s="458"/>
      <c r="D730" s="458"/>
      <c r="E730" s="458"/>
      <c r="F730" s="458"/>
      <c r="G730" s="458"/>
      <c r="H730" s="458"/>
      <c r="I730" s="458"/>
      <c r="J730" s="458"/>
      <c r="K730" s="458"/>
      <c r="L730" s="458"/>
      <c r="M730" s="458"/>
      <c r="N730" s="458"/>
      <c r="O730" s="458"/>
      <c r="P730" s="458"/>
      <c r="Q730" s="458"/>
      <c r="R730" s="458"/>
      <c r="S730" s="458"/>
      <c r="T730" s="458"/>
      <c r="U730" s="458"/>
      <c r="V730" s="458"/>
      <c r="W730" s="458"/>
      <c r="X730" s="458"/>
      <c r="Y730" s="458"/>
      <c r="Z730" s="458"/>
    </row>
    <row r="731">
      <c r="A731" s="458"/>
      <c r="B731" s="458"/>
      <c r="C731" s="458"/>
      <c r="D731" s="458"/>
      <c r="E731" s="458"/>
      <c r="F731" s="458"/>
      <c r="G731" s="458"/>
      <c r="H731" s="458"/>
      <c r="I731" s="458"/>
      <c r="J731" s="458"/>
      <c r="K731" s="458"/>
      <c r="L731" s="458"/>
      <c r="M731" s="458"/>
      <c r="N731" s="458"/>
      <c r="O731" s="458"/>
      <c r="P731" s="458"/>
      <c r="Q731" s="458"/>
      <c r="R731" s="458"/>
      <c r="S731" s="458"/>
      <c r="T731" s="458"/>
      <c r="U731" s="458"/>
      <c r="V731" s="458"/>
      <c r="W731" s="458"/>
      <c r="X731" s="458"/>
      <c r="Y731" s="458"/>
      <c r="Z731" s="458"/>
    </row>
    <row r="732">
      <c r="A732" s="458"/>
      <c r="B732" s="458"/>
      <c r="C732" s="458"/>
      <c r="D732" s="458"/>
      <c r="E732" s="458"/>
      <c r="F732" s="458"/>
      <c r="G732" s="458"/>
      <c r="H732" s="458"/>
      <c r="I732" s="458"/>
      <c r="J732" s="458"/>
      <c r="K732" s="458"/>
      <c r="L732" s="458"/>
      <c r="M732" s="458"/>
      <c r="N732" s="458"/>
      <c r="O732" s="458"/>
      <c r="P732" s="458"/>
      <c r="Q732" s="458"/>
      <c r="R732" s="458"/>
      <c r="S732" s="458"/>
      <c r="T732" s="458"/>
      <c r="U732" s="458"/>
      <c r="V732" s="458"/>
      <c r="W732" s="458"/>
      <c r="X732" s="458"/>
      <c r="Y732" s="458"/>
      <c r="Z732" s="458"/>
    </row>
    <row r="733">
      <c r="A733" s="458"/>
      <c r="B733" s="458"/>
      <c r="C733" s="458"/>
      <c r="D733" s="458"/>
      <c r="E733" s="458"/>
      <c r="F733" s="458"/>
      <c r="G733" s="458"/>
      <c r="H733" s="458"/>
      <c r="I733" s="458"/>
      <c r="J733" s="458"/>
      <c r="K733" s="458"/>
      <c r="L733" s="458"/>
      <c r="M733" s="458"/>
      <c r="N733" s="458"/>
      <c r="O733" s="458"/>
      <c r="P733" s="458"/>
      <c r="Q733" s="458"/>
      <c r="R733" s="458"/>
      <c r="S733" s="458"/>
      <c r="T733" s="458"/>
      <c r="U733" s="458"/>
      <c r="V733" s="458"/>
      <c r="W733" s="458"/>
      <c r="X733" s="458"/>
      <c r="Y733" s="458"/>
      <c r="Z733" s="458"/>
    </row>
    <row r="734">
      <c r="A734" s="458"/>
      <c r="B734" s="458"/>
      <c r="C734" s="458"/>
      <c r="D734" s="458"/>
      <c r="E734" s="458"/>
      <c r="F734" s="458"/>
      <c r="G734" s="458"/>
      <c r="H734" s="458"/>
      <c r="I734" s="458"/>
      <c r="J734" s="458"/>
      <c r="K734" s="458"/>
      <c r="L734" s="458"/>
      <c r="M734" s="458"/>
      <c r="N734" s="458"/>
      <c r="O734" s="458"/>
      <c r="P734" s="458"/>
      <c r="Q734" s="458"/>
      <c r="R734" s="458"/>
      <c r="S734" s="458"/>
      <c r="T734" s="458"/>
      <c r="U734" s="458"/>
      <c r="V734" s="458"/>
      <c r="W734" s="458"/>
      <c r="X734" s="458"/>
      <c r="Y734" s="458"/>
      <c r="Z734" s="458"/>
    </row>
    <row r="735">
      <c r="A735" s="458"/>
      <c r="B735" s="458"/>
      <c r="C735" s="458"/>
      <c r="D735" s="458"/>
      <c r="E735" s="458"/>
      <c r="F735" s="458"/>
      <c r="G735" s="458"/>
      <c r="H735" s="458"/>
      <c r="I735" s="458"/>
      <c r="J735" s="458"/>
      <c r="K735" s="458"/>
      <c r="L735" s="458"/>
      <c r="M735" s="458"/>
      <c r="N735" s="458"/>
      <c r="O735" s="458"/>
      <c r="P735" s="458"/>
      <c r="Q735" s="458"/>
      <c r="R735" s="458"/>
      <c r="S735" s="458"/>
      <c r="T735" s="458"/>
      <c r="U735" s="458"/>
      <c r="V735" s="458"/>
      <c r="W735" s="458"/>
      <c r="X735" s="458"/>
      <c r="Y735" s="458"/>
      <c r="Z735" s="458"/>
    </row>
    <row r="736">
      <c r="A736" s="458"/>
      <c r="B736" s="458"/>
      <c r="C736" s="458"/>
      <c r="D736" s="458"/>
      <c r="E736" s="458"/>
      <c r="F736" s="458"/>
      <c r="G736" s="458"/>
      <c r="H736" s="458"/>
      <c r="I736" s="458"/>
      <c r="J736" s="458"/>
      <c r="K736" s="458"/>
      <c r="L736" s="458"/>
      <c r="M736" s="458"/>
      <c r="N736" s="458"/>
      <c r="O736" s="458"/>
      <c r="P736" s="458"/>
      <c r="Q736" s="458"/>
      <c r="R736" s="458"/>
      <c r="S736" s="458"/>
      <c r="T736" s="458"/>
      <c r="U736" s="458"/>
      <c r="V736" s="458"/>
      <c r="W736" s="458"/>
      <c r="X736" s="458"/>
      <c r="Y736" s="458"/>
      <c r="Z736" s="458"/>
    </row>
    <row r="737">
      <c r="A737" s="458"/>
      <c r="B737" s="458"/>
      <c r="C737" s="458"/>
      <c r="D737" s="458"/>
      <c r="E737" s="458"/>
      <c r="F737" s="458"/>
      <c r="G737" s="458"/>
      <c r="H737" s="458"/>
      <c r="I737" s="458"/>
      <c r="J737" s="458"/>
      <c r="K737" s="458"/>
      <c r="L737" s="458"/>
      <c r="M737" s="458"/>
      <c r="N737" s="458"/>
      <c r="O737" s="458"/>
      <c r="P737" s="458"/>
      <c r="Q737" s="458"/>
      <c r="R737" s="458"/>
      <c r="S737" s="458"/>
      <c r="T737" s="458"/>
      <c r="U737" s="458"/>
      <c r="V737" s="458"/>
      <c r="W737" s="458"/>
      <c r="X737" s="458"/>
      <c r="Y737" s="458"/>
      <c r="Z737" s="458"/>
    </row>
    <row r="738">
      <c r="A738" s="458"/>
      <c r="B738" s="458"/>
      <c r="C738" s="458"/>
      <c r="D738" s="458"/>
      <c r="E738" s="458"/>
      <c r="F738" s="458"/>
      <c r="G738" s="458"/>
      <c r="H738" s="458"/>
      <c r="I738" s="458"/>
      <c r="J738" s="458"/>
      <c r="K738" s="458"/>
      <c r="L738" s="458"/>
      <c r="M738" s="458"/>
      <c r="N738" s="458"/>
      <c r="O738" s="458"/>
      <c r="P738" s="458"/>
      <c r="Q738" s="458"/>
      <c r="R738" s="458"/>
      <c r="S738" s="458"/>
      <c r="T738" s="458"/>
      <c r="U738" s="458"/>
      <c r="V738" s="458"/>
      <c r="W738" s="458"/>
      <c r="X738" s="458"/>
      <c r="Y738" s="458"/>
      <c r="Z738" s="458"/>
    </row>
    <row r="739">
      <c r="A739" s="458"/>
      <c r="B739" s="458"/>
      <c r="C739" s="458"/>
      <c r="D739" s="458"/>
      <c r="E739" s="458"/>
      <c r="F739" s="458"/>
      <c r="G739" s="458"/>
      <c r="H739" s="458"/>
      <c r="I739" s="458"/>
      <c r="J739" s="458"/>
      <c r="K739" s="458"/>
      <c r="L739" s="458"/>
      <c r="M739" s="458"/>
      <c r="N739" s="458"/>
      <c r="O739" s="458"/>
      <c r="P739" s="458"/>
      <c r="Q739" s="458"/>
      <c r="R739" s="458"/>
      <c r="S739" s="458"/>
      <c r="T739" s="458"/>
      <c r="U739" s="458"/>
      <c r="V739" s="458"/>
      <c r="W739" s="458"/>
      <c r="X739" s="458"/>
      <c r="Y739" s="458"/>
      <c r="Z739" s="458"/>
    </row>
    <row r="740">
      <c r="A740" s="458"/>
      <c r="B740" s="458"/>
      <c r="C740" s="458"/>
      <c r="D740" s="458"/>
      <c r="E740" s="458"/>
      <c r="F740" s="458"/>
      <c r="G740" s="458"/>
      <c r="H740" s="458"/>
      <c r="I740" s="458"/>
      <c r="J740" s="458"/>
      <c r="K740" s="458"/>
      <c r="L740" s="458"/>
      <c r="M740" s="458"/>
      <c r="N740" s="458"/>
      <c r="O740" s="458"/>
      <c r="P740" s="458"/>
      <c r="Q740" s="458"/>
      <c r="R740" s="458"/>
      <c r="S740" s="458"/>
      <c r="T740" s="458"/>
      <c r="U740" s="458"/>
      <c r="V740" s="458"/>
      <c r="W740" s="458"/>
      <c r="X740" s="458"/>
      <c r="Y740" s="458"/>
      <c r="Z740" s="458"/>
    </row>
    <row r="741">
      <c r="A741" s="458"/>
      <c r="B741" s="458"/>
      <c r="C741" s="458"/>
      <c r="D741" s="458"/>
      <c r="E741" s="458"/>
      <c r="F741" s="458"/>
      <c r="G741" s="458"/>
      <c r="H741" s="458"/>
      <c r="I741" s="458"/>
      <c r="J741" s="458"/>
      <c r="K741" s="458"/>
      <c r="L741" s="458"/>
      <c r="M741" s="458"/>
      <c r="N741" s="458"/>
      <c r="O741" s="458"/>
      <c r="P741" s="458"/>
      <c r="Q741" s="458"/>
      <c r="R741" s="458"/>
      <c r="S741" s="458"/>
      <c r="T741" s="458"/>
      <c r="U741" s="458"/>
      <c r="V741" s="458"/>
      <c r="W741" s="458"/>
      <c r="X741" s="458"/>
      <c r="Y741" s="458"/>
      <c r="Z741" s="458"/>
    </row>
    <row r="742">
      <c r="A742" s="458"/>
      <c r="B742" s="458"/>
      <c r="C742" s="458"/>
      <c r="D742" s="458"/>
      <c r="E742" s="458"/>
      <c r="F742" s="458"/>
      <c r="G742" s="458"/>
      <c r="H742" s="458"/>
      <c r="I742" s="458"/>
      <c r="J742" s="458"/>
      <c r="K742" s="458"/>
      <c r="L742" s="458"/>
      <c r="M742" s="458"/>
      <c r="N742" s="458"/>
      <c r="O742" s="458"/>
      <c r="P742" s="458"/>
      <c r="Q742" s="458"/>
      <c r="R742" s="458"/>
      <c r="S742" s="458"/>
      <c r="T742" s="458"/>
      <c r="U742" s="458"/>
      <c r="V742" s="458"/>
      <c r="W742" s="458"/>
      <c r="X742" s="458"/>
      <c r="Y742" s="458"/>
      <c r="Z742" s="458"/>
    </row>
    <row r="743">
      <c r="A743" s="458"/>
      <c r="B743" s="458"/>
      <c r="C743" s="458"/>
      <c r="D743" s="458"/>
      <c r="E743" s="458"/>
      <c r="F743" s="458"/>
      <c r="G743" s="458"/>
      <c r="H743" s="458"/>
      <c r="I743" s="458"/>
      <c r="J743" s="458"/>
      <c r="K743" s="458"/>
      <c r="L743" s="458"/>
      <c r="M743" s="458"/>
      <c r="N743" s="458"/>
      <c r="O743" s="458"/>
      <c r="P743" s="458"/>
      <c r="Q743" s="458"/>
      <c r="R743" s="458"/>
      <c r="S743" s="458"/>
      <c r="T743" s="458"/>
      <c r="U743" s="458"/>
      <c r="V743" s="458"/>
      <c r="W743" s="458"/>
      <c r="X743" s="458"/>
      <c r="Y743" s="458"/>
      <c r="Z743" s="458"/>
    </row>
    <row r="744">
      <c r="A744" s="458"/>
      <c r="B744" s="458"/>
      <c r="C744" s="458"/>
      <c r="D744" s="458"/>
      <c r="E744" s="458"/>
      <c r="F744" s="458"/>
      <c r="G744" s="458"/>
      <c r="H744" s="458"/>
      <c r="I744" s="458"/>
      <c r="J744" s="458"/>
      <c r="K744" s="458"/>
      <c r="L744" s="458"/>
      <c r="M744" s="458"/>
      <c r="N744" s="458"/>
      <c r="O744" s="458"/>
      <c r="P744" s="458"/>
      <c r="Q744" s="458"/>
      <c r="R744" s="458"/>
      <c r="S744" s="458"/>
      <c r="T744" s="458"/>
      <c r="U744" s="458"/>
      <c r="V744" s="458"/>
      <c r="W744" s="458"/>
      <c r="X744" s="458"/>
      <c r="Y744" s="458"/>
      <c r="Z744" s="458"/>
    </row>
    <row r="745">
      <c r="A745" s="458"/>
      <c r="B745" s="458"/>
      <c r="C745" s="458"/>
      <c r="D745" s="458"/>
      <c r="E745" s="458"/>
      <c r="F745" s="458"/>
      <c r="G745" s="458"/>
      <c r="H745" s="458"/>
      <c r="I745" s="458"/>
      <c r="J745" s="458"/>
      <c r="K745" s="458"/>
      <c r="L745" s="458"/>
      <c r="M745" s="458"/>
      <c r="N745" s="458"/>
      <c r="O745" s="458"/>
      <c r="P745" s="458"/>
      <c r="Q745" s="458"/>
      <c r="R745" s="458"/>
      <c r="S745" s="458"/>
      <c r="T745" s="458"/>
      <c r="U745" s="458"/>
      <c r="V745" s="458"/>
      <c r="W745" s="458"/>
      <c r="X745" s="458"/>
      <c r="Y745" s="458"/>
      <c r="Z745" s="458"/>
    </row>
    <row r="746">
      <c r="A746" s="458"/>
      <c r="B746" s="458"/>
      <c r="C746" s="458"/>
      <c r="D746" s="458"/>
      <c r="E746" s="458"/>
      <c r="F746" s="458"/>
      <c r="G746" s="458"/>
      <c r="H746" s="458"/>
      <c r="I746" s="458"/>
      <c r="J746" s="458"/>
      <c r="K746" s="458"/>
      <c r="L746" s="458"/>
      <c r="M746" s="458"/>
      <c r="N746" s="458"/>
      <c r="O746" s="458"/>
      <c r="P746" s="458"/>
      <c r="Q746" s="458"/>
      <c r="R746" s="458"/>
      <c r="S746" s="458"/>
      <c r="T746" s="458"/>
      <c r="U746" s="458"/>
      <c r="V746" s="458"/>
      <c r="W746" s="458"/>
      <c r="X746" s="458"/>
      <c r="Y746" s="458"/>
      <c r="Z746" s="458"/>
    </row>
    <row r="747">
      <c r="A747" s="458"/>
      <c r="B747" s="458"/>
      <c r="C747" s="458"/>
      <c r="D747" s="458"/>
      <c r="E747" s="458"/>
      <c r="F747" s="458"/>
      <c r="G747" s="458"/>
      <c r="H747" s="458"/>
      <c r="I747" s="458"/>
      <c r="J747" s="458"/>
      <c r="K747" s="458"/>
      <c r="L747" s="458"/>
      <c r="M747" s="458"/>
      <c r="N747" s="458"/>
      <c r="O747" s="458"/>
      <c r="P747" s="458"/>
      <c r="Q747" s="458"/>
      <c r="R747" s="458"/>
      <c r="S747" s="458"/>
      <c r="T747" s="458"/>
      <c r="U747" s="458"/>
      <c r="V747" s="458"/>
      <c r="W747" s="458"/>
      <c r="X747" s="458"/>
      <c r="Y747" s="458"/>
      <c r="Z747" s="458"/>
    </row>
    <row r="748">
      <c r="A748" s="458"/>
      <c r="B748" s="458"/>
      <c r="C748" s="458"/>
      <c r="D748" s="458"/>
      <c r="E748" s="458"/>
      <c r="F748" s="458"/>
      <c r="G748" s="458"/>
      <c r="H748" s="458"/>
      <c r="I748" s="458"/>
      <c r="J748" s="458"/>
      <c r="K748" s="458"/>
      <c r="L748" s="458"/>
      <c r="M748" s="458"/>
      <c r="N748" s="458"/>
      <c r="O748" s="458"/>
      <c r="P748" s="458"/>
      <c r="Q748" s="458"/>
      <c r="R748" s="458"/>
      <c r="S748" s="458"/>
      <c r="T748" s="458"/>
      <c r="U748" s="458"/>
      <c r="V748" s="458"/>
      <c r="W748" s="458"/>
      <c r="X748" s="458"/>
      <c r="Y748" s="458"/>
      <c r="Z748" s="458"/>
    </row>
    <row r="749">
      <c r="A749" s="458"/>
      <c r="B749" s="458"/>
      <c r="C749" s="458"/>
      <c r="D749" s="458"/>
      <c r="E749" s="458"/>
      <c r="F749" s="458"/>
      <c r="G749" s="458"/>
      <c r="H749" s="458"/>
      <c r="I749" s="458"/>
      <c r="J749" s="458"/>
      <c r="K749" s="458"/>
      <c r="L749" s="458"/>
      <c r="M749" s="458"/>
      <c r="N749" s="458"/>
      <c r="O749" s="458"/>
      <c r="P749" s="458"/>
      <c r="Q749" s="458"/>
      <c r="R749" s="458"/>
      <c r="S749" s="458"/>
      <c r="T749" s="458"/>
      <c r="U749" s="458"/>
      <c r="V749" s="458"/>
      <c r="W749" s="458"/>
      <c r="X749" s="458"/>
      <c r="Y749" s="458"/>
      <c r="Z749" s="458"/>
    </row>
    <row r="750">
      <c r="A750" s="458"/>
      <c r="B750" s="458"/>
      <c r="C750" s="458"/>
      <c r="D750" s="458"/>
      <c r="E750" s="458"/>
      <c r="F750" s="458"/>
      <c r="G750" s="458"/>
      <c r="H750" s="458"/>
      <c r="I750" s="458"/>
      <c r="J750" s="458"/>
      <c r="K750" s="458"/>
      <c r="L750" s="458"/>
      <c r="M750" s="458"/>
      <c r="N750" s="458"/>
      <c r="O750" s="458"/>
      <c r="P750" s="458"/>
      <c r="Q750" s="458"/>
      <c r="R750" s="458"/>
      <c r="S750" s="458"/>
      <c r="T750" s="458"/>
      <c r="U750" s="458"/>
      <c r="V750" s="458"/>
      <c r="W750" s="458"/>
      <c r="X750" s="458"/>
      <c r="Y750" s="458"/>
      <c r="Z750" s="458"/>
    </row>
    <row r="751">
      <c r="A751" s="458"/>
      <c r="B751" s="458"/>
      <c r="C751" s="458"/>
      <c r="D751" s="458"/>
      <c r="E751" s="458"/>
      <c r="F751" s="458"/>
      <c r="G751" s="458"/>
      <c r="H751" s="458"/>
      <c r="I751" s="458"/>
      <c r="J751" s="458"/>
      <c r="K751" s="458"/>
      <c r="L751" s="458"/>
      <c r="M751" s="458"/>
      <c r="N751" s="458"/>
      <c r="O751" s="458"/>
      <c r="P751" s="458"/>
      <c r="Q751" s="458"/>
      <c r="R751" s="458"/>
      <c r="S751" s="458"/>
      <c r="T751" s="458"/>
      <c r="U751" s="458"/>
      <c r="V751" s="458"/>
      <c r="W751" s="458"/>
      <c r="X751" s="458"/>
      <c r="Y751" s="458"/>
      <c r="Z751" s="458"/>
    </row>
    <row r="752">
      <c r="A752" s="458"/>
      <c r="B752" s="458"/>
      <c r="C752" s="458"/>
      <c r="D752" s="458"/>
      <c r="E752" s="458"/>
      <c r="F752" s="458"/>
      <c r="G752" s="458"/>
      <c r="H752" s="458"/>
      <c r="I752" s="458"/>
      <c r="J752" s="458"/>
      <c r="K752" s="458"/>
      <c r="L752" s="458"/>
      <c r="M752" s="458"/>
      <c r="N752" s="458"/>
      <c r="O752" s="458"/>
      <c r="P752" s="458"/>
      <c r="Q752" s="458"/>
      <c r="R752" s="458"/>
      <c r="S752" s="458"/>
      <c r="T752" s="458"/>
      <c r="U752" s="458"/>
      <c r="V752" s="458"/>
      <c r="W752" s="458"/>
      <c r="X752" s="458"/>
      <c r="Y752" s="458"/>
      <c r="Z752" s="458"/>
    </row>
    <row r="753">
      <c r="A753" s="458"/>
      <c r="B753" s="458"/>
      <c r="C753" s="458"/>
      <c r="D753" s="458"/>
      <c r="E753" s="458"/>
      <c r="F753" s="458"/>
      <c r="G753" s="458"/>
      <c r="H753" s="458"/>
      <c r="I753" s="458"/>
      <c r="J753" s="458"/>
      <c r="K753" s="458"/>
      <c r="L753" s="458"/>
      <c r="M753" s="458"/>
      <c r="N753" s="458"/>
      <c r="O753" s="458"/>
      <c r="P753" s="458"/>
      <c r="Q753" s="458"/>
      <c r="R753" s="458"/>
      <c r="S753" s="458"/>
      <c r="T753" s="458"/>
      <c r="U753" s="458"/>
      <c r="V753" s="458"/>
      <c r="W753" s="458"/>
      <c r="X753" s="458"/>
      <c r="Y753" s="458"/>
      <c r="Z753" s="458"/>
    </row>
    <row r="754">
      <c r="A754" s="458"/>
      <c r="B754" s="458"/>
      <c r="C754" s="458"/>
      <c r="D754" s="458"/>
      <c r="E754" s="458"/>
      <c r="F754" s="458"/>
      <c r="G754" s="458"/>
      <c r="H754" s="458"/>
      <c r="I754" s="458"/>
      <c r="J754" s="458"/>
      <c r="K754" s="458"/>
      <c r="L754" s="458"/>
      <c r="M754" s="458"/>
      <c r="N754" s="458"/>
      <c r="O754" s="458"/>
      <c r="P754" s="458"/>
      <c r="Q754" s="458"/>
      <c r="R754" s="458"/>
      <c r="S754" s="458"/>
      <c r="T754" s="458"/>
      <c r="U754" s="458"/>
      <c r="V754" s="458"/>
      <c r="W754" s="458"/>
      <c r="X754" s="458"/>
      <c r="Y754" s="458"/>
      <c r="Z754" s="458"/>
    </row>
    <row r="755">
      <c r="A755" s="458"/>
      <c r="B755" s="458"/>
      <c r="C755" s="458"/>
      <c r="D755" s="458"/>
      <c r="E755" s="458"/>
      <c r="F755" s="458"/>
      <c r="G755" s="458"/>
      <c r="H755" s="458"/>
      <c r="I755" s="458"/>
      <c r="J755" s="458"/>
      <c r="K755" s="458"/>
      <c r="L755" s="458"/>
      <c r="M755" s="458"/>
      <c r="N755" s="458"/>
      <c r="O755" s="458"/>
      <c r="P755" s="458"/>
      <c r="Q755" s="458"/>
      <c r="R755" s="458"/>
      <c r="S755" s="458"/>
      <c r="T755" s="458"/>
      <c r="U755" s="458"/>
      <c r="V755" s="458"/>
      <c r="W755" s="458"/>
      <c r="X755" s="458"/>
      <c r="Y755" s="458"/>
      <c r="Z755" s="458"/>
    </row>
    <row r="756">
      <c r="A756" s="458"/>
      <c r="B756" s="458"/>
      <c r="C756" s="458"/>
      <c r="D756" s="458"/>
      <c r="E756" s="458"/>
      <c r="F756" s="458"/>
      <c r="G756" s="458"/>
      <c r="H756" s="458"/>
      <c r="I756" s="458"/>
      <c r="J756" s="458"/>
      <c r="K756" s="458"/>
      <c r="L756" s="458"/>
      <c r="M756" s="458"/>
      <c r="N756" s="458"/>
      <c r="O756" s="458"/>
      <c r="P756" s="458"/>
      <c r="Q756" s="458"/>
      <c r="R756" s="458"/>
      <c r="S756" s="458"/>
      <c r="T756" s="458"/>
      <c r="U756" s="458"/>
      <c r="V756" s="458"/>
      <c r="W756" s="458"/>
      <c r="X756" s="458"/>
      <c r="Y756" s="458"/>
      <c r="Z756" s="458"/>
    </row>
    <row r="757">
      <c r="A757" s="458"/>
      <c r="B757" s="458"/>
      <c r="C757" s="458"/>
      <c r="D757" s="458"/>
      <c r="E757" s="458"/>
      <c r="F757" s="458"/>
      <c r="G757" s="458"/>
      <c r="H757" s="458"/>
      <c r="I757" s="458"/>
      <c r="J757" s="458"/>
      <c r="K757" s="458"/>
      <c r="L757" s="458"/>
      <c r="M757" s="458"/>
      <c r="N757" s="458"/>
      <c r="O757" s="458"/>
      <c r="P757" s="458"/>
      <c r="Q757" s="458"/>
      <c r="R757" s="458"/>
      <c r="S757" s="458"/>
      <c r="T757" s="458"/>
      <c r="U757" s="458"/>
      <c r="V757" s="458"/>
      <c r="W757" s="458"/>
      <c r="X757" s="458"/>
      <c r="Y757" s="458"/>
      <c r="Z757" s="458"/>
    </row>
    <row r="758">
      <c r="A758" s="458"/>
      <c r="B758" s="458"/>
      <c r="C758" s="458"/>
      <c r="D758" s="458"/>
      <c r="E758" s="458"/>
      <c r="F758" s="458"/>
      <c r="G758" s="458"/>
      <c r="H758" s="458"/>
      <c r="I758" s="458"/>
      <c r="J758" s="458"/>
      <c r="K758" s="458"/>
      <c r="L758" s="458"/>
      <c r="M758" s="458"/>
      <c r="N758" s="458"/>
      <c r="O758" s="458"/>
      <c r="P758" s="458"/>
      <c r="Q758" s="458"/>
      <c r="R758" s="458"/>
      <c r="S758" s="458"/>
      <c r="T758" s="458"/>
      <c r="U758" s="458"/>
      <c r="V758" s="458"/>
      <c r="W758" s="458"/>
      <c r="X758" s="458"/>
      <c r="Y758" s="458"/>
      <c r="Z758" s="458"/>
    </row>
    <row r="759">
      <c r="A759" s="458"/>
      <c r="B759" s="458"/>
      <c r="C759" s="458"/>
      <c r="D759" s="458"/>
      <c r="E759" s="458"/>
      <c r="F759" s="458"/>
      <c r="G759" s="458"/>
      <c r="H759" s="458"/>
      <c r="I759" s="458"/>
      <c r="J759" s="458"/>
      <c r="K759" s="458"/>
      <c r="L759" s="458"/>
      <c r="M759" s="458"/>
      <c r="N759" s="458"/>
      <c r="O759" s="458"/>
      <c r="P759" s="458"/>
      <c r="Q759" s="458"/>
      <c r="R759" s="458"/>
      <c r="S759" s="458"/>
      <c r="T759" s="458"/>
      <c r="U759" s="458"/>
      <c r="V759" s="458"/>
      <c r="W759" s="458"/>
      <c r="X759" s="458"/>
      <c r="Y759" s="458"/>
      <c r="Z759" s="458"/>
    </row>
    <row r="760">
      <c r="A760" s="458"/>
      <c r="B760" s="458"/>
      <c r="C760" s="458"/>
      <c r="D760" s="458"/>
      <c r="E760" s="458"/>
      <c r="F760" s="458"/>
      <c r="G760" s="458"/>
      <c r="H760" s="458"/>
      <c r="I760" s="458"/>
      <c r="J760" s="458"/>
      <c r="K760" s="458"/>
      <c r="L760" s="458"/>
      <c r="M760" s="458"/>
      <c r="N760" s="458"/>
      <c r="O760" s="458"/>
      <c r="P760" s="458"/>
      <c r="Q760" s="458"/>
      <c r="R760" s="458"/>
      <c r="S760" s="458"/>
      <c r="T760" s="458"/>
      <c r="U760" s="458"/>
      <c r="V760" s="458"/>
      <c r="W760" s="458"/>
      <c r="X760" s="458"/>
      <c r="Y760" s="458"/>
      <c r="Z760" s="458"/>
    </row>
    <row r="761">
      <c r="A761" s="458"/>
      <c r="B761" s="458"/>
      <c r="C761" s="458"/>
      <c r="D761" s="458"/>
      <c r="E761" s="458"/>
      <c r="F761" s="458"/>
      <c r="G761" s="458"/>
      <c r="H761" s="458"/>
      <c r="I761" s="458"/>
      <c r="J761" s="458"/>
      <c r="K761" s="458"/>
      <c r="L761" s="458"/>
      <c r="M761" s="458"/>
      <c r="N761" s="458"/>
      <c r="O761" s="458"/>
      <c r="P761" s="458"/>
      <c r="Q761" s="458"/>
      <c r="R761" s="458"/>
      <c r="S761" s="458"/>
      <c r="T761" s="458"/>
      <c r="U761" s="458"/>
      <c r="V761" s="458"/>
      <c r="W761" s="458"/>
      <c r="X761" s="458"/>
      <c r="Y761" s="458"/>
      <c r="Z761" s="458"/>
    </row>
    <row r="762">
      <c r="A762" s="458"/>
      <c r="B762" s="458"/>
      <c r="C762" s="458"/>
      <c r="D762" s="458"/>
      <c r="E762" s="458"/>
      <c r="F762" s="458"/>
      <c r="G762" s="458"/>
      <c r="H762" s="458"/>
      <c r="I762" s="458"/>
      <c r="J762" s="458"/>
      <c r="K762" s="458"/>
      <c r="L762" s="458"/>
      <c r="M762" s="458"/>
      <c r="N762" s="458"/>
      <c r="O762" s="458"/>
      <c r="P762" s="458"/>
      <c r="Q762" s="458"/>
      <c r="R762" s="458"/>
      <c r="S762" s="458"/>
      <c r="T762" s="458"/>
      <c r="U762" s="458"/>
      <c r="V762" s="458"/>
      <c r="W762" s="458"/>
      <c r="X762" s="458"/>
      <c r="Y762" s="458"/>
      <c r="Z762" s="458"/>
    </row>
    <row r="763">
      <c r="A763" s="458"/>
      <c r="B763" s="458"/>
      <c r="C763" s="458"/>
      <c r="D763" s="458"/>
      <c r="E763" s="458"/>
      <c r="F763" s="458"/>
      <c r="G763" s="458"/>
      <c r="H763" s="458"/>
      <c r="I763" s="458"/>
      <c r="J763" s="458"/>
      <c r="K763" s="458"/>
      <c r="L763" s="458"/>
      <c r="M763" s="458"/>
      <c r="N763" s="458"/>
      <c r="O763" s="458"/>
      <c r="P763" s="458"/>
      <c r="Q763" s="458"/>
      <c r="R763" s="458"/>
      <c r="S763" s="458"/>
      <c r="T763" s="458"/>
      <c r="U763" s="458"/>
      <c r="V763" s="458"/>
      <c r="W763" s="458"/>
      <c r="X763" s="458"/>
      <c r="Y763" s="458"/>
      <c r="Z763" s="458"/>
    </row>
    <row r="764">
      <c r="A764" s="458"/>
      <c r="B764" s="458"/>
      <c r="C764" s="458"/>
      <c r="D764" s="458"/>
      <c r="E764" s="458"/>
      <c r="F764" s="458"/>
      <c r="G764" s="458"/>
      <c r="H764" s="458"/>
      <c r="I764" s="458"/>
      <c r="J764" s="458"/>
      <c r="K764" s="458"/>
      <c r="L764" s="458"/>
      <c r="M764" s="458"/>
      <c r="N764" s="458"/>
      <c r="O764" s="458"/>
      <c r="P764" s="458"/>
      <c r="Q764" s="458"/>
      <c r="R764" s="458"/>
      <c r="S764" s="458"/>
      <c r="T764" s="458"/>
      <c r="U764" s="458"/>
      <c r="V764" s="458"/>
      <c r="W764" s="458"/>
      <c r="X764" s="458"/>
      <c r="Y764" s="458"/>
      <c r="Z764" s="458"/>
    </row>
    <row r="765">
      <c r="A765" s="458"/>
      <c r="B765" s="458"/>
      <c r="C765" s="458"/>
      <c r="D765" s="458"/>
      <c r="E765" s="458"/>
      <c r="F765" s="458"/>
      <c r="G765" s="458"/>
      <c r="H765" s="458"/>
      <c r="I765" s="458"/>
      <c r="J765" s="458"/>
      <c r="K765" s="458"/>
      <c r="L765" s="458"/>
      <c r="M765" s="458"/>
      <c r="N765" s="458"/>
      <c r="O765" s="458"/>
      <c r="P765" s="458"/>
      <c r="Q765" s="458"/>
      <c r="R765" s="458"/>
      <c r="S765" s="458"/>
      <c r="T765" s="458"/>
      <c r="U765" s="458"/>
      <c r="V765" s="458"/>
      <c r="W765" s="458"/>
      <c r="X765" s="458"/>
      <c r="Y765" s="458"/>
      <c r="Z765" s="458"/>
    </row>
    <row r="766">
      <c r="A766" s="458"/>
      <c r="B766" s="458"/>
      <c r="C766" s="458"/>
      <c r="D766" s="458"/>
      <c r="E766" s="458"/>
      <c r="F766" s="458"/>
      <c r="G766" s="458"/>
      <c r="H766" s="458"/>
      <c r="I766" s="458"/>
      <c r="J766" s="458"/>
      <c r="K766" s="458"/>
      <c r="L766" s="458"/>
      <c r="M766" s="458"/>
      <c r="N766" s="458"/>
      <c r="O766" s="458"/>
      <c r="P766" s="458"/>
      <c r="Q766" s="458"/>
      <c r="R766" s="458"/>
      <c r="S766" s="458"/>
      <c r="T766" s="458"/>
      <c r="U766" s="458"/>
      <c r="V766" s="458"/>
      <c r="W766" s="458"/>
      <c r="X766" s="458"/>
      <c r="Y766" s="458"/>
      <c r="Z766" s="458"/>
    </row>
    <row r="767">
      <c r="A767" s="458"/>
      <c r="B767" s="458"/>
      <c r="C767" s="458"/>
      <c r="D767" s="458"/>
      <c r="E767" s="458"/>
      <c r="F767" s="458"/>
      <c r="G767" s="458"/>
      <c r="H767" s="458"/>
      <c r="I767" s="458"/>
      <c r="J767" s="458"/>
      <c r="K767" s="458"/>
      <c r="L767" s="458"/>
      <c r="M767" s="458"/>
      <c r="N767" s="458"/>
      <c r="O767" s="458"/>
      <c r="P767" s="458"/>
      <c r="Q767" s="458"/>
      <c r="R767" s="458"/>
      <c r="S767" s="458"/>
      <c r="T767" s="458"/>
      <c r="U767" s="458"/>
      <c r="V767" s="458"/>
      <c r="W767" s="458"/>
      <c r="X767" s="458"/>
      <c r="Y767" s="458"/>
      <c r="Z767" s="458"/>
    </row>
    <row r="768">
      <c r="A768" s="458"/>
      <c r="B768" s="458"/>
      <c r="C768" s="458"/>
      <c r="D768" s="458"/>
      <c r="E768" s="458"/>
      <c r="F768" s="458"/>
      <c r="G768" s="458"/>
      <c r="H768" s="458"/>
      <c r="I768" s="458"/>
      <c r="J768" s="458"/>
      <c r="K768" s="458"/>
      <c r="L768" s="458"/>
      <c r="M768" s="458"/>
      <c r="N768" s="458"/>
      <c r="O768" s="458"/>
      <c r="P768" s="458"/>
      <c r="Q768" s="458"/>
      <c r="R768" s="458"/>
      <c r="S768" s="458"/>
      <c r="T768" s="458"/>
      <c r="U768" s="458"/>
      <c r="V768" s="458"/>
      <c r="W768" s="458"/>
      <c r="X768" s="458"/>
      <c r="Y768" s="458"/>
      <c r="Z768" s="458"/>
    </row>
    <row r="769">
      <c r="A769" s="458"/>
      <c r="B769" s="458"/>
      <c r="C769" s="458"/>
      <c r="D769" s="458"/>
      <c r="E769" s="458"/>
      <c r="F769" s="458"/>
      <c r="G769" s="458"/>
      <c r="H769" s="458"/>
      <c r="I769" s="458"/>
      <c r="J769" s="458"/>
      <c r="K769" s="458"/>
      <c r="L769" s="458"/>
      <c r="M769" s="458"/>
      <c r="N769" s="458"/>
      <c r="O769" s="458"/>
      <c r="P769" s="458"/>
      <c r="Q769" s="458"/>
      <c r="R769" s="458"/>
      <c r="S769" s="458"/>
      <c r="T769" s="458"/>
      <c r="U769" s="458"/>
      <c r="V769" s="458"/>
      <c r="W769" s="458"/>
      <c r="X769" s="458"/>
      <c r="Y769" s="458"/>
      <c r="Z769" s="458"/>
    </row>
    <row r="770">
      <c r="A770" s="458"/>
      <c r="B770" s="458"/>
      <c r="C770" s="458"/>
      <c r="D770" s="458"/>
      <c r="E770" s="458"/>
      <c r="F770" s="458"/>
      <c r="G770" s="458"/>
      <c r="H770" s="458"/>
      <c r="I770" s="458"/>
      <c r="J770" s="458"/>
      <c r="K770" s="458"/>
      <c r="L770" s="458"/>
      <c r="M770" s="458"/>
      <c r="N770" s="458"/>
      <c r="O770" s="458"/>
      <c r="P770" s="458"/>
      <c r="Q770" s="458"/>
      <c r="R770" s="458"/>
      <c r="S770" s="458"/>
      <c r="T770" s="458"/>
      <c r="U770" s="458"/>
      <c r="V770" s="458"/>
      <c r="W770" s="458"/>
      <c r="X770" s="458"/>
      <c r="Y770" s="458"/>
      <c r="Z770" s="458"/>
    </row>
    <row r="771">
      <c r="A771" s="458"/>
      <c r="B771" s="458"/>
      <c r="C771" s="458"/>
      <c r="D771" s="458"/>
      <c r="E771" s="458"/>
      <c r="F771" s="458"/>
      <c r="G771" s="458"/>
      <c r="H771" s="458"/>
      <c r="I771" s="458"/>
      <c r="J771" s="458"/>
      <c r="K771" s="458"/>
      <c r="L771" s="458"/>
      <c r="M771" s="458"/>
      <c r="N771" s="458"/>
      <c r="O771" s="458"/>
      <c r="P771" s="458"/>
      <c r="Q771" s="458"/>
      <c r="R771" s="458"/>
      <c r="S771" s="458"/>
      <c r="T771" s="458"/>
      <c r="U771" s="458"/>
      <c r="V771" s="458"/>
      <c r="W771" s="458"/>
      <c r="X771" s="458"/>
      <c r="Y771" s="458"/>
      <c r="Z771" s="458"/>
    </row>
    <row r="772">
      <c r="A772" s="458"/>
      <c r="B772" s="458"/>
      <c r="C772" s="458"/>
      <c r="D772" s="458"/>
      <c r="E772" s="458"/>
      <c r="F772" s="458"/>
      <c r="G772" s="458"/>
      <c r="H772" s="458"/>
      <c r="I772" s="458"/>
      <c r="J772" s="458"/>
      <c r="K772" s="458"/>
      <c r="L772" s="458"/>
      <c r="M772" s="458"/>
      <c r="N772" s="458"/>
      <c r="O772" s="458"/>
      <c r="P772" s="458"/>
      <c r="Q772" s="458"/>
      <c r="R772" s="458"/>
      <c r="S772" s="458"/>
      <c r="T772" s="458"/>
      <c r="U772" s="458"/>
      <c r="V772" s="458"/>
      <c r="W772" s="458"/>
      <c r="X772" s="458"/>
      <c r="Y772" s="458"/>
      <c r="Z772" s="458"/>
    </row>
    <row r="773">
      <c r="A773" s="458"/>
      <c r="B773" s="458"/>
      <c r="C773" s="458"/>
      <c r="D773" s="458"/>
      <c r="E773" s="458"/>
      <c r="F773" s="458"/>
      <c r="G773" s="458"/>
      <c r="H773" s="458"/>
      <c r="I773" s="458"/>
      <c r="J773" s="458"/>
      <c r="K773" s="458"/>
      <c r="L773" s="458"/>
      <c r="M773" s="458"/>
      <c r="N773" s="458"/>
      <c r="O773" s="458"/>
      <c r="P773" s="458"/>
      <c r="Q773" s="458"/>
      <c r="R773" s="458"/>
      <c r="S773" s="458"/>
      <c r="T773" s="458"/>
      <c r="U773" s="458"/>
      <c r="V773" s="458"/>
      <c r="W773" s="458"/>
      <c r="X773" s="458"/>
      <c r="Y773" s="458"/>
      <c r="Z773" s="458"/>
    </row>
    <row r="774">
      <c r="A774" s="458"/>
      <c r="B774" s="458"/>
      <c r="C774" s="458"/>
      <c r="D774" s="458"/>
      <c r="E774" s="458"/>
      <c r="F774" s="458"/>
      <c r="G774" s="458"/>
      <c r="H774" s="458"/>
      <c r="I774" s="458"/>
      <c r="J774" s="458"/>
      <c r="K774" s="458"/>
      <c r="L774" s="458"/>
      <c r="M774" s="458"/>
      <c r="N774" s="458"/>
      <c r="O774" s="458"/>
      <c r="P774" s="458"/>
      <c r="Q774" s="458"/>
      <c r="R774" s="458"/>
      <c r="S774" s="458"/>
      <c r="T774" s="458"/>
      <c r="U774" s="458"/>
      <c r="V774" s="458"/>
      <c r="W774" s="458"/>
      <c r="X774" s="458"/>
      <c r="Y774" s="458"/>
      <c r="Z774" s="458"/>
    </row>
    <row r="775">
      <c r="A775" s="458"/>
      <c r="B775" s="458"/>
      <c r="C775" s="458"/>
      <c r="D775" s="458"/>
      <c r="E775" s="458"/>
      <c r="F775" s="458"/>
      <c r="G775" s="458"/>
      <c r="H775" s="458"/>
      <c r="I775" s="458"/>
      <c r="J775" s="458"/>
      <c r="K775" s="458"/>
      <c r="L775" s="458"/>
      <c r="M775" s="458"/>
      <c r="N775" s="458"/>
      <c r="O775" s="458"/>
      <c r="P775" s="458"/>
      <c r="Q775" s="458"/>
      <c r="R775" s="458"/>
      <c r="S775" s="458"/>
      <c r="T775" s="458"/>
      <c r="U775" s="458"/>
      <c r="V775" s="458"/>
      <c r="W775" s="458"/>
      <c r="X775" s="458"/>
      <c r="Y775" s="458"/>
      <c r="Z775" s="458"/>
    </row>
    <row r="776">
      <c r="A776" s="458"/>
      <c r="B776" s="458"/>
      <c r="C776" s="458"/>
      <c r="D776" s="458"/>
      <c r="E776" s="458"/>
      <c r="F776" s="458"/>
      <c r="G776" s="458"/>
      <c r="H776" s="458"/>
      <c r="I776" s="458"/>
      <c r="J776" s="458"/>
      <c r="K776" s="458"/>
      <c r="L776" s="458"/>
      <c r="M776" s="458"/>
      <c r="N776" s="458"/>
      <c r="O776" s="458"/>
      <c r="P776" s="458"/>
      <c r="Q776" s="458"/>
      <c r="R776" s="458"/>
      <c r="S776" s="458"/>
      <c r="T776" s="458"/>
      <c r="U776" s="458"/>
      <c r="V776" s="458"/>
      <c r="W776" s="458"/>
      <c r="X776" s="458"/>
      <c r="Y776" s="458"/>
      <c r="Z776" s="458"/>
    </row>
    <row r="777">
      <c r="A777" s="458"/>
      <c r="B777" s="458"/>
      <c r="C777" s="458"/>
      <c r="D777" s="458"/>
      <c r="E777" s="458"/>
      <c r="F777" s="458"/>
      <c r="G777" s="458"/>
      <c r="H777" s="458"/>
      <c r="I777" s="458"/>
      <c r="J777" s="458"/>
      <c r="K777" s="458"/>
      <c r="L777" s="458"/>
      <c r="M777" s="458"/>
      <c r="N777" s="458"/>
      <c r="O777" s="458"/>
      <c r="P777" s="458"/>
      <c r="Q777" s="458"/>
      <c r="R777" s="458"/>
      <c r="S777" s="458"/>
      <c r="T777" s="458"/>
      <c r="U777" s="458"/>
      <c r="V777" s="458"/>
      <c r="W777" s="458"/>
      <c r="X777" s="458"/>
      <c r="Y777" s="458"/>
      <c r="Z777" s="458"/>
    </row>
    <row r="778">
      <c r="A778" s="458"/>
      <c r="B778" s="458"/>
      <c r="C778" s="458"/>
      <c r="D778" s="458"/>
      <c r="E778" s="458"/>
      <c r="F778" s="458"/>
      <c r="G778" s="458"/>
      <c r="H778" s="458"/>
      <c r="I778" s="458"/>
      <c r="J778" s="458"/>
      <c r="K778" s="458"/>
      <c r="L778" s="458"/>
      <c r="M778" s="458"/>
      <c r="N778" s="458"/>
      <c r="O778" s="458"/>
      <c r="P778" s="458"/>
      <c r="Q778" s="458"/>
      <c r="R778" s="458"/>
      <c r="S778" s="458"/>
      <c r="T778" s="458"/>
      <c r="U778" s="458"/>
      <c r="V778" s="458"/>
      <c r="W778" s="458"/>
      <c r="X778" s="458"/>
      <c r="Y778" s="458"/>
      <c r="Z778" s="458"/>
    </row>
    <row r="779">
      <c r="A779" s="458"/>
      <c r="B779" s="458"/>
      <c r="C779" s="458"/>
      <c r="D779" s="458"/>
      <c r="E779" s="458"/>
      <c r="F779" s="458"/>
      <c r="G779" s="458"/>
      <c r="H779" s="458"/>
      <c r="I779" s="458"/>
      <c r="J779" s="458"/>
      <c r="K779" s="458"/>
      <c r="L779" s="458"/>
      <c r="M779" s="458"/>
      <c r="N779" s="458"/>
      <c r="O779" s="458"/>
      <c r="P779" s="458"/>
      <c r="Q779" s="458"/>
      <c r="R779" s="458"/>
      <c r="S779" s="458"/>
      <c r="T779" s="458"/>
      <c r="U779" s="458"/>
      <c r="V779" s="458"/>
      <c r="W779" s="458"/>
      <c r="X779" s="458"/>
      <c r="Y779" s="458"/>
      <c r="Z779" s="458"/>
    </row>
    <row r="780">
      <c r="A780" s="458"/>
      <c r="B780" s="458"/>
      <c r="C780" s="458"/>
      <c r="D780" s="458"/>
      <c r="E780" s="458"/>
      <c r="F780" s="458"/>
      <c r="G780" s="458"/>
      <c r="H780" s="458"/>
      <c r="I780" s="458"/>
      <c r="J780" s="458"/>
      <c r="K780" s="458"/>
      <c r="L780" s="458"/>
      <c r="M780" s="458"/>
      <c r="N780" s="458"/>
      <c r="O780" s="458"/>
      <c r="P780" s="458"/>
      <c r="Q780" s="458"/>
      <c r="R780" s="458"/>
      <c r="S780" s="458"/>
      <c r="T780" s="458"/>
      <c r="U780" s="458"/>
      <c r="V780" s="458"/>
      <c r="W780" s="458"/>
      <c r="X780" s="458"/>
      <c r="Y780" s="458"/>
      <c r="Z780" s="458"/>
    </row>
    <row r="781">
      <c r="A781" s="458"/>
      <c r="B781" s="458"/>
      <c r="C781" s="458"/>
      <c r="D781" s="458"/>
      <c r="E781" s="458"/>
      <c r="F781" s="458"/>
      <c r="G781" s="458"/>
      <c r="H781" s="458"/>
      <c r="I781" s="458"/>
      <c r="J781" s="458"/>
      <c r="K781" s="458"/>
      <c r="L781" s="458"/>
      <c r="M781" s="458"/>
      <c r="N781" s="458"/>
      <c r="O781" s="458"/>
      <c r="P781" s="458"/>
      <c r="Q781" s="458"/>
      <c r="R781" s="458"/>
      <c r="S781" s="458"/>
      <c r="T781" s="458"/>
      <c r="U781" s="458"/>
      <c r="V781" s="458"/>
      <c r="W781" s="458"/>
      <c r="X781" s="458"/>
      <c r="Y781" s="458"/>
      <c r="Z781" s="458"/>
    </row>
    <row r="782">
      <c r="A782" s="458"/>
      <c r="B782" s="458"/>
      <c r="C782" s="458"/>
      <c r="D782" s="458"/>
      <c r="E782" s="458"/>
      <c r="F782" s="458"/>
      <c r="G782" s="458"/>
      <c r="H782" s="458"/>
      <c r="I782" s="458"/>
      <c r="J782" s="458"/>
      <c r="K782" s="458"/>
      <c r="L782" s="458"/>
      <c r="M782" s="458"/>
      <c r="N782" s="458"/>
      <c r="O782" s="458"/>
      <c r="P782" s="458"/>
      <c r="Q782" s="458"/>
      <c r="R782" s="458"/>
      <c r="S782" s="458"/>
      <c r="T782" s="458"/>
      <c r="U782" s="458"/>
      <c r="V782" s="458"/>
      <c r="W782" s="458"/>
      <c r="X782" s="458"/>
      <c r="Y782" s="458"/>
      <c r="Z782" s="458"/>
    </row>
    <row r="783">
      <c r="A783" s="458"/>
      <c r="B783" s="458"/>
      <c r="C783" s="458"/>
      <c r="D783" s="458"/>
      <c r="E783" s="458"/>
      <c r="F783" s="458"/>
      <c r="G783" s="458"/>
      <c r="H783" s="458"/>
      <c r="I783" s="458"/>
      <c r="J783" s="458"/>
      <c r="K783" s="458"/>
      <c r="L783" s="458"/>
      <c r="M783" s="458"/>
      <c r="N783" s="458"/>
      <c r="O783" s="458"/>
      <c r="P783" s="458"/>
      <c r="Q783" s="458"/>
      <c r="R783" s="458"/>
      <c r="S783" s="458"/>
      <c r="T783" s="458"/>
      <c r="U783" s="458"/>
      <c r="V783" s="458"/>
      <c r="W783" s="458"/>
      <c r="X783" s="458"/>
      <c r="Y783" s="458"/>
      <c r="Z783" s="458"/>
    </row>
    <row r="784">
      <c r="A784" s="458"/>
      <c r="B784" s="458"/>
      <c r="C784" s="458"/>
      <c r="D784" s="458"/>
      <c r="E784" s="458"/>
      <c r="F784" s="458"/>
      <c r="G784" s="458"/>
      <c r="H784" s="458"/>
      <c r="I784" s="458"/>
      <c r="J784" s="458"/>
      <c r="K784" s="458"/>
      <c r="L784" s="458"/>
      <c r="M784" s="458"/>
      <c r="N784" s="458"/>
      <c r="O784" s="458"/>
      <c r="P784" s="458"/>
      <c r="Q784" s="458"/>
      <c r="R784" s="458"/>
      <c r="S784" s="458"/>
      <c r="T784" s="458"/>
      <c r="U784" s="458"/>
      <c r="V784" s="458"/>
      <c r="W784" s="458"/>
      <c r="X784" s="458"/>
      <c r="Y784" s="458"/>
      <c r="Z784" s="458"/>
    </row>
    <row r="785">
      <c r="A785" s="458"/>
      <c r="B785" s="458"/>
      <c r="C785" s="458"/>
      <c r="D785" s="458"/>
      <c r="E785" s="458"/>
      <c r="F785" s="458"/>
      <c r="G785" s="458"/>
      <c r="H785" s="458"/>
      <c r="I785" s="458"/>
      <c r="J785" s="458"/>
      <c r="K785" s="458"/>
      <c r="L785" s="458"/>
      <c r="M785" s="458"/>
      <c r="N785" s="458"/>
      <c r="O785" s="458"/>
      <c r="P785" s="458"/>
      <c r="Q785" s="458"/>
      <c r="R785" s="458"/>
      <c r="S785" s="458"/>
      <c r="T785" s="458"/>
      <c r="U785" s="458"/>
      <c r="V785" s="458"/>
      <c r="W785" s="458"/>
      <c r="X785" s="458"/>
      <c r="Y785" s="458"/>
      <c r="Z785" s="458"/>
    </row>
    <row r="786">
      <c r="A786" s="458"/>
      <c r="B786" s="458"/>
      <c r="C786" s="458"/>
      <c r="D786" s="458"/>
      <c r="E786" s="458"/>
      <c r="F786" s="458"/>
      <c r="G786" s="458"/>
      <c r="H786" s="458"/>
      <c r="I786" s="458"/>
      <c r="J786" s="458"/>
      <c r="K786" s="458"/>
      <c r="L786" s="458"/>
      <c r="M786" s="458"/>
      <c r="N786" s="458"/>
      <c r="O786" s="458"/>
      <c r="P786" s="458"/>
      <c r="Q786" s="458"/>
      <c r="R786" s="458"/>
      <c r="S786" s="458"/>
      <c r="T786" s="458"/>
      <c r="U786" s="458"/>
      <c r="V786" s="458"/>
      <c r="W786" s="458"/>
      <c r="X786" s="458"/>
      <c r="Y786" s="458"/>
      <c r="Z786" s="458"/>
    </row>
    <row r="787">
      <c r="A787" s="458"/>
      <c r="B787" s="458"/>
      <c r="C787" s="458"/>
      <c r="D787" s="458"/>
      <c r="E787" s="458"/>
      <c r="F787" s="458"/>
      <c r="G787" s="458"/>
      <c r="H787" s="458"/>
      <c r="I787" s="458"/>
      <c r="J787" s="458"/>
      <c r="K787" s="458"/>
      <c r="L787" s="458"/>
      <c r="M787" s="458"/>
      <c r="N787" s="458"/>
      <c r="O787" s="458"/>
      <c r="P787" s="458"/>
      <c r="Q787" s="458"/>
      <c r="R787" s="458"/>
      <c r="S787" s="458"/>
      <c r="T787" s="458"/>
      <c r="U787" s="458"/>
      <c r="V787" s="458"/>
      <c r="W787" s="458"/>
      <c r="X787" s="458"/>
      <c r="Y787" s="458"/>
      <c r="Z787" s="458"/>
    </row>
    <row r="788">
      <c r="A788" s="458"/>
      <c r="B788" s="458"/>
      <c r="C788" s="458"/>
      <c r="D788" s="458"/>
      <c r="E788" s="458"/>
      <c r="F788" s="458"/>
      <c r="G788" s="458"/>
      <c r="H788" s="458"/>
      <c r="I788" s="458"/>
      <c r="J788" s="458"/>
      <c r="K788" s="458"/>
      <c r="L788" s="458"/>
      <c r="M788" s="458"/>
      <c r="N788" s="458"/>
      <c r="O788" s="458"/>
      <c r="P788" s="458"/>
      <c r="Q788" s="458"/>
      <c r="R788" s="458"/>
      <c r="S788" s="458"/>
      <c r="T788" s="458"/>
      <c r="U788" s="458"/>
      <c r="V788" s="458"/>
      <c r="W788" s="458"/>
      <c r="X788" s="458"/>
      <c r="Y788" s="458"/>
      <c r="Z788" s="458"/>
    </row>
    <row r="789">
      <c r="A789" s="458"/>
      <c r="B789" s="458"/>
      <c r="C789" s="458"/>
      <c r="D789" s="458"/>
      <c r="E789" s="458"/>
      <c r="F789" s="458"/>
      <c r="G789" s="458"/>
      <c r="H789" s="458"/>
      <c r="I789" s="458"/>
      <c r="J789" s="458"/>
      <c r="K789" s="458"/>
      <c r="L789" s="458"/>
      <c r="M789" s="458"/>
      <c r="N789" s="458"/>
      <c r="O789" s="458"/>
      <c r="P789" s="458"/>
      <c r="Q789" s="458"/>
      <c r="R789" s="458"/>
      <c r="S789" s="458"/>
      <c r="T789" s="458"/>
      <c r="U789" s="458"/>
      <c r="V789" s="458"/>
      <c r="W789" s="458"/>
      <c r="X789" s="458"/>
      <c r="Y789" s="458"/>
      <c r="Z789" s="458"/>
    </row>
    <row r="790">
      <c r="A790" s="458"/>
      <c r="B790" s="458"/>
      <c r="C790" s="458"/>
      <c r="D790" s="458"/>
      <c r="E790" s="458"/>
      <c r="F790" s="458"/>
      <c r="G790" s="458"/>
      <c r="H790" s="458"/>
      <c r="I790" s="458"/>
      <c r="J790" s="458"/>
      <c r="K790" s="458"/>
      <c r="L790" s="458"/>
      <c r="M790" s="458"/>
      <c r="N790" s="458"/>
      <c r="O790" s="458"/>
      <c r="P790" s="458"/>
      <c r="Q790" s="458"/>
      <c r="R790" s="458"/>
      <c r="S790" s="458"/>
      <c r="T790" s="458"/>
      <c r="U790" s="458"/>
      <c r="V790" s="458"/>
      <c r="W790" s="458"/>
      <c r="X790" s="458"/>
      <c r="Y790" s="458"/>
      <c r="Z790" s="458"/>
    </row>
    <row r="791">
      <c r="A791" s="458"/>
      <c r="B791" s="458"/>
      <c r="C791" s="458"/>
      <c r="D791" s="458"/>
      <c r="E791" s="458"/>
      <c r="F791" s="458"/>
      <c r="G791" s="458"/>
      <c r="H791" s="458"/>
      <c r="I791" s="458"/>
      <c r="J791" s="458"/>
      <c r="K791" s="458"/>
      <c r="L791" s="458"/>
      <c r="M791" s="458"/>
      <c r="N791" s="458"/>
      <c r="O791" s="458"/>
      <c r="P791" s="458"/>
      <c r="Q791" s="458"/>
      <c r="R791" s="458"/>
      <c r="S791" s="458"/>
      <c r="T791" s="458"/>
      <c r="U791" s="458"/>
      <c r="V791" s="458"/>
      <c r="W791" s="458"/>
      <c r="X791" s="458"/>
      <c r="Y791" s="458"/>
      <c r="Z791" s="458"/>
    </row>
    <row r="792">
      <c r="A792" s="458"/>
      <c r="B792" s="458"/>
      <c r="C792" s="458"/>
      <c r="D792" s="458"/>
      <c r="E792" s="458"/>
      <c r="F792" s="458"/>
      <c r="G792" s="458"/>
      <c r="H792" s="458"/>
      <c r="I792" s="458"/>
      <c r="J792" s="458"/>
      <c r="K792" s="458"/>
      <c r="L792" s="458"/>
      <c r="M792" s="458"/>
      <c r="N792" s="458"/>
      <c r="O792" s="458"/>
      <c r="P792" s="458"/>
      <c r="Q792" s="458"/>
      <c r="R792" s="458"/>
      <c r="S792" s="458"/>
      <c r="T792" s="458"/>
      <c r="U792" s="458"/>
      <c r="V792" s="458"/>
      <c r="W792" s="458"/>
      <c r="X792" s="458"/>
      <c r="Y792" s="458"/>
      <c r="Z792" s="458"/>
    </row>
    <row r="793">
      <c r="A793" s="458"/>
      <c r="B793" s="458"/>
      <c r="C793" s="458"/>
      <c r="D793" s="458"/>
      <c r="E793" s="458"/>
      <c r="F793" s="458"/>
      <c r="G793" s="458"/>
      <c r="H793" s="458"/>
      <c r="I793" s="458"/>
      <c r="J793" s="458"/>
      <c r="K793" s="458"/>
      <c r="L793" s="458"/>
      <c r="M793" s="458"/>
      <c r="N793" s="458"/>
      <c r="O793" s="458"/>
      <c r="P793" s="458"/>
      <c r="Q793" s="458"/>
      <c r="R793" s="458"/>
      <c r="S793" s="458"/>
      <c r="T793" s="458"/>
      <c r="U793" s="458"/>
      <c r="V793" s="458"/>
      <c r="W793" s="458"/>
      <c r="X793" s="458"/>
      <c r="Y793" s="458"/>
      <c r="Z793" s="458"/>
    </row>
    <row r="794">
      <c r="A794" s="458"/>
      <c r="B794" s="458"/>
      <c r="C794" s="458"/>
      <c r="D794" s="458"/>
      <c r="E794" s="458"/>
      <c r="F794" s="458"/>
      <c r="G794" s="458"/>
      <c r="H794" s="458"/>
      <c r="I794" s="458"/>
      <c r="J794" s="458"/>
      <c r="K794" s="458"/>
      <c r="L794" s="458"/>
      <c r="M794" s="458"/>
      <c r="N794" s="458"/>
      <c r="O794" s="458"/>
      <c r="P794" s="458"/>
      <c r="Q794" s="458"/>
      <c r="R794" s="458"/>
      <c r="S794" s="458"/>
      <c r="T794" s="458"/>
      <c r="U794" s="458"/>
      <c r="V794" s="458"/>
      <c r="W794" s="458"/>
      <c r="X794" s="458"/>
      <c r="Y794" s="458"/>
      <c r="Z794" s="458"/>
    </row>
    <row r="795">
      <c r="A795" s="458"/>
      <c r="B795" s="458"/>
      <c r="C795" s="458"/>
      <c r="D795" s="458"/>
      <c r="E795" s="458"/>
      <c r="F795" s="458"/>
      <c r="G795" s="458"/>
      <c r="H795" s="458"/>
      <c r="I795" s="458"/>
      <c r="J795" s="458"/>
      <c r="K795" s="458"/>
      <c r="L795" s="458"/>
      <c r="M795" s="458"/>
      <c r="N795" s="458"/>
      <c r="O795" s="458"/>
      <c r="P795" s="458"/>
      <c r="Q795" s="458"/>
      <c r="R795" s="458"/>
      <c r="S795" s="458"/>
      <c r="T795" s="458"/>
      <c r="U795" s="458"/>
      <c r="V795" s="458"/>
      <c r="W795" s="458"/>
      <c r="X795" s="458"/>
      <c r="Y795" s="458"/>
      <c r="Z795" s="458"/>
    </row>
    <row r="796">
      <c r="A796" s="458"/>
      <c r="B796" s="458"/>
      <c r="C796" s="458"/>
      <c r="D796" s="458"/>
      <c r="E796" s="458"/>
      <c r="F796" s="458"/>
      <c r="G796" s="458"/>
      <c r="H796" s="458"/>
      <c r="I796" s="458"/>
      <c r="J796" s="458"/>
      <c r="K796" s="458"/>
      <c r="L796" s="458"/>
      <c r="M796" s="458"/>
      <c r="N796" s="458"/>
      <c r="O796" s="458"/>
      <c r="P796" s="458"/>
      <c r="Q796" s="458"/>
      <c r="R796" s="458"/>
      <c r="S796" s="458"/>
      <c r="T796" s="458"/>
      <c r="U796" s="458"/>
      <c r="V796" s="458"/>
      <c r="W796" s="458"/>
      <c r="X796" s="458"/>
      <c r="Y796" s="458"/>
      <c r="Z796" s="458"/>
    </row>
    <row r="797">
      <c r="A797" s="458"/>
      <c r="B797" s="458"/>
      <c r="C797" s="458"/>
      <c r="D797" s="458"/>
      <c r="E797" s="458"/>
      <c r="F797" s="458"/>
      <c r="G797" s="458"/>
      <c r="H797" s="458"/>
      <c r="I797" s="458"/>
      <c r="J797" s="458"/>
      <c r="K797" s="458"/>
      <c r="L797" s="458"/>
      <c r="M797" s="458"/>
      <c r="N797" s="458"/>
      <c r="O797" s="458"/>
      <c r="P797" s="458"/>
      <c r="Q797" s="458"/>
      <c r="R797" s="458"/>
      <c r="S797" s="458"/>
      <c r="T797" s="458"/>
      <c r="U797" s="458"/>
      <c r="V797" s="458"/>
      <c r="W797" s="458"/>
      <c r="X797" s="458"/>
      <c r="Y797" s="458"/>
      <c r="Z797" s="458"/>
    </row>
    <row r="798">
      <c r="A798" s="458"/>
      <c r="B798" s="458"/>
      <c r="C798" s="458"/>
      <c r="D798" s="458"/>
      <c r="E798" s="458"/>
      <c r="F798" s="458"/>
      <c r="G798" s="458"/>
      <c r="H798" s="458"/>
      <c r="I798" s="458"/>
      <c r="J798" s="458"/>
      <c r="K798" s="458"/>
      <c r="L798" s="458"/>
      <c r="M798" s="458"/>
      <c r="N798" s="458"/>
      <c r="O798" s="458"/>
      <c r="P798" s="458"/>
      <c r="Q798" s="458"/>
      <c r="R798" s="458"/>
      <c r="S798" s="458"/>
      <c r="T798" s="458"/>
      <c r="U798" s="458"/>
      <c r="V798" s="458"/>
      <c r="W798" s="458"/>
      <c r="X798" s="458"/>
      <c r="Y798" s="458"/>
      <c r="Z798" s="458"/>
    </row>
    <row r="799">
      <c r="A799" s="458"/>
      <c r="B799" s="458"/>
      <c r="C799" s="458"/>
      <c r="D799" s="458"/>
      <c r="E799" s="458"/>
      <c r="F799" s="458"/>
      <c r="G799" s="458"/>
      <c r="H799" s="458"/>
      <c r="I799" s="458"/>
      <c r="J799" s="458"/>
      <c r="K799" s="458"/>
      <c r="L799" s="458"/>
      <c r="M799" s="458"/>
      <c r="N799" s="458"/>
      <c r="O799" s="458"/>
      <c r="P799" s="458"/>
      <c r="Q799" s="458"/>
      <c r="R799" s="458"/>
      <c r="S799" s="458"/>
      <c r="T799" s="458"/>
      <c r="U799" s="458"/>
      <c r="V799" s="458"/>
      <c r="W799" s="458"/>
      <c r="X799" s="458"/>
      <c r="Y799" s="458"/>
      <c r="Z799" s="458"/>
    </row>
    <row r="800">
      <c r="A800" s="458"/>
      <c r="B800" s="458"/>
      <c r="C800" s="458"/>
      <c r="D800" s="458"/>
      <c r="E800" s="458"/>
      <c r="F800" s="458"/>
      <c r="G800" s="458"/>
      <c r="H800" s="458"/>
      <c r="I800" s="458"/>
      <c r="J800" s="458"/>
      <c r="K800" s="458"/>
      <c r="L800" s="458"/>
      <c r="M800" s="458"/>
      <c r="N800" s="458"/>
      <c r="O800" s="458"/>
      <c r="P800" s="458"/>
      <c r="Q800" s="458"/>
      <c r="R800" s="458"/>
      <c r="S800" s="458"/>
      <c r="T800" s="458"/>
      <c r="U800" s="458"/>
      <c r="V800" s="458"/>
      <c r="W800" s="458"/>
      <c r="X800" s="458"/>
      <c r="Y800" s="458"/>
      <c r="Z800" s="458"/>
    </row>
    <row r="801">
      <c r="A801" s="458"/>
      <c r="B801" s="458"/>
      <c r="C801" s="458"/>
      <c r="D801" s="458"/>
      <c r="E801" s="458"/>
      <c r="F801" s="458"/>
      <c r="G801" s="458"/>
      <c r="H801" s="458"/>
      <c r="I801" s="458"/>
      <c r="J801" s="458"/>
      <c r="K801" s="458"/>
      <c r="L801" s="458"/>
      <c r="M801" s="458"/>
      <c r="N801" s="458"/>
      <c r="O801" s="458"/>
      <c r="P801" s="458"/>
      <c r="Q801" s="458"/>
      <c r="R801" s="458"/>
      <c r="S801" s="458"/>
      <c r="T801" s="458"/>
      <c r="U801" s="458"/>
      <c r="V801" s="458"/>
      <c r="W801" s="458"/>
      <c r="X801" s="458"/>
      <c r="Y801" s="458"/>
      <c r="Z801" s="458"/>
    </row>
    <row r="802">
      <c r="A802" s="458"/>
      <c r="B802" s="458"/>
      <c r="C802" s="458"/>
      <c r="D802" s="458"/>
      <c r="E802" s="458"/>
      <c r="F802" s="458"/>
      <c r="G802" s="458"/>
      <c r="H802" s="458"/>
      <c r="I802" s="458"/>
      <c r="J802" s="458"/>
      <c r="K802" s="458"/>
      <c r="L802" s="458"/>
      <c r="M802" s="458"/>
      <c r="N802" s="458"/>
      <c r="O802" s="458"/>
      <c r="P802" s="458"/>
      <c r="Q802" s="458"/>
      <c r="R802" s="458"/>
      <c r="S802" s="458"/>
      <c r="T802" s="458"/>
      <c r="U802" s="458"/>
      <c r="V802" s="458"/>
      <c r="W802" s="458"/>
      <c r="X802" s="458"/>
      <c r="Y802" s="458"/>
      <c r="Z802" s="458"/>
    </row>
    <row r="803">
      <c r="A803" s="458"/>
      <c r="B803" s="458"/>
      <c r="C803" s="458"/>
      <c r="D803" s="458"/>
      <c r="E803" s="458"/>
      <c r="F803" s="458"/>
      <c r="G803" s="458"/>
      <c r="H803" s="458"/>
      <c r="I803" s="458"/>
      <c r="J803" s="458"/>
      <c r="K803" s="458"/>
      <c r="L803" s="458"/>
      <c r="M803" s="458"/>
      <c r="N803" s="458"/>
      <c r="O803" s="458"/>
      <c r="P803" s="458"/>
      <c r="Q803" s="458"/>
      <c r="R803" s="458"/>
      <c r="S803" s="458"/>
      <c r="T803" s="458"/>
      <c r="U803" s="458"/>
      <c r="V803" s="458"/>
      <c r="W803" s="458"/>
      <c r="X803" s="458"/>
      <c r="Y803" s="458"/>
      <c r="Z803" s="458"/>
    </row>
    <row r="804">
      <c r="A804" s="458"/>
      <c r="B804" s="458"/>
      <c r="C804" s="458"/>
      <c r="D804" s="458"/>
      <c r="E804" s="458"/>
      <c r="F804" s="458"/>
      <c r="G804" s="458"/>
      <c r="H804" s="458"/>
      <c r="I804" s="458"/>
      <c r="J804" s="458"/>
      <c r="K804" s="458"/>
      <c r="L804" s="458"/>
      <c r="M804" s="458"/>
      <c r="N804" s="458"/>
      <c r="O804" s="458"/>
      <c r="P804" s="458"/>
      <c r="Q804" s="458"/>
      <c r="R804" s="458"/>
      <c r="S804" s="458"/>
      <c r="T804" s="458"/>
      <c r="U804" s="458"/>
      <c r="V804" s="458"/>
      <c r="W804" s="458"/>
      <c r="X804" s="458"/>
      <c r="Y804" s="458"/>
      <c r="Z804" s="458"/>
    </row>
    <row r="805">
      <c r="A805" s="458"/>
      <c r="B805" s="458"/>
      <c r="C805" s="458"/>
      <c r="D805" s="458"/>
      <c r="E805" s="458"/>
      <c r="F805" s="458"/>
      <c r="G805" s="458"/>
      <c r="H805" s="458"/>
      <c r="I805" s="458"/>
      <c r="J805" s="458"/>
      <c r="K805" s="458"/>
      <c r="L805" s="458"/>
      <c r="M805" s="458"/>
      <c r="N805" s="458"/>
      <c r="O805" s="458"/>
      <c r="P805" s="458"/>
      <c r="Q805" s="458"/>
      <c r="R805" s="458"/>
      <c r="S805" s="458"/>
      <c r="T805" s="458"/>
      <c r="U805" s="458"/>
      <c r="V805" s="458"/>
      <c r="W805" s="458"/>
      <c r="X805" s="458"/>
      <c r="Y805" s="458"/>
      <c r="Z805" s="458"/>
    </row>
    <row r="806">
      <c r="A806" s="458"/>
      <c r="B806" s="458"/>
      <c r="C806" s="458"/>
      <c r="D806" s="458"/>
      <c r="E806" s="458"/>
      <c r="F806" s="458"/>
      <c r="G806" s="458"/>
      <c r="H806" s="458"/>
      <c r="I806" s="458"/>
      <c r="J806" s="458"/>
      <c r="K806" s="458"/>
      <c r="L806" s="458"/>
      <c r="M806" s="458"/>
      <c r="N806" s="458"/>
      <c r="O806" s="458"/>
      <c r="P806" s="458"/>
      <c r="Q806" s="458"/>
      <c r="R806" s="458"/>
      <c r="S806" s="458"/>
      <c r="T806" s="458"/>
      <c r="U806" s="458"/>
      <c r="V806" s="458"/>
      <c r="W806" s="458"/>
      <c r="X806" s="458"/>
      <c r="Y806" s="458"/>
      <c r="Z806" s="458"/>
    </row>
    <row r="807">
      <c r="A807" s="458"/>
      <c r="B807" s="458"/>
      <c r="C807" s="458"/>
      <c r="D807" s="458"/>
      <c r="E807" s="458"/>
      <c r="F807" s="458"/>
      <c r="G807" s="458"/>
      <c r="H807" s="458"/>
      <c r="I807" s="458"/>
      <c r="J807" s="458"/>
      <c r="K807" s="458"/>
      <c r="L807" s="458"/>
      <c r="M807" s="458"/>
      <c r="N807" s="458"/>
      <c r="O807" s="458"/>
      <c r="P807" s="458"/>
      <c r="Q807" s="458"/>
      <c r="R807" s="458"/>
      <c r="S807" s="458"/>
      <c r="T807" s="458"/>
      <c r="U807" s="458"/>
      <c r="V807" s="458"/>
      <c r="W807" s="458"/>
      <c r="X807" s="458"/>
      <c r="Y807" s="458"/>
      <c r="Z807" s="458"/>
    </row>
    <row r="808">
      <c r="A808" s="458"/>
      <c r="B808" s="458"/>
      <c r="C808" s="458"/>
      <c r="D808" s="458"/>
      <c r="E808" s="458"/>
      <c r="F808" s="458"/>
      <c r="G808" s="458"/>
      <c r="H808" s="458"/>
      <c r="I808" s="458"/>
      <c r="J808" s="458"/>
      <c r="K808" s="458"/>
      <c r="L808" s="458"/>
      <c r="M808" s="458"/>
      <c r="N808" s="458"/>
      <c r="O808" s="458"/>
      <c r="P808" s="458"/>
      <c r="Q808" s="458"/>
      <c r="R808" s="458"/>
      <c r="S808" s="458"/>
      <c r="T808" s="458"/>
      <c r="U808" s="458"/>
      <c r="V808" s="458"/>
      <c r="W808" s="458"/>
      <c r="X808" s="458"/>
      <c r="Y808" s="458"/>
      <c r="Z808" s="458"/>
    </row>
    <row r="809">
      <c r="A809" s="458"/>
      <c r="B809" s="458"/>
      <c r="C809" s="458"/>
      <c r="D809" s="458"/>
      <c r="E809" s="458"/>
      <c r="F809" s="458"/>
      <c r="G809" s="458"/>
      <c r="H809" s="458"/>
      <c r="I809" s="458"/>
      <c r="J809" s="458"/>
      <c r="K809" s="458"/>
      <c r="L809" s="458"/>
      <c r="M809" s="458"/>
      <c r="N809" s="458"/>
      <c r="O809" s="458"/>
      <c r="P809" s="458"/>
      <c r="Q809" s="458"/>
      <c r="R809" s="458"/>
      <c r="S809" s="458"/>
      <c r="T809" s="458"/>
      <c r="U809" s="458"/>
      <c r="V809" s="458"/>
      <c r="W809" s="458"/>
      <c r="X809" s="458"/>
      <c r="Y809" s="458"/>
      <c r="Z809" s="458"/>
    </row>
    <row r="810">
      <c r="A810" s="458"/>
      <c r="B810" s="458"/>
      <c r="C810" s="458"/>
      <c r="D810" s="458"/>
      <c r="E810" s="458"/>
      <c r="F810" s="458"/>
      <c r="G810" s="458"/>
      <c r="H810" s="458"/>
      <c r="I810" s="458"/>
      <c r="J810" s="458"/>
      <c r="K810" s="458"/>
      <c r="L810" s="458"/>
      <c r="M810" s="458"/>
      <c r="N810" s="458"/>
      <c r="O810" s="458"/>
      <c r="P810" s="458"/>
      <c r="Q810" s="458"/>
      <c r="R810" s="458"/>
      <c r="S810" s="458"/>
      <c r="T810" s="458"/>
      <c r="U810" s="458"/>
      <c r="V810" s="458"/>
      <c r="W810" s="458"/>
      <c r="X810" s="458"/>
      <c r="Y810" s="458"/>
      <c r="Z810" s="458"/>
    </row>
    <row r="811">
      <c r="A811" s="458"/>
      <c r="B811" s="458"/>
      <c r="C811" s="458"/>
      <c r="D811" s="458"/>
      <c r="E811" s="458"/>
      <c r="F811" s="458"/>
      <c r="G811" s="458"/>
      <c r="H811" s="458"/>
      <c r="I811" s="458"/>
      <c r="J811" s="458"/>
      <c r="K811" s="458"/>
      <c r="L811" s="458"/>
      <c r="M811" s="458"/>
      <c r="N811" s="458"/>
      <c r="O811" s="458"/>
      <c r="P811" s="458"/>
      <c r="Q811" s="458"/>
      <c r="R811" s="458"/>
      <c r="S811" s="458"/>
      <c r="T811" s="458"/>
      <c r="U811" s="458"/>
      <c r="V811" s="458"/>
      <c r="W811" s="458"/>
      <c r="X811" s="458"/>
      <c r="Y811" s="458"/>
      <c r="Z811" s="458"/>
    </row>
    <row r="812">
      <c r="A812" s="458"/>
      <c r="B812" s="458"/>
      <c r="C812" s="458"/>
      <c r="D812" s="458"/>
      <c r="E812" s="458"/>
      <c r="F812" s="458"/>
      <c r="G812" s="458"/>
      <c r="H812" s="458"/>
      <c r="I812" s="458"/>
      <c r="J812" s="458"/>
      <c r="K812" s="458"/>
      <c r="L812" s="458"/>
      <c r="M812" s="458"/>
      <c r="N812" s="458"/>
      <c r="O812" s="458"/>
      <c r="P812" s="458"/>
      <c r="Q812" s="458"/>
      <c r="R812" s="458"/>
      <c r="S812" s="458"/>
      <c r="T812" s="458"/>
      <c r="U812" s="458"/>
      <c r="V812" s="458"/>
      <c r="W812" s="458"/>
      <c r="X812" s="458"/>
      <c r="Y812" s="458"/>
      <c r="Z812" s="458"/>
    </row>
    <row r="813">
      <c r="A813" s="458"/>
      <c r="B813" s="458"/>
      <c r="C813" s="458"/>
      <c r="D813" s="458"/>
      <c r="E813" s="458"/>
      <c r="F813" s="458"/>
      <c r="G813" s="458"/>
      <c r="H813" s="458"/>
      <c r="I813" s="458"/>
      <c r="J813" s="458"/>
      <c r="K813" s="458"/>
      <c r="L813" s="458"/>
      <c r="M813" s="458"/>
      <c r="N813" s="458"/>
      <c r="O813" s="458"/>
      <c r="P813" s="458"/>
      <c r="Q813" s="458"/>
      <c r="R813" s="458"/>
      <c r="S813" s="458"/>
      <c r="T813" s="458"/>
      <c r="U813" s="458"/>
      <c r="V813" s="458"/>
      <c r="W813" s="458"/>
      <c r="X813" s="458"/>
      <c r="Y813" s="458"/>
      <c r="Z813" s="458"/>
    </row>
    <row r="814">
      <c r="A814" s="458"/>
      <c r="B814" s="458"/>
      <c r="C814" s="458"/>
      <c r="D814" s="458"/>
      <c r="E814" s="458"/>
      <c r="F814" s="458"/>
      <c r="G814" s="458"/>
      <c r="H814" s="458"/>
      <c r="I814" s="458"/>
      <c r="J814" s="458"/>
      <c r="K814" s="458"/>
      <c r="L814" s="458"/>
      <c r="M814" s="458"/>
      <c r="N814" s="458"/>
      <c r="O814" s="458"/>
      <c r="P814" s="458"/>
      <c r="Q814" s="458"/>
      <c r="R814" s="458"/>
      <c r="S814" s="458"/>
      <c r="T814" s="458"/>
      <c r="U814" s="458"/>
      <c r="V814" s="458"/>
      <c r="W814" s="458"/>
      <c r="X814" s="458"/>
      <c r="Y814" s="458"/>
      <c r="Z814" s="458"/>
    </row>
    <row r="815">
      <c r="A815" s="458"/>
      <c r="B815" s="458"/>
      <c r="C815" s="458"/>
      <c r="D815" s="458"/>
      <c r="E815" s="458"/>
      <c r="F815" s="458"/>
      <c r="G815" s="458"/>
      <c r="H815" s="458"/>
      <c r="I815" s="458"/>
      <c r="J815" s="458"/>
      <c r="K815" s="458"/>
      <c r="L815" s="458"/>
      <c r="M815" s="458"/>
      <c r="N815" s="458"/>
      <c r="O815" s="458"/>
      <c r="P815" s="458"/>
      <c r="Q815" s="458"/>
      <c r="R815" s="458"/>
      <c r="S815" s="458"/>
      <c r="T815" s="458"/>
      <c r="U815" s="458"/>
      <c r="V815" s="458"/>
      <c r="W815" s="458"/>
      <c r="X815" s="458"/>
      <c r="Y815" s="458"/>
      <c r="Z815" s="458"/>
    </row>
    <row r="816">
      <c r="A816" s="458"/>
      <c r="B816" s="458"/>
      <c r="C816" s="458"/>
      <c r="D816" s="458"/>
      <c r="E816" s="458"/>
      <c r="F816" s="458"/>
      <c r="G816" s="458"/>
      <c r="H816" s="458"/>
      <c r="I816" s="458"/>
      <c r="J816" s="458"/>
      <c r="K816" s="458"/>
      <c r="L816" s="458"/>
      <c r="M816" s="458"/>
      <c r="N816" s="458"/>
      <c r="O816" s="458"/>
      <c r="P816" s="458"/>
      <c r="Q816" s="458"/>
      <c r="R816" s="458"/>
      <c r="S816" s="458"/>
      <c r="T816" s="458"/>
      <c r="U816" s="458"/>
      <c r="V816" s="458"/>
      <c r="W816" s="458"/>
      <c r="X816" s="458"/>
      <c r="Y816" s="458"/>
      <c r="Z816" s="458"/>
    </row>
    <row r="817">
      <c r="A817" s="458"/>
      <c r="B817" s="458"/>
      <c r="C817" s="458"/>
      <c r="D817" s="458"/>
      <c r="E817" s="458"/>
      <c r="F817" s="458"/>
      <c r="G817" s="458"/>
      <c r="H817" s="458"/>
      <c r="I817" s="458"/>
      <c r="J817" s="458"/>
      <c r="K817" s="458"/>
      <c r="L817" s="458"/>
      <c r="M817" s="458"/>
      <c r="N817" s="458"/>
      <c r="O817" s="458"/>
      <c r="P817" s="458"/>
      <c r="Q817" s="458"/>
      <c r="R817" s="458"/>
      <c r="S817" s="458"/>
      <c r="T817" s="458"/>
      <c r="U817" s="458"/>
      <c r="V817" s="458"/>
      <c r="W817" s="458"/>
      <c r="X817" s="458"/>
      <c r="Y817" s="458"/>
      <c r="Z817" s="458"/>
    </row>
    <row r="818">
      <c r="A818" s="458"/>
      <c r="B818" s="458"/>
      <c r="C818" s="458"/>
      <c r="D818" s="458"/>
      <c r="E818" s="458"/>
      <c r="F818" s="458"/>
      <c r="G818" s="458"/>
      <c r="H818" s="458"/>
      <c r="I818" s="458"/>
      <c r="J818" s="458"/>
      <c r="K818" s="458"/>
      <c r="L818" s="458"/>
      <c r="M818" s="458"/>
      <c r="N818" s="458"/>
      <c r="O818" s="458"/>
      <c r="P818" s="458"/>
      <c r="Q818" s="458"/>
      <c r="R818" s="458"/>
      <c r="S818" s="458"/>
      <c r="T818" s="458"/>
      <c r="U818" s="458"/>
      <c r="V818" s="458"/>
      <c r="W818" s="458"/>
      <c r="X818" s="458"/>
      <c r="Y818" s="458"/>
      <c r="Z818" s="458"/>
    </row>
    <row r="819">
      <c r="A819" s="458"/>
      <c r="B819" s="458"/>
      <c r="C819" s="458"/>
      <c r="D819" s="458"/>
      <c r="E819" s="458"/>
      <c r="F819" s="458"/>
      <c r="G819" s="458"/>
      <c r="H819" s="458"/>
      <c r="I819" s="458"/>
      <c r="J819" s="458"/>
      <c r="K819" s="458"/>
      <c r="L819" s="458"/>
      <c r="M819" s="458"/>
      <c r="N819" s="458"/>
      <c r="O819" s="458"/>
      <c r="P819" s="458"/>
      <c r="Q819" s="458"/>
      <c r="R819" s="458"/>
      <c r="S819" s="458"/>
      <c r="T819" s="458"/>
      <c r="U819" s="458"/>
      <c r="V819" s="458"/>
      <c r="W819" s="458"/>
      <c r="X819" s="458"/>
      <c r="Y819" s="458"/>
      <c r="Z819" s="458"/>
    </row>
    <row r="820">
      <c r="A820" s="458"/>
      <c r="B820" s="458"/>
      <c r="C820" s="458"/>
      <c r="D820" s="458"/>
      <c r="E820" s="458"/>
      <c r="F820" s="458"/>
      <c r="G820" s="458"/>
      <c r="H820" s="458"/>
      <c r="I820" s="458"/>
      <c r="J820" s="458"/>
      <c r="K820" s="458"/>
      <c r="L820" s="458"/>
      <c r="M820" s="458"/>
      <c r="N820" s="458"/>
      <c r="O820" s="458"/>
      <c r="P820" s="458"/>
      <c r="Q820" s="458"/>
      <c r="R820" s="458"/>
      <c r="S820" s="458"/>
      <c r="T820" s="458"/>
      <c r="U820" s="458"/>
      <c r="V820" s="458"/>
      <c r="W820" s="458"/>
      <c r="X820" s="458"/>
      <c r="Y820" s="458"/>
      <c r="Z820" s="458"/>
    </row>
    <row r="821">
      <c r="A821" s="458"/>
      <c r="B821" s="458"/>
      <c r="C821" s="458"/>
      <c r="D821" s="458"/>
      <c r="E821" s="458"/>
      <c r="F821" s="458"/>
      <c r="G821" s="458"/>
      <c r="H821" s="458"/>
      <c r="I821" s="458"/>
      <c r="J821" s="458"/>
      <c r="K821" s="458"/>
      <c r="L821" s="458"/>
      <c r="M821" s="458"/>
      <c r="N821" s="458"/>
      <c r="O821" s="458"/>
      <c r="P821" s="458"/>
      <c r="Q821" s="458"/>
      <c r="R821" s="458"/>
      <c r="S821" s="458"/>
      <c r="T821" s="458"/>
      <c r="U821" s="458"/>
      <c r="V821" s="458"/>
      <c r="W821" s="458"/>
      <c r="X821" s="458"/>
      <c r="Y821" s="458"/>
      <c r="Z821" s="458"/>
    </row>
    <row r="822">
      <c r="A822" s="458"/>
      <c r="B822" s="458"/>
      <c r="C822" s="458"/>
      <c r="D822" s="458"/>
      <c r="E822" s="458"/>
      <c r="F822" s="458"/>
      <c r="G822" s="458"/>
      <c r="H822" s="458"/>
      <c r="I822" s="458"/>
      <c r="J822" s="458"/>
      <c r="K822" s="458"/>
      <c r="L822" s="458"/>
      <c r="M822" s="458"/>
      <c r="N822" s="458"/>
      <c r="O822" s="458"/>
      <c r="P822" s="458"/>
      <c r="Q822" s="458"/>
      <c r="R822" s="458"/>
      <c r="S822" s="458"/>
      <c r="T822" s="458"/>
      <c r="U822" s="458"/>
      <c r="V822" s="458"/>
      <c r="W822" s="458"/>
      <c r="X822" s="458"/>
      <c r="Y822" s="458"/>
      <c r="Z822" s="458"/>
    </row>
    <row r="823">
      <c r="A823" s="458"/>
      <c r="B823" s="458"/>
      <c r="C823" s="458"/>
      <c r="D823" s="458"/>
      <c r="E823" s="458"/>
      <c r="F823" s="458"/>
      <c r="G823" s="458"/>
      <c r="H823" s="458"/>
      <c r="I823" s="458"/>
      <c r="J823" s="458"/>
      <c r="K823" s="458"/>
      <c r="L823" s="458"/>
      <c r="M823" s="458"/>
      <c r="N823" s="458"/>
      <c r="O823" s="458"/>
      <c r="P823" s="458"/>
      <c r="Q823" s="458"/>
      <c r="R823" s="458"/>
      <c r="S823" s="458"/>
      <c r="T823" s="458"/>
      <c r="U823" s="458"/>
      <c r="V823" s="458"/>
      <c r="W823" s="458"/>
      <c r="X823" s="458"/>
      <c r="Y823" s="458"/>
      <c r="Z823" s="458"/>
    </row>
    <row r="824">
      <c r="A824" s="458"/>
      <c r="B824" s="458"/>
      <c r="C824" s="458"/>
      <c r="D824" s="458"/>
      <c r="E824" s="458"/>
      <c r="F824" s="458"/>
      <c r="G824" s="458"/>
      <c r="H824" s="458"/>
      <c r="I824" s="458"/>
      <c r="J824" s="458"/>
      <c r="K824" s="458"/>
      <c r="L824" s="458"/>
      <c r="M824" s="458"/>
      <c r="N824" s="458"/>
      <c r="O824" s="458"/>
      <c r="P824" s="458"/>
      <c r="Q824" s="458"/>
      <c r="R824" s="458"/>
      <c r="S824" s="458"/>
      <c r="T824" s="458"/>
      <c r="U824" s="458"/>
      <c r="V824" s="458"/>
      <c r="W824" s="458"/>
      <c r="X824" s="458"/>
      <c r="Y824" s="458"/>
      <c r="Z824" s="458"/>
    </row>
    <row r="825">
      <c r="A825" s="458"/>
      <c r="B825" s="458"/>
      <c r="C825" s="458"/>
      <c r="D825" s="458"/>
      <c r="E825" s="458"/>
      <c r="F825" s="458"/>
      <c r="G825" s="458"/>
      <c r="H825" s="458"/>
      <c r="I825" s="458"/>
      <c r="J825" s="458"/>
      <c r="K825" s="458"/>
      <c r="L825" s="458"/>
      <c r="M825" s="458"/>
      <c r="N825" s="458"/>
      <c r="O825" s="458"/>
      <c r="P825" s="458"/>
      <c r="Q825" s="458"/>
      <c r="R825" s="458"/>
      <c r="S825" s="458"/>
      <c r="T825" s="458"/>
      <c r="U825" s="458"/>
      <c r="V825" s="458"/>
      <c r="W825" s="458"/>
      <c r="X825" s="458"/>
      <c r="Y825" s="458"/>
      <c r="Z825" s="458"/>
    </row>
    <row r="826">
      <c r="A826" s="458"/>
      <c r="B826" s="458"/>
      <c r="C826" s="458"/>
      <c r="D826" s="458"/>
      <c r="E826" s="458"/>
      <c r="F826" s="458"/>
      <c r="G826" s="458"/>
      <c r="H826" s="458"/>
      <c r="I826" s="458"/>
      <c r="J826" s="458"/>
      <c r="K826" s="458"/>
      <c r="L826" s="458"/>
      <c r="M826" s="458"/>
      <c r="N826" s="458"/>
      <c r="O826" s="458"/>
      <c r="P826" s="458"/>
      <c r="Q826" s="458"/>
      <c r="R826" s="458"/>
      <c r="S826" s="458"/>
      <c r="T826" s="458"/>
      <c r="U826" s="458"/>
      <c r="V826" s="458"/>
      <c r="W826" s="458"/>
      <c r="X826" s="458"/>
      <c r="Y826" s="458"/>
      <c r="Z826" s="458"/>
    </row>
    <row r="827">
      <c r="A827" s="458"/>
      <c r="B827" s="458"/>
      <c r="C827" s="458"/>
      <c r="D827" s="458"/>
      <c r="E827" s="458"/>
      <c r="F827" s="458"/>
      <c r="G827" s="458"/>
      <c r="H827" s="458"/>
      <c r="I827" s="458"/>
      <c r="J827" s="458"/>
      <c r="K827" s="458"/>
      <c r="L827" s="458"/>
      <c r="M827" s="458"/>
      <c r="N827" s="458"/>
      <c r="O827" s="458"/>
      <c r="P827" s="458"/>
      <c r="Q827" s="458"/>
      <c r="R827" s="458"/>
      <c r="S827" s="458"/>
      <c r="T827" s="458"/>
      <c r="U827" s="458"/>
      <c r="V827" s="458"/>
      <c r="W827" s="458"/>
      <c r="X827" s="458"/>
      <c r="Y827" s="458"/>
      <c r="Z827" s="458"/>
    </row>
    <row r="828">
      <c r="A828" s="458"/>
      <c r="B828" s="458"/>
      <c r="C828" s="458"/>
      <c r="D828" s="458"/>
      <c r="E828" s="458"/>
      <c r="F828" s="458"/>
      <c r="G828" s="458"/>
      <c r="H828" s="458"/>
      <c r="I828" s="458"/>
      <c r="J828" s="458"/>
      <c r="K828" s="458"/>
      <c r="L828" s="458"/>
      <c r="M828" s="458"/>
      <c r="N828" s="458"/>
      <c r="O828" s="458"/>
      <c r="P828" s="458"/>
      <c r="Q828" s="458"/>
      <c r="R828" s="458"/>
      <c r="S828" s="458"/>
      <c r="T828" s="458"/>
      <c r="U828" s="458"/>
      <c r="V828" s="458"/>
      <c r="W828" s="458"/>
      <c r="X828" s="458"/>
      <c r="Y828" s="458"/>
      <c r="Z828" s="458"/>
    </row>
    <row r="829">
      <c r="A829" s="458"/>
      <c r="B829" s="458"/>
      <c r="C829" s="458"/>
      <c r="D829" s="458"/>
      <c r="E829" s="458"/>
      <c r="F829" s="458"/>
      <c r="G829" s="458"/>
      <c r="H829" s="458"/>
      <c r="I829" s="458"/>
      <c r="J829" s="458"/>
      <c r="K829" s="458"/>
      <c r="L829" s="458"/>
      <c r="M829" s="458"/>
      <c r="N829" s="458"/>
      <c r="O829" s="458"/>
      <c r="P829" s="458"/>
      <c r="Q829" s="458"/>
      <c r="R829" s="458"/>
      <c r="S829" s="458"/>
      <c r="T829" s="458"/>
      <c r="U829" s="458"/>
      <c r="V829" s="458"/>
      <c r="W829" s="458"/>
      <c r="X829" s="458"/>
      <c r="Y829" s="458"/>
      <c r="Z829" s="458"/>
    </row>
    <row r="830">
      <c r="A830" s="458"/>
      <c r="B830" s="458"/>
      <c r="C830" s="458"/>
      <c r="D830" s="458"/>
      <c r="E830" s="458"/>
      <c r="F830" s="458"/>
      <c r="G830" s="458"/>
      <c r="H830" s="458"/>
      <c r="I830" s="458"/>
      <c r="J830" s="458"/>
      <c r="K830" s="458"/>
      <c r="L830" s="458"/>
      <c r="M830" s="458"/>
      <c r="N830" s="458"/>
      <c r="O830" s="458"/>
      <c r="P830" s="458"/>
      <c r="Q830" s="458"/>
      <c r="R830" s="458"/>
      <c r="S830" s="458"/>
      <c r="T830" s="458"/>
      <c r="U830" s="458"/>
      <c r="V830" s="458"/>
      <c r="W830" s="458"/>
      <c r="X830" s="458"/>
      <c r="Y830" s="458"/>
      <c r="Z830" s="458"/>
    </row>
    <row r="831">
      <c r="A831" s="458"/>
      <c r="B831" s="458"/>
      <c r="C831" s="458"/>
      <c r="D831" s="458"/>
      <c r="E831" s="458"/>
      <c r="F831" s="458"/>
      <c r="G831" s="458"/>
      <c r="H831" s="458"/>
      <c r="I831" s="458"/>
      <c r="J831" s="458"/>
      <c r="K831" s="458"/>
      <c r="L831" s="458"/>
      <c r="M831" s="458"/>
      <c r="N831" s="458"/>
      <c r="O831" s="458"/>
      <c r="P831" s="458"/>
      <c r="Q831" s="458"/>
      <c r="R831" s="458"/>
      <c r="S831" s="458"/>
      <c r="T831" s="458"/>
      <c r="U831" s="458"/>
      <c r="V831" s="458"/>
      <c r="W831" s="458"/>
      <c r="X831" s="458"/>
      <c r="Y831" s="458"/>
      <c r="Z831" s="458"/>
    </row>
    <row r="832">
      <c r="A832" s="458"/>
      <c r="B832" s="458"/>
      <c r="C832" s="458"/>
      <c r="D832" s="458"/>
      <c r="E832" s="458"/>
      <c r="F832" s="458"/>
      <c r="G832" s="458"/>
      <c r="H832" s="458"/>
      <c r="I832" s="458"/>
      <c r="J832" s="458"/>
      <c r="K832" s="458"/>
      <c r="L832" s="458"/>
      <c r="M832" s="458"/>
      <c r="N832" s="458"/>
      <c r="O832" s="458"/>
      <c r="P832" s="458"/>
      <c r="Q832" s="458"/>
      <c r="R832" s="458"/>
      <c r="S832" s="458"/>
      <c r="T832" s="458"/>
      <c r="U832" s="458"/>
      <c r="V832" s="458"/>
      <c r="W832" s="458"/>
      <c r="X832" s="458"/>
      <c r="Y832" s="458"/>
      <c r="Z832" s="458"/>
    </row>
    <row r="833">
      <c r="A833" s="458"/>
      <c r="B833" s="458"/>
      <c r="C833" s="458"/>
      <c r="D833" s="458"/>
      <c r="E833" s="458"/>
      <c r="F833" s="458"/>
      <c r="G833" s="458"/>
      <c r="H833" s="458"/>
      <c r="I833" s="458"/>
      <c r="J833" s="458"/>
      <c r="K833" s="458"/>
      <c r="L833" s="458"/>
      <c r="M833" s="458"/>
      <c r="N833" s="458"/>
      <c r="O833" s="458"/>
      <c r="P833" s="458"/>
      <c r="Q833" s="458"/>
      <c r="R833" s="458"/>
      <c r="S833" s="458"/>
      <c r="T833" s="458"/>
      <c r="U833" s="458"/>
      <c r="V833" s="458"/>
      <c r="W833" s="458"/>
      <c r="X833" s="458"/>
      <c r="Y833" s="458"/>
      <c r="Z833" s="458"/>
    </row>
    <row r="834">
      <c r="A834" s="458"/>
      <c r="B834" s="458"/>
      <c r="C834" s="458"/>
      <c r="D834" s="458"/>
      <c r="E834" s="458"/>
      <c r="F834" s="458"/>
      <c r="G834" s="458"/>
      <c r="H834" s="458"/>
      <c r="I834" s="458"/>
      <c r="J834" s="458"/>
      <c r="K834" s="458"/>
      <c r="L834" s="458"/>
      <c r="M834" s="458"/>
      <c r="N834" s="458"/>
      <c r="O834" s="458"/>
      <c r="P834" s="458"/>
      <c r="Q834" s="458"/>
      <c r="R834" s="458"/>
      <c r="S834" s="458"/>
      <c r="T834" s="458"/>
      <c r="U834" s="458"/>
      <c r="V834" s="458"/>
      <c r="W834" s="458"/>
      <c r="X834" s="458"/>
      <c r="Y834" s="458"/>
      <c r="Z834" s="458"/>
    </row>
    <row r="835">
      <c r="A835" s="458"/>
      <c r="B835" s="458"/>
      <c r="C835" s="458"/>
      <c r="D835" s="458"/>
      <c r="E835" s="458"/>
      <c r="F835" s="458"/>
      <c r="G835" s="458"/>
      <c r="H835" s="458"/>
      <c r="I835" s="458"/>
      <c r="J835" s="458"/>
      <c r="K835" s="458"/>
      <c r="L835" s="458"/>
      <c r="M835" s="458"/>
      <c r="N835" s="458"/>
      <c r="O835" s="458"/>
      <c r="P835" s="458"/>
      <c r="Q835" s="458"/>
      <c r="R835" s="458"/>
      <c r="S835" s="458"/>
      <c r="T835" s="458"/>
      <c r="U835" s="458"/>
      <c r="V835" s="458"/>
      <c r="W835" s="458"/>
      <c r="X835" s="458"/>
      <c r="Y835" s="458"/>
      <c r="Z835" s="458"/>
    </row>
    <row r="836">
      <c r="A836" s="458"/>
      <c r="B836" s="458"/>
      <c r="C836" s="458"/>
      <c r="D836" s="458"/>
      <c r="E836" s="458"/>
      <c r="F836" s="458"/>
      <c r="G836" s="458"/>
      <c r="H836" s="458"/>
      <c r="I836" s="458"/>
      <c r="J836" s="458"/>
      <c r="K836" s="458"/>
      <c r="L836" s="458"/>
      <c r="M836" s="458"/>
      <c r="N836" s="458"/>
      <c r="O836" s="458"/>
      <c r="P836" s="458"/>
      <c r="Q836" s="458"/>
      <c r="R836" s="458"/>
      <c r="S836" s="458"/>
      <c r="T836" s="458"/>
      <c r="U836" s="458"/>
      <c r="V836" s="458"/>
      <c r="W836" s="458"/>
      <c r="X836" s="458"/>
      <c r="Y836" s="458"/>
      <c r="Z836" s="458"/>
    </row>
    <row r="837">
      <c r="A837" s="458"/>
      <c r="B837" s="458"/>
      <c r="C837" s="458"/>
      <c r="D837" s="458"/>
      <c r="E837" s="458"/>
      <c r="F837" s="458"/>
      <c r="G837" s="458"/>
      <c r="H837" s="458"/>
      <c r="I837" s="458"/>
      <c r="J837" s="458"/>
      <c r="K837" s="458"/>
      <c r="L837" s="458"/>
      <c r="M837" s="458"/>
      <c r="N837" s="458"/>
      <c r="O837" s="458"/>
      <c r="P837" s="458"/>
      <c r="Q837" s="458"/>
      <c r="R837" s="458"/>
      <c r="S837" s="458"/>
      <c r="T837" s="458"/>
      <c r="U837" s="458"/>
      <c r="V837" s="458"/>
      <c r="W837" s="458"/>
      <c r="X837" s="458"/>
      <c r="Y837" s="458"/>
      <c r="Z837" s="458"/>
    </row>
    <row r="838">
      <c r="A838" s="458"/>
      <c r="B838" s="458"/>
      <c r="C838" s="458"/>
      <c r="D838" s="458"/>
      <c r="E838" s="458"/>
      <c r="F838" s="458"/>
      <c r="G838" s="458"/>
      <c r="H838" s="458"/>
      <c r="I838" s="458"/>
      <c r="J838" s="458"/>
      <c r="K838" s="458"/>
      <c r="L838" s="458"/>
      <c r="M838" s="458"/>
      <c r="N838" s="458"/>
      <c r="O838" s="458"/>
      <c r="P838" s="458"/>
      <c r="Q838" s="458"/>
      <c r="R838" s="458"/>
      <c r="S838" s="458"/>
      <c r="T838" s="458"/>
      <c r="U838" s="458"/>
      <c r="V838" s="458"/>
      <c r="W838" s="458"/>
      <c r="X838" s="458"/>
      <c r="Y838" s="458"/>
      <c r="Z838" s="458"/>
    </row>
    <row r="839">
      <c r="A839" s="458"/>
      <c r="B839" s="458"/>
      <c r="C839" s="458"/>
      <c r="D839" s="458"/>
      <c r="E839" s="458"/>
      <c r="F839" s="458"/>
      <c r="G839" s="458"/>
      <c r="H839" s="458"/>
      <c r="I839" s="458"/>
      <c r="J839" s="458"/>
      <c r="K839" s="458"/>
      <c r="L839" s="458"/>
      <c r="M839" s="458"/>
      <c r="N839" s="458"/>
      <c r="O839" s="458"/>
      <c r="P839" s="458"/>
      <c r="Q839" s="458"/>
      <c r="R839" s="458"/>
      <c r="S839" s="458"/>
      <c r="T839" s="458"/>
      <c r="U839" s="458"/>
      <c r="V839" s="458"/>
      <c r="W839" s="458"/>
      <c r="X839" s="458"/>
      <c r="Y839" s="458"/>
      <c r="Z839" s="458"/>
    </row>
    <row r="840">
      <c r="A840" s="458"/>
      <c r="B840" s="458"/>
      <c r="C840" s="458"/>
      <c r="D840" s="458"/>
      <c r="E840" s="458"/>
      <c r="F840" s="458"/>
      <c r="G840" s="458"/>
      <c r="H840" s="458"/>
      <c r="I840" s="458"/>
      <c r="J840" s="458"/>
      <c r="K840" s="458"/>
      <c r="L840" s="458"/>
      <c r="M840" s="458"/>
      <c r="N840" s="458"/>
      <c r="O840" s="458"/>
      <c r="P840" s="458"/>
      <c r="Q840" s="458"/>
      <c r="R840" s="458"/>
      <c r="S840" s="458"/>
      <c r="T840" s="458"/>
      <c r="U840" s="458"/>
      <c r="V840" s="458"/>
      <c r="W840" s="458"/>
      <c r="X840" s="458"/>
      <c r="Y840" s="458"/>
      <c r="Z840" s="458"/>
    </row>
    <row r="841">
      <c r="A841" s="458"/>
      <c r="B841" s="458"/>
      <c r="C841" s="458"/>
      <c r="D841" s="458"/>
      <c r="E841" s="458"/>
      <c r="F841" s="458"/>
      <c r="G841" s="458"/>
      <c r="H841" s="458"/>
      <c r="I841" s="458"/>
      <c r="J841" s="458"/>
      <c r="K841" s="458"/>
      <c r="L841" s="458"/>
      <c r="M841" s="458"/>
      <c r="N841" s="458"/>
      <c r="O841" s="458"/>
      <c r="P841" s="458"/>
      <c r="Q841" s="458"/>
      <c r="R841" s="458"/>
      <c r="S841" s="458"/>
      <c r="T841" s="458"/>
      <c r="U841" s="458"/>
      <c r="V841" s="458"/>
      <c r="W841" s="458"/>
      <c r="X841" s="458"/>
      <c r="Y841" s="458"/>
      <c r="Z841" s="458"/>
    </row>
    <row r="842">
      <c r="A842" s="458"/>
      <c r="B842" s="458"/>
      <c r="C842" s="458"/>
      <c r="D842" s="458"/>
      <c r="E842" s="458"/>
      <c r="F842" s="458"/>
      <c r="G842" s="458"/>
      <c r="H842" s="458"/>
      <c r="I842" s="458"/>
      <c r="J842" s="458"/>
      <c r="K842" s="458"/>
      <c r="L842" s="458"/>
      <c r="M842" s="458"/>
      <c r="N842" s="458"/>
      <c r="O842" s="458"/>
      <c r="P842" s="458"/>
      <c r="Q842" s="458"/>
      <c r="R842" s="458"/>
      <c r="S842" s="458"/>
      <c r="T842" s="458"/>
      <c r="U842" s="458"/>
      <c r="V842" s="458"/>
      <c r="W842" s="458"/>
      <c r="X842" s="458"/>
      <c r="Y842" s="458"/>
      <c r="Z842" s="458"/>
    </row>
    <row r="843">
      <c r="A843" s="458"/>
      <c r="B843" s="458"/>
      <c r="C843" s="458"/>
      <c r="D843" s="458"/>
      <c r="E843" s="458"/>
      <c r="F843" s="458"/>
      <c r="G843" s="458"/>
      <c r="H843" s="458"/>
      <c r="I843" s="458"/>
      <c r="J843" s="458"/>
      <c r="K843" s="458"/>
      <c r="L843" s="458"/>
      <c r="M843" s="458"/>
      <c r="N843" s="458"/>
      <c r="O843" s="458"/>
      <c r="P843" s="458"/>
      <c r="Q843" s="458"/>
      <c r="R843" s="458"/>
      <c r="S843" s="458"/>
      <c r="T843" s="458"/>
      <c r="U843" s="458"/>
      <c r="V843" s="458"/>
      <c r="W843" s="458"/>
      <c r="X843" s="458"/>
      <c r="Y843" s="458"/>
      <c r="Z843" s="458"/>
    </row>
    <row r="844">
      <c r="A844" s="458"/>
      <c r="B844" s="458"/>
      <c r="C844" s="458"/>
      <c r="D844" s="458"/>
      <c r="E844" s="458"/>
      <c r="F844" s="458"/>
      <c r="G844" s="458"/>
      <c r="H844" s="458"/>
      <c r="I844" s="458"/>
      <c r="J844" s="458"/>
      <c r="K844" s="458"/>
      <c r="L844" s="458"/>
      <c r="M844" s="458"/>
      <c r="N844" s="458"/>
      <c r="O844" s="458"/>
      <c r="P844" s="458"/>
      <c r="Q844" s="458"/>
      <c r="R844" s="458"/>
      <c r="S844" s="458"/>
      <c r="T844" s="458"/>
      <c r="U844" s="458"/>
      <c r="V844" s="458"/>
      <c r="W844" s="458"/>
      <c r="X844" s="458"/>
      <c r="Y844" s="458"/>
      <c r="Z844" s="458"/>
    </row>
    <row r="845">
      <c r="A845" s="458"/>
      <c r="B845" s="458"/>
      <c r="C845" s="458"/>
      <c r="D845" s="458"/>
      <c r="E845" s="458"/>
      <c r="F845" s="458"/>
      <c r="G845" s="458"/>
      <c r="H845" s="458"/>
      <c r="I845" s="458"/>
      <c r="J845" s="458"/>
      <c r="K845" s="458"/>
      <c r="L845" s="458"/>
      <c r="M845" s="458"/>
      <c r="N845" s="458"/>
      <c r="O845" s="458"/>
      <c r="P845" s="458"/>
      <c r="Q845" s="458"/>
      <c r="R845" s="458"/>
      <c r="S845" s="458"/>
      <c r="T845" s="458"/>
      <c r="U845" s="458"/>
      <c r="V845" s="458"/>
      <c r="W845" s="458"/>
      <c r="X845" s="458"/>
      <c r="Y845" s="458"/>
      <c r="Z845" s="458"/>
    </row>
    <row r="846">
      <c r="A846" s="458"/>
      <c r="B846" s="458"/>
      <c r="C846" s="458"/>
      <c r="D846" s="458"/>
      <c r="E846" s="458"/>
      <c r="F846" s="458"/>
      <c r="G846" s="458"/>
      <c r="H846" s="458"/>
      <c r="I846" s="458"/>
      <c r="J846" s="458"/>
      <c r="K846" s="458"/>
      <c r="L846" s="458"/>
      <c r="M846" s="458"/>
      <c r="N846" s="458"/>
      <c r="O846" s="458"/>
      <c r="P846" s="458"/>
      <c r="Q846" s="458"/>
      <c r="R846" s="458"/>
      <c r="S846" s="458"/>
      <c r="T846" s="458"/>
      <c r="U846" s="458"/>
      <c r="V846" s="458"/>
      <c r="W846" s="458"/>
      <c r="X846" s="458"/>
      <c r="Y846" s="458"/>
      <c r="Z846" s="458"/>
    </row>
    <row r="847">
      <c r="A847" s="458"/>
      <c r="B847" s="458"/>
      <c r="C847" s="458"/>
      <c r="D847" s="458"/>
      <c r="E847" s="458"/>
      <c r="F847" s="458"/>
      <c r="G847" s="458"/>
      <c r="H847" s="458"/>
      <c r="I847" s="458"/>
      <c r="J847" s="458"/>
      <c r="K847" s="458"/>
      <c r="L847" s="458"/>
      <c r="M847" s="458"/>
      <c r="N847" s="458"/>
      <c r="O847" s="458"/>
      <c r="P847" s="458"/>
      <c r="Q847" s="458"/>
      <c r="R847" s="458"/>
      <c r="S847" s="458"/>
      <c r="T847" s="458"/>
      <c r="U847" s="458"/>
      <c r="V847" s="458"/>
      <c r="W847" s="458"/>
      <c r="X847" s="458"/>
      <c r="Y847" s="458"/>
      <c r="Z847" s="458"/>
    </row>
    <row r="848">
      <c r="A848" s="458"/>
      <c r="B848" s="458"/>
      <c r="C848" s="458"/>
      <c r="D848" s="458"/>
      <c r="E848" s="458"/>
      <c r="F848" s="458"/>
      <c r="G848" s="458"/>
      <c r="H848" s="458"/>
      <c r="I848" s="458"/>
      <c r="J848" s="458"/>
      <c r="K848" s="458"/>
      <c r="L848" s="458"/>
      <c r="M848" s="458"/>
      <c r="N848" s="458"/>
      <c r="O848" s="458"/>
      <c r="P848" s="458"/>
      <c r="Q848" s="458"/>
      <c r="R848" s="458"/>
      <c r="S848" s="458"/>
      <c r="T848" s="458"/>
      <c r="U848" s="458"/>
      <c r="V848" s="458"/>
      <c r="W848" s="458"/>
      <c r="X848" s="458"/>
      <c r="Y848" s="458"/>
      <c r="Z848" s="458"/>
    </row>
    <row r="849">
      <c r="A849" s="458"/>
      <c r="B849" s="458"/>
      <c r="C849" s="458"/>
      <c r="D849" s="458"/>
      <c r="E849" s="458"/>
      <c r="F849" s="458"/>
      <c r="G849" s="458"/>
      <c r="H849" s="458"/>
      <c r="I849" s="458"/>
      <c r="J849" s="458"/>
      <c r="K849" s="458"/>
      <c r="L849" s="458"/>
      <c r="M849" s="458"/>
      <c r="N849" s="458"/>
      <c r="O849" s="458"/>
      <c r="P849" s="458"/>
      <c r="Q849" s="458"/>
      <c r="R849" s="458"/>
      <c r="S849" s="458"/>
      <c r="T849" s="458"/>
      <c r="U849" s="458"/>
      <c r="V849" s="458"/>
      <c r="W849" s="458"/>
      <c r="X849" s="458"/>
      <c r="Y849" s="458"/>
      <c r="Z849" s="458"/>
    </row>
    <row r="850">
      <c r="A850" s="458"/>
      <c r="B850" s="458"/>
      <c r="C850" s="458"/>
      <c r="D850" s="458"/>
      <c r="E850" s="458"/>
      <c r="F850" s="458"/>
      <c r="G850" s="458"/>
      <c r="H850" s="458"/>
      <c r="I850" s="458"/>
      <c r="J850" s="458"/>
      <c r="K850" s="458"/>
      <c r="L850" s="458"/>
      <c r="M850" s="458"/>
      <c r="N850" s="458"/>
      <c r="O850" s="458"/>
      <c r="P850" s="458"/>
      <c r="Q850" s="458"/>
      <c r="R850" s="458"/>
      <c r="S850" s="458"/>
      <c r="T850" s="458"/>
      <c r="U850" s="458"/>
      <c r="V850" s="458"/>
      <c r="W850" s="458"/>
      <c r="X850" s="458"/>
      <c r="Y850" s="458"/>
      <c r="Z850" s="458"/>
    </row>
    <row r="851">
      <c r="A851" s="458"/>
      <c r="B851" s="458"/>
      <c r="C851" s="458"/>
      <c r="D851" s="458"/>
      <c r="E851" s="458"/>
      <c r="F851" s="458"/>
      <c r="G851" s="458"/>
      <c r="H851" s="458"/>
      <c r="I851" s="458"/>
      <c r="J851" s="458"/>
      <c r="K851" s="458"/>
      <c r="L851" s="458"/>
      <c r="M851" s="458"/>
      <c r="N851" s="458"/>
      <c r="O851" s="458"/>
      <c r="P851" s="458"/>
      <c r="Q851" s="458"/>
      <c r="R851" s="458"/>
      <c r="S851" s="458"/>
      <c r="T851" s="458"/>
      <c r="U851" s="458"/>
      <c r="V851" s="458"/>
      <c r="W851" s="458"/>
      <c r="X851" s="458"/>
      <c r="Y851" s="458"/>
      <c r="Z851" s="458"/>
    </row>
    <row r="852">
      <c r="A852" s="458"/>
      <c r="B852" s="458"/>
      <c r="C852" s="458"/>
      <c r="D852" s="458"/>
      <c r="E852" s="458"/>
      <c r="F852" s="458"/>
      <c r="G852" s="458"/>
      <c r="H852" s="458"/>
      <c r="I852" s="458"/>
      <c r="J852" s="458"/>
      <c r="K852" s="458"/>
      <c r="L852" s="458"/>
      <c r="M852" s="458"/>
      <c r="N852" s="458"/>
      <c r="O852" s="458"/>
      <c r="P852" s="458"/>
      <c r="Q852" s="458"/>
      <c r="R852" s="458"/>
      <c r="S852" s="458"/>
      <c r="T852" s="458"/>
      <c r="U852" s="458"/>
      <c r="V852" s="458"/>
      <c r="W852" s="458"/>
      <c r="X852" s="458"/>
      <c r="Y852" s="458"/>
      <c r="Z852" s="458"/>
    </row>
    <row r="853">
      <c r="A853" s="458"/>
      <c r="B853" s="458"/>
      <c r="C853" s="458"/>
      <c r="D853" s="458"/>
      <c r="E853" s="458"/>
      <c r="F853" s="458"/>
      <c r="G853" s="458"/>
      <c r="H853" s="458"/>
      <c r="I853" s="458"/>
      <c r="J853" s="458"/>
      <c r="K853" s="458"/>
      <c r="L853" s="458"/>
      <c r="M853" s="458"/>
      <c r="N853" s="458"/>
      <c r="O853" s="458"/>
      <c r="P853" s="458"/>
      <c r="Q853" s="458"/>
      <c r="R853" s="458"/>
      <c r="S853" s="458"/>
      <c r="T853" s="458"/>
      <c r="U853" s="458"/>
      <c r="V853" s="458"/>
      <c r="W853" s="458"/>
      <c r="X853" s="458"/>
      <c r="Y853" s="458"/>
      <c r="Z853" s="458"/>
    </row>
    <row r="854">
      <c r="A854" s="458"/>
      <c r="B854" s="458"/>
      <c r="C854" s="458"/>
      <c r="D854" s="458"/>
      <c r="E854" s="458"/>
      <c r="F854" s="458"/>
      <c r="G854" s="458"/>
      <c r="H854" s="458"/>
      <c r="I854" s="458"/>
      <c r="J854" s="458"/>
      <c r="K854" s="458"/>
      <c r="L854" s="458"/>
      <c r="M854" s="458"/>
      <c r="N854" s="458"/>
      <c r="O854" s="458"/>
      <c r="P854" s="458"/>
      <c r="Q854" s="458"/>
      <c r="R854" s="458"/>
      <c r="S854" s="458"/>
      <c r="T854" s="458"/>
      <c r="U854" s="458"/>
      <c r="V854" s="458"/>
      <c r="W854" s="458"/>
      <c r="X854" s="458"/>
      <c r="Y854" s="458"/>
      <c r="Z854" s="458"/>
    </row>
    <row r="855">
      <c r="A855" s="458"/>
      <c r="B855" s="458"/>
      <c r="C855" s="458"/>
      <c r="D855" s="458"/>
      <c r="E855" s="458"/>
      <c r="F855" s="458"/>
      <c r="G855" s="458"/>
      <c r="H855" s="458"/>
      <c r="I855" s="458"/>
      <c r="J855" s="458"/>
      <c r="K855" s="458"/>
      <c r="L855" s="458"/>
      <c r="M855" s="458"/>
      <c r="N855" s="458"/>
      <c r="O855" s="458"/>
      <c r="P855" s="458"/>
      <c r="Q855" s="458"/>
      <c r="R855" s="458"/>
      <c r="S855" s="458"/>
      <c r="T855" s="458"/>
      <c r="U855" s="458"/>
      <c r="V855" s="458"/>
      <c r="W855" s="458"/>
      <c r="X855" s="458"/>
      <c r="Y855" s="458"/>
      <c r="Z855" s="458"/>
    </row>
    <row r="856">
      <c r="A856" s="458"/>
      <c r="B856" s="458"/>
      <c r="C856" s="458"/>
      <c r="D856" s="458"/>
      <c r="E856" s="458"/>
      <c r="F856" s="458"/>
      <c r="G856" s="458"/>
      <c r="H856" s="458"/>
      <c r="I856" s="458"/>
      <c r="J856" s="458"/>
      <c r="K856" s="458"/>
      <c r="L856" s="458"/>
      <c r="M856" s="458"/>
      <c r="N856" s="458"/>
      <c r="O856" s="458"/>
      <c r="P856" s="458"/>
      <c r="Q856" s="458"/>
      <c r="R856" s="458"/>
      <c r="S856" s="458"/>
      <c r="T856" s="458"/>
      <c r="U856" s="458"/>
      <c r="V856" s="458"/>
      <c r="W856" s="458"/>
      <c r="X856" s="458"/>
      <c r="Y856" s="458"/>
      <c r="Z856" s="458"/>
    </row>
    <row r="857">
      <c r="A857" s="458"/>
      <c r="B857" s="458"/>
      <c r="C857" s="458"/>
      <c r="D857" s="458"/>
      <c r="E857" s="458"/>
      <c r="F857" s="458"/>
      <c r="G857" s="458"/>
      <c r="H857" s="458"/>
      <c r="I857" s="458"/>
      <c r="J857" s="458"/>
      <c r="K857" s="458"/>
      <c r="L857" s="458"/>
      <c r="M857" s="458"/>
      <c r="N857" s="458"/>
      <c r="O857" s="458"/>
      <c r="P857" s="458"/>
      <c r="Q857" s="458"/>
      <c r="R857" s="458"/>
      <c r="S857" s="458"/>
      <c r="T857" s="458"/>
      <c r="U857" s="458"/>
      <c r="V857" s="458"/>
      <c r="W857" s="458"/>
      <c r="X857" s="458"/>
      <c r="Y857" s="458"/>
      <c r="Z857" s="458"/>
    </row>
    <row r="858">
      <c r="A858" s="458"/>
      <c r="B858" s="458"/>
      <c r="C858" s="458"/>
      <c r="D858" s="458"/>
      <c r="E858" s="458"/>
      <c r="F858" s="458"/>
      <c r="G858" s="458"/>
      <c r="H858" s="458"/>
      <c r="I858" s="458"/>
      <c r="J858" s="458"/>
      <c r="K858" s="458"/>
      <c r="L858" s="458"/>
      <c r="M858" s="458"/>
      <c r="N858" s="458"/>
      <c r="O858" s="458"/>
      <c r="P858" s="458"/>
      <c r="Q858" s="458"/>
      <c r="R858" s="458"/>
      <c r="S858" s="458"/>
      <c r="T858" s="458"/>
      <c r="U858" s="458"/>
      <c r="V858" s="458"/>
      <c r="W858" s="458"/>
      <c r="X858" s="458"/>
      <c r="Y858" s="458"/>
      <c r="Z858" s="458"/>
    </row>
    <row r="859">
      <c r="A859" s="458"/>
      <c r="B859" s="458"/>
      <c r="C859" s="458"/>
      <c r="D859" s="458"/>
      <c r="E859" s="458"/>
      <c r="F859" s="458"/>
      <c r="G859" s="458"/>
      <c r="H859" s="458"/>
      <c r="I859" s="458"/>
      <c r="J859" s="458"/>
      <c r="K859" s="458"/>
      <c r="L859" s="458"/>
      <c r="M859" s="458"/>
      <c r="N859" s="458"/>
      <c r="O859" s="458"/>
      <c r="P859" s="458"/>
      <c r="Q859" s="458"/>
      <c r="R859" s="458"/>
      <c r="S859" s="458"/>
      <c r="T859" s="458"/>
      <c r="U859" s="458"/>
      <c r="V859" s="458"/>
      <c r="W859" s="458"/>
      <c r="X859" s="458"/>
      <c r="Y859" s="458"/>
      <c r="Z859" s="458"/>
    </row>
    <row r="860">
      <c r="A860" s="458"/>
      <c r="B860" s="458"/>
      <c r="C860" s="458"/>
      <c r="D860" s="458"/>
      <c r="E860" s="458"/>
      <c r="F860" s="458"/>
      <c r="G860" s="458"/>
      <c r="H860" s="458"/>
      <c r="I860" s="458"/>
      <c r="J860" s="458"/>
      <c r="K860" s="458"/>
      <c r="L860" s="458"/>
      <c r="M860" s="458"/>
      <c r="N860" s="458"/>
      <c r="O860" s="458"/>
      <c r="P860" s="458"/>
      <c r="Q860" s="458"/>
      <c r="R860" s="458"/>
      <c r="S860" s="458"/>
      <c r="T860" s="458"/>
      <c r="U860" s="458"/>
      <c r="V860" s="458"/>
      <c r="W860" s="458"/>
      <c r="X860" s="458"/>
      <c r="Y860" s="458"/>
      <c r="Z860" s="458"/>
    </row>
    <row r="861">
      <c r="A861" s="458"/>
      <c r="B861" s="458"/>
      <c r="C861" s="458"/>
      <c r="D861" s="458"/>
      <c r="E861" s="458"/>
      <c r="F861" s="458"/>
      <c r="G861" s="458"/>
      <c r="H861" s="458"/>
      <c r="I861" s="458"/>
      <c r="J861" s="458"/>
      <c r="K861" s="458"/>
      <c r="L861" s="458"/>
      <c r="M861" s="458"/>
      <c r="N861" s="458"/>
      <c r="O861" s="458"/>
      <c r="P861" s="458"/>
      <c r="Q861" s="458"/>
      <c r="R861" s="458"/>
      <c r="S861" s="458"/>
      <c r="T861" s="458"/>
      <c r="U861" s="458"/>
      <c r="V861" s="458"/>
      <c r="W861" s="458"/>
      <c r="X861" s="458"/>
      <c r="Y861" s="458"/>
      <c r="Z861" s="458"/>
    </row>
    <row r="862">
      <c r="A862" s="458"/>
      <c r="B862" s="458"/>
      <c r="C862" s="458"/>
      <c r="D862" s="458"/>
      <c r="E862" s="458"/>
      <c r="F862" s="458"/>
      <c r="G862" s="458"/>
      <c r="H862" s="458"/>
      <c r="I862" s="458"/>
      <c r="J862" s="458"/>
      <c r="K862" s="458"/>
      <c r="L862" s="458"/>
      <c r="M862" s="458"/>
      <c r="N862" s="458"/>
      <c r="O862" s="458"/>
      <c r="P862" s="458"/>
      <c r="Q862" s="458"/>
      <c r="R862" s="458"/>
      <c r="S862" s="458"/>
      <c r="T862" s="458"/>
      <c r="U862" s="458"/>
      <c r="V862" s="458"/>
      <c r="W862" s="458"/>
      <c r="X862" s="458"/>
      <c r="Y862" s="458"/>
      <c r="Z862" s="458"/>
    </row>
    <row r="863">
      <c r="A863" s="458"/>
      <c r="B863" s="458"/>
      <c r="C863" s="458"/>
      <c r="D863" s="458"/>
      <c r="E863" s="458"/>
      <c r="F863" s="458"/>
      <c r="G863" s="458"/>
      <c r="H863" s="458"/>
      <c r="I863" s="458"/>
      <c r="J863" s="458"/>
      <c r="K863" s="458"/>
      <c r="L863" s="458"/>
      <c r="M863" s="458"/>
      <c r="N863" s="458"/>
      <c r="O863" s="458"/>
      <c r="P863" s="458"/>
      <c r="Q863" s="458"/>
      <c r="R863" s="458"/>
      <c r="S863" s="458"/>
      <c r="T863" s="458"/>
      <c r="U863" s="458"/>
      <c r="V863" s="458"/>
      <c r="W863" s="458"/>
      <c r="X863" s="458"/>
      <c r="Y863" s="458"/>
      <c r="Z863" s="458"/>
    </row>
    <row r="864">
      <c r="A864" s="458"/>
      <c r="B864" s="458"/>
      <c r="C864" s="458"/>
      <c r="D864" s="458"/>
      <c r="E864" s="458"/>
      <c r="F864" s="458"/>
      <c r="G864" s="458"/>
      <c r="H864" s="458"/>
      <c r="I864" s="458"/>
      <c r="J864" s="458"/>
      <c r="K864" s="458"/>
      <c r="L864" s="458"/>
      <c r="M864" s="458"/>
      <c r="N864" s="458"/>
      <c r="O864" s="458"/>
      <c r="P864" s="458"/>
      <c r="Q864" s="458"/>
      <c r="R864" s="458"/>
      <c r="S864" s="458"/>
      <c r="T864" s="458"/>
      <c r="U864" s="458"/>
      <c r="V864" s="458"/>
      <c r="W864" s="458"/>
      <c r="X864" s="458"/>
      <c r="Y864" s="458"/>
      <c r="Z864" s="458"/>
    </row>
    <row r="865">
      <c r="A865" s="458"/>
      <c r="B865" s="458"/>
      <c r="C865" s="458"/>
      <c r="D865" s="458"/>
      <c r="E865" s="458"/>
      <c r="F865" s="458"/>
      <c r="G865" s="458"/>
      <c r="H865" s="458"/>
      <c r="I865" s="458"/>
      <c r="J865" s="458"/>
      <c r="K865" s="458"/>
      <c r="L865" s="458"/>
      <c r="M865" s="458"/>
      <c r="N865" s="458"/>
      <c r="O865" s="458"/>
      <c r="P865" s="458"/>
      <c r="Q865" s="458"/>
      <c r="R865" s="458"/>
      <c r="S865" s="458"/>
      <c r="T865" s="458"/>
      <c r="U865" s="458"/>
      <c r="V865" s="458"/>
      <c r="W865" s="458"/>
      <c r="X865" s="458"/>
      <c r="Y865" s="458"/>
      <c r="Z865" s="458"/>
    </row>
    <row r="866">
      <c r="A866" s="458"/>
      <c r="B866" s="458"/>
      <c r="C866" s="458"/>
      <c r="D866" s="458"/>
      <c r="E866" s="458"/>
      <c r="F866" s="458"/>
      <c r="G866" s="458"/>
      <c r="H866" s="458"/>
      <c r="I866" s="458"/>
      <c r="J866" s="458"/>
      <c r="K866" s="458"/>
      <c r="L866" s="458"/>
      <c r="M866" s="458"/>
      <c r="N866" s="458"/>
      <c r="O866" s="458"/>
      <c r="P866" s="458"/>
      <c r="Q866" s="458"/>
      <c r="R866" s="458"/>
      <c r="S866" s="458"/>
      <c r="T866" s="458"/>
      <c r="U866" s="458"/>
      <c r="V866" s="458"/>
      <c r="W866" s="458"/>
      <c r="X866" s="458"/>
      <c r="Y866" s="458"/>
      <c r="Z866" s="458"/>
    </row>
    <row r="867">
      <c r="A867" s="458"/>
      <c r="B867" s="458"/>
      <c r="C867" s="458"/>
      <c r="D867" s="458"/>
      <c r="E867" s="458"/>
      <c r="F867" s="458"/>
      <c r="G867" s="458"/>
      <c r="H867" s="458"/>
      <c r="I867" s="458"/>
      <c r="J867" s="458"/>
      <c r="K867" s="458"/>
      <c r="L867" s="458"/>
      <c r="M867" s="458"/>
      <c r="N867" s="458"/>
      <c r="O867" s="458"/>
      <c r="P867" s="458"/>
      <c r="Q867" s="458"/>
      <c r="R867" s="458"/>
      <c r="S867" s="458"/>
      <c r="T867" s="458"/>
      <c r="U867" s="458"/>
      <c r="V867" s="458"/>
      <c r="W867" s="458"/>
      <c r="X867" s="458"/>
      <c r="Y867" s="458"/>
      <c r="Z867" s="458"/>
    </row>
    <row r="868">
      <c r="A868" s="458"/>
      <c r="B868" s="458"/>
      <c r="C868" s="458"/>
      <c r="D868" s="458"/>
      <c r="E868" s="458"/>
      <c r="F868" s="458"/>
      <c r="G868" s="458"/>
      <c r="H868" s="458"/>
      <c r="I868" s="458"/>
      <c r="J868" s="458"/>
      <c r="K868" s="458"/>
      <c r="L868" s="458"/>
      <c r="M868" s="458"/>
      <c r="N868" s="458"/>
      <c r="O868" s="458"/>
      <c r="P868" s="458"/>
      <c r="Q868" s="458"/>
      <c r="R868" s="458"/>
      <c r="S868" s="458"/>
      <c r="T868" s="458"/>
      <c r="U868" s="458"/>
      <c r="V868" s="458"/>
      <c r="W868" s="458"/>
      <c r="X868" s="458"/>
      <c r="Y868" s="458"/>
      <c r="Z868" s="458"/>
    </row>
    <row r="869">
      <c r="A869" s="458"/>
      <c r="B869" s="458"/>
      <c r="C869" s="458"/>
      <c r="D869" s="458"/>
      <c r="E869" s="458"/>
      <c r="F869" s="458"/>
      <c r="G869" s="458"/>
      <c r="H869" s="458"/>
      <c r="I869" s="458"/>
      <c r="J869" s="458"/>
      <c r="K869" s="458"/>
      <c r="L869" s="458"/>
      <c r="M869" s="458"/>
      <c r="N869" s="458"/>
      <c r="O869" s="458"/>
      <c r="P869" s="458"/>
      <c r="Q869" s="458"/>
      <c r="R869" s="458"/>
      <c r="S869" s="458"/>
      <c r="T869" s="458"/>
      <c r="U869" s="458"/>
      <c r="V869" s="458"/>
      <c r="W869" s="458"/>
      <c r="X869" s="458"/>
      <c r="Y869" s="458"/>
      <c r="Z869" s="458"/>
    </row>
    <row r="870">
      <c r="A870" s="458"/>
      <c r="B870" s="458"/>
      <c r="C870" s="458"/>
      <c r="D870" s="458"/>
      <c r="E870" s="458"/>
      <c r="F870" s="458"/>
      <c r="G870" s="458"/>
      <c r="H870" s="458"/>
      <c r="I870" s="458"/>
      <c r="J870" s="458"/>
      <c r="K870" s="458"/>
      <c r="L870" s="458"/>
      <c r="M870" s="458"/>
      <c r="N870" s="458"/>
      <c r="O870" s="458"/>
      <c r="P870" s="458"/>
      <c r="Q870" s="458"/>
      <c r="R870" s="458"/>
      <c r="S870" s="458"/>
      <c r="T870" s="458"/>
      <c r="U870" s="458"/>
      <c r="V870" s="458"/>
      <c r="W870" s="458"/>
      <c r="X870" s="458"/>
      <c r="Y870" s="458"/>
      <c r="Z870" s="458"/>
    </row>
    <row r="871">
      <c r="A871" s="458"/>
      <c r="B871" s="458"/>
      <c r="C871" s="458"/>
      <c r="D871" s="458"/>
      <c r="E871" s="458"/>
      <c r="F871" s="458"/>
      <c r="G871" s="458"/>
      <c r="H871" s="458"/>
      <c r="I871" s="458"/>
      <c r="J871" s="458"/>
      <c r="K871" s="458"/>
      <c r="L871" s="458"/>
      <c r="M871" s="458"/>
      <c r="N871" s="458"/>
      <c r="O871" s="458"/>
      <c r="P871" s="458"/>
      <c r="Q871" s="458"/>
      <c r="R871" s="458"/>
      <c r="S871" s="458"/>
      <c r="T871" s="458"/>
      <c r="U871" s="458"/>
      <c r="V871" s="458"/>
      <c r="W871" s="458"/>
      <c r="X871" s="458"/>
      <c r="Y871" s="458"/>
      <c r="Z871" s="458"/>
    </row>
    <row r="872">
      <c r="A872" s="458"/>
      <c r="B872" s="458"/>
      <c r="C872" s="458"/>
      <c r="D872" s="458"/>
      <c r="E872" s="458"/>
      <c r="F872" s="458"/>
      <c r="G872" s="458"/>
      <c r="H872" s="458"/>
      <c r="I872" s="458"/>
      <c r="J872" s="458"/>
      <c r="K872" s="458"/>
      <c r="L872" s="458"/>
      <c r="M872" s="458"/>
      <c r="N872" s="458"/>
      <c r="O872" s="458"/>
      <c r="P872" s="458"/>
      <c r="Q872" s="458"/>
      <c r="R872" s="458"/>
      <c r="S872" s="458"/>
      <c r="T872" s="458"/>
      <c r="U872" s="458"/>
      <c r="V872" s="458"/>
      <c r="W872" s="458"/>
      <c r="X872" s="458"/>
      <c r="Y872" s="458"/>
      <c r="Z872" s="458"/>
    </row>
    <row r="873">
      <c r="A873" s="458"/>
      <c r="B873" s="458"/>
      <c r="C873" s="458"/>
      <c r="D873" s="458"/>
      <c r="E873" s="458"/>
      <c r="F873" s="458"/>
      <c r="G873" s="458"/>
      <c r="H873" s="458"/>
      <c r="I873" s="458"/>
      <c r="J873" s="458"/>
      <c r="K873" s="458"/>
      <c r="L873" s="458"/>
      <c r="M873" s="458"/>
      <c r="N873" s="458"/>
      <c r="O873" s="458"/>
      <c r="P873" s="458"/>
      <c r="Q873" s="458"/>
      <c r="R873" s="458"/>
      <c r="S873" s="458"/>
      <c r="T873" s="458"/>
      <c r="U873" s="458"/>
      <c r="V873" s="458"/>
      <c r="W873" s="458"/>
      <c r="X873" s="458"/>
      <c r="Y873" s="458"/>
      <c r="Z873" s="458"/>
    </row>
    <row r="874">
      <c r="A874" s="458"/>
      <c r="B874" s="458"/>
      <c r="C874" s="458"/>
      <c r="D874" s="458"/>
      <c r="E874" s="458"/>
      <c r="F874" s="458"/>
      <c r="G874" s="458"/>
      <c r="H874" s="458"/>
      <c r="I874" s="458"/>
      <c r="J874" s="458"/>
      <c r="K874" s="458"/>
      <c r="L874" s="458"/>
      <c r="M874" s="458"/>
      <c r="N874" s="458"/>
      <c r="O874" s="458"/>
      <c r="P874" s="458"/>
      <c r="Q874" s="458"/>
      <c r="R874" s="458"/>
      <c r="S874" s="458"/>
      <c r="T874" s="458"/>
      <c r="U874" s="458"/>
      <c r="V874" s="458"/>
      <c r="W874" s="458"/>
      <c r="X874" s="458"/>
      <c r="Y874" s="458"/>
      <c r="Z874" s="458"/>
    </row>
    <row r="875">
      <c r="A875" s="458"/>
      <c r="B875" s="458"/>
      <c r="C875" s="458"/>
      <c r="D875" s="458"/>
      <c r="E875" s="458"/>
      <c r="F875" s="458"/>
      <c r="G875" s="458"/>
      <c r="H875" s="458"/>
      <c r="I875" s="458"/>
      <c r="J875" s="458"/>
      <c r="K875" s="458"/>
      <c r="L875" s="458"/>
      <c r="M875" s="458"/>
      <c r="N875" s="458"/>
      <c r="O875" s="458"/>
      <c r="P875" s="458"/>
      <c r="Q875" s="458"/>
      <c r="R875" s="458"/>
      <c r="S875" s="458"/>
      <c r="T875" s="458"/>
      <c r="U875" s="458"/>
      <c r="V875" s="458"/>
      <c r="W875" s="458"/>
      <c r="X875" s="458"/>
      <c r="Y875" s="458"/>
      <c r="Z875" s="458"/>
    </row>
    <row r="876">
      <c r="A876" s="458"/>
      <c r="B876" s="458"/>
      <c r="C876" s="458"/>
      <c r="D876" s="458"/>
      <c r="E876" s="458"/>
      <c r="F876" s="458"/>
      <c r="G876" s="458"/>
      <c r="H876" s="458"/>
      <c r="I876" s="458"/>
      <c r="J876" s="458"/>
      <c r="K876" s="458"/>
      <c r="L876" s="458"/>
      <c r="M876" s="458"/>
      <c r="N876" s="458"/>
      <c r="O876" s="458"/>
      <c r="P876" s="458"/>
      <c r="Q876" s="458"/>
      <c r="R876" s="458"/>
      <c r="S876" s="458"/>
      <c r="T876" s="458"/>
      <c r="U876" s="458"/>
      <c r="V876" s="458"/>
      <c r="W876" s="458"/>
      <c r="X876" s="458"/>
      <c r="Y876" s="458"/>
      <c r="Z876" s="458"/>
    </row>
    <row r="877">
      <c r="A877" s="458"/>
      <c r="B877" s="458"/>
      <c r="C877" s="458"/>
      <c r="D877" s="458"/>
      <c r="E877" s="458"/>
      <c r="F877" s="458"/>
      <c r="G877" s="458"/>
      <c r="H877" s="458"/>
      <c r="I877" s="458"/>
      <c r="J877" s="458"/>
      <c r="K877" s="458"/>
      <c r="L877" s="458"/>
      <c r="M877" s="458"/>
      <c r="N877" s="458"/>
      <c r="O877" s="458"/>
      <c r="P877" s="458"/>
      <c r="Q877" s="458"/>
      <c r="R877" s="458"/>
      <c r="S877" s="458"/>
      <c r="T877" s="458"/>
      <c r="U877" s="458"/>
      <c r="V877" s="458"/>
      <c r="W877" s="458"/>
      <c r="X877" s="458"/>
      <c r="Y877" s="458"/>
      <c r="Z877" s="458"/>
    </row>
    <row r="878">
      <c r="A878" s="458"/>
      <c r="B878" s="458"/>
      <c r="C878" s="458"/>
      <c r="D878" s="458"/>
      <c r="E878" s="458"/>
      <c r="F878" s="458"/>
      <c r="G878" s="458"/>
      <c r="H878" s="458"/>
      <c r="I878" s="458"/>
      <c r="J878" s="458"/>
      <c r="K878" s="458"/>
      <c r="L878" s="458"/>
      <c r="M878" s="458"/>
      <c r="N878" s="458"/>
      <c r="O878" s="458"/>
      <c r="P878" s="458"/>
      <c r="Q878" s="458"/>
      <c r="R878" s="458"/>
      <c r="S878" s="458"/>
      <c r="T878" s="458"/>
      <c r="U878" s="458"/>
      <c r="V878" s="458"/>
      <c r="W878" s="458"/>
      <c r="X878" s="458"/>
      <c r="Y878" s="458"/>
      <c r="Z878" s="458"/>
    </row>
    <row r="879">
      <c r="A879" s="458"/>
      <c r="B879" s="458"/>
      <c r="C879" s="458"/>
      <c r="D879" s="458"/>
      <c r="E879" s="458"/>
      <c r="F879" s="458"/>
      <c r="G879" s="458"/>
      <c r="H879" s="458"/>
      <c r="I879" s="458"/>
      <c r="J879" s="458"/>
      <c r="K879" s="458"/>
      <c r="L879" s="458"/>
      <c r="M879" s="458"/>
      <c r="N879" s="458"/>
      <c r="O879" s="458"/>
      <c r="P879" s="458"/>
      <c r="Q879" s="458"/>
      <c r="R879" s="458"/>
      <c r="S879" s="458"/>
      <c r="T879" s="458"/>
      <c r="U879" s="458"/>
      <c r="V879" s="458"/>
      <c r="W879" s="458"/>
      <c r="X879" s="458"/>
      <c r="Y879" s="458"/>
      <c r="Z879" s="458"/>
    </row>
    <row r="880">
      <c r="A880" s="458"/>
      <c r="B880" s="458"/>
      <c r="C880" s="458"/>
      <c r="D880" s="458"/>
      <c r="E880" s="458"/>
      <c r="F880" s="458"/>
      <c r="G880" s="458"/>
      <c r="H880" s="458"/>
      <c r="I880" s="458"/>
      <c r="J880" s="458"/>
      <c r="K880" s="458"/>
      <c r="L880" s="458"/>
      <c r="M880" s="458"/>
      <c r="N880" s="458"/>
      <c r="O880" s="458"/>
      <c r="P880" s="458"/>
      <c r="Q880" s="458"/>
      <c r="R880" s="458"/>
      <c r="S880" s="458"/>
      <c r="T880" s="458"/>
      <c r="U880" s="458"/>
      <c r="V880" s="458"/>
      <c r="W880" s="458"/>
      <c r="X880" s="458"/>
      <c r="Y880" s="458"/>
      <c r="Z880" s="458"/>
    </row>
    <row r="881">
      <c r="A881" s="458"/>
      <c r="B881" s="458"/>
      <c r="C881" s="458"/>
      <c r="D881" s="458"/>
      <c r="E881" s="458"/>
      <c r="F881" s="458"/>
      <c r="G881" s="458"/>
      <c r="H881" s="458"/>
      <c r="I881" s="458"/>
      <c r="J881" s="458"/>
      <c r="K881" s="458"/>
      <c r="L881" s="458"/>
      <c r="M881" s="458"/>
      <c r="N881" s="458"/>
      <c r="O881" s="458"/>
      <c r="P881" s="458"/>
      <c r="Q881" s="458"/>
      <c r="R881" s="458"/>
      <c r="S881" s="458"/>
      <c r="T881" s="458"/>
      <c r="U881" s="458"/>
      <c r="V881" s="458"/>
      <c r="W881" s="458"/>
      <c r="X881" s="458"/>
      <c r="Y881" s="458"/>
      <c r="Z881" s="458"/>
    </row>
    <row r="882">
      <c r="A882" s="458"/>
      <c r="B882" s="458"/>
      <c r="C882" s="458"/>
      <c r="D882" s="458"/>
      <c r="E882" s="458"/>
      <c r="F882" s="458"/>
      <c r="G882" s="458"/>
      <c r="H882" s="458"/>
      <c r="I882" s="458"/>
      <c r="J882" s="458"/>
      <c r="K882" s="458"/>
      <c r="L882" s="458"/>
      <c r="M882" s="458"/>
      <c r="N882" s="458"/>
      <c r="O882" s="458"/>
      <c r="P882" s="458"/>
      <c r="Q882" s="458"/>
      <c r="R882" s="458"/>
      <c r="S882" s="458"/>
      <c r="T882" s="458"/>
      <c r="U882" s="458"/>
      <c r="V882" s="458"/>
      <c r="W882" s="458"/>
      <c r="X882" s="458"/>
      <c r="Y882" s="458"/>
      <c r="Z882" s="458"/>
    </row>
    <row r="883">
      <c r="A883" s="458"/>
      <c r="B883" s="458"/>
      <c r="C883" s="458"/>
      <c r="D883" s="458"/>
      <c r="E883" s="458"/>
      <c r="F883" s="458"/>
      <c r="G883" s="458"/>
      <c r="H883" s="458"/>
      <c r="I883" s="458"/>
      <c r="J883" s="458"/>
      <c r="K883" s="458"/>
      <c r="L883" s="458"/>
      <c r="M883" s="458"/>
      <c r="N883" s="458"/>
      <c r="O883" s="458"/>
      <c r="P883" s="458"/>
      <c r="Q883" s="458"/>
      <c r="R883" s="458"/>
      <c r="S883" s="458"/>
      <c r="T883" s="458"/>
      <c r="U883" s="458"/>
      <c r="V883" s="458"/>
      <c r="W883" s="458"/>
      <c r="X883" s="458"/>
      <c r="Y883" s="458"/>
      <c r="Z883" s="458"/>
    </row>
    <row r="884">
      <c r="A884" s="458"/>
      <c r="B884" s="458"/>
      <c r="C884" s="458"/>
      <c r="D884" s="458"/>
      <c r="E884" s="458"/>
      <c r="F884" s="458"/>
      <c r="G884" s="458"/>
      <c r="H884" s="458"/>
      <c r="I884" s="458"/>
      <c r="J884" s="458"/>
      <c r="K884" s="458"/>
      <c r="L884" s="458"/>
      <c r="M884" s="458"/>
      <c r="N884" s="458"/>
      <c r="O884" s="458"/>
      <c r="P884" s="458"/>
      <c r="Q884" s="458"/>
      <c r="R884" s="458"/>
      <c r="S884" s="458"/>
      <c r="T884" s="458"/>
      <c r="U884" s="458"/>
      <c r="V884" s="458"/>
      <c r="W884" s="458"/>
      <c r="X884" s="458"/>
      <c r="Y884" s="458"/>
      <c r="Z884" s="458"/>
    </row>
    <row r="885">
      <c r="A885" s="458"/>
      <c r="B885" s="458"/>
      <c r="C885" s="458"/>
      <c r="D885" s="458"/>
      <c r="E885" s="458"/>
      <c r="F885" s="458"/>
      <c r="G885" s="458"/>
      <c r="H885" s="458"/>
      <c r="I885" s="458"/>
      <c r="J885" s="458"/>
      <c r="K885" s="458"/>
      <c r="L885" s="458"/>
      <c r="M885" s="458"/>
      <c r="N885" s="458"/>
      <c r="O885" s="458"/>
      <c r="P885" s="458"/>
      <c r="Q885" s="458"/>
      <c r="R885" s="458"/>
      <c r="S885" s="458"/>
      <c r="T885" s="458"/>
      <c r="U885" s="458"/>
      <c r="V885" s="458"/>
      <c r="W885" s="458"/>
      <c r="X885" s="458"/>
      <c r="Y885" s="458"/>
      <c r="Z885" s="458"/>
    </row>
    <row r="886">
      <c r="A886" s="458"/>
      <c r="B886" s="458"/>
      <c r="C886" s="458"/>
      <c r="D886" s="458"/>
      <c r="E886" s="458"/>
      <c r="F886" s="458"/>
      <c r="G886" s="458"/>
      <c r="H886" s="458"/>
      <c r="I886" s="458"/>
      <c r="J886" s="458"/>
      <c r="K886" s="458"/>
      <c r="L886" s="458"/>
      <c r="M886" s="458"/>
      <c r="N886" s="458"/>
      <c r="O886" s="458"/>
      <c r="P886" s="458"/>
      <c r="Q886" s="458"/>
      <c r="R886" s="458"/>
      <c r="S886" s="458"/>
      <c r="T886" s="458"/>
      <c r="U886" s="458"/>
      <c r="V886" s="458"/>
      <c r="W886" s="458"/>
      <c r="X886" s="458"/>
      <c r="Y886" s="458"/>
      <c r="Z886" s="458"/>
    </row>
    <row r="887">
      <c r="A887" s="458"/>
      <c r="B887" s="458"/>
      <c r="C887" s="458"/>
      <c r="D887" s="458"/>
      <c r="E887" s="458"/>
      <c r="F887" s="458"/>
      <c r="G887" s="458"/>
      <c r="H887" s="458"/>
      <c r="I887" s="458"/>
      <c r="J887" s="458"/>
      <c r="K887" s="458"/>
      <c r="L887" s="458"/>
      <c r="M887" s="458"/>
      <c r="N887" s="458"/>
      <c r="O887" s="458"/>
      <c r="P887" s="458"/>
      <c r="Q887" s="458"/>
      <c r="R887" s="458"/>
      <c r="S887" s="458"/>
      <c r="T887" s="458"/>
      <c r="U887" s="458"/>
      <c r="V887" s="458"/>
      <c r="W887" s="458"/>
      <c r="X887" s="458"/>
      <c r="Y887" s="458"/>
      <c r="Z887" s="458"/>
    </row>
    <row r="888">
      <c r="A888" s="458"/>
      <c r="B888" s="458"/>
      <c r="C888" s="458"/>
      <c r="D888" s="458"/>
      <c r="E888" s="458"/>
      <c r="F888" s="458"/>
      <c r="G888" s="458"/>
      <c r="H888" s="458"/>
      <c r="I888" s="458"/>
      <c r="J888" s="458"/>
      <c r="K888" s="458"/>
      <c r="L888" s="458"/>
      <c r="M888" s="458"/>
      <c r="N888" s="458"/>
      <c r="O888" s="458"/>
      <c r="P888" s="458"/>
      <c r="Q888" s="458"/>
      <c r="R888" s="458"/>
      <c r="S888" s="458"/>
      <c r="T888" s="458"/>
      <c r="U888" s="458"/>
      <c r="V888" s="458"/>
      <c r="W888" s="458"/>
      <c r="X888" s="458"/>
      <c r="Y888" s="458"/>
      <c r="Z888" s="458"/>
    </row>
    <row r="889">
      <c r="A889" s="458"/>
      <c r="B889" s="458"/>
      <c r="C889" s="458"/>
      <c r="D889" s="458"/>
      <c r="E889" s="458"/>
      <c r="F889" s="458"/>
      <c r="G889" s="458"/>
      <c r="H889" s="458"/>
      <c r="I889" s="458"/>
      <c r="J889" s="458"/>
      <c r="K889" s="458"/>
      <c r="L889" s="458"/>
      <c r="M889" s="458"/>
      <c r="N889" s="458"/>
      <c r="O889" s="458"/>
      <c r="P889" s="458"/>
      <c r="Q889" s="458"/>
      <c r="R889" s="458"/>
      <c r="S889" s="458"/>
      <c r="T889" s="458"/>
      <c r="U889" s="458"/>
      <c r="V889" s="458"/>
      <c r="W889" s="458"/>
      <c r="X889" s="458"/>
      <c r="Y889" s="458"/>
      <c r="Z889" s="458"/>
    </row>
    <row r="890">
      <c r="A890" s="458"/>
      <c r="B890" s="458"/>
      <c r="C890" s="458"/>
      <c r="D890" s="458"/>
      <c r="E890" s="458"/>
      <c r="F890" s="458"/>
      <c r="G890" s="458"/>
      <c r="H890" s="458"/>
      <c r="I890" s="458"/>
      <c r="J890" s="458"/>
      <c r="K890" s="458"/>
      <c r="L890" s="458"/>
      <c r="M890" s="458"/>
      <c r="N890" s="458"/>
      <c r="O890" s="458"/>
      <c r="P890" s="458"/>
      <c r="Q890" s="458"/>
      <c r="R890" s="458"/>
      <c r="S890" s="458"/>
      <c r="T890" s="458"/>
      <c r="U890" s="458"/>
      <c r="V890" s="458"/>
      <c r="W890" s="458"/>
      <c r="X890" s="458"/>
      <c r="Y890" s="458"/>
      <c r="Z890" s="458"/>
    </row>
    <row r="891">
      <c r="A891" s="458"/>
      <c r="B891" s="458"/>
      <c r="C891" s="458"/>
      <c r="D891" s="458"/>
      <c r="E891" s="458"/>
      <c r="F891" s="458"/>
      <c r="G891" s="458"/>
      <c r="H891" s="458"/>
      <c r="I891" s="458"/>
      <c r="J891" s="458"/>
      <c r="K891" s="458"/>
      <c r="L891" s="458"/>
      <c r="M891" s="458"/>
      <c r="N891" s="458"/>
      <c r="O891" s="458"/>
      <c r="P891" s="458"/>
      <c r="Q891" s="458"/>
      <c r="R891" s="458"/>
      <c r="S891" s="458"/>
      <c r="T891" s="458"/>
      <c r="U891" s="458"/>
      <c r="V891" s="458"/>
      <c r="W891" s="458"/>
      <c r="X891" s="458"/>
      <c r="Y891" s="458"/>
      <c r="Z891" s="458"/>
    </row>
    <row r="892">
      <c r="A892" s="458"/>
      <c r="B892" s="458"/>
      <c r="C892" s="458"/>
      <c r="D892" s="458"/>
      <c r="E892" s="458"/>
      <c r="F892" s="458"/>
      <c r="G892" s="458"/>
      <c r="H892" s="458"/>
      <c r="I892" s="458"/>
      <c r="J892" s="458"/>
      <c r="K892" s="458"/>
      <c r="L892" s="458"/>
      <c r="M892" s="458"/>
      <c r="N892" s="458"/>
      <c r="O892" s="458"/>
      <c r="P892" s="458"/>
      <c r="Q892" s="458"/>
      <c r="R892" s="458"/>
      <c r="S892" s="458"/>
      <c r="T892" s="458"/>
      <c r="U892" s="458"/>
      <c r="V892" s="458"/>
      <c r="W892" s="458"/>
      <c r="X892" s="458"/>
      <c r="Y892" s="458"/>
      <c r="Z892" s="458"/>
    </row>
    <row r="893">
      <c r="A893" s="458"/>
      <c r="B893" s="458"/>
      <c r="C893" s="458"/>
      <c r="D893" s="458"/>
      <c r="E893" s="458"/>
      <c r="F893" s="458"/>
      <c r="G893" s="458"/>
      <c r="H893" s="458"/>
      <c r="I893" s="458"/>
      <c r="J893" s="458"/>
      <c r="K893" s="458"/>
      <c r="L893" s="458"/>
      <c r="M893" s="458"/>
      <c r="N893" s="458"/>
      <c r="O893" s="458"/>
      <c r="P893" s="458"/>
      <c r="Q893" s="458"/>
      <c r="R893" s="458"/>
      <c r="S893" s="458"/>
      <c r="T893" s="458"/>
      <c r="U893" s="458"/>
      <c r="V893" s="458"/>
      <c r="W893" s="458"/>
      <c r="X893" s="458"/>
      <c r="Y893" s="458"/>
      <c r="Z893" s="458"/>
    </row>
    <row r="894">
      <c r="A894" s="458"/>
      <c r="B894" s="458"/>
      <c r="C894" s="458"/>
      <c r="D894" s="458"/>
      <c r="E894" s="458"/>
      <c r="F894" s="458"/>
      <c r="G894" s="458"/>
      <c r="H894" s="458"/>
      <c r="I894" s="458"/>
      <c r="J894" s="458"/>
      <c r="K894" s="458"/>
      <c r="L894" s="458"/>
      <c r="M894" s="458"/>
      <c r="N894" s="458"/>
      <c r="O894" s="458"/>
      <c r="P894" s="458"/>
      <c r="Q894" s="458"/>
      <c r="R894" s="458"/>
      <c r="S894" s="458"/>
      <c r="T894" s="458"/>
      <c r="U894" s="458"/>
      <c r="V894" s="458"/>
      <c r="W894" s="458"/>
      <c r="X894" s="458"/>
      <c r="Y894" s="458"/>
      <c r="Z894" s="458"/>
    </row>
    <row r="895">
      <c r="A895" s="458"/>
      <c r="B895" s="458"/>
      <c r="C895" s="458"/>
      <c r="D895" s="458"/>
      <c r="E895" s="458"/>
      <c r="F895" s="458"/>
      <c r="G895" s="458"/>
      <c r="H895" s="458"/>
      <c r="I895" s="458"/>
      <c r="J895" s="458"/>
      <c r="K895" s="458"/>
      <c r="L895" s="458"/>
      <c r="M895" s="458"/>
      <c r="N895" s="458"/>
      <c r="O895" s="458"/>
      <c r="P895" s="458"/>
      <c r="Q895" s="458"/>
      <c r="R895" s="458"/>
      <c r="S895" s="458"/>
      <c r="T895" s="458"/>
      <c r="U895" s="458"/>
      <c r="V895" s="458"/>
      <c r="W895" s="458"/>
      <c r="X895" s="458"/>
      <c r="Y895" s="458"/>
      <c r="Z895" s="458"/>
    </row>
    <row r="896">
      <c r="A896" s="458"/>
      <c r="B896" s="458"/>
      <c r="C896" s="458"/>
      <c r="D896" s="458"/>
      <c r="E896" s="458"/>
      <c r="F896" s="458"/>
      <c r="G896" s="458"/>
      <c r="H896" s="458"/>
      <c r="I896" s="458"/>
      <c r="J896" s="458"/>
      <c r="K896" s="458"/>
      <c r="L896" s="458"/>
      <c r="M896" s="458"/>
      <c r="N896" s="458"/>
      <c r="O896" s="458"/>
      <c r="P896" s="458"/>
      <c r="Q896" s="458"/>
      <c r="R896" s="458"/>
      <c r="S896" s="458"/>
      <c r="T896" s="458"/>
      <c r="U896" s="458"/>
      <c r="V896" s="458"/>
      <c r="W896" s="458"/>
      <c r="X896" s="458"/>
      <c r="Y896" s="458"/>
      <c r="Z896" s="458"/>
    </row>
    <row r="897">
      <c r="A897" s="458"/>
      <c r="B897" s="458"/>
      <c r="C897" s="458"/>
      <c r="D897" s="458"/>
      <c r="E897" s="458"/>
      <c r="F897" s="458"/>
      <c r="G897" s="458"/>
      <c r="H897" s="458"/>
      <c r="I897" s="458"/>
      <c r="J897" s="458"/>
      <c r="K897" s="458"/>
      <c r="L897" s="458"/>
      <c r="M897" s="458"/>
      <c r="N897" s="458"/>
      <c r="O897" s="458"/>
      <c r="P897" s="458"/>
      <c r="Q897" s="458"/>
      <c r="R897" s="458"/>
      <c r="S897" s="458"/>
      <c r="T897" s="458"/>
      <c r="U897" s="458"/>
      <c r="V897" s="458"/>
      <c r="W897" s="458"/>
      <c r="X897" s="458"/>
      <c r="Y897" s="458"/>
      <c r="Z897" s="458"/>
    </row>
    <row r="898">
      <c r="A898" s="458"/>
      <c r="B898" s="458"/>
      <c r="C898" s="458"/>
      <c r="D898" s="458"/>
      <c r="E898" s="458"/>
      <c r="F898" s="458"/>
      <c r="G898" s="458"/>
      <c r="H898" s="458"/>
      <c r="I898" s="458"/>
      <c r="J898" s="458"/>
      <c r="K898" s="458"/>
      <c r="L898" s="458"/>
      <c r="M898" s="458"/>
      <c r="N898" s="458"/>
      <c r="O898" s="458"/>
      <c r="P898" s="458"/>
      <c r="Q898" s="458"/>
      <c r="R898" s="458"/>
      <c r="S898" s="458"/>
      <c r="T898" s="458"/>
      <c r="U898" s="458"/>
      <c r="V898" s="458"/>
      <c r="W898" s="458"/>
      <c r="X898" s="458"/>
      <c r="Y898" s="458"/>
      <c r="Z898" s="458"/>
    </row>
    <row r="899">
      <c r="A899" s="458"/>
      <c r="B899" s="458"/>
      <c r="C899" s="458"/>
      <c r="D899" s="458"/>
      <c r="E899" s="458"/>
      <c r="F899" s="458"/>
      <c r="G899" s="458"/>
      <c r="H899" s="458"/>
      <c r="I899" s="458"/>
      <c r="J899" s="458"/>
      <c r="K899" s="458"/>
      <c r="L899" s="458"/>
      <c r="M899" s="458"/>
      <c r="N899" s="458"/>
      <c r="O899" s="458"/>
      <c r="P899" s="458"/>
      <c r="Q899" s="458"/>
      <c r="R899" s="458"/>
      <c r="S899" s="458"/>
      <c r="T899" s="458"/>
      <c r="U899" s="458"/>
      <c r="V899" s="458"/>
      <c r="W899" s="458"/>
      <c r="X899" s="458"/>
      <c r="Y899" s="458"/>
      <c r="Z899" s="458"/>
    </row>
    <row r="900">
      <c r="A900" s="458"/>
      <c r="B900" s="458"/>
      <c r="C900" s="458"/>
      <c r="D900" s="458"/>
      <c r="E900" s="458"/>
      <c r="F900" s="458"/>
      <c r="G900" s="458"/>
      <c r="H900" s="458"/>
      <c r="I900" s="458"/>
      <c r="J900" s="458"/>
      <c r="K900" s="458"/>
      <c r="L900" s="458"/>
      <c r="M900" s="458"/>
      <c r="N900" s="458"/>
      <c r="O900" s="458"/>
      <c r="P900" s="458"/>
      <c r="Q900" s="458"/>
      <c r="R900" s="458"/>
      <c r="S900" s="458"/>
      <c r="T900" s="458"/>
      <c r="U900" s="458"/>
      <c r="V900" s="458"/>
      <c r="W900" s="458"/>
      <c r="X900" s="458"/>
      <c r="Y900" s="458"/>
      <c r="Z900" s="458"/>
    </row>
    <row r="901">
      <c r="A901" s="458"/>
      <c r="B901" s="458"/>
      <c r="C901" s="458"/>
      <c r="D901" s="458"/>
      <c r="E901" s="458"/>
      <c r="F901" s="458"/>
      <c r="G901" s="458"/>
      <c r="H901" s="458"/>
      <c r="I901" s="458"/>
      <c r="J901" s="458"/>
      <c r="K901" s="458"/>
      <c r="L901" s="458"/>
      <c r="M901" s="458"/>
      <c r="N901" s="458"/>
      <c r="O901" s="458"/>
      <c r="P901" s="458"/>
      <c r="Q901" s="458"/>
      <c r="R901" s="458"/>
      <c r="S901" s="458"/>
      <c r="T901" s="458"/>
      <c r="U901" s="458"/>
      <c r="V901" s="458"/>
      <c r="W901" s="458"/>
      <c r="X901" s="458"/>
      <c r="Y901" s="458"/>
      <c r="Z901" s="458"/>
    </row>
    <row r="902">
      <c r="A902" s="458"/>
      <c r="B902" s="458"/>
      <c r="C902" s="458"/>
      <c r="D902" s="458"/>
      <c r="E902" s="458"/>
      <c r="F902" s="458"/>
      <c r="G902" s="458"/>
      <c r="H902" s="458"/>
      <c r="I902" s="458"/>
      <c r="J902" s="458"/>
      <c r="K902" s="458"/>
      <c r="L902" s="458"/>
      <c r="M902" s="458"/>
      <c r="N902" s="458"/>
      <c r="O902" s="458"/>
      <c r="P902" s="458"/>
      <c r="Q902" s="458"/>
      <c r="R902" s="458"/>
      <c r="S902" s="458"/>
      <c r="T902" s="458"/>
      <c r="U902" s="458"/>
      <c r="V902" s="458"/>
      <c r="W902" s="458"/>
      <c r="X902" s="458"/>
      <c r="Y902" s="458"/>
      <c r="Z902" s="458"/>
    </row>
    <row r="903">
      <c r="A903" s="458"/>
      <c r="B903" s="458"/>
      <c r="C903" s="458"/>
      <c r="D903" s="458"/>
      <c r="E903" s="458"/>
      <c r="F903" s="458"/>
      <c r="G903" s="458"/>
      <c r="H903" s="458"/>
      <c r="I903" s="458"/>
      <c r="J903" s="458"/>
      <c r="K903" s="458"/>
      <c r="L903" s="458"/>
      <c r="M903" s="458"/>
      <c r="N903" s="458"/>
      <c r="O903" s="458"/>
      <c r="P903" s="458"/>
      <c r="Q903" s="458"/>
      <c r="R903" s="458"/>
      <c r="S903" s="458"/>
      <c r="T903" s="458"/>
      <c r="U903" s="458"/>
      <c r="V903" s="458"/>
      <c r="W903" s="458"/>
      <c r="X903" s="458"/>
      <c r="Y903" s="458"/>
      <c r="Z903" s="458"/>
    </row>
    <row r="904">
      <c r="A904" s="458"/>
      <c r="B904" s="458"/>
      <c r="C904" s="458"/>
      <c r="D904" s="458"/>
      <c r="E904" s="458"/>
      <c r="F904" s="458"/>
      <c r="G904" s="458"/>
      <c r="H904" s="458"/>
      <c r="I904" s="458"/>
      <c r="J904" s="458"/>
      <c r="K904" s="458"/>
      <c r="L904" s="458"/>
      <c r="M904" s="458"/>
      <c r="N904" s="458"/>
      <c r="O904" s="458"/>
      <c r="P904" s="458"/>
      <c r="Q904" s="458"/>
      <c r="R904" s="458"/>
      <c r="S904" s="458"/>
      <c r="T904" s="458"/>
      <c r="U904" s="458"/>
      <c r="V904" s="458"/>
      <c r="W904" s="458"/>
      <c r="X904" s="458"/>
      <c r="Y904" s="458"/>
      <c r="Z904" s="458"/>
    </row>
    <row r="905">
      <c r="A905" s="458"/>
      <c r="B905" s="458"/>
      <c r="C905" s="458"/>
      <c r="D905" s="458"/>
      <c r="E905" s="458"/>
      <c r="F905" s="458"/>
      <c r="G905" s="458"/>
      <c r="H905" s="458"/>
      <c r="I905" s="458"/>
      <c r="J905" s="458"/>
      <c r="K905" s="458"/>
      <c r="L905" s="458"/>
      <c r="M905" s="458"/>
      <c r="N905" s="458"/>
      <c r="O905" s="458"/>
      <c r="P905" s="458"/>
      <c r="Q905" s="458"/>
      <c r="R905" s="458"/>
      <c r="S905" s="458"/>
      <c r="T905" s="458"/>
      <c r="U905" s="458"/>
      <c r="V905" s="458"/>
      <c r="W905" s="458"/>
      <c r="X905" s="458"/>
      <c r="Y905" s="458"/>
      <c r="Z905" s="458"/>
    </row>
    <row r="906">
      <c r="A906" s="458"/>
      <c r="B906" s="458"/>
      <c r="C906" s="458"/>
      <c r="D906" s="458"/>
      <c r="E906" s="458"/>
      <c r="F906" s="458"/>
      <c r="G906" s="458"/>
      <c r="H906" s="458"/>
      <c r="I906" s="458"/>
      <c r="J906" s="458"/>
      <c r="K906" s="458"/>
      <c r="L906" s="458"/>
      <c r="M906" s="458"/>
      <c r="N906" s="458"/>
      <c r="O906" s="458"/>
      <c r="P906" s="458"/>
      <c r="Q906" s="458"/>
      <c r="R906" s="458"/>
      <c r="S906" s="458"/>
      <c r="T906" s="458"/>
      <c r="U906" s="458"/>
      <c r="V906" s="458"/>
      <c r="W906" s="458"/>
      <c r="X906" s="458"/>
      <c r="Y906" s="458"/>
      <c r="Z906" s="458"/>
    </row>
    <row r="907">
      <c r="A907" s="458"/>
      <c r="B907" s="458"/>
      <c r="C907" s="458"/>
      <c r="D907" s="458"/>
      <c r="E907" s="458"/>
      <c r="F907" s="458"/>
      <c r="G907" s="458"/>
      <c r="H907" s="458"/>
      <c r="I907" s="458"/>
      <c r="J907" s="458"/>
      <c r="K907" s="458"/>
      <c r="L907" s="458"/>
      <c r="M907" s="458"/>
      <c r="N907" s="458"/>
      <c r="O907" s="458"/>
      <c r="P907" s="458"/>
      <c r="Q907" s="458"/>
      <c r="R907" s="458"/>
      <c r="S907" s="458"/>
      <c r="T907" s="458"/>
      <c r="U907" s="458"/>
      <c r="V907" s="458"/>
      <c r="W907" s="458"/>
      <c r="X907" s="458"/>
      <c r="Y907" s="458"/>
      <c r="Z907" s="458"/>
    </row>
    <row r="908">
      <c r="A908" s="458"/>
      <c r="B908" s="458"/>
      <c r="C908" s="458"/>
      <c r="D908" s="458"/>
      <c r="E908" s="458"/>
      <c r="F908" s="458"/>
      <c r="G908" s="458"/>
      <c r="H908" s="458"/>
      <c r="I908" s="458"/>
      <c r="J908" s="458"/>
      <c r="K908" s="458"/>
      <c r="L908" s="458"/>
      <c r="M908" s="458"/>
      <c r="N908" s="458"/>
      <c r="O908" s="458"/>
      <c r="P908" s="458"/>
      <c r="Q908" s="458"/>
      <c r="R908" s="458"/>
      <c r="S908" s="458"/>
      <c r="T908" s="458"/>
      <c r="U908" s="458"/>
      <c r="V908" s="458"/>
      <c r="W908" s="458"/>
      <c r="X908" s="458"/>
      <c r="Y908" s="458"/>
      <c r="Z908" s="458"/>
    </row>
    <row r="909">
      <c r="A909" s="458"/>
      <c r="B909" s="458"/>
      <c r="C909" s="458"/>
      <c r="D909" s="458"/>
      <c r="E909" s="458"/>
      <c r="F909" s="458"/>
      <c r="G909" s="458"/>
      <c r="H909" s="458"/>
      <c r="I909" s="458"/>
      <c r="J909" s="458"/>
      <c r="K909" s="458"/>
      <c r="L909" s="458"/>
      <c r="M909" s="458"/>
      <c r="N909" s="458"/>
      <c r="O909" s="458"/>
      <c r="P909" s="458"/>
      <c r="Q909" s="458"/>
      <c r="R909" s="458"/>
      <c r="S909" s="458"/>
      <c r="T909" s="458"/>
      <c r="U909" s="458"/>
      <c r="V909" s="458"/>
      <c r="W909" s="458"/>
      <c r="X909" s="458"/>
      <c r="Y909" s="458"/>
      <c r="Z909" s="458"/>
    </row>
    <row r="910">
      <c r="A910" s="458"/>
      <c r="B910" s="458"/>
      <c r="C910" s="458"/>
      <c r="D910" s="458"/>
      <c r="E910" s="458"/>
      <c r="F910" s="458"/>
      <c r="G910" s="458"/>
      <c r="H910" s="458"/>
      <c r="I910" s="458"/>
      <c r="J910" s="458"/>
      <c r="K910" s="458"/>
      <c r="L910" s="458"/>
      <c r="M910" s="458"/>
      <c r="N910" s="458"/>
      <c r="O910" s="458"/>
      <c r="P910" s="458"/>
      <c r="Q910" s="458"/>
      <c r="R910" s="458"/>
      <c r="S910" s="458"/>
      <c r="T910" s="458"/>
      <c r="U910" s="458"/>
      <c r="V910" s="458"/>
      <c r="W910" s="458"/>
      <c r="X910" s="458"/>
      <c r="Y910" s="458"/>
      <c r="Z910" s="458"/>
    </row>
    <row r="911">
      <c r="A911" s="458"/>
      <c r="B911" s="458"/>
      <c r="C911" s="458"/>
      <c r="D911" s="458"/>
      <c r="E911" s="458"/>
      <c r="F911" s="458"/>
      <c r="G911" s="458"/>
      <c r="H911" s="458"/>
      <c r="I911" s="458"/>
      <c r="J911" s="458"/>
      <c r="K911" s="458"/>
      <c r="L911" s="458"/>
      <c r="M911" s="458"/>
      <c r="N911" s="458"/>
      <c r="O911" s="458"/>
      <c r="P911" s="458"/>
      <c r="Q911" s="458"/>
      <c r="R911" s="458"/>
      <c r="S911" s="458"/>
      <c r="T911" s="458"/>
      <c r="U911" s="458"/>
      <c r="V911" s="458"/>
      <c r="W911" s="458"/>
      <c r="X911" s="458"/>
      <c r="Y911" s="458"/>
      <c r="Z911" s="458"/>
    </row>
    <row r="912">
      <c r="A912" s="458"/>
      <c r="B912" s="458"/>
      <c r="C912" s="458"/>
      <c r="D912" s="458"/>
      <c r="E912" s="458"/>
      <c r="F912" s="458"/>
      <c r="G912" s="458"/>
      <c r="H912" s="458"/>
      <c r="I912" s="458"/>
      <c r="J912" s="458"/>
      <c r="K912" s="458"/>
      <c r="L912" s="458"/>
      <c r="M912" s="458"/>
      <c r="N912" s="458"/>
      <c r="O912" s="458"/>
      <c r="P912" s="458"/>
      <c r="Q912" s="458"/>
      <c r="R912" s="458"/>
      <c r="S912" s="458"/>
      <c r="T912" s="458"/>
      <c r="U912" s="458"/>
      <c r="V912" s="458"/>
      <c r="W912" s="458"/>
      <c r="X912" s="458"/>
      <c r="Y912" s="458"/>
      <c r="Z912" s="458"/>
    </row>
    <row r="913">
      <c r="A913" s="458"/>
      <c r="B913" s="458"/>
      <c r="C913" s="458"/>
      <c r="D913" s="458"/>
      <c r="E913" s="458"/>
      <c r="F913" s="458"/>
      <c r="G913" s="458"/>
      <c r="H913" s="458"/>
      <c r="I913" s="458"/>
      <c r="J913" s="458"/>
      <c r="K913" s="458"/>
      <c r="L913" s="458"/>
      <c r="M913" s="458"/>
      <c r="N913" s="458"/>
      <c r="O913" s="458"/>
      <c r="P913" s="458"/>
      <c r="Q913" s="458"/>
      <c r="R913" s="458"/>
      <c r="S913" s="458"/>
      <c r="T913" s="458"/>
      <c r="U913" s="458"/>
      <c r="V913" s="458"/>
      <c r="W913" s="458"/>
      <c r="X913" s="458"/>
      <c r="Y913" s="458"/>
      <c r="Z913" s="458"/>
    </row>
    <row r="914">
      <c r="A914" s="458"/>
      <c r="B914" s="458"/>
      <c r="C914" s="458"/>
      <c r="D914" s="458"/>
      <c r="E914" s="458"/>
      <c r="F914" s="458"/>
      <c r="G914" s="458"/>
      <c r="H914" s="458"/>
      <c r="I914" s="458"/>
      <c r="J914" s="458"/>
      <c r="K914" s="458"/>
      <c r="L914" s="458"/>
      <c r="M914" s="458"/>
      <c r="N914" s="458"/>
      <c r="O914" s="458"/>
      <c r="P914" s="458"/>
      <c r="Q914" s="458"/>
      <c r="R914" s="458"/>
      <c r="S914" s="458"/>
      <c r="T914" s="458"/>
      <c r="U914" s="458"/>
      <c r="V914" s="458"/>
      <c r="W914" s="458"/>
      <c r="X914" s="458"/>
      <c r="Y914" s="458"/>
      <c r="Z914" s="458"/>
    </row>
    <row r="915">
      <c r="A915" s="458"/>
      <c r="B915" s="458"/>
      <c r="C915" s="458"/>
      <c r="D915" s="458"/>
      <c r="E915" s="458"/>
      <c r="F915" s="458"/>
      <c r="G915" s="458"/>
      <c r="H915" s="458"/>
      <c r="I915" s="458"/>
      <c r="J915" s="458"/>
      <c r="K915" s="458"/>
      <c r="L915" s="458"/>
      <c r="M915" s="458"/>
      <c r="N915" s="458"/>
      <c r="O915" s="458"/>
      <c r="P915" s="458"/>
      <c r="Q915" s="458"/>
      <c r="R915" s="458"/>
      <c r="S915" s="458"/>
      <c r="T915" s="458"/>
      <c r="U915" s="458"/>
      <c r="V915" s="458"/>
      <c r="W915" s="458"/>
      <c r="X915" s="458"/>
      <c r="Y915" s="458"/>
      <c r="Z915" s="458"/>
    </row>
    <row r="916">
      <c r="A916" s="458"/>
      <c r="B916" s="458"/>
      <c r="C916" s="458"/>
      <c r="D916" s="458"/>
      <c r="E916" s="458"/>
      <c r="F916" s="458"/>
      <c r="G916" s="458"/>
      <c r="H916" s="458"/>
      <c r="I916" s="458"/>
      <c r="J916" s="458"/>
      <c r="K916" s="458"/>
      <c r="L916" s="458"/>
      <c r="M916" s="458"/>
      <c r="N916" s="458"/>
      <c r="O916" s="458"/>
      <c r="P916" s="458"/>
      <c r="Q916" s="458"/>
      <c r="R916" s="458"/>
      <c r="S916" s="458"/>
      <c r="T916" s="458"/>
      <c r="U916" s="458"/>
      <c r="V916" s="458"/>
      <c r="W916" s="458"/>
      <c r="X916" s="458"/>
      <c r="Y916" s="458"/>
      <c r="Z916" s="458"/>
    </row>
    <row r="917">
      <c r="A917" s="458"/>
      <c r="B917" s="458"/>
      <c r="C917" s="458"/>
      <c r="D917" s="458"/>
      <c r="E917" s="458"/>
      <c r="F917" s="458"/>
      <c r="G917" s="458"/>
      <c r="H917" s="458"/>
      <c r="I917" s="458"/>
      <c r="J917" s="458"/>
      <c r="K917" s="458"/>
      <c r="L917" s="458"/>
      <c r="M917" s="458"/>
      <c r="N917" s="458"/>
      <c r="O917" s="458"/>
      <c r="P917" s="458"/>
      <c r="Q917" s="458"/>
      <c r="R917" s="458"/>
      <c r="S917" s="458"/>
      <c r="T917" s="458"/>
      <c r="U917" s="458"/>
      <c r="V917" s="458"/>
      <c r="W917" s="458"/>
      <c r="X917" s="458"/>
      <c r="Y917" s="458"/>
      <c r="Z917" s="458"/>
    </row>
    <row r="918">
      <c r="A918" s="458"/>
      <c r="B918" s="458"/>
      <c r="C918" s="458"/>
      <c r="D918" s="458"/>
      <c r="E918" s="458"/>
      <c r="F918" s="458"/>
      <c r="G918" s="458"/>
      <c r="H918" s="458"/>
      <c r="I918" s="458"/>
      <c r="J918" s="458"/>
      <c r="K918" s="458"/>
      <c r="L918" s="458"/>
      <c r="M918" s="458"/>
      <c r="N918" s="458"/>
      <c r="O918" s="458"/>
      <c r="P918" s="458"/>
      <c r="Q918" s="458"/>
      <c r="R918" s="458"/>
      <c r="S918" s="458"/>
      <c r="T918" s="458"/>
      <c r="U918" s="458"/>
      <c r="V918" s="458"/>
      <c r="W918" s="458"/>
      <c r="X918" s="458"/>
      <c r="Y918" s="458"/>
      <c r="Z918" s="458"/>
    </row>
    <row r="919">
      <c r="A919" s="458"/>
      <c r="B919" s="458"/>
      <c r="C919" s="458"/>
      <c r="D919" s="458"/>
      <c r="E919" s="458"/>
      <c r="F919" s="458"/>
      <c r="G919" s="458"/>
      <c r="H919" s="458"/>
      <c r="I919" s="458"/>
      <c r="J919" s="458"/>
      <c r="K919" s="458"/>
      <c r="L919" s="458"/>
      <c r="M919" s="458"/>
      <c r="N919" s="458"/>
      <c r="O919" s="458"/>
      <c r="P919" s="458"/>
      <c r="Q919" s="458"/>
      <c r="R919" s="458"/>
      <c r="S919" s="458"/>
      <c r="T919" s="458"/>
      <c r="U919" s="458"/>
      <c r="V919" s="458"/>
      <c r="W919" s="458"/>
      <c r="X919" s="458"/>
      <c r="Y919" s="458"/>
      <c r="Z919" s="458"/>
    </row>
    <row r="920">
      <c r="A920" s="458"/>
      <c r="B920" s="458"/>
      <c r="C920" s="458"/>
      <c r="D920" s="458"/>
      <c r="E920" s="458"/>
      <c r="F920" s="458"/>
      <c r="G920" s="458"/>
      <c r="H920" s="458"/>
      <c r="I920" s="458"/>
      <c r="J920" s="458"/>
      <c r="K920" s="458"/>
      <c r="L920" s="458"/>
      <c r="M920" s="458"/>
      <c r="N920" s="458"/>
      <c r="O920" s="458"/>
      <c r="P920" s="458"/>
      <c r="Q920" s="458"/>
      <c r="R920" s="458"/>
      <c r="S920" s="458"/>
      <c r="T920" s="458"/>
      <c r="U920" s="458"/>
      <c r="V920" s="458"/>
      <c r="W920" s="458"/>
      <c r="X920" s="458"/>
      <c r="Y920" s="458"/>
      <c r="Z920" s="458"/>
    </row>
    <row r="921">
      <c r="A921" s="458"/>
      <c r="B921" s="458"/>
      <c r="C921" s="458"/>
      <c r="D921" s="458"/>
      <c r="E921" s="458"/>
      <c r="F921" s="458"/>
      <c r="G921" s="458"/>
      <c r="H921" s="458"/>
      <c r="I921" s="458"/>
      <c r="J921" s="458"/>
      <c r="K921" s="458"/>
      <c r="L921" s="458"/>
      <c r="M921" s="458"/>
      <c r="N921" s="458"/>
      <c r="O921" s="458"/>
      <c r="P921" s="458"/>
      <c r="Q921" s="458"/>
      <c r="R921" s="458"/>
      <c r="S921" s="458"/>
      <c r="T921" s="458"/>
      <c r="U921" s="458"/>
      <c r="V921" s="458"/>
      <c r="W921" s="458"/>
      <c r="X921" s="458"/>
      <c r="Y921" s="458"/>
      <c r="Z921" s="458"/>
    </row>
    <row r="922">
      <c r="A922" s="458"/>
      <c r="B922" s="458"/>
      <c r="C922" s="458"/>
      <c r="D922" s="458"/>
      <c r="E922" s="458"/>
      <c r="F922" s="458"/>
      <c r="G922" s="458"/>
      <c r="H922" s="458"/>
      <c r="I922" s="458"/>
      <c r="J922" s="458"/>
      <c r="K922" s="458"/>
      <c r="L922" s="458"/>
      <c r="M922" s="458"/>
      <c r="N922" s="458"/>
      <c r="O922" s="458"/>
      <c r="P922" s="458"/>
      <c r="Q922" s="458"/>
      <c r="R922" s="458"/>
      <c r="S922" s="458"/>
      <c r="T922" s="458"/>
      <c r="U922" s="458"/>
      <c r="V922" s="458"/>
      <c r="W922" s="458"/>
      <c r="X922" s="458"/>
      <c r="Y922" s="458"/>
      <c r="Z922" s="458"/>
    </row>
    <row r="923">
      <c r="A923" s="458"/>
      <c r="B923" s="458"/>
      <c r="C923" s="458"/>
      <c r="D923" s="458"/>
      <c r="E923" s="458"/>
      <c r="F923" s="458"/>
      <c r="G923" s="458"/>
      <c r="H923" s="458"/>
      <c r="I923" s="458"/>
      <c r="J923" s="458"/>
      <c r="K923" s="458"/>
      <c r="L923" s="458"/>
      <c r="M923" s="458"/>
      <c r="N923" s="458"/>
      <c r="O923" s="458"/>
      <c r="P923" s="458"/>
      <c r="Q923" s="458"/>
      <c r="R923" s="458"/>
      <c r="S923" s="458"/>
      <c r="T923" s="458"/>
      <c r="U923" s="458"/>
      <c r="V923" s="458"/>
      <c r="W923" s="458"/>
      <c r="X923" s="458"/>
      <c r="Y923" s="458"/>
      <c r="Z923" s="458"/>
    </row>
    <row r="924">
      <c r="A924" s="458"/>
      <c r="B924" s="458"/>
      <c r="C924" s="458"/>
      <c r="D924" s="458"/>
      <c r="E924" s="458"/>
      <c r="F924" s="458"/>
      <c r="G924" s="458"/>
      <c r="H924" s="458"/>
      <c r="I924" s="458"/>
      <c r="J924" s="458"/>
      <c r="K924" s="458"/>
      <c r="L924" s="458"/>
      <c r="M924" s="458"/>
      <c r="N924" s="458"/>
      <c r="O924" s="458"/>
      <c r="P924" s="458"/>
      <c r="Q924" s="458"/>
      <c r="R924" s="458"/>
      <c r="S924" s="458"/>
      <c r="T924" s="458"/>
      <c r="U924" s="458"/>
      <c r="V924" s="458"/>
      <c r="W924" s="458"/>
      <c r="X924" s="458"/>
      <c r="Y924" s="458"/>
      <c r="Z924" s="458"/>
    </row>
    <row r="925">
      <c r="A925" s="458"/>
      <c r="B925" s="458"/>
      <c r="C925" s="458"/>
      <c r="D925" s="458"/>
      <c r="E925" s="458"/>
      <c r="F925" s="458"/>
      <c r="G925" s="458"/>
      <c r="H925" s="458"/>
      <c r="I925" s="458"/>
      <c r="J925" s="458"/>
      <c r="K925" s="458"/>
      <c r="L925" s="458"/>
      <c r="M925" s="458"/>
      <c r="N925" s="458"/>
      <c r="O925" s="458"/>
      <c r="P925" s="458"/>
      <c r="Q925" s="458"/>
      <c r="R925" s="458"/>
      <c r="S925" s="458"/>
      <c r="T925" s="458"/>
      <c r="U925" s="458"/>
      <c r="V925" s="458"/>
      <c r="W925" s="458"/>
      <c r="X925" s="458"/>
      <c r="Y925" s="458"/>
      <c r="Z925" s="458"/>
    </row>
    <row r="926">
      <c r="A926" s="458"/>
      <c r="B926" s="458"/>
      <c r="C926" s="458"/>
      <c r="D926" s="458"/>
      <c r="E926" s="458"/>
      <c r="F926" s="458"/>
      <c r="G926" s="458"/>
      <c r="H926" s="458"/>
      <c r="I926" s="458"/>
      <c r="J926" s="458"/>
      <c r="K926" s="458"/>
      <c r="L926" s="458"/>
      <c r="M926" s="458"/>
      <c r="N926" s="458"/>
      <c r="O926" s="458"/>
      <c r="P926" s="458"/>
      <c r="Q926" s="458"/>
      <c r="R926" s="458"/>
      <c r="S926" s="458"/>
      <c r="T926" s="458"/>
      <c r="U926" s="458"/>
      <c r="V926" s="458"/>
      <c r="W926" s="458"/>
      <c r="X926" s="458"/>
      <c r="Y926" s="458"/>
      <c r="Z926" s="458"/>
    </row>
    <row r="927">
      <c r="A927" s="458"/>
      <c r="B927" s="458"/>
      <c r="C927" s="458"/>
      <c r="D927" s="458"/>
      <c r="E927" s="458"/>
      <c r="F927" s="458"/>
      <c r="G927" s="458"/>
      <c r="H927" s="458"/>
      <c r="I927" s="458"/>
      <c r="J927" s="458"/>
      <c r="K927" s="458"/>
      <c r="L927" s="458"/>
      <c r="M927" s="458"/>
      <c r="N927" s="458"/>
      <c r="O927" s="458"/>
      <c r="P927" s="458"/>
      <c r="Q927" s="458"/>
      <c r="R927" s="458"/>
      <c r="S927" s="458"/>
      <c r="T927" s="458"/>
      <c r="U927" s="458"/>
      <c r="V927" s="458"/>
      <c r="W927" s="458"/>
      <c r="X927" s="458"/>
      <c r="Y927" s="458"/>
      <c r="Z927" s="458"/>
    </row>
    <row r="928">
      <c r="A928" s="458"/>
      <c r="B928" s="458"/>
      <c r="C928" s="458"/>
      <c r="D928" s="458"/>
      <c r="E928" s="458"/>
      <c r="F928" s="458"/>
      <c r="G928" s="458"/>
      <c r="H928" s="458"/>
      <c r="I928" s="458"/>
      <c r="J928" s="458"/>
      <c r="K928" s="458"/>
      <c r="L928" s="458"/>
      <c r="M928" s="458"/>
      <c r="N928" s="458"/>
      <c r="O928" s="458"/>
      <c r="P928" s="458"/>
      <c r="Q928" s="458"/>
      <c r="R928" s="458"/>
      <c r="S928" s="458"/>
      <c r="T928" s="458"/>
      <c r="U928" s="458"/>
      <c r="V928" s="458"/>
      <c r="W928" s="458"/>
      <c r="X928" s="458"/>
      <c r="Y928" s="458"/>
      <c r="Z928" s="458"/>
    </row>
    <row r="929">
      <c r="A929" s="458"/>
      <c r="B929" s="458"/>
      <c r="C929" s="458"/>
      <c r="D929" s="458"/>
      <c r="E929" s="458"/>
      <c r="F929" s="458"/>
      <c r="G929" s="458"/>
      <c r="H929" s="458"/>
      <c r="I929" s="458"/>
      <c r="J929" s="458"/>
      <c r="K929" s="458"/>
      <c r="L929" s="458"/>
      <c r="M929" s="458"/>
      <c r="N929" s="458"/>
      <c r="O929" s="458"/>
      <c r="P929" s="458"/>
      <c r="Q929" s="458"/>
      <c r="R929" s="458"/>
      <c r="S929" s="458"/>
      <c r="T929" s="458"/>
      <c r="U929" s="458"/>
      <c r="V929" s="458"/>
      <c r="W929" s="458"/>
      <c r="X929" s="458"/>
      <c r="Y929" s="458"/>
      <c r="Z929" s="458"/>
    </row>
    <row r="930">
      <c r="A930" s="458"/>
      <c r="B930" s="458"/>
      <c r="C930" s="458"/>
      <c r="D930" s="458"/>
      <c r="E930" s="458"/>
      <c r="F930" s="458"/>
      <c r="G930" s="458"/>
      <c r="H930" s="458"/>
      <c r="I930" s="458"/>
      <c r="J930" s="458"/>
      <c r="K930" s="458"/>
      <c r="L930" s="458"/>
      <c r="M930" s="458"/>
      <c r="N930" s="458"/>
      <c r="O930" s="458"/>
      <c r="P930" s="458"/>
      <c r="Q930" s="458"/>
      <c r="R930" s="458"/>
      <c r="S930" s="458"/>
      <c r="T930" s="458"/>
      <c r="U930" s="458"/>
      <c r="V930" s="458"/>
      <c r="W930" s="458"/>
      <c r="X930" s="458"/>
      <c r="Y930" s="458"/>
      <c r="Z930" s="458"/>
    </row>
    <row r="931">
      <c r="A931" s="458"/>
      <c r="B931" s="458"/>
      <c r="C931" s="458"/>
      <c r="D931" s="458"/>
      <c r="E931" s="458"/>
      <c r="F931" s="458"/>
      <c r="G931" s="458"/>
      <c r="H931" s="458"/>
      <c r="I931" s="458"/>
      <c r="J931" s="458"/>
      <c r="K931" s="458"/>
      <c r="L931" s="458"/>
      <c r="M931" s="458"/>
      <c r="N931" s="458"/>
      <c r="O931" s="458"/>
      <c r="P931" s="458"/>
      <c r="Q931" s="458"/>
      <c r="R931" s="458"/>
      <c r="S931" s="458"/>
      <c r="T931" s="458"/>
      <c r="U931" s="458"/>
      <c r="V931" s="458"/>
      <c r="W931" s="458"/>
      <c r="X931" s="458"/>
      <c r="Y931" s="458"/>
      <c r="Z931" s="458"/>
    </row>
    <row r="932">
      <c r="A932" s="458"/>
      <c r="B932" s="458"/>
      <c r="C932" s="458"/>
      <c r="D932" s="458"/>
      <c r="E932" s="458"/>
      <c r="F932" s="458"/>
      <c r="G932" s="458"/>
      <c r="H932" s="458"/>
      <c r="I932" s="458"/>
      <c r="J932" s="458"/>
      <c r="K932" s="458"/>
      <c r="L932" s="458"/>
      <c r="M932" s="458"/>
      <c r="N932" s="458"/>
      <c r="O932" s="458"/>
      <c r="P932" s="458"/>
      <c r="Q932" s="458"/>
      <c r="R932" s="458"/>
      <c r="S932" s="458"/>
      <c r="T932" s="458"/>
      <c r="U932" s="458"/>
      <c r="V932" s="458"/>
      <c r="W932" s="458"/>
      <c r="X932" s="458"/>
      <c r="Y932" s="458"/>
      <c r="Z932" s="458"/>
    </row>
    <row r="933">
      <c r="A933" s="458"/>
      <c r="B933" s="458"/>
      <c r="C933" s="458"/>
      <c r="D933" s="458"/>
      <c r="E933" s="458"/>
      <c r="F933" s="458"/>
      <c r="G933" s="458"/>
      <c r="H933" s="458"/>
      <c r="I933" s="458"/>
      <c r="J933" s="458"/>
      <c r="K933" s="458"/>
      <c r="L933" s="458"/>
      <c r="M933" s="458"/>
      <c r="N933" s="458"/>
      <c r="O933" s="458"/>
      <c r="P933" s="458"/>
      <c r="Q933" s="458"/>
      <c r="R933" s="458"/>
      <c r="S933" s="458"/>
      <c r="T933" s="458"/>
      <c r="U933" s="458"/>
      <c r="V933" s="458"/>
      <c r="W933" s="458"/>
      <c r="X933" s="458"/>
      <c r="Y933" s="458"/>
      <c r="Z933" s="458"/>
    </row>
    <row r="934">
      <c r="A934" s="458"/>
      <c r="B934" s="458"/>
      <c r="C934" s="458"/>
      <c r="D934" s="458"/>
      <c r="E934" s="458"/>
      <c r="F934" s="458"/>
      <c r="G934" s="458"/>
      <c r="H934" s="458"/>
      <c r="I934" s="458"/>
      <c r="J934" s="458"/>
      <c r="K934" s="458"/>
      <c r="L934" s="458"/>
      <c r="M934" s="458"/>
      <c r="N934" s="458"/>
      <c r="O934" s="458"/>
      <c r="P934" s="458"/>
      <c r="Q934" s="458"/>
      <c r="R934" s="458"/>
      <c r="S934" s="458"/>
      <c r="T934" s="458"/>
      <c r="U934" s="458"/>
      <c r="V934" s="458"/>
      <c r="W934" s="458"/>
      <c r="X934" s="458"/>
      <c r="Y934" s="458"/>
      <c r="Z934" s="458"/>
    </row>
    <row r="935">
      <c r="A935" s="458"/>
      <c r="B935" s="458"/>
      <c r="C935" s="458"/>
      <c r="D935" s="458"/>
      <c r="E935" s="458"/>
      <c r="F935" s="458"/>
      <c r="G935" s="458"/>
      <c r="H935" s="458"/>
      <c r="I935" s="458"/>
      <c r="J935" s="458"/>
      <c r="K935" s="458"/>
      <c r="L935" s="458"/>
      <c r="M935" s="458"/>
      <c r="N935" s="458"/>
      <c r="O935" s="458"/>
      <c r="P935" s="458"/>
      <c r="Q935" s="458"/>
      <c r="R935" s="458"/>
      <c r="S935" s="458"/>
      <c r="T935" s="458"/>
      <c r="U935" s="458"/>
      <c r="V935" s="458"/>
      <c r="W935" s="458"/>
      <c r="X935" s="458"/>
      <c r="Y935" s="458"/>
      <c r="Z935" s="458"/>
    </row>
    <row r="936">
      <c r="A936" s="458"/>
      <c r="B936" s="458"/>
      <c r="C936" s="458"/>
      <c r="D936" s="458"/>
      <c r="E936" s="458"/>
      <c r="F936" s="458"/>
      <c r="G936" s="458"/>
      <c r="H936" s="458"/>
      <c r="I936" s="458"/>
      <c r="J936" s="458"/>
      <c r="K936" s="458"/>
      <c r="L936" s="458"/>
      <c r="M936" s="458"/>
      <c r="N936" s="458"/>
      <c r="O936" s="458"/>
      <c r="P936" s="458"/>
      <c r="Q936" s="458"/>
      <c r="R936" s="458"/>
      <c r="S936" s="458"/>
      <c r="T936" s="458"/>
      <c r="U936" s="458"/>
      <c r="V936" s="458"/>
      <c r="W936" s="458"/>
      <c r="X936" s="458"/>
      <c r="Y936" s="458"/>
      <c r="Z936" s="458"/>
    </row>
    <row r="937">
      <c r="A937" s="458"/>
      <c r="B937" s="458"/>
      <c r="C937" s="458"/>
      <c r="D937" s="458"/>
      <c r="E937" s="458"/>
      <c r="F937" s="458"/>
      <c r="G937" s="458"/>
      <c r="H937" s="458"/>
      <c r="I937" s="458"/>
      <c r="J937" s="458"/>
      <c r="K937" s="458"/>
      <c r="L937" s="458"/>
      <c r="M937" s="458"/>
      <c r="N937" s="458"/>
      <c r="O937" s="458"/>
      <c r="P937" s="458"/>
      <c r="Q937" s="458"/>
      <c r="R937" s="458"/>
      <c r="S937" s="458"/>
      <c r="T937" s="458"/>
      <c r="U937" s="458"/>
      <c r="V937" s="458"/>
      <c r="W937" s="458"/>
      <c r="X937" s="458"/>
      <c r="Y937" s="458"/>
      <c r="Z937" s="458"/>
    </row>
    <row r="938">
      <c r="A938" s="458"/>
      <c r="B938" s="458"/>
      <c r="C938" s="458"/>
      <c r="D938" s="458"/>
      <c r="E938" s="458"/>
      <c r="F938" s="458"/>
      <c r="G938" s="458"/>
      <c r="H938" s="458"/>
      <c r="I938" s="458"/>
      <c r="J938" s="458"/>
      <c r="K938" s="458"/>
      <c r="L938" s="458"/>
      <c r="M938" s="458"/>
      <c r="N938" s="458"/>
      <c r="O938" s="458"/>
      <c r="P938" s="458"/>
      <c r="Q938" s="458"/>
      <c r="R938" s="458"/>
      <c r="S938" s="458"/>
      <c r="T938" s="458"/>
      <c r="U938" s="458"/>
      <c r="V938" s="458"/>
      <c r="W938" s="458"/>
      <c r="X938" s="458"/>
      <c r="Y938" s="458"/>
      <c r="Z938" s="458"/>
    </row>
    <row r="939">
      <c r="A939" s="458"/>
      <c r="B939" s="458"/>
      <c r="C939" s="458"/>
      <c r="D939" s="458"/>
      <c r="E939" s="458"/>
      <c r="F939" s="458"/>
      <c r="G939" s="458"/>
      <c r="H939" s="458"/>
      <c r="I939" s="458"/>
      <c r="J939" s="458"/>
      <c r="K939" s="458"/>
      <c r="L939" s="458"/>
      <c r="M939" s="458"/>
      <c r="N939" s="458"/>
      <c r="O939" s="458"/>
      <c r="P939" s="458"/>
      <c r="Q939" s="458"/>
      <c r="R939" s="458"/>
      <c r="S939" s="458"/>
      <c r="T939" s="458"/>
      <c r="U939" s="458"/>
      <c r="V939" s="458"/>
      <c r="W939" s="458"/>
      <c r="X939" s="458"/>
      <c r="Y939" s="458"/>
      <c r="Z939" s="458"/>
    </row>
    <row r="940">
      <c r="A940" s="458"/>
      <c r="B940" s="458"/>
      <c r="C940" s="458"/>
      <c r="D940" s="458"/>
      <c r="E940" s="458"/>
      <c r="F940" s="458"/>
      <c r="G940" s="458"/>
      <c r="H940" s="458"/>
      <c r="I940" s="458"/>
      <c r="J940" s="458"/>
      <c r="K940" s="458"/>
      <c r="L940" s="458"/>
      <c r="M940" s="458"/>
      <c r="N940" s="458"/>
      <c r="O940" s="458"/>
      <c r="P940" s="458"/>
      <c r="Q940" s="458"/>
      <c r="R940" s="458"/>
      <c r="S940" s="458"/>
      <c r="T940" s="458"/>
      <c r="U940" s="458"/>
      <c r="V940" s="458"/>
      <c r="W940" s="458"/>
      <c r="X940" s="458"/>
      <c r="Y940" s="458"/>
      <c r="Z940" s="458"/>
    </row>
    <row r="941">
      <c r="A941" s="458"/>
      <c r="B941" s="458"/>
      <c r="C941" s="458"/>
      <c r="D941" s="458"/>
      <c r="E941" s="458"/>
      <c r="F941" s="458"/>
      <c r="G941" s="458"/>
      <c r="H941" s="458"/>
      <c r="I941" s="458"/>
      <c r="J941" s="458"/>
      <c r="K941" s="458"/>
      <c r="L941" s="458"/>
      <c r="M941" s="458"/>
      <c r="N941" s="458"/>
      <c r="O941" s="458"/>
      <c r="P941" s="458"/>
      <c r="Q941" s="458"/>
      <c r="R941" s="458"/>
      <c r="S941" s="458"/>
      <c r="T941" s="458"/>
      <c r="U941" s="458"/>
      <c r="V941" s="458"/>
      <c r="W941" s="458"/>
      <c r="X941" s="458"/>
      <c r="Y941" s="458"/>
      <c r="Z941" s="458"/>
    </row>
    <row r="942">
      <c r="A942" s="458"/>
      <c r="B942" s="458"/>
      <c r="C942" s="458"/>
      <c r="D942" s="458"/>
      <c r="E942" s="458"/>
      <c r="F942" s="458"/>
      <c r="G942" s="458"/>
      <c r="H942" s="458"/>
      <c r="I942" s="458"/>
      <c r="J942" s="458"/>
      <c r="K942" s="458"/>
      <c r="L942" s="458"/>
      <c r="M942" s="458"/>
      <c r="N942" s="458"/>
      <c r="O942" s="458"/>
      <c r="P942" s="458"/>
      <c r="Q942" s="458"/>
      <c r="R942" s="458"/>
      <c r="S942" s="458"/>
      <c r="T942" s="458"/>
      <c r="U942" s="458"/>
      <c r="V942" s="458"/>
      <c r="W942" s="458"/>
      <c r="X942" s="458"/>
      <c r="Y942" s="458"/>
      <c r="Z942" s="458"/>
    </row>
    <row r="943">
      <c r="A943" s="458"/>
      <c r="B943" s="458"/>
      <c r="C943" s="458"/>
      <c r="D943" s="458"/>
      <c r="E943" s="458"/>
      <c r="F943" s="458"/>
      <c r="G943" s="458"/>
      <c r="H943" s="458"/>
      <c r="I943" s="458"/>
      <c r="J943" s="458"/>
      <c r="K943" s="458"/>
      <c r="L943" s="458"/>
      <c r="M943" s="458"/>
      <c r="N943" s="458"/>
      <c r="O943" s="458"/>
      <c r="P943" s="458"/>
      <c r="Q943" s="458"/>
      <c r="R943" s="458"/>
      <c r="S943" s="458"/>
      <c r="T943" s="458"/>
      <c r="U943" s="458"/>
      <c r="V943" s="458"/>
      <c r="W943" s="458"/>
      <c r="X943" s="458"/>
      <c r="Y943" s="458"/>
      <c r="Z943" s="458"/>
    </row>
    <row r="944">
      <c r="A944" s="458"/>
      <c r="B944" s="458"/>
      <c r="C944" s="458"/>
      <c r="D944" s="458"/>
      <c r="E944" s="458"/>
      <c r="F944" s="458"/>
      <c r="G944" s="458"/>
      <c r="H944" s="458"/>
      <c r="I944" s="458"/>
      <c r="J944" s="458"/>
      <c r="K944" s="458"/>
      <c r="L944" s="458"/>
      <c r="M944" s="458"/>
      <c r="N944" s="458"/>
      <c r="O944" s="458"/>
      <c r="P944" s="458"/>
      <c r="Q944" s="458"/>
      <c r="R944" s="458"/>
      <c r="S944" s="458"/>
      <c r="T944" s="458"/>
      <c r="U944" s="458"/>
      <c r="V944" s="458"/>
      <c r="W944" s="458"/>
      <c r="X944" s="458"/>
      <c r="Y944" s="458"/>
      <c r="Z944" s="458"/>
    </row>
    <row r="945">
      <c r="A945" s="458"/>
      <c r="B945" s="458"/>
      <c r="C945" s="458"/>
      <c r="D945" s="458"/>
      <c r="E945" s="458"/>
      <c r="F945" s="458"/>
      <c r="G945" s="458"/>
      <c r="H945" s="458"/>
      <c r="I945" s="458"/>
      <c r="J945" s="458"/>
      <c r="K945" s="458"/>
      <c r="L945" s="458"/>
      <c r="M945" s="458"/>
      <c r="N945" s="458"/>
      <c r="O945" s="458"/>
      <c r="P945" s="458"/>
      <c r="Q945" s="458"/>
      <c r="R945" s="458"/>
      <c r="S945" s="458"/>
      <c r="T945" s="458"/>
      <c r="U945" s="458"/>
      <c r="V945" s="458"/>
      <c r="W945" s="458"/>
      <c r="X945" s="458"/>
      <c r="Y945" s="458"/>
      <c r="Z945" s="458"/>
    </row>
    <row r="946">
      <c r="A946" s="458"/>
      <c r="B946" s="458"/>
      <c r="C946" s="458"/>
      <c r="D946" s="458"/>
      <c r="E946" s="458"/>
      <c r="F946" s="458"/>
      <c r="G946" s="458"/>
      <c r="H946" s="458"/>
      <c r="I946" s="458"/>
      <c r="J946" s="458"/>
      <c r="K946" s="458"/>
      <c r="L946" s="458"/>
      <c r="M946" s="458"/>
      <c r="N946" s="458"/>
      <c r="O946" s="458"/>
      <c r="P946" s="458"/>
      <c r="Q946" s="458"/>
      <c r="R946" s="458"/>
      <c r="S946" s="458"/>
      <c r="T946" s="458"/>
      <c r="U946" s="458"/>
      <c r="V946" s="458"/>
      <c r="W946" s="458"/>
      <c r="X946" s="458"/>
      <c r="Y946" s="458"/>
      <c r="Z946" s="458"/>
    </row>
    <row r="947">
      <c r="A947" s="458"/>
      <c r="B947" s="458"/>
      <c r="C947" s="458"/>
      <c r="D947" s="458"/>
      <c r="E947" s="458"/>
      <c r="F947" s="458"/>
      <c r="G947" s="458"/>
      <c r="H947" s="458"/>
      <c r="I947" s="458"/>
      <c r="J947" s="458"/>
      <c r="K947" s="458"/>
      <c r="L947" s="458"/>
      <c r="M947" s="458"/>
      <c r="N947" s="458"/>
      <c r="O947" s="458"/>
      <c r="P947" s="458"/>
      <c r="Q947" s="458"/>
      <c r="R947" s="458"/>
      <c r="S947" s="458"/>
      <c r="T947" s="458"/>
      <c r="U947" s="458"/>
      <c r="V947" s="458"/>
      <c r="W947" s="458"/>
      <c r="X947" s="458"/>
      <c r="Y947" s="458"/>
      <c r="Z947" s="458"/>
    </row>
    <row r="948">
      <c r="A948" s="458"/>
      <c r="B948" s="458"/>
      <c r="C948" s="458"/>
      <c r="D948" s="458"/>
      <c r="E948" s="458"/>
      <c r="F948" s="458"/>
      <c r="G948" s="458"/>
      <c r="H948" s="458"/>
      <c r="I948" s="458"/>
      <c r="J948" s="458"/>
      <c r="K948" s="458"/>
      <c r="L948" s="458"/>
      <c r="M948" s="458"/>
      <c r="N948" s="458"/>
      <c r="O948" s="458"/>
      <c r="P948" s="458"/>
      <c r="Q948" s="458"/>
      <c r="R948" s="458"/>
      <c r="S948" s="458"/>
      <c r="T948" s="458"/>
      <c r="U948" s="458"/>
      <c r="V948" s="458"/>
      <c r="W948" s="458"/>
      <c r="X948" s="458"/>
      <c r="Y948" s="458"/>
      <c r="Z948" s="458"/>
    </row>
    <row r="949">
      <c r="A949" s="458"/>
      <c r="B949" s="458"/>
      <c r="C949" s="458"/>
      <c r="D949" s="458"/>
      <c r="E949" s="458"/>
      <c r="F949" s="458"/>
      <c r="G949" s="458"/>
      <c r="H949" s="458"/>
      <c r="I949" s="458"/>
      <c r="J949" s="458"/>
      <c r="K949" s="458"/>
      <c r="L949" s="458"/>
      <c r="M949" s="458"/>
      <c r="N949" s="458"/>
      <c r="O949" s="458"/>
      <c r="P949" s="458"/>
      <c r="Q949" s="458"/>
      <c r="R949" s="458"/>
      <c r="S949" s="458"/>
      <c r="T949" s="458"/>
      <c r="U949" s="458"/>
      <c r="V949" s="458"/>
      <c r="W949" s="458"/>
      <c r="X949" s="458"/>
      <c r="Y949" s="458"/>
      <c r="Z949" s="458"/>
    </row>
    <row r="950">
      <c r="A950" s="458"/>
      <c r="B950" s="458"/>
      <c r="C950" s="458"/>
      <c r="D950" s="458"/>
      <c r="E950" s="458"/>
      <c r="F950" s="458"/>
      <c r="G950" s="458"/>
      <c r="H950" s="458"/>
      <c r="I950" s="458"/>
      <c r="J950" s="458"/>
      <c r="K950" s="458"/>
      <c r="L950" s="458"/>
      <c r="M950" s="458"/>
      <c r="N950" s="458"/>
      <c r="O950" s="458"/>
      <c r="P950" s="458"/>
      <c r="Q950" s="458"/>
      <c r="R950" s="458"/>
      <c r="S950" s="458"/>
      <c r="T950" s="458"/>
      <c r="U950" s="458"/>
      <c r="V950" s="458"/>
      <c r="W950" s="458"/>
      <c r="X950" s="458"/>
      <c r="Y950" s="458"/>
      <c r="Z950" s="458"/>
    </row>
    <row r="951">
      <c r="A951" s="458"/>
      <c r="B951" s="458"/>
      <c r="C951" s="458"/>
      <c r="D951" s="458"/>
      <c r="E951" s="458"/>
      <c r="F951" s="458"/>
      <c r="G951" s="458"/>
      <c r="H951" s="458"/>
      <c r="I951" s="458"/>
      <c r="J951" s="458"/>
      <c r="K951" s="458"/>
      <c r="L951" s="458"/>
      <c r="M951" s="458"/>
      <c r="N951" s="458"/>
      <c r="O951" s="458"/>
      <c r="P951" s="458"/>
      <c r="Q951" s="458"/>
      <c r="R951" s="458"/>
      <c r="S951" s="458"/>
      <c r="T951" s="458"/>
      <c r="U951" s="458"/>
      <c r="V951" s="458"/>
      <c r="W951" s="458"/>
      <c r="X951" s="458"/>
      <c r="Y951" s="458"/>
      <c r="Z951" s="458"/>
    </row>
    <row r="952">
      <c r="A952" s="458"/>
      <c r="B952" s="458"/>
      <c r="C952" s="458"/>
      <c r="D952" s="458"/>
      <c r="E952" s="458"/>
      <c r="F952" s="458"/>
      <c r="G952" s="458"/>
      <c r="H952" s="458"/>
      <c r="I952" s="458"/>
      <c r="J952" s="458"/>
      <c r="K952" s="458"/>
      <c r="L952" s="458"/>
      <c r="M952" s="458"/>
      <c r="N952" s="458"/>
      <c r="O952" s="458"/>
      <c r="P952" s="458"/>
      <c r="Q952" s="458"/>
      <c r="R952" s="458"/>
      <c r="S952" s="458"/>
      <c r="T952" s="458"/>
      <c r="U952" s="458"/>
      <c r="V952" s="458"/>
      <c r="W952" s="458"/>
      <c r="X952" s="458"/>
      <c r="Y952" s="458"/>
      <c r="Z952" s="458"/>
    </row>
    <row r="953">
      <c r="A953" s="458"/>
      <c r="B953" s="458"/>
      <c r="C953" s="458"/>
      <c r="D953" s="458"/>
      <c r="E953" s="458"/>
      <c r="F953" s="458"/>
      <c r="G953" s="458"/>
      <c r="H953" s="458"/>
      <c r="I953" s="458"/>
      <c r="J953" s="458"/>
      <c r="K953" s="458"/>
      <c r="L953" s="458"/>
      <c r="M953" s="458"/>
      <c r="N953" s="458"/>
      <c r="O953" s="458"/>
      <c r="P953" s="458"/>
      <c r="Q953" s="458"/>
      <c r="R953" s="458"/>
      <c r="S953" s="458"/>
      <c r="T953" s="458"/>
      <c r="U953" s="458"/>
      <c r="V953" s="458"/>
      <c r="W953" s="458"/>
      <c r="X953" s="458"/>
      <c r="Y953" s="458"/>
      <c r="Z953" s="458"/>
    </row>
    <row r="954">
      <c r="A954" s="458"/>
      <c r="B954" s="458"/>
      <c r="C954" s="458"/>
      <c r="D954" s="458"/>
      <c r="E954" s="458"/>
      <c r="F954" s="458"/>
      <c r="G954" s="458"/>
      <c r="H954" s="458"/>
      <c r="I954" s="458"/>
      <c r="J954" s="458"/>
      <c r="K954" s="458"/>
      <c r="L954" s="458"/>
      <c r="M954" s="458"/>
      <c r="N954" s="458"/>
      <c r="O954" s="458"/>
      <c r="P954" s="458"/>
      <c r="Q954" s="458"/>
      <c r="R954" s="458"/>
      <c r="S954" s="458"/>
      <c r="T954" s="458"/>
      <c r="U954" s="458"/>
      <c r="V954" s="458"/>
      <c r="W954" s="458"/>
      <c r="X954" s="458"/>
      <c r="Y954" s="458"/>
      <c r="Z954" s="458"/>
    </row>
    <row r="955">
      <c r="A955" s="458"/>
      <c r="B955" s="458"/>
      <c r="C955" s="458"/>
      <c r="D955" s="458"/>
      <c r="E955" s="458"/>
      <c r="F955" s="458"/>
      <c r="G955" s="458"/>
      <c r="H955" s="458"/>
      <c r="I955" s="458"/>
      <c r="J955" s="458"/>
      <c r="K955" s="458"/>
      <c r="L955" s="458"/>
      <c r="M955" s="458"/>
      <c r="N955" s="458"/>
      <c r="O955" s="458"/>
      <c r="P955" s="458"/>
      <c r="Q955" s="458"/>
      <c r="R955" s="458"/>
      <c r="S955" s="458"/>
      <c r="T955" s="458"/>
      <c r="U955" s="458"/>
      <c r="V955" s="458"/>
      <c r="W955" s="458"/>
      <c r="X955" s="458"/>
      <c r="Y955" s="458"/>
      <c r="Z955" s="458"/>
    </row>
    <row r="956">
      <c r="A956" s="458"/>
      <c r="B956" s="458"/>
      <c r="C956" s="458"/>
      <c r="D956" s="458"/>
      <c r="E956" s="458"/>
      <c r="F956" s="458"/>
      <c r="G956" s="458"/>
      <c r="H956" s="458"/>
      <c r="I956" s="458"/>
      <c r="J956" s="458"/>
      <c r="K956" s="458"/>
      <c r="L956" s="458"/>
      <c r="M956" s="458"/>
      <c r="N956" s="458"/>
      <c r="O956" s="458"/>
      <c r="P956" s="458"/>
      <c r="Q956" s="458"/>
      <c r="R956" s="458"/>
      <c r="S956" s="458"/>
      <c r="T956" s="458"/>
      <c r="U956" s="458"/>
      <c r="V956" s="458"/>
      <c r="W956" s="458"/>
      <c r="X956" s="458"/>
      <c r="Y956" s="458"/>
      <c r="Z956" s="458"/>
    </row>
    <row r="957">
      <c r="A957" s="458"/>
      <c r="B957" s="458"/>
      <c r="C957" s="458"/>
      <c r="D957" s="458"/>
      <c r="E957" s="458"/>
      <c r="F957" s="458"/>
      <c r="G957" s="458"/>
      <c r="H957" s="458"/>
      <c r="I957" s="458"/>
      <c r="J957" s="458"/>
      <c r="K957" s="458"/>
      <c r="L957" s="458"/>
      <c r="M957" s="458"/>
      <c r="N957" s="458"/>
      <c r="O957" s="458"/>
      <c r="P957" s="458"/>
      <c r="Q957" s="458"/>
      <c r="R957" s="458"/>
      <c r="S957" s="458"/>
      <c r="T957" s="458"/>
      <c r="U957" s="458"/>
      <c r="V957" s="458"/>
      <c r="W957" s="458"/>
      <c r="X957" s="458"/>
      <c r="Y957" s="458"/>
      <c r="Z957" s="458"/>
    </row>
    <row r="958">
      <c r="A958" s="458"/>
      <c r="B958" s="458"/>
      <c r="C958" s="458"/>
      <c r="D958" s="458"/>
      <c r="E958" s="458"/>
      <c r="F958" s="458"/>
      <c r="G958" s="458"/>
      <c r="H958" s="458"/>
      <c r="I958" s="458"/>
      <c r="J958" s="458"/>
      <c r="K958" s="458"/>
      <c r="L958" s="458"/>
      <c r="M958" s="458"/>
      <c r="N958" s="458"/>
      <c r="O958" s="458"/>
      <c r="P958" s="458"/>
      <c r="Q958" s="458"/>
      <c r="R958" s="458"/>
      <c r="S958" s="458"/>
      <c r="T958" s="458"/>
      <c r="U958" s="458"/>
      <c r="V958" s="458"/>
      <c r="W958" s="458"/>
      <c r="X958" s="458"/>
      <c r="Y958" s="458"/>
      <c r="Z958" s="458"/>
    </row>
    <row r="959">
      <c r="A959" s="458"/>
      <c r="B959" s="458"/>
      <c r="C959" s="458"/>
      <c r="D959" s="458"/>
      <c r="E959" s="458"/>
      <c r="F959" s="458"/>
      <c r="G959" s="458"/>
      <c r="H959" s="458"/>
      <c r="I959" s="458"/>
      <c r="J959" s="458"/>
      <c r="K959" s="458"/>
      <c r="L959" s="458"/>
      <c r="M959" s="458"/>
      <c r="N959" s="458"/>
      <c r="O959" s="458"/>
      <c r="P959" s="458"/>
      <c r="Q959" s="458"/>
      <c r="R959" s="458"/>
      <c r="S959" s="458"/>
      <c r="T959" s="458"/>
      <c r="U959" s="458"/>
      <c r="V959" s="458"/>
      <c r="W959" s="458"/>
      <c r="X959" s="458"/>
      <c r="Y959" s="458"/>
      <c r="Z959" s="458"/>
    </row>
    <row r="960">
      <c r="A960" s="458"/>
      <c r="B960" s="458"/>
      <c r="C960" s="458"/>
      <c r="D960" s="458"/>
      <c r="E960" s="458"/>
      <c r="F960" s="458"/>
      <c r="G960" s="458"/>
      <c r="H960" s="458"/>
      <c r="I960" s="458"/>
      <c r="J960" s="458"/>
      <c r="K960" s="458"/>
      <c r="L960" s="458"/>
      <c r="M960" s="458"/>
      <c r="N960" s="458"/>
      <c r="O960" s="458"/>
      <c r="P960" s="458"/>
      <c r="Q960" s="458"/>
      <c r="R960" s="458"/>
      <c r="S960" s="458"/>
      <c r="T960" s="458"/>
      <c r="U960" s="458"/>
      <c r="V960" s="458"/>
      <c r="W960" s="458"/>
      <c r="X960" s="458"/>
      <c r="Y960" s="458"/>
      <c r="Z960" s="458"/>
    </row>
    <row r="961">
      <c r="A961" s="458"/>
      <c r="B961" s="458"/>
      <c r="C961" s="458"/>
      <c r="D961" s="458"/>
      <c r="E961" s="458"/>
      <c r="F961" s="458"/>
      <c r="G961" s="458"/>
      <c r="H961" s="458"/>
      <c r="I961" s="458"/>
      <c r="J961" s="458"/>
      <c r="K961" s="458"/>
      <c r="L961" s="458"/>
      <c r="M961" s="458"/>
      <c r="N961" s="458"/>
      <c r="O961" s="458"/>
      <c r="P961" s="458"/>
      <c r="Q961" s="458"/>
      <c r="R961" s="458"/>
      <c r="S961" s="458"/>
      <c r="T961" s="458"/>
      <c r="U961" s="458"/>
      <c r="V961" s="458"/>
      <c r="W961" s="458"/>
      <c r="X961" s="458"/>
      <c r="Y961" s="458"/>
      <c r="Z961" s="458"/>
    </row>
    <row r="962">
      <c r="A962" s="458"/>
      <c r="B962" s="458"/>
      <c r="C962" s="458"/>
      <c r="D962" s="458"/>
      <c r="E962" s="458"/>
      <c r="F962" s="458"/>
      <c r="G962" s="458"/>
      <c r="H962" s="458"/>
      <c r="I962" s="458"/>
      <c r="J962" s="458"/>
      <c r="K962" s="458"/>
      <c r="L962" s="458"/>
      <c r="M962" s="458"/>
      <c r="N962" s="458"/>
      <c r="O962" s="458"/>
      <c r="P962" s="458"/>
      <c r="Q962" s="458"/>
      <c r="R962" s="458"/>
      <c r="S962" s="458"/>
      <c r="T962" s="458"/>
      <c r="U962" s="458"/>
      <c r="V962" s="458"/>
      <c r="W962" s="458"/>
      <c r="X962" s="458"/>
      <c r="Y962" s="458"/>
      <c r="Z962" s="458"/>
    </row>
    <row r="963">
      <c r="A963" s="458"/>
      <c r="B963" s="458"/>
      <c r="C963" s="458"/>
      <c r="D963" s="458"/>
      <c r="E963" s="458"/>
      <c r="F963" s="458"/>
      <c r="G963" s="458"/>
      <c r="H963" s="458"/>
      <c r="I963" s="458"/>
      <c r="J963" s="458"/>
      <c r="K963" s="458"/>
      <c r="L963" s="458"/>
      <c r="M963" s="458"/>
      <c r="N963" s="458"/>
      <c r="O963" s="458"/>
      <c r="P963" s="458"/>
      <c r="Q963" s="458"/>
      <c r="R963" s="458"/>
      <c r="S963" s="458"/>
      <c r="T963" s="458"/>
      <c r="U963" s="458"/>
      <c r="V963" s="458"/>
      <c r="W963" s="458"/>
      <c r="X963" s="458"/>
      <c r="Y963" s="458"/>
      <c r="Z963" s="458"/>
    </row>
    <row r="964">
      <c r="A964" s="458"/>
      <c r="B964" s="458"/>
      <c r="C964" s="458"/>
      <c r="D964" s="458"/>
      <c r="E964" s="458"/>
      <c r="F964" s="458"/>
      <c r="G964" s="458"/>
      <c r="H964" s="458"/>
      <c r="I964" s="458"/>
      <c r="J964" s="458"/>
      <c r="K964" s="458"/>
      <c r="L964" s="458"/>
      <c r="M964" s="458"/>
      <c r="N964" s="458"/>
      <c r="O964" s="458"/>
      <c r="P964" s="458"/>
      <c r="Q964" s="458"/>
      <c r="R964" s="458"/>
      <c r="S964" s="458"/>
      <c r="T964" s="458"/>
      <c r="U964" s="458"/>
      <c r="V964" s="458"/>
      <c r="W964" s="458"/>
      <c r="X964" s="458"/>
      <c r="Y964" s="458"/>
      <c r="Z964" s="458"/>
    </row>
    <row r="965">
      <c r="A965" s="458"/>
      <c r="B965" s="458"/>
      <c r="C965" s="458"/>
      <c r="D965" s="458"/>
      <c r="E965" s="458"/>
      <c r="F965" s="458"/>
      <c r="G965" s="458"/>
      <c r="H965" s="458"/>
      <c r="I965" s="458"/>
      <c r="J965" s="458"/>
      <c r="K965" s="458"/>
      <c r="L965" s="458"/>
      <c r="M965" s="458"/>
      <c r="N965" s="458"/>
      <c r="O965" s="458"/>
      <c r="P965" s="458"/>
      <c r="Q965" s="458"/>
      <c r="R965" s="458"/>
      <c r="S965" s="458"/>
      <c r="T965" s="458"/>
      <c r="U965" s="458"/>
      <c r="V965" s="458"/>
      <c r="W965" s="458"/>
      <c r="X965" s="458"/>
      <c r="Y965" s="458"/>
      <c r="Z965" s="458"/>
    </row>
    <row r="966">
      <c r="A966" s="458"/>
      <c r="B966" s="458"/>
      <c r="C966" s="458"/>
      <c r="D966" s="458"/>
      <c r="E966" s="458"/>
      <c r="F966" s="458"/>
      <c r="G966" s="458"/>
      <c r="H966" s="458"/>
      <c r="I966" s="458"/>
      <c r="J966" s="458"/>
      <c r="K966" s="458"/>
      <c r="L966" s="458"/>
      <c r="M966" s="458"/>
      <c r="N966" s="458"/>
      <c r="O966" s="458"/>
      <c r="P966" s="458"/>
      <c r="Q966" s="458"/>
      <c r="R966" s="458"/>
      <c r="S966" s="458"/>
      <c r="T966" s="458"/>
      <c r="U966" s="458"/>
      <c r="V966" s="458"/>
      <c r="W966" s="458"/>
      <c r="X966" s="458"/>
      <c r="Y966" s="458"/>
      <c r="Z966" s="458"/>
    </row>
    <row r="967">
      <c r="A967" s="458"/>
      <c r="B967" s="458"/>
      <c r="C967" s="458"/>
      <c r="D967" s="458"/>
      <c r="E967" s="458"/>
      <c r="F967" s="458"/>
      <c r="G967" s="458"/>
      <c r="H967" s="458"/>
      <c r="I967" s="458"/>
      <c r="J967" s="458"/>
      <c r="K967" s="458"/>
      <c r="L967" s="458"/>
      <c r="M967" s="458"/>
      <c r="N967" s="458"/>
      <c r="O967" s="458"/>
      <c r="P967" s="458"/>
      <c r="Q967" s="458"/>
      <c r="R967" s="458"/>
      <c r="S967" s="458"/>
      <c r="T967" s="458"/>
      <c r="U967" s="458"/>
      <c r="V967" s="458"/>
      <c r="W967" s="458"/>
      <c r="X967" s="458"/>
      <c r="Y967" s="458"/>
      <c r="Z967" s="458"/>
    </row>
    <row r="968">
      <c r="A968" s="458"/>
      <c r="B968" s="458"/>
      <c r="C968" s="458"/>
      <c r="D968" s="458"/>
      <c r="E968" s="458"/>
      <c r="F968" s="458"/>
      <c r="G968" s="458"/>
      <c r="H968" s="458"/>
      <c r="I968" s="458"/>
      <c r="J968" s="458"/>
      <c r="K968" s="458"/>
      <c r="L968" s="458"/>
      <c r="M968" s="458"/>
      <c r="N968" s="458"/>
      <c r="O968" s="458"/>
      <c r="P968" s="458"/>
      <c r="Q968" s="458"/>
      <c r="R968" s="458"/>
      <c r="S968" s="458"/>
      <c r="T968" s="458"/>
      <c r="U968" s="458"/>
      <c r="V968" s="458"/>
      <c r="W968" s="458"/>
      <c r="X968" s="458"/>
      <c r="Y968" s="458"/>
      <c r="Z968" s="458"/>
    </row>
    <row r="969">
      <c r="A969" s="458"/>
      <c r="B969" s="458"/>
      <c r="C969" s="458"/>
      <c r="D969" s="458"/>
      <c r="E969" s="458"/>
      <c r="F969" s="458"/>
      <c r="G969" s="458"/>
      <c r="H969" s="458"/>
      <c r="I969" s="458"/>
      <c r="J969" s="458"/>
      <c r="K969" s="458"/>
      <c r="L969" s="458"/>
      <c r="M969" s="458"/>
      <c r="N969" s="458"/>
      <c r="O969" s="458"/>
      <c r="P969" s="458"/>
      <c r="Q969" s="458"/>
      <c r="R969" s="458"/>
      <c r="S969" s="458"/>
      <c r="T969" s="458"/>
      <c r="U969" s="458"/>
      <c r="V969" s="458"/>
      <c r="W969" s="458"/>
      <c r="X969" s="458"/>
      <c r="Y969" s="458"/>
      <c r="Z969" s="458"/>
    </row>
    <row r="970">
      <c r="A970" s="458"/>
      <c r="B970" s="458"/>
      <c r="C970" s="458"/>
      <c r="D970" s="458"/>
      <c r="E970" s="458"/>
      <c r="F970" s="458"/>
      <c r="G970" s="458"/>
      <c r="H970" s="458"/>
      <c r="I970" s="458"/>
      <c r="J970" s="458"/>
      <c r="K970" s="458"/>
      <c r="L970" s="458"/>
      <c r="M970" s="458"/>
      <c r="N970" s="458"/>
      <c r="O970" s="458"/>
      <c r="P970" s="458"/>
      <c r="Q970" s="458"/>
      <c r="R970" s="458"/>
      <c r="S970" s="458"/>
      <c r="T970" s="458"/>
      <c r="U970" s="458"/>
      <c r="V970" s="458"/>
      <c r="W970" s="458"/>
      <c r="X970" s="458"/>
      <c r="Y970" s="458"/>
      <c r="Z970" s="458"/>
    </row>
    <row r="971">
      <c r="A971" s="458"/>
      <c r="B971" s="458"/>
      <c r="C971" s="458"/>
      <c r="D971" s="458"/>
      <c r="E971" s="458"/>
      <c r="F971" s="458"/>
      <c r="G971" s="458"/>
      <c r="H971" s="458"/>
      <c r="I971" s="458"/>
      <c r="J971" s="458"/>
      <c r="K971" s="458"/>
      <c r="L971" s="458"/>
      <c r="M971" s="458"/>
      <c r="N971" s="458"/>
      <c r="O971" s="458"/>
      <c r="P971" s="458"/>
      <c r="Q971" s="458"/>
      <c r="R971" s="458"/>
      <c r="S971" s="458"/>
      <c r="T971" s="458"/>
      <c r="U971" s="458"/>
      <c r="V971" s="458"/>
      <c r="W971" s="458"/>
      <c r="X971" s="458"/>
      <c r="Y971" s="458"/>
      <c r="Z971" s="458"/>
    </row>
    <row r="972">
      <c r="A972" s="458"/>
      <c r="B972" s="458"/>
      <c r="C972" s="458"/>
      <c r="D972" s="458"/>
      <c r="E972" s="458"/>
      <c r="F972" s="458"/>
      <c r="G972" s="458"/>
      <c r="H972" s="458"/>
      <c r="I972" s="458"/>
      <c r="J972" s="458"/>
      <c r="K972" s="458"/>
      <c r="L972" s="458"/>
      <c r="M972" s="458"/>
      <c r="N972" s="458"/>
      <c r="O972" s="458"/>
      <c r="P972" s="458"/>
      <c r="Q972" s="458"/>
      <c r="R972" s="458"/>
      <c r="S972" s="458"/>
      <c r="T972" s="458"/>
      <c r="U972" s="458"/>
      <c r="V972" s="458"/>
      <c r="W972" s="458"/>
      <c r="X972" s="458"/>
      <c r="Y972" s="458"/>
      <c r="Z972" s="458"/>
    </row>
    <row r="973">
      <c r="A973" s="458"/>
      <c r="B973" s="458"/>
      <c r="C973" s="458"/>
      <c r="D973" s="458"/>
      <c r="E973" s="458"/>
      <c r="F973" s="458"/>
      <c r="G973" s="458"/>
      <c r="H973" s="458"/>
      <c r="I973" s="458"/>
      <c r="J973" s="458"/>
      <c r="K973" s="458"/>
      <c r="L973" s="458"/>
      <c r="M973" s="458"/>
      <c r="N973" s="458"/>
      <c r="O973" s="458"/>
      <c r="P973" s="458"/>
      <c r="Q973" s="458"/>
      <c r="R973" s="458"/>
      <c r="S973" s="458"/>
      <c r="T973" s="458"/>
      <c r="U973" s="458"/>
      <c r="V973" s="458"/>
      <c r="W973" s="458"/>
      <c r="X973" s="458"/>
      <c r="Y973" s="458"/>
      <c r="Z973" s="458"/>
    </row>
    <row r="974">
      <c r="A974" s="458"/>
      <c r="B974" s="458"/>
      <c r="C974" s="458"/>
      <c r="D974" s="458"/>
      <c r="E974" s="458"/>
      <c r="F974" s="458"/>
      <c r="G974" s="458"/>
      <c r="H974" s="458"/>
      <c r="I974" s="458"/>
      <c r="J974" s="458"/>
      <c r="K974" s="458"/>
      <c r="L974" s="458"/>
      <c r="M974" s="458"/>
      <c r="N974" s="458"/>
      <c r="O974" s="458"/>
      <c r="P974" s="458"/>
      <c r="Q974" s="458"/>
      <c r="R974" s="458"/>
      <c r="S974" s="458"/>
      <c r="T974" s="458"/>
      <c r="U974" s="458"/>
      <c r="V974" s="458"/>
      <c r="W974" s="458"/>
      <c r="X974" s="458"/>
      <c r="Y974" s="458"/>
      <c r="Z974" s="458"/>
    </row>
    <row r="975">
      <c r="A975" s="458"/>
      <c r="B975" s="458"/>
      <c r="C975" s="458"/>
      <c r="D975" s="458"/>
      <c r="E975" s="458"/>
      <c r="F975" s="458"/>
      <c r="G975" s="458"/>
      <c r="H975" s="458"/>
      <c r="I975" s="458"/>
      <c r="J975" s="458"/>
      <c r="K975" s="458"/>
      <c r="L975" s="458"/>
      <c r="M975" s="458"/>
      <c r="N975" s="458"/>
      <c r="O975" s="458"/>
      <c r="P975" s="458"/>
      <c r="Q975" s="458"/>
      <c r="R975" s="458"/>
      <c r="S975" s="458"/>
      <c r="T975" s="458"/>
      <c r="U975" s="458"/>
      <c r="V975" s="458"/>
      <c r="W975" s="458"/>
      <c r="X975" s="458"/>
      <c r="Y975" s="458"/>
      <c r="Z975" s="458"/>
    </row>
    <row r="976">
      <c r="A976" s="458"/>
      <c r="B976" s="458"/>
      <c r="C976" s="458"/>
      <c r="D976" s="458"/>
      <c r="E976" s="458"/>
      <c r="F976" s="458"/>
      <c r="G976" s="458"/>
      <c r="H976" s="458"/>
      <c r="I976" s="458"/>
      <c r="J976" s="458"/>
      <c r="K976" s="458"/>
      <c r="L976" s="458"/>
      <c r="M976" s="458"/>
      <c r="N976" s="458"/>
      <c r="O976" s="458"/>
      <c r="P976" s="458"/>
      <c r="Q976" s="458"/>
      <c r="R976" s="458"/>
      <c r="S976" s="458"/>
      <c r="T976" s="458"/>
      <c r="U976" s="458"/>
      <c r="V976" s="458"/>
      <c r="W976" s="458"/>
      <c r="X976" s="458"/>
      <c r="Y976" s="458"/>
      <c r="Z976" s="458"/>
    </row>
    <row r="977">
      <c r="A977" s="458"/>
      <c r="B977" s="458"/>
      <c r="C977" s="458"/>
      <c r="D977" s="458"/>
      <c r="E977" s="458"/>
      <c r="F977" s="458"/>
      <c r="G977" s="458"/>
      <c r="H977" s="458"/>
      <c r="I977" s="458"/>
      <c r="J977" s="458"/>
      <c r="K977" s="458"/>
      <c r="L977" s="458"/>
      <c r="M977" s="458"/>
      <c r="N977" s="458"/>
      <c r="O977" s="458"/>
      <c r="P977" s="458"/>
      <c r="Q977" s="458"/>
      <c r="R977" s="458"/>
      <c r="S977" s="458"/>
      <c r="T977" s="458"/>
      <c r="U977" s="458"/>
      <c r="V977" s="458"/>
      <c r="W977" s="458"/>
      <c r="X977" s="458"/>
      <c r="Y977" s="458"/>
      <c r="Z977" s="458"/>
    </row>
    <row r="978">
      <c r="A978" s="458"/>
      <c r="B978" s="458"/>
      <c r="C978" s="458"/>
      <c r="D978" s="458"/>
      <c r="E978" s="458"/>
      <c r="F978" s="458"/>
      <c r="G978" s="458"/>
      <c r="H978" s="458"/>
      <c r="I978" s="458"/>
      <c r="J978" s="458"/>
      <c r="K978" s="458"/>
      <c r="L978" s="458"/>
      <c r="M978" s="458"/>
      <c r="N978" s="458"/>
      <c r="O978" s="458"/>
      <c r="P978" s="458"/>
      <c r="Q978" s="458"/>
      <c r="R978" s="458"/>
      <c r="S978" s="458"/>
      <c r="T978" s="458"/>
      <c r="U978" s="458"/>
      <c r="V978" s="458"/>
      <c r="W978" s="458"/>
      <c r="X978" s="458"/>
      <c r="Y978" s="458"/>
      <c r="Z978" s="458"/>
    </row>
    <row r="979">
      <c r="A979" s="458"/>
      <c r="B979" s="458"/>
      <c r="C979" s="458"/>
      <c r="D979" s="458"/>
      <c r="E979" s="458"/>
      <c r="F979" s="458"/>
      <c r="G979" s="458"/>
      <c r="H979" s="458"/>
      <c r="I979" s="458"/>
      <c r="J979" s="458"/>
      <c r="K979" s="458"/>
      <c r="L979" s="458"/>
      <c r="M979" s="458"/>
      <c r="N979" s="458"/>
      <c r="O979" s="458"/>
      <c r="P979" s="458"/>
      <c r="Q979" s="458"/>
      <c r="R979" s="458"/>
      <c r="S979" s="458"/>
      <c r="T979" s="458"/>
      <c r="U979" s="458"/>
      <c r="V979" s="458"/>
      <c r="W979" s="458"/>
      <c r="X979" s="458"/>
      <c r="Y979" s="458"/>
      <c r="Z979" s="458"/>
    </row>
    <row r="980">
      <c r="A980" s="458"/>
      <c r="B980" s="458"/>
      <c r="C980" s="458"/>
      <c r="D980" s="458"/>
      <c r="E980" s="458"/>
      <c r="F980" s="458"/>
      <c r="G980" s="458"/>
      <c r="H980" s="458"/>
      <c r="I980" s="458"/>
      <c r="J980" s="458"/>
      <c r="K980" s="458"/>
      <c r="L980" s="458"/>
      <c r="M980" s="458"/>
      <c r="N980" s="458"/>
      <c r="O980" s="458"/>
      <c r="P980" s="458"/>
      <c r="Q980" s="458"/>
      <c r="R980" s="458"/>
      <c r="S980" s="458"/>
      <c r="T980" s="458"/>
      <c r="U980" s="458"/>
      <c r="V980" s="458"/>
      <c r="W980" s="458"/>
      <c r="X980" s="458"/>
      <c r="Y980" s="458"/>
      <c r="Z980" s="458"/>
    </row>
    <row r="981">
      <c r="A981" s="458"/>
      <c r="B981" s="458"/>
      <c r="C981" s="458"/>
      <c r="D981" s="458"/>
      <c r="E981" s="458"/>
      <c r="F981" s="458"/>
      <c r="G981" s="458"/>
      <c r="H981" s="458"/>
      <c r="I981" s="458"/>
      <c r="J981" s="458"/>
      <c r="K981" s="458"/>
      <c r="L981" s="458"/>
      <c r="M981" s="458"/>
      <c r="N981" s="458"/>
      <c r="O981" s="458"/>
      <c r="P981" s="458"/>
      <c r="Q981" s="458"/>
      <c r="R981" s="458"/>
      <c r="S981" s="458"/>
      <c r="T981" s="458"/>
      <c r="U981" s="458"/>
      <c r="V981" s="458"/>
      <c r="W981" s="458"/>
      <c r="X981" s="458"/>
      <c r="Y981" s="458"/>
      <c r="Z981" s="458"/>
    </row>
    <row r="982">
      <c r="A982" s="458"/>
      <c r="B982" s="458"/>
      <c r="C982" s="458"/>
      <c r="D982" s="458"/>
      <c r="E982" s="458"/>
      <c r="F982" s="458"/>
      <c r="G982" s="458"/>
      <c r="H982" s="458"/>
      <c r="I982" s="458"/>
      <c r="J982" s="458"/>
      <c r="K982" s="458"/>
      <c r="L982" s="458"/>
      <c r="M982" s="458"/>
      <c r="N982" s="458"/>
      <c r="O982" s="458"/>
      <c r="P982" s="458"/>
      <c r="Q982" s="458"/>
      <c r="R982" s="458"/>
      <c r="S982" s="458"/>
      <c r="T982" s="458"/>
      <c r="U982" s="458"/>
      <c r="V982" s="458"/>
      <c r="W982" s="458"/>
      <c r="X982" s="458"/>
      <c r="Y982" s="458"/>
      <c r="Z982" s="458"/>
    </row>
    <row r="983">
      <c r="A983" s="458"/>
      <c r="B983" s="458"/>
      <c r="C983" s="458"/>
      <c r="D983" s="458"/>
      <c r="E983" s="458"/>
      <c r="F983" s="458"/>
      <c r="G983" s="458"/>
      <c r="H983" s="458"/>
      <c r="I983" s="458"/>
      <c r="J983" s="458"/>
      <c r="K983" s="458"/>
      <c r="L983" s="458"/>
      <c r="M983" s="458"/>
      <c r="N983" s="458"/>
      <c r="O983" s="458"/>
      <c r="P983" s="458"/>
      <c r="Q983" s="458"/>
      <c r="R983" s="458"/>
      <c r="S983" s="458"/>
      <c r="T983" s="458"/>
      <c r="U983" s="458"/>
      <c r="V983" s="458"/>
      <c r="W983" s="458"/>
      <c r="X983" s="458"/>
      <c r="Y983" s="458"/>
      <c r="Z983" s="458"/>
    </row>
    <row r="984">
      <c r="A984" s="458"/>
      <c r="B984" s="458"/>
      <c r="C984" s="458"/>
      <c r="D984" s="458"/>
      <c r="E984" s="458"/>
      <c r="F984" s="458"/>
      <c r="G984" s="458"/>
      <c r="H984" s="458"/>
      <c r="I984" s="458"/>
      <c r="J984" s="458"/>
      <c r="K984" s="458"/>
      <c r="L984" s="458"/>
      <c r="M984" s="458"/>
      <c r="N984" s="458"/>
      <c r="O984" s="458"/>
      <c r="P984" s="458"/>
      <c r="Q984" s="458"/>
      <c r="R984" s="458"/>
      <c r="S984" s="458"/>
      <c r="T984" s="458"/>
      <c r="U984" s="458"/>
      <c r="V984" s="458"/>
      <c r="W984" s="458"/>
      <c r="X984" s="458"/>
      <c r="Y984" s="458"/>
      <c r="Z984" s="458"/>
    </row>
    <row r="985">
      <c r="A985" s="458"/>
      <c r="B985" s="458"/>
      <c r="C985" s="458"/>
      <c r="D985" s="458"/>
      <c r="E985" s="458"/>
      <c r="F985" s="458"/>
      <c r="G985" s="458"/>
      <c r="H985" s="458"/>
      <c r="I985" s="458"/>
      <c r="J985" s="458"/>
      <c r="K985" s="458"/>
      <c r="L985" s="458"/>
      <c r="M985" s="458"/>
      <c r="N985" s="458"/>
      <c r="O985" s="458"/>
      <c r="P985" s="458"/>
      <c r="Q985" s="458"/>
      <c r="R985" s="458"/>
      <c r="S985" s="458"/>
      <c r="T985" s="458"/>
      <c r="U985" s="458"/>
      <c r="V985" s="458"/>
      <c r="W985" s="458"/>
      <c r="X985" s="458"/>
      <c r="Y985" s="458"/>
      <c r="Z985" s="458"/>
    </row>
    <row r="986">
      <c r="A986" s="458"/>
      <c r="B986" s="458"/>
      <c r="C986" s="458"/>
      <c r="D986" s="458"/>
      <c r="E986" s="458"/>
      <c r="F986" s="458"/>
      <c r="G986" s="458"/>
      <c r="H986" s="458"/>
      <c r="I986" s="458"/>
      <c r="J986" s="458"/>
      <c r="K986" s="458"/>
      <c r="L986" s="458"/>
      <c r="M986" s="458"/>
      <c r="N986" s="458"/>
      <c r="O986" s="458"/>
      <c r="P986" s="458"/>
      <c r="Q986" s="458"/>
      <c r="R986" s="458"/>
      <c r="S986" s="458"/>
      <c r="T986" s="458"/>
      <c r="U986" s="458"/>
      <c r="V986" s="458"/>
      <c r="W986" s="458"/>
      <c r="X986" s="458"/>
      <c r="Y986" s="458"/>
      <c r="Z986" s="458"/>
    </row>
    <row r="987">
      <c r="A987" s="458"/>
      <c r="B987" s="458"/>
      <c r="C987" s="458"/>
      <c r="D987" s="458"/>
      <c r="E987" s="458"/>
      <c r="F987" s="458"/>
      <c r="G987" s="458"/>
      <c r="H987" s="458"/>
      <c r="I987" s="458"/>
      <c r="J987" s="458"/>
      <c r="K987" s="458"/>
      <c r="L987" s="458"/>
      <c r="M987" s="458"/>
      <c r="N987" s="458"/>
      <c r="O987" s="458"/>
      <c r="P987" s="458"/>
      <c r="Q987" s="458"/>
      <c r="R987" s="458"/>
      <c r="S987" s="458"/>
      <c r="T987" s="458"/>
      <c r="U987" s="458"/>
      <c r="V987" s="458"/>
      <c r="W987" s="458"/>
      <c r="X987" s="458"/>
      <c r="Y987" s="458"/>
      <c r="Z987" s="458"/>
    </row>
    <row r="988">
      <c r="A988" s="458"/>
      <c r="B988" s="458"/>
      <c r="C988" s="458"/>
      <c r="D988" s="458"/>
      <c r="E988" s="458"/>
      <c r="F988" s="458"/>
      <c r="G988" s="458"/>
      <c r="H988" s="458"/>
      <c r="I988" s="458"/>
      <c r="J988" s="458"/>
      <c r="K988" s="458"/>
      <c r="L988" s="458"/>
      <c r="M988" s="458"/>
      <c r="N988" s="458"/>
      <c r="O988" s="458"/>
      <c r="P988" s="458"/>
      <c r="Q988" s="458"/>
      <c r="R988" s="458"/>
      <c r="S988" s="458"/>
      <c r="T988" s="458"/>
      <c r="U988" s="458"/>
      <c r="V988" s="458"/>
      <c r="W988" s="458"/>
      <c r="X988" s="458"/>
      <c r="Y988" s="458"/>
      <c r="Z988" s="458"/>
    </row>
    <row r="989">
      <c r="A989" s="458"/>
      <c r="B989" s="458"/>
      <c r="C989" s="458"/>
      <c r="D989" s="458"/>
      <c r="E989" s="458"/>
      <c r="F989" s="458"/>
      <c r="G989" s="458"/>
      <c r="H989" s="458"/>
      <c r="I989" s="458"/>
      <c r="J989" s="458"/>
      <c r="K989" s="458"/>
      <c r="L989" s="458"/>
      <c r="M989" s="458"/>
      <c r="N989" s="458"/>
      <c r="O989" s="458"/>
      <c r="P989" s="458"/>
      <c r="Q989" s="458"/>
      <c r="R989" s="458"/>
      <c r="S989" s="458"/>
      <c r="T989" s="458"/>
      <c r="U989" s="458"/>
      <c r="V989" s="458"/>
      <c r="W989" s="458"/>
      <c r="X989" s="458"/>
      <c r="Y989" s="458"/>
      <c r="Z989" s="458"/>
    </row>
    <row r="990">
      <c r="A990" s="458"/>
      <c r="B990" s="458"/>
      <c r="C990" s="458"/>
      <c r="D990" s="458"/>
      <c r="E990" s="458"/>
      <c r="F990" s="458"/>
      <c r="G990" s="458"/>
      <c r="H990" s="458"/>
      <c r="I990" s="458"/>
      <c r="J990" s="458"/>
      <c r="K990" s="458"/>
      <c r="L990" s="458"/>
      <c r="M990" s="458"/>
      <c r="N990" s="458"/>
      <c r="O990" s="458"/>
      <c r="P990" s="458"/>
      <c r="Q990" s="458"/>
      <c r="R990" s="458"/>
      <c r="S990" s="458"/>
      <c r="T990" s="458"/>
      <c r="U990" s="458"/>
      <c r="V990" s="458"/>
      <c r="W990" s="458"/>
      <c r="X990" s="458"/>
      <c r="Y990" s="458"/>
      <c r="Z990" s="458"/>
    </row>
    <row r="991">
      <c r="A991" s="458"/>
      <c r="B991" s="458"/>
      <c r="C991" s="458"/>
      <c r="D991" s="458"/>
      <c r="E991" s="458"/>
      <c r="F991" s="458"/>
      <c r="G991" s="458"/>
      <c r="H991" s="458"/>
      <c r="I991" s="458"/>
      <c r="J991" s="458"/>
      <c r="K991" s="458"/>
      <c r="L991" s="458"/>
      <c r="M991" s="458"/>
      <c r="N991" s="458"/>
      <c r="O991" s="458"/>
      <c r="P991" s="458"/>
      <c r="Q991" s="458"/>
      <c r="R991" s="458"/>
      <c r="S991" s="458"/>
      <c r="T991" s="458"/>
      <c r="U991" s="458"/>
      <c r="V991" s="458"/>
      <c r="W991" s="458"/>
      <c r="X991" s="458"/>
      <c r="Y991" s="458"/>
      <c r="Z991" s="458"/>
    </row>
    <row r="992">
      <c r="A992" s="458"/>
      <c r="B992" s="458"/>
      <c r="C992" s="458"/>
      <c r="D992" s="458"/>
      <c r="E992" s="458"/>
      <c r="F992" s="458"/>
      <c r="G992" s="458"/>
      <c r="H992" s="458"/>
      <c r="I992" s="458"/>
      <c r="J992" s="458"/>
      <c r="K992" s="458"/>
      <c r="L992" s="458"/>
      <c r="M992" s="458"/>
      <c r="N992" s="458"/>
      <c r="O992" s="458"/>
      <c r="P992" s="458"/>
      <c r="Q992" s="458"/>
      <c r="R992" s="458"/>
      <c r="S992" s="458"/>
      <c r="T992" s="458"/>
      <c r="U992" s="458"/>
      <c r="V992" s="458"/>
      <c r="W992" s="458"/>
      <c r="X992" s="458"/>
      <c r="Y992" s="458"/>
      <c r="Z992" s="458"/>
    </row>
    <row r="993">
      <c r="A993" s="458"/>
      <c r="B993" s="458"/>
      <c r="C993" s="458"/>
      <c r="D993" s="458"/>
      <c r="E993" s="458"/>
      <c r="F993" s="458"/>
      <c r="G993" s="458"/>
      <c r="H993" s="458"/>
      <c r="I993" s="458"/>
      <c r="J993" s="458"/>
      <c r="K993" s="458"/>
      <c r="L993" s="458"/>
      <c r="M993" s="458"/>
      <c r="N993" s="458"/>
      <c r="O993" s="458"/>
      <c r="P993" s="458"/>
      <c r="Q993" s="458"/>
      <c r="R993" s="458"/>
      <c r="S993" s="458"/>
      <c r="T993" s="458"/>
      <c r="U993" s="458"/>
      <c r="V993" s="458"/>
      <c r="W993" s="458"/>
      <c r="X993" s="458"/>
      <c r="Y993" s="458"/>
      <c r="Z993" s="458"/>
    </row>
    <row r="994">
      <c r="A994" s="458"/>
      <c r="B994" s="458"/>
      <c r="C994" s="458"/>
      <c r="D994" s="458"/>
      <c r="E994" s="458"/>
      <c r="F994" s="458"/>
      <c r="G994" s="458"/>
      <c r="H994" s="458"/>
      <c r="I994" s="458"/>
      <c r="J994" s="458"/>
      <c r="K994" s="458"/>
      <c r="L994" s="458"/>
      <c r="M994" s="458"/>
      <c r="N994" s="458"/>
      <c r="O994" s="458"/>
      <c r="P994" s="458"/>
      <c r="Q994" s="458"/>
      <c r="R994" s="458"/>
      <c r="S994" s="458"/>
      <c r="T994" s="458"/>
      <c r="U994" s="458"/>
      <c r="V994" s="458"/>
      <c r="W994" s="458"/>
      <c r="X994" s="458"/>
      <c r="Y994" s="458"/>
      <c r="Z994" s="458"/>
    </row>
    <row r="995">
      <c r="A995" s="458"/>
      <c r="B995" s="458"/>
      <c r="C995" s="458"/>
      <c r="D995" s="458"/>
      <c r="E995" s="458"/>
      <c r="F995" s="458"/>
      <c r="G995" s="458"/>
      <c r="H995" s="458"/>
      <c r="I995" s="458"/>
      <c r="J995" s="458"/>
      <c r="K995" s="458"/>
      <c r="L995" s="458"/>
      <c r="M995" s="458"/>
      <c r="N995" s="458"/>
      <c r="O995" s="458"/>
      <c r="P995" s="458"/>
      <c r="Q995" s="458"/>
      <c r="R995" s="458"/>
      <c r="S995" s="458"/>
      <c r="T995" s="458"/>
      <c r="U995" s="458"/>
      <c r="V995" s="458"/>
      <c r="W995" s="458"/>
      <c r="X995" s="458"/>
      <c r="Y995" s="458"/>
      <c r="Z995" s="458"/>
    </row>
    <row r="996">
      <c r="A996" s="458"/>
      <c r="B996" s="458"/>
      <c r="C996" s="458"/>
      <c r="D996" s="458"/>
      <c r="E996" s="458"/>
      <c r="F996" s="458"/>
      <c r="G996" s="458"/>
      <c r="H996" s="458"/>
      <c r="I996" s="458"/>
      <c r="J996" s="458"/>
      <c r="K996" s="458"/>
      <c r="L996" s="458"/>
      <c r="M996" s="458"/>
      <c r="N996" s="458"/>
      <c r="O996" s="458"/>
      <c r="P996" s="458"/>
      <c r="Q996" s="458"/>
      <c r="R996" s="458"/>
      <c r="S996" s="458"/>
      <c r="T996" s="458"/>
      <c r="U996" s="458"/>
      <c r="V996" s="458"/>
      <c r="W996" s="458"/>
      <c r="X996" s="458"/>
      <c r="Y996" s="458"/>
      <c r="Z996" s="458"/>
    </row>
    <row r="997">
      <c r="A997" s="458"/>
      <c r="B997" s="458"/>
      <c r="C997" s="458"/>
      <c r="D997" s="458"/>
      <c r="E997" s="458"/>
      <c r="F997" s="458"/>
      <c r="G997" s="458"/>
      <c r="H997" s="458"/>
      <c r="I997" s="458"/>
      <c r="J997" s="458"/>
      <c r="K997" s="458"/>
      <c r="L997" s="458"/>
      <c r="M997" s="458"/>
      <c r="N997" s="458"/>
      <c r="O997" s="458"/>
      <c r="P997" s="458"/>
      <c r="Q997" s="458"/>
      <c r="R997" s="458"/>
      <c r="S997" s="458"/>
      <c r="T997" s="458"/>
      <c r="U997" s="458"/>
      <c r="V997" s="458"/>
      <c r="W997" s="458"/>
      <c r="X997" s="458"/>
      <c r="Y997" s="458"/>
      <c r="Z997" s="458"/>
    </row>
    <row r="998">
      <c r="A998" s="458"/>
      <c r="B998" s="458"/>
      <c r="C998" s="458"/>
      <c r="D998" s="458"/>
      <c r="E998" s="458"/>
      <c r="F998" s="458"/>
      <c r="G998" s="458"/>
      <c r="H998" s="458"/>
      <c r="I998" s="458"/>
      <c r="J998" s="458"/>
      <c r="K998" s="458"/>
      <c r="L998" s="458"/>
      <c r="M998" s="458"/>
      <c r="N998" s="458"/>
      <c r="O998" s="458"/>
      <c r="P998" s="458"/>
      <c r="Q998" s="458"/>
      <c r="R998" s="458"/>
      <c r="S998" s="458"/>
      <c r="T998" s="458"/>
      <c r="U998" s="458"/>
      <c r="V998" s="458"/>
      <c r="W998" s="458"/>
      <c r="X998" s="458"/>
      <c r="Y998" s="458"/>
      <c r="Z998" s="458"/>
    </row>
    <row r="999">
      <c r="A999" s="458"/>
      <c r="B999" s="458"/>
      <c r="C999" s="458"/>
      <c r="D999" s="458"/>
      <c r="E999" s="458"/>
      <c r="F999" s="458"/>
      <c r="G999" s="458"/>
      <c r="H999" s="458"/>
      <c r="I999" s="458"/>
      <c r="J999" s="458"/>
      <c r="K999" s="458"/>
      <c r="L999" s="458"/>
      <c r="M999" s="458"/>
      <c r="N999" s="458"/>
      <c r="O999" s="458"/>
      <c r="P999" s="458"/>
      <c r="Q999" s="458"/>
      <c r="R999" s="458"/>
      <c r="S999" s="458"/>
      <c r="T999" s="458"/>
      <c r="U999" s="458"/>
      <c r="V999" s="458"/>
      <c r="W999" s="458"/>
      <c r="X999" s="458"/>
      <c r="Y999" s="458"/>
      <c r="Z999" s="458"/>
    </row>
    <row r="1000">
      <c r="A1000" s="458"/>
      <c r="B1000" s="458"/>
      <c r="C1000" s="458"/>
      <c r="D1000" s="458"/>
      <c r="E1000" s="458"/>
      <c r="F1000" s="458"/>
      <c r="G1000" s="458"/>
      <c r="H1000" s="458"/>
      <c r="I1000" s="458"/>
      <c r="J1000" s="458"/>
      <c r="K1000" s="458"/>
      <c r="L1000" s="458"/>
      <c r="M1000" s="458"/>
      <c r="N1000" s="458"/>
      <c r="O1000" s="458"/>
      <c r="P1000" s="458"/>
      <c r="Q1000" s="458"/>
      <c r="R1000" s="458"/>
      <c r="S1000" s="458"/>
      <c r="T1000" s="458"/>
      <c r="U1000" s="458"/>
      <c r="V1000" s="458"/>
      <c r="W1000" s="458"/>
      <c r="X1000" s="458"/>
      <c r="Y1000" s="458"/>
      <c r="Z1000" s="458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65" t="s">
        <v>349</v>
      </c>
      <c r="B1" s="462"/>
      <c r="C1" s="462"/>
      <c r="D1" s="462"/>
      <c r="E1" s="462"/>
      <c r="F1" s="462"/>
      <c r="G1" s="462"/>
      <c r="H1" s="462"/>
      <c r="I1" s="462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</row>
    <row r="2">
      <c r="A2" s="466"/>
      <c r="B2" s="466"/>
      <c r="C2" s="467" t="s">
        <v>350</v>
      </c>
      <c r="D2" s="467" t="s">
        <v>351</v>
      </c>
      <c r="E2" s="467" t="s">
        <v>352</v>
      </c>
      <c r="F2" s="467" t="s">
        <v>353</v>
      </c>
      <c r="G2" s="467" t="s">
        <v>354</v>
      </c>
      <c r="H2" s="467" t="s">
        <v>355</v>
      </c>
      <c r="I2" s="468" t="s">
        <v>356</v>
      </c>
      <c r="J2" s="462"/>
      <c r="K2" s="462"/>
      <c r="L2" s="462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</row>
    <row r="3">
      <c r="A3" s="466"/>
      <c r="B3" s="469" t="s">
        <v>357</v>
      </c>
      <c r="C3" s="466"/>
      <c r="D3" s="466"/>
      <c r="E3" s="466"/>
      <c r="F3" s="466"/>
      <c r="G3" s="466"/>
      <c r="H3" s="466"/>
      <c r="I3" s="462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</row>
    <row r="4">
      <c r="A4" s="470" t="s">
        <v>358</v>
      </c>
      <c r="B4" s="467" t="s">
        <v>359</v>
      </c>
      <c r="C4" s="466">
        <v>0.0787</v>
      </c>
      <c r="D4" s="466">
        <v>0.18276666666666666</v>
      </c>
      <c r="E4" s="466">
        <v>0.5302666666666667</v>
      </c>
      <c r="F4" s="466">
        <v>1.4508333333333332</v>
      </c>
      <c r="G4" s="466">
        <v>1.605</v>
      </c>
      <c r="H4" s="466">
        <v>1.5408333333333333</v>
      </c>
      <c r="I4" s="462">
        <f t="shared" ref="I4:I15" si="1">LOG(F4/C4)/12</f>
        <v>0.1054702327</v>
      </c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  <c r="W4" s="458"/>
      <c r="X4" s="458"/>
      <c r="Y4" s="458"/>
    </row>
    <row r="5">
      <c r="A5" s="471"/>
      <c r="B5" s="467" t="s">
        <v>360</v>
      </c>
      <c r="C5" s="466">
        <v>0.07763333333333333</v>
      </c>
      <c r="D5" s="466">
        <v>0.20220000000000002</v>
      </c>
      <c r="E5" s="466">
        <v>0.5407666666666667</v>
      </c>
      <c r="F5" s="466">
        <v>1.3556666666666666</v>
      </c>
      <c r="G5" s="466">
        <v>1.7811666666666668</v>
      </c>
      <c r="H5" s="466">
        <v>1.4846666666666666</v>
      </c>
      <c r="I5" s="462">
        <f t="shared" si="1"/>
        <v>0.1035087237</v>
      </c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  <c r="V5" s="458"/>
      <c r="W5" s="458"/>
      <c r="X5" s="458"/>
      <c r="Y5" s="458"/>
    </row>
    <row r="6">
      <c r="A6" s="472"/>
      <c r="B6" s="467" t="s">
        <v>361</v>
      </c>
      <c r="C6" s="466">
        <v>0.07690000000000001</v>
      </c>
      <c r="D6" s="466">
        <v>0.20246666666666666</v>
      </c>
      <c r="E6" s="466">
        <v>0.5503333333333335</v>
      </c>
      <c r="F6" s="466">
        <v>1.4104999999999999</v>
      </c>
      <c r="G6" s="466">
        <v>1.7288333333333337</v>
      </c>
      <c r="H6" s="466">
        <v>1.5095</v>
      </c>
      <c r="I6" s="462">
        <f t="shared" si="1"/>
        <v>0.1052872292</v>
      </c>
      <c r="J6" s="458"/>
      <c r="K6" s="458"/>
      <c r="L6" s="458"/>
      <c r="M6" s="458"/>
      <c r="N6" s="458"/>
      <c r="O6" s="458"/>
      <c r="P6" s="458"/>
      <c r="Q6" s="458"/>
      <c r="R6" s="458"/>
      <c r="S6" s="458"/>
      <c r="T6" s="458"/>
      <c r="U6" s="458"/>
      <c r="V6" s="458"/>
      <c r="W6" s="458"/>
      <c r="X6" s="458"/>
      <c r="Y6" s="458"/>
    </row>
    <row r="7">
      <c r="A7" s="470" t="s">
        <v>362</v>
      </c>
      <c r="B7" s="467" t="s">
        <v>359</v>
      </c>
      <c r="C7" s="466">
        <v>0.08553333333333334</v>
      </c>
      <c r="D7" s="466">
        <v>0.20673333333333332</v>
      </c>
      <c r="E7" s="466">
        <v>0.5651</v>
      </c>
      <c r="F7" s="466">
        <v>1.536333333333333</v>
      </c>
      <c r="G7" s="466">
        <v>1.772166666666667</v>
      </c>
      <c r="H7" s="466">
        <v>1.687833333333333</v>
      </c>
      <c r="I7" s="462">
        <f t="shared" si="1"/>
        <v>0.1045291713</v>
      </c>
      <c r="J7" s="458"/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458"/>
      <c r="V7" s="458"/>
      <c r="W7" s="458"/>
      <c r="X7" s="458"/>
      <c r="Y7" s="458"/>
    </row>
    <row r="8">
      <c r="A8" s="471"/>
      <c r="B8" s="467" t="s">
        <v>360</v>
      </c>
      <c r="C8" s="466">
        <v>0.08853333333333334</v>
      </c>
      <c r="D8" s="466">
        <v>0.21173333333333333</v>
      </c>
      <c r="E8" s="466">
        <v>0.5108</v>
      </c>
      <c r="F8" s="466">
        <v>1.1965</v>
      </c>
      <c r="G8" s="466">
        <v>1.6443333333333334</v>
      </c>
      <c r="H8" s="466">
        <v>1.4793333333333334</v>
      </c>
      <c r="I8" s="462">
        <f t="shared" si="1"/>
        <v>0.09423382391</v>
      </c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8"/>
      <c r="U8" s="458"/>
      <c r="V8" s="458"/>
      <c r="W8" s="458"/>
      <c r="X8" s="458"/>
      <c r="Y8" s="458"/>
    </row>
    <row r="9">
      <c r="A9" s="472"/>
      <c r="B9" s="467" t="s">
        <v>361</v>
      </c>
      <c r="C9" s="466">
        <v>0.0786</v>
      </c>
      <c r="D9" s="466">
        <v>0.1986</v>
      </c>
      <c r="E9" s="466">
        <v>0.5526000000000001</v>
      </c>
      <c r="F9" s="466">
        <v>1.4336666666666666</v>
      </c>
      <c r="G9" s="466">
        <v>1.8701666666666663</v>
      </c>
      <c r="H9" s="466">
        <v>1.6063333333333332</v>
      </c>
      <c r="I9" s="462">
        <f t="shared" si="1"/>
        <v>0.1050854701</v>
      </c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</row>
    <row r="10">
      <c r="A10" s="470" t="s">
        <v>363</v>
      </c>
      <c r="B10" s="467" t="s">
        <v>359</v>
      </c>
      <c r="C10" s="473">
        <v>0.08539999999999999</v>
      </c>
      <c r="D10" s="473">
        <v>0.1735</v>
      </c>
      <c r="E10" s="473">
        <v>0.42343333333333333</v>
      </c>
      <c r="F10" s="473">
        <v>1.1505</v>
      </c>
      <c r="G10" s="473">
        <v>1.8613333333333335</v>
      </c>
      <c r="H10" s="473">
        <v>1.43116666666667</v>
      </c>
      <c r="I10" s="462">
        <f t="shared" si="1"/>
        <v>0.09411906269</v>
      </c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8"/>
      <c r="V10" s="458"/>
      <c r="W10" s="458"/>
      <c r="X10" s="458"/>
      <c r="Y10" s="458"/>
    </row>
    <row r="11">
      <c r="A11" s="471"/>
      <c r="B11" s="467" t="s">
        <v>360</v>
      </c>
      <c r="C11" s="473">
        <v>0.08803333333333334</v>
      </c>
      <c r="D11" s="473">
        <v>0.15623333333333334</v>
      </c>
      <c r="E11" s="473">
        <v>0.34453333333333336</v>
      </c>
      <c r="F11" s="473">
        <v>0.8755000000000001</v>
      </c>
      <c r="G11" s="473">
        <v>1.1863333333333332</v>
      </c>
      <c r="H11" s="473">
        <v>1.211666666666667</v>
      </c>
      <c r="I11" s="462">
        <f t="shared" si="1"/>
        <v>0.08313408366</v>
      </c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</row>
    <row r="12">
      <c r="A12" s="472"/>
      <c r="B12" s="467" t="s">
        <v>361</v>
      </c>
      <c r="C12" s="473">
        <v>0.08106666666666666</v>
      </c>
      <c r="D12" s="473">
        <v>0.1628666666666667</v>
      </c>
      <c r="E12" s="473">
        <v>0.43496666666666667</v>
      </c>
      <c r="F12" s="473">
        <v>1.1603333333333334</v>
      </c>
      <c r="G12" s="473">
        <v>1.6495000000000002</v>
      </c>
      <c r="H12" s="473">
        <v>1.537666666666667</v>
      </c>
      <c r="I12" s="462">
        <f t="shared" si="1"/>
        <v>0.09631170439</v>
      </c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8"/>
      <c r="U12" s="458"/>
      <c r="V12" s="458"/>
      <c r="W12" s="458"/>
      <c r="X12" s="458"/>
      <c r="Y12" s="458"/>
    </row>
    <row r="13">
      <c r="A13" s="470" t="s">
        <v>364</v>
      </c>
      <c r="B13" s="467" t="s">
        <v>359</v>
      </c>
      <c r="C13" s="466">
        <v>0.0828</v>
      </c>
      <c r="D13" s="466">
        <v>0.20693333333333333</v>
      </c>
      <c r="E13" s="466">
        <v>0.5404</v>
      </c>
      <c r="F13" s="466">
        <v>1.3470000000000002</v>
      </c>
      <c r="G13" s="466">
        <v>1.739833333333333</v>
      </c>
      <c r="H13" s="466">
        <v>1.5864999999999998</v>
      </c>
      <c r="I13" s="462">
        <f t="shared" si="1"/>
        <v>0.1009447716</v>
      </c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</row>
    <row r="14">
      <c r="A14" s="471"/>
      <c r="B14" s="467" t="s">
        <v>360</v>
      </c>
      <c r="C14" s="466">
        <v>0.0843</v>
      </c>
      <c r="D14" s="466">
        <v>0.23399999999999999</v>
      </c>
      <c r="E14" s="466">
        <v>0.5657666666666666</v>
      </c>
      <c r="F14" s="466">
        <v>1.3828333333333334</v>
      </c>
      <c r="G14" s="466">
        <v>1.5008333333333335</v>
      </c>
      <c r="H14" s="466">
        <v>1.5083333333333335</v>
      </c>
      <c r="I14" s="462">
        <f t="shared" si="1"/>
        <v>0.1012451888</v>
      </c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</row>
    <row r="15">
      <c r="A15" s="472"/>
      <c r="B15" s="467" t="s">
        <v>361</v>
      </c>
      <c r="C15" s="466">
        <v>0.08420000000000001</v>
      </c>
      <c r="D15" s="466">
        <v>0.21413333333333331</v>
      </c>
      <c r="E15" s="466">
        <v>0.5447666666666667</v>
      </c>
      <c r="F15" s="466">
        <v>1.3726666666666667</v>
      </c>
      <c r="G15" s="466">
        <v>1.467666666666667</v>
      </c>
      <c r="H15" s="466">
        <v>1.5888333333333335</v>
      </c>
      <c r="I15" s="462">
        <f t="shared" si="1"/>
        <v>0.101021083</v>
      </c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</row>
    <row r="16">
      <c r="A16" s="458"/>
      <c r="B16" s="458"/>
      <c r="C16" s="458"/>
      <c r="D16" s="458"/>
      <c r="E16" s="458"/>
      <c r="F16" s="458"/>
      <c r="G16" s="458"/>
      <c r="H16" s="458"/>
      <c r="I16" s="458"/>
      <c r="J16" s="458"/>
      <c r="K16" s="458"/>
      <c r="L16" s="458"/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</row>
    <row r="17">
      <c r="A17" s="458"/>
      <c r="B17" s="458"/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458"/>
      <c r="Y17" s="458"/>
    </row>
    <row r="18">
      <c r="A18" s="465" t="s">
        <v>365</v>
      </c>
      <c r="B18" s="462"/>
      <c r="C18" s="462"/>
      <c r="D18" s="462"/>
      <c r="E18" s="462"/>
      <c r="F18" s="462"/>
      <c r="G18" s="462"/>
      <c r="H18" s="462"/>
      <c r="I18" s="462"/>
      <c r="J18" s="462"/>
      <c r="K18" s="462"/>
      <c r="L18" s="462"/>
      <c r="M18" s="458"/>
      <c r="N18" s="458"/>
      <c r="O18" s="458"/>
      <c r="P18" s="458"/>
      <c r="Q18" s="458"/>
      <c r="R18" s="458"/>
      <c r="S18" s="458"/>
      <c r="T18" s="458"/>
      <c r="U18" s="458"/>
      <c r="V18" s="458"/>
      <c r="W18" s="458"/>
      <c r="X18" s="458"/>
      <c r="Y18" s="458"/>
    </row>
    <row r="19">
      <c r="A19" s="466"/>
      <c r="B19" s="466"/>
      <c r="C19" s="467" t="s">
        <v>350</v>
      </c>
      <c r="D19" s="467" t="s">
        <v>351</v>
      </c>
      <c r="E19" s="467" t="s">
        <v>352</v>
      </c>
      <c r="F19" s="467" t="s">
        <v>366</v>
      </c>
      <c r="G19" s="467" t="s">
        <v>353</v>
      </c>
      <c r="H19" s="467" t="s">
        <v>367</v>
      </c>
      <c r="I19" s="467" t="s">
        <v>354</v>
      </c>
      <c r="J19" s="467" t="s">
        <v>368</v>
      </c>
      <c r="K19" s="467" t="s">
        <v>355</v>
      </c>
      <c r="L19" s="468" t="s">
        <v>356</v>
      </c>
      <c r="M19" s="462"/>
      <c r="N19" s="462"/>
      <c r="O19" s="462"/>
      <c r="P19" s="458"/>
      <c r="Q19" s="458"/>
      <c r="R19" s="458"/>
      <c r="S19" s="458"/>
      <c r="T19" s="458"/>
      <c r="U19" s="458"/>
      <c r="V19" s="458"/>
      <c r="W19" s="458"/>
      <c r="X19" s="458"/>
      <c r="Y19" s="458"/>
    </row>
    <row r="20">
      <c r="A20" s="466"/>
      <c r="B20" s="469" t="s">
        <v>357</v>
      </c>
      <c r="C20" s="466"/>
      <c r="D20" s="466"/>
      <c r="E20" s="466"/>
      <c r="F20" s="466"/>
      <c r="G20" s="466"/>
      <c r="H20" s="466"/>
      <c r="I20" s="466"/>
      <c r="J20" s="466"/>
      <c r="K20" s="466"/>
      <c r="L20" s="462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</row>
    <row r="21">
      <c r="A21" s="470" t="s">
        <v>358</v>
      </c>
      <c r="B21" s="467" t="s">
        <v>359</v>
      </c>
      <c r="C21" s="466">
        <v>0.0763</v>
      </c>
      <c r="D21" s="466">
        <v>0.1847</v>
      </c>
      <c r="E21" s="466">
        <v>0.5324</v>
      </c>
      <c r="F21" s="466">
        <v>0.3034</v>
      </c>
      <c r="G21" s="466">
        <f t="shared" ref="G21:G32" si="2">F21*5</f>
        <v>1.517</v>
      </c>
      <c r="H21" s="466">
        <v>0.3118</v>
      </c>
      <c r="I21" s="466">
        <f t="shared" ref="I21:I32" si="3">H21*5</f>
        <v>1.559</v>
      </c>
      <c r="J21" s="466">
        <v>0.312</v>
      </c>
      <c r="K21" s="466">
        <f t="shared" ref="K21:K32" si="4">J21*5</f>
        <v>1.56</v>
      </c>
      <c r="L21" s="462">
        <f t="shared" ref="L21:L32" si="5">LOG(G21/C21)/12</f>
        <v>0.1082050869</v>
      </c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458"/>
    </row>
    <row r="22">
      <c r="A22" s="471"/>
      <c r="B22" s="467" t="s">
        <v>360</v>
      </c>
      <c r="C22" s="466">
        <v>0.0759</v>
      </c>
      <c r="D22" s="466">
        <v>0.199</v>
      </c>
      <c r="E22" s="466">
        <v>0.5401</v>
      </c>
      <c r="F22" s="466">
        <v>0.2768</v>
      </c>
      <c r="G22" s="466">
        <f t="shared" si="2"/>
        <v>1.384</v>
      </c>
      <c r="H22" s="466">
        <v>0.3873</v>
      </c>
      <c r="I22" s="466">
        <f t="shared" si="3"/>
        <v>1.9365</v>
      </c>
      <c r="J22" s="466">
        <v>0.3032</v>
      </c>
      <c r="K22" s="466">
        <f t="shared" si="4"/>
        <v>1.516</v>
      </c>
      <c r="L22" s="462">
        <f t="shared" si="5"/>
        <v>0.1050745262</v>
      </c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</row>
    <row r="23">
      <c r="A23" s="472"/>
      <c r="B23" s="467" t="s">
        <v>361</v>
      </c>
      <c r="C23" s="466">
        <v>0.0758</v>
      </c>
      <c r="D23" s="466">
        <v>0.2027</v>
      </c>
      <c r="E23" s="466">
        <v>0.5455</v>
      </c>
      <c r="F23" s="466">
        <v>0.2719</v>
      </c>
      <c r="G23" s="466">
        <f t="shared" si="2"/>
        <v>1.3595</v>
      </c>
      <c r="H23" s="466">
        <v>0.3714</v>
      </c>
      <c r="I23" s="466">
        <f t="shared" si="3"/>
        <v>1.857</v>
      </c>
      <c r="J23" s="466">
        <v>0.3129</v>
      </c>
      <c r="K23" s="466">
        <f t="shared" si="4"/>
        <v>1.5645</v>
      </c>
      <c r="L23" s="462">
        <f t="shared" si="5"/>
        <v>0.1044758339</v>
      </c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</row>
    <row r="24">
      <c r="A24" s="470" t="s">
        <v>362</v>
      </c>
      <c r="B24" s="467" t="s">
        <v>359</v>
      </c>
      <c r="C24" s="466">
        <v>0.0831</v>
      </c>
      <c r="D24" s="466">
        <v>0.2004</v>
      </c>
      <c r="E24" s="466">
        <v>0.5613</v>
      </c>
      <c r="F24" s="466">
        <v>0.3129</v>
      </c>
      <c r="G24" s="466">
        <f t="shared" si="2"/>
        <v>1.5645</v>
      </c>
      <c r="H24" s="466">
        <v>0.3577</v>
      </c>
      <c r="I24" s="466">
        <f t="shared" si="3"/>
        <v>1.7885</v>
      </c>
      <c r="J24" s="466">
        <v>0.3358</v>
      </c>
      <c r="K24" s="466">
        <f t="shared" si="4"/>
        <v>1.679</v>
      </c>
      <c r="L24" s="462">
        <f t="shared" si="5"/>
        <v>0.106231212</v>
      </c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</row>
    <row r="25">
      <c r="A25" s="471"/>
      <c r="B25" s="467" t="s">
        <v>360</v>
      </c>
      <c r="C25" s="466">
        <v>0.1014</v>
      </c>
      <c r="D25" s="466">
        <v>0.2237</v>
      </c>
      <c r="E25" s="466">
        <v>0.5038</v>
      </c>
      <c r="F25" s="466">
        <v>0.25</v>
      </c>
      <c r="G25" s="466">
        <f t="shared" si="2"/>
        <v>1.25</v>
      </c>
      <c r="H25" s="466">
        <v>0.2849</v>
      </c>
      <c r="I25" s="466">
        <f t="shared" si="3"/>
        <v>1.4245</v>
      </c>
      <c r="J25" s="466">
        <v>0.2931</v>
      </c>
      <c r="K25" s="466">
        <f t="shared" si="4"/>
        <v>1.4655</v>
      </c>
      <c r="L25" s="462">
        <f t="shared" si="5"/>
        <v>0.09090600483</v>
      </c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458"/>
    </row>
    <row r="26">
      <c r="A26" s="472"/>
      <c r="B26" s="467" t="s">
        <v>361</v>
      </c>
      <c r="C26" s="466">
        <v>0.0778</v>
      </c>
      <c r="D26" s="466">
        <v>0.2077</v>
      </c>
      <c r="E26" s="466">
        <v>0.56</v>
      </c>
      <c r="F26" s="466">
        <v>0.2869</v>
      </c>
      <c r="G26" s="466">
        <f t="shared" si="2"/>
        <v>1.4345</v>
      </c>
      <c r="H26" s="466">
        <v>0.3723</v>
      </c>
      <c r="I26" s="466">
        <f t="shared" si="3"/>
        <v>1.8615</v>
      </c>
      <c r="J26" s="466">
        <v>0.3325</v>
      </c>
      <c r="K26" s="466">
        <f t="shared" si="4"/>
        <v>1.6625</v>
      </c>
      <c r="L26" s="462">
        <f t="shared" si="5"/>
        <v>0.1054767463</v>
      </c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</row>
    <row r="27">
      <c r="A27" s="470" t="s">
        <v>363</v>
      </c>
      <c r="B27" s="467" t="s">
        <v>359</v>
      </c>
      <c r="C27" s="466">
        <v>0.0842</v>
      </c>
      <c r="D27" s="466">
        <v>0.1833</v>
      </c>
      <c r="E27" s="466">
        <v>0.4503</v>
      </c>
      <c r="F27" s="466">
        <v>0.2593</v>
      </c>
      <c r="G27" s="466">
        <f t="shared" si="2"/>
        <v>1.2965</v>
      </c>
      <c r="H27" s="466">
        <v>0.3296</v>
      </c>
      <c r="I27" s="466">
        <f t="shared" si="3"/>
        <v>1.648</v>
      </c>
      <c r="J27" s="466">
        <v>0.2983</v>
      </c>
      <c r="K27" s="466">
        <f t="shared" si="4"/>
        <v>1.4915</v>
      </c>
      <c r="L27" s="462">
        <f t="shared" si="5"/>
        <v>0.0989550358</v>
      </c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458"/>
      <c r="Y27" s="458"/>
    </row>
    <row r="28">
      <c r="A28" s="471"/>
      <c r="B28" s="467" t="s">
        <v>360</v>
      </c>
      <c r="C28" s="466">
        <v>0.0816</v>
      </c>
      <c r="D28" s="466">
        <v>0.1611</v>
      </c>
      <c r="E28" s="466">
        <v>0.3744</v>
      </c>
      <c r="F28" s="466">
        <v>0.1933</v>
      </c>
      <c r="G28" s="466">
        <f t="shared" si="2"/>
        <v>0.9665</v>
      </c>
      <c r="H28" s="466">
        <v>0.2572</v>
      </c>
      <c r="I28" s="466">
        <f t="shared" si="3"/>
        <v>1.286</v>
      </c>
      <c r="J28" s="466">
        <v>0.248</v>
      </c>
      <c r="K28" s="466">
        <f t="shared" si="4"/>
        <v>1.24</v>
      </c>
      <c r="L28" s="462">
        <f t="shared" si="5"/>
        <v>0.0894593083</v>
      </c>
      <c r="M28" s="458"/>
      <c r="N28" s="458"/>
      <c r="O28" s="458"/>
      <c r="P28" s="458"/>
      <c r="Q28" s="458"/>
      <c r="R28" s="458"/>
      <c r="S28" s="458"/>
      <c r="T28" s="458"/>
      <c r="U28" s="458"/>
      <c r="V28" s="458"/>
      <c r="W28" s="458"/>
      <c r="X28" s="458"/>
      <c r="Y28" s="458"/>
    </row>
    <row r="29">
      <c r="A29" s="472"/>
      <c r="B29" s="467" t="s">
        <v>361</v>
      </c>
      <c r="C29" s="466">
        <v>0.0812</v>
      </c>
      <c r="D29" s="466">
        <v>0.1726</v>
      </c>
      <c r="E29" s="466">
        <v>0.4576</v>
      </c>
      <c r="F29" s="466">
        <v>0.2533</v>
      </c>
      <c r="G29" s="466">
        <f t="shared" si="2"/>
        <v>1.2665</v>
      </c>
      <c r="H29" s="466">
        <v>0.3726</v>
      </c>
      <c r="I29" s="466">
        <f t="shared" si="3"/>
        <v>1.863</v>
      </c>
      <c r="J29" s="466">
        <v>0.3181</v>
      </c>
      <c r="K29" s="466">
        <f t="shared" si="4"/>
        <v>1.5905</v>
      </c>
      <c r="L29" s="462">
        <f t="shared" si="5"/>
        <v>0.09942076374</v>
      </c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</row>
    <row r="30">
      <c r="A30" s="470" t="s">
        <v>364</v>
      </c>
      <c r="B30" s="467" t="s">
        <v>359</v>
      </c>
      <c r="C30" s="466">
        <v>0.0838</v>
      </c>
      <c r="D30" s="466">
        <v>0.204</v>
      </c>
      <c r="E30" s="466">
        <v>0.5517</v>
      </c>
      <c r="F30" s="466">
        <v>0.2684</v>
      </c>
      <c r="G30" s="466">
        <f t="shared" si="2"/>
        <v>1.342</v>
      </c>
      <c r="H30" s="466">
        <v>0.3329</v>
      </c>
      <c r="I30" s="466">
        <f t="shared" si="3"/>
        <v>1.6645</v>
      </c>
      <c r="J30" s="466">
        <v>0.308</v>
      </c>
      <c r="K30" s="466">
        <f t="shared" si="4"/>
        <v>1.54</v>
      </c>
      <c r="L30" s="462">
        <f t="shared" si="5"/>
        <v>0.1003757081</v>
      </c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</row>
    <row r="31">
      <c r="A31" s="471"/>
      <c r="B31" s="467" t="s">
        <v>360</v>
      </c>
      <c r="C31" s="466">
        <v>0.0844</v>
      </c>
      <c r="D31" s="466">
        <v>0.2543</v>
      </c>
      <c r="E31" s="466">
        <v>0.5751</v>
      </c>
      <c r="F31" s="466">
        <v>0.2822</v>
      </c>
      <c r="G31" s="466">
        <f t="shared" si="2"/>
        <v>1.411</v>
      </c>
      <c r="H31" s="466">
        <v>0.2978</v>
      </c>
      <c r="I31" s="466">
        <f t="shared" si="3"/>
        <v>1.489</v>
      </c>
      <c r="J31" s="466">
        <v>0.2857</v>
      </c>
      <c r="K31" s="466">
        <f t="shared" si="4"/>
        <v>1.4285</v>
      </c>
      <c r="L31" s="462">
        <f t="shared" si="5"/>
        <v>0.1019320473</v>
      </c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458"/>
      <c r="Y31" s="458"/>
    </row>
    <row r="32">
      <c r="A32" s="472"/>
      <c r="B32" s="467" t="s">
        <v>361</v>
      </c>
      <c r="C32" s="466">
        <v>0.085</v>
      </c>
      <c r="D32" s="466">
        <v>0.2187</v>
      </c>
      <c r="E32" s="466">
        <v>0.5563</v>
      </c>
      <c r="F32" s="466">
        <v>0.2574</v>
      </c>
      <c r="G32" s="466">
        <f t="shared" si="2"/>
        <v>1.287</v>
      </c>
      <c r="H32" s="466">
        <v>0.3066</v>
      </c>
      <c r="I32" s="466">
        <f t="shared" si="3"/>
        <v>1.533</v>
      </c>
      <c r="J32" s="466">
        <v>0.3193</v>
      </c>
      <c r="K32" s="466">
        <f t="shared" si="4"/>
        <v>1.5965</v>
      </c>
      <c r="L32" s="462">
        <f t="shared" si="5"/>
        <v>0.0983466351</v>
      </c>
      <c r="M32" s="458"/>
      <c r="N32" s="458"/>
      <c r="O32" s="458"/>
      <c r="P32" s="458"/>
      <c r="Q32" s="458"/>
      <c r="R32" s="458"/>
      <c r="S32" s="458"/>
      <c r="T32" s="458"/>
      <c r="U32" s="458"/>
      <c r="V32" s="458"/>
      <c r="W32" s="458"/>
      <c r="X32" s="458"/>
      <c r="Y32" s="458"/>
    </row>
    <row r="33">
      <c r="A33" s="458"/>
      <c r="B33" s="458"/>
      <c r="C33" s="458"/>
      <c r="D33" s="458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</row>
    <row r="34">
      <c r="A34" s="465" t="s">
        <v>369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58"/>
      <c r="N34" s="458"/>
      <c r="O34" s="458"/>
      <c r="P34" s="458"/>
      <c r="Q34" s="458"/>
      <c r="R34" s="458"/>
      <c r="S34" s="458"/>
      <c r="T34" s="458"/>
      <c r="U34" s="458"/>
      <c r="V34" s="458"/>
      <c r="W34" s="458"/>
      <c r="X34" s="458"/>
      <c r="Y34" s="458"/>
    </row>
    <row r="35">
      <c r="A35" s="466"/>
      <c r="B35" s="466"/>
      <c r="C35" s="467" t="s">
        <v>350</v>
      </c>
      <c r="D35" s="467" t="s">
        <v>351</v>
      </c>
      <c r="E35" s="467" t="s">
        <v>352</v>
      </c>
      <c r="F35" s="467" t="s">
        <v>366</v>
      </c>
      <c r="G35" s="467" t="s">
        <v>353</v>
      </c>
      <c r="H35" s="467" t="s">
        <v>367</v>
      </c>
      <c r="I35" s="467" t="s">
        <v>354</v>
      </c>
      <c r="J35" s="467" t="s">
        <v>368</v>
      </c>
      <c r="K35" s="467" t="s">
        <v>355</v>
      </c>
      <c r="L35" s="468" t="s">
        <v>356</v>
      </c>
      <c r="M35" s="462"/>
      <c r="N35" s="462"/>
      <c r="O35" s="462"/>
      <c r="P35" s="458"/>
      <c r="Q35" s="458"/>
      <c r="R35" s="458"/>
      <c r="S35" s="458"/>
      <c r="T35" s="458"/>
      <c r="U35" s="458"/>
      <c r="V35" s="458"/>
      <c r="W35" s="458"/>
      <c r="X35" s="458"/>
      <c r="Y35" s="458"/>
    </row>
    <row r="36">
      <c r="A36" s="466"/>
      <c r="B36" s="469" t="s">
        <v>357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2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</row>
    <row r="37">
      <c r="A37" s="470" t="s">
        <v>358</v>
      </c>
      <c r="B37" s="467" t="s">
        <v>359</v>
      </c>
      <c r="C37" s="466">
        <v>0.0774</v>
      </c>
      <c r="D37" s="466">
        <v>0.1925</v>
      </c>
      <c r="E37" s="466">
        <v>0.5366</v>
      </c>
      <c r="F37" s="466">
        <v>0.2856</v>
      </c>
      <c r="G37" s="466">
        <f t="shared" ref="G37:G48" si="6">F37*5</f>
        <v>1.428</v>
      </c>
      <c r="H37" s="466">
        <v>0.3391</v>
      </c>
      <c r="I37" s="466">
        <f t="shared" ref="I37:I48" si="7">H37*5</f>
        <v>1.6955</v>
      </c>
      <c r="J37" s="466">
        <v>0.2968</v>
      </c>
      <c r="K37" s="466">
        <f t="shared" ref="K37:K48" si="8">J37*5</f>
        <v>1.484</v>
      </c>
      <c r="L37" s="462">
        <f t="shared" ref="L37:L48" si="9">LOG(G37/C37)/12</f>
        <v>0.1054989372</v>
      </c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</row>
    <row r="38">
      <c r="A38" s="471"/>
      <c r="B38" s="467" t="s">
        <v>360</v>
      </c>
      <c r="C38" s="466">
        <v>0.0783</v>
      </c>
      <c r="D38" s="466">
        <v>0.2038</v>
      </c>
      <c r="E38" s="466">
        <v>0.5312</v>
      </c>
      <c r="F38" s="466">
        <v>0.2664</v>
      </c>
      <c r="G38" s="466">
        <f t="shared" si="6"/>
        <v>1.332</v>
      </c>
      <c r="H38" s="466">
        <v>0.3659</v>
      </c>
      <c r="I38" s="466">
        <f t="shared" si="7"/>
        <v>1.8295</v>
      </c>
      <c r="J38" s="466">
        <v>0.2761</v>
      </c>
      <c r="K38" s="466">
        <f t="shared" si="8"/>
        <v>1.3805</v>
      </c>
      <c r="L38" s="462">
        <f t="shared" si="9"/>
        <v>0.1025618719</v>
      </c>
      <c r="M38" s="458"/>
      <c r="N38" s="458"/>
      <c r="O38" s="458"/>
      <c r="P38" s="458"/>
      <c r="Q38" s="458"/>
      <c r="R38" s="458"/>
      <c r="S38" s="458"/>
      <c r="T38" s="458"/>
      <c r="U38" s="458"/>
      <c r="V38" s="458"/>
      <c r="W38" s="458"/>
      <c r="X38" s="458"/>
      <c r="Y38" s="458"/>
    </row>
    <row r="39">
      <c r="A39" s="472"/>
      <c r="B39" s="467" t="s">
        <v>361</v>
      </c>
      <c r="C39" s="466">
        <v>0.0771</v>
      </c>
      <c r="D39" s="466">
        <v>0.2011</v>
      </c>
      <c r="E39" s="466">
        <v>0.5606</v>
      </c>
      <c r="F39" s="466">
        <v>0.2832</v>
      </c>
      <c r="G39" s="466">
        <f t="shared" si="6"/>
        <v>1.416</v>
      </c>
      <c r="H39" s="466">
        <v>0.3289</v>
      </c>
      <c r="I39" s="466">
        <f t="shared" si="7"/>
        <v>1.6445</v>
      </c>
      <c r="J39" s="466">
        <v>0.3074</v>
      </c>
      <c r="K39" s="466">
        <f t="shared" si="8"/>
        <v>1.537</v>
      </c>
      <c r="L39" s="462">
        <f t="shared" si="9"/>
        <v>0.1053340729</v>
      </c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458"/>
      <c r="Y39" s="458"/>
    </row>
    <row r="40">
      <c r="A40" s="470" t="s">
        <v>362</v>
      </c>
      <c r="B40" s="467" t="s">
        <v>359</v>
      </c>
      <c r="C40" s="466">
        <v>0.0826</v>
      </c>
      <c r="D40" s="466">
        <v>0.196</v>
      </c>
      <c r="E40" s="466">
        <v>0.5514</v>
      </c>
      <c r="F40" s="466">
        <v>0.3058</v>
      </c>
      <c r="G40" s="466">
        <f t="shared" si="6"/>
        <v>1.529</v>
      </c>
      <c r="H40" s="466">
        <v>0.3594</v>
      </c>
      <c r="I40" s="466">
        <f t="shared" si="7"/>
        <v>1.797</v>
      </c>
      <c r="J40" s="466">
        <v>0.3416</v>
      </c>
      <c r="K40" s="466">
        <f t="shared" si="8"/>
        <v>1.708</v>
      </c>
      <c r="L40" s="462">
        <f t="shared" si="9"/>
        <v>0.1056189532</v>
      </c>
      <c r="M40" s="458"/>
      <c r="N40" s="458"/>
      <c r="O40" s="458"/>
      <c r="P40" s="458"/>
      <c r="Q40" s="458"/>
      <c r="R40" s="458"/>
      <c r="S40" s="458"/>
      <c r="T40" s="458"/>
      <c r="U40" s="458"/>
      <c r="V40" s="458"/>
      <c r="W40" s="458"/>
      <c r="X40" s="458"/>
      <c r="Y40" s="458"/>
    </row>
    <row r="41">
      <c r="A41" s="471"/>
      <c r="B41" s="467" t="s">
        <v>360</v>
      </c>
      <c r="C41" s="466">
        <v>0.083</v>
      </c>
      <c r="D41" s="466">
        <v>0.2023</v>
      </c>
      <c r="E41" s="466">
        <v>0.5142</v>
      </c>
      <c r="F41" s="466">
        <v>0.2387</v>
      </c>
      <c r="G41" s="466">
        <f t="shared" si="6"/>
        <v>1.1935</v>
      </c>
      <c r="H41" s="466">
        <v>0.3491</v>
      </c>
      <c r="I41" s="466">
        <f t="shared" si="7"/>
        <v>1.7455</v>
      </c>
      <c r="J41" s="466">
        <v>0.2964</v>
      </c>
      <c r="K41" s="466">
        <f t="shared" si="8"/>
        <v>1.482</v>
      </c>
      <c r="L41" s="462">
        <f t="shared" si="9"/>
        <v>0.09647869425</v>
      </c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8"/>
      <c r="Y41" s="458"/>
    </row>
    <row r="42">
      <c r="A42" s="472"/>
      <c r="B42" s="467" t="s">
        <v>361</v>
      </c>
      <c r="C42" s="466">
        <v>0.079</v>
      </c>
      <c r="D42" s="466">
        <v>0.1939</v>
      </c>
      <c r="E42" s="466">
        <v>0.5436</v>
      </c>
      <c r="F42" s="466">
        <v>0.285</v>
      </c>
      <c r="G42" s="466">
        <f t="shared" si="6"/>
        <v>1.425</v>
      </c>
      <c r="H42" s="466">
        <v>0.4003</v>
      </c>
      <c r="I42" s="466">
        <f t="shared" si="7"/>
        <v>2.0015</v>
      </c>
      <c r="J42" s="466">
        <v>0.3055</v>
      </c>
      <c r="K42" s="466">
        <f t="shared" si="8"/>
        <v>1.5275</v>
      </c>
      <c r="L42" s="462">
        <f t="shared" si="9"/>
        <v>0.1046823144</v>
      </c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</row>
    <row r="43">
      <c r="A43" s="470" t="s">
        <v>363</v>
      </c>
      <c r="B43" s="467" t="s">
        <v>359</v>
      </c>
      <c r="C43" s="466">
        <v>0.0878</v>
      </c>
      <c r="D43" s="466">
        <v>0.1818</v>
      </c>
      <c r="E43" s="466">
        <v>0.4409</v>
      </c>
      <c r="F43" s="466">
        <v>0.2292</v>
      </c>
      <c r="G43" s="466">
        <f t="shared" si="6"/>
        <v>1.146</v>
      </c>
      <c r="H43" s="466">
        <v>0.4929</v>
      </c>
      <c r="I43" s="466">
        <f t="shared" si="7"/>
        <v>2.4645</v>
      </c>
      <c r="J43" s="466">
        <v>0.2921</v>
      </c>
      <c r="K43" s="466">
        <f t="shared" si="8"/>
        <v>1.4605</v>
      </c>
      <c r="L43" s="462">
        <f t="shared" si="9"/>
        <v>0.09297417514</v>
      </c>
      <c r="M43" s="458"/>
      <c r="N43" s="458"/>
      <c r="O43" s="458"/>
      <c r="P43" s="458"/>
      <c r="Q43" s="458"/>
      <c r="R43" s="458"/>
      <c r="S43" s="458"/>
      <c r="T43" s="458"/>
      <c r="U43" s="458"/>
      <c r="V43" s="458"/>
      <c r="W43" s="458"/>
      <c r="X43" s="458"/>
      <c r="Y43" s="458"/>
    </row>
    <row r="44">
      <c r="A44" s="471"/>
      <c r="B44" s="467" t="s">
        <v>360</v>
      </c>
      <c r="C44" s="466">
        <v>0.0963</v>
      </c>
      <c r="D44" s="466">
        <v>0.1647</v>
      </c>
      <c r="E44" s="466">
        <v>0.3691</v>
      </c>
      <c r="F44" s="466">
        <v>0.1724</v>
      </c>
      <c r="G44" s="466">
        <f t="shared" si="6"/>
        <v>0.862</v>
      </c>
      <c r="H44" s="466">
        <v>0.2343</v>
      </c>
      <c r="I44" s="466">
        <f t="shared" si="7"/>
        <v>1.1715</v>
      </c>
      <c r="J44" s="466">
        <v>0.2437</v>
      </c>
      <c r="K44" s="466">
        <f t="shared" si="8"/>
        <v>1.2185</v>
      </c>
      <c r="L44" s="462">
        <f t="shared" si="9"/>
        <v>0.07932341489</v>
      </c>
      <c r="M44" s="458"/>
      <c r="N44" s="458"/>
      <c r="O44" s="458"/>
      <c r="P44" s="458"/>
      <c r="Q44" s="458"/>
      <c r="R44" s="458"/>
      <c r="S44" s="458"/>
      <c r="T44" s="458"/>
      <c r="U44" s="458"/>
      <c r="V44" s="458"/>
      <c r="W44" s="458"/>
      <c r="X44" s="458"/>
      <c r="Y44" s="458"/>
    </row>
    <row r="45">
      <c r="A45" s="472"/>
      <c r="B45" s="467" t="s">
        <v>361</v>
      </c>
      <c r="C45" s="466">
        <v>0.0808</v>
      </c>
      <c r="D45" s="466">
        <v>0.175</v>
      </c>
      <c r="E45" s="466">
        <v>0.4789</v>
      </c>
      <c r="F45" s="466">
        <v>0.222</v>
      </c>
      <c r="G45" s="466">
        <f t="shared" si="6"/>
        <v>1.11</v>
      </c>
      <c r="H45" s="466">
        <v>0.331</v>
      </c>
      <c r="I45" s="466">
        <f t="shared" si="7"/>
        <v>1.655</v>
      </c>
      <c r="J45" s="466">
        <v>0.3124</v>
      </c>
      <c r="K45" s="466">
        <f t="shared" si="8"/>
        <v>1.562</v>
      </c>
      <c r="L45" s="462">
        <f t="shared" si="9"/>
        <v>0.09482596817</v>
      </c>
      <c r="M45" s="458"/>
      <c r="N45" s="458"/>
      <c r="O45" s="458"/>
      <c r="P45" s="458"/>
      <c r="Q45" s="458"/>
      <c r="R45" s="458"/>
      <c r="S45" s="458"/>
      <c r="T45" s="458"/>
      <c r="U45" s="458"/>
      <c r="V45" s="458"/>
      <c r="W45" s="458"/>
      <c r="X45" s="458"/>
      <c r="Y45" s="458"/>
    </row>
    <row r="46">
      <c r="A46" s="470" t="s">
        <v>364</v>
      </c>
      <c r="B46" s="467" t="s">
        <v>359</v>
      </c>
      <c r="C46" s="466">
        <v>0.0803</v>
      </c>
      <c r="D46" s="466">
        <v>0.1989</v>
      </c>
      <c r="E46" s="466">
        <v>0.5256</v>
      </c>
      <c r="F46" s="466">
        <v>0.2696</v>
      </c>
      <c r="G46" s="466">
        <f t="shared" si="6"/>
        <v>1.348</v>
      </c>
      <c r="H46" s="466">
        <v>0.4138</v>
      </c>
      <c r="I46" s="466">
        <f t="shared" si="7"/>
        <v>2.069</v>
      </c>
      <c r="J46" s="466">
        <v>0.3289</v>
      </c>
      <c r="K46" s="466">
        <f t="shared" si="8"/>
        <v>1.6445</v>
      </c>
      <c r="L46" s="462">
        <f t="shared" si="9"/>
        <v>0.1020811956</v>
      </c>
      <c r="M46" s="458"/>
      <c r="N46" s="458"/>
      <c r="O46" s="458"/>
      <c r="P46" s="458"/>
      <c r="Q46" s="458"/>
      <c r="R46" s="458"/>
      <c r="S46" s="458"/>
      <c r="T46" s="458"/>
      <c r="U46" s="458"/>
      <c r="V46" s="458"/>
      <c r="W46" s="458"/>
      <c r="X46" s="458"/>
      <c r="Y46" s="458"/>
    </row>
    <row r="47">
      <c r="A47" s="471"/>
      <c r="B47" s="467" t="s">
        <v>360</v>
      </c>
      <c r="C47" s="466">
        <v>0.0846</v>
      </c>
      <c r="D47" s="466">
        <v>0.2164</v>
      </c>
      <c r="E47" s="466">
        <v>0.5617</v>
      </c>
      <c r="F47" s="466">
        <v>0.262</v>
      </c>
      <c r="G47" s="466">
        <f t="shared" si="6"/>
        <v>1.31</v>
      </c>
      <c r="H47" s="466">
        <v>0.2856</v>
      </c>
      <c r="I47" s="466">
        <f t="shared" si="7"/>
        <v>1.428</v>
      </c>
      <c r="J47" s="466">
        <v>0.3156</v>
      </c>
      <c r="K47" s="466">
        <f t="shared" si="8"/>
        <v>1.578</v>
      </c>
      <c r="L47" s="462">
        <f t="shared" si="9"/>
        <v>0.09915841105</v>
      </c>
      <c r="M47" s="458"/>
      <c r="N47" s="458"/>
      <c r="O47" s="458"/>
      <c r="P47" s="458"/>
      <c r="Q47" s="458"/>
      <c r="R47" s="458"/>
      <c r="S47" s="458"/>
      <c r="T47" s="458"/>
      <c r="U47" s="458"/>
      <c r="V47" s="458"/>
      <c r="W47" s="458"/>
      <c r="X47" s="458"/>
      <c r="Y47" s="458"/>
    </row>
    <row r="48">
      <c r="A48" s="472"/>
      <c r="B48" s="467" t="s">
        <v>361</v>
      </c>
      <c r="C48" s="466">
        <v>0.0796</v>
      </c>
      <c r="D48" s="466">
        <v>0.2187</v>
      </c>
      <c r="E48" s="466">
        <v>0.5458</v>
      </c>
      <c r="F48" s="466">
        <v>0.2637</v>
      </c>
      <c r="G48" s="466">
        <f t="shared" si="6"/>
        <v>1.3185</v>
      </c>
      <c r="H48" s="466">
        <v>0.2817</v>
      </c>
      <c r="I48" s="466">
        <f t="shared" si="7"/>
        <v>1.4085</v>
      </c>
      <c r="J48" s="466">
        <v>0.3382</v>
      </c>
      <c r="K48" s="466">
        <f t="shared" si="8"/>
        <v>1.691</v>
      </c>
      <c r="L48" s="462">
        <f t="shared" si="9"/>
        <v>0.1015972555</v>
      </c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</row>
    <row r="49">
      <c r="A49" s="458"/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458"/>
      <c r="W49" s="458"/>
      <c r="X49" s="458"/>
      <c r="Y49" s="458"/>
    </row>
    <row r="50">
      <c r="A50" s="465" t="s">
        <v>370</v>
      </c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58"/>
      <c r="N50" s="458"/>
      <c r="O50" s="458"/>
      <c r="P50" s="458"/>
      <c r="Q50" s="458"/>
      <c r="R50" s="458"/>
      <c r="S50" s="458"/>
      <c r="T50" s="458"/>
      <c r="U50" s="458"/>
      <c r="V50" s="458"/>
      <c r="W50" s="458"/>
      <c r="X50" s="458"/>
      <c r="Y50" s="458"/>
    </row>
    <row r="51">
      <c r="A51" s="466"/>
      <c r="B51" s="466"/>
      <c r="C51" s="467" t="s">
        <v>350</v>
      </c>
      <c r="D51" s="467" t="s">
        <v>351</v>
      </c>
      <c r="E51" s="467" t="s">
        <v>352</v>
      </c>
      <c r="F51" s="467" t="s">
        <v>366</v>
      </c>
      <c r="G51" s="467" t="s">
        <v>353</v>
      </c>
      <c r="H51" s="467" t="s">
        <v>367</v>
      </c>
      <c r="I51" s="467" t="s">
        <v>354</v>
      </c>
      <c r="J51" s="467" t="s">
        <v>368</v>
      </c>
      <c r="K51" s="467" t="s">
        <v>355</v>
      </c>
      <c r="L51" s="468" t="s">
        <v>356</v>
      </c>
      <c r="M51" s="462"/>
      <c r="N51" s="462"/>
      <c r="O51" s="462"/>
      <c r="P51" s="458"/>
      <c r="Q51" s="458"/>
      <c r="R51" s="458"/>
      <c r="S51" s="458"/>
      <c r="T51" s="458"/>
      <c r="U51" s="458"/>
      <c r="V51" s="458"/>
      <c r="W51" s="458"/>
      <c r="X51" s="458"/>
      <c r="Y51" s="458"/>
    </row>
    <row r="52">
      <c r="A52" s="466"/>
      <c r="B52" s="469" t="s">
        <v>357</v>
      </c>
      <c r="C52" s="466"/>
      <c r="D52" s="466"/>
      <c r="E52" s="466"/>
      <c r="F52" s="466"/>
      <c r="G52" s="466"/>
      <c r="H52" s="466"/>
      <c r="I52" s="466"/>
      <c r="J52" s="466"/>
      <c r="K52" s="466"/>
      <c r="L52" s="462"/>
      <c r="M52" s="458"/>
      <c r="N52" s="458"/>
      <c r="O52" s="458"/>
      <c r="P52" s="458"/>
      <c r="Q52" s="458"/>
      <c r="R52" s="458"/>
      <c r="S52" s="458"/>
      <c r="T52" s="458"/>
      <c r="U52" s="458"/>
      <c r="V52" s="458"/>
      <c r="W52" s="458"/>
      <c r="X52" s="458"/>
      <c r="Y52" s="458"/>
    </row>
    <row r="53">
      <c r="A53" s="470" t="s">
        <v>358</v>
      </c>
      <c r="B53" s="467" t="s">
        <v>359</v>
      </c>
      <c r="C53" s="466">
        <v>0.0824</v>
      </c>
      <c r="D53" s="466">
        <v>0.1711</v>
      </c>
      <c r="E53" s="466">
        <v>0.5218</v>
      </c>
      <c r="F53" s="466">
        <v>0.2815</v>
      </c>
      <c r="G53" s="466">
        <f t="shared" ref="G53:G64" si="10">F53*5</f>
        <v>1.4075</v>
      </c>
      <c r="H53" s="466">
        <v>0.3121</v>
      </c>
      <c r="I53" s="466">
        <f t="shared" ref="I53:I64" si="11">H53*5</f>
        <v>1.5605</v>
      </c>
      <c r="J53" s="466">
        <v>0.3157</v>
      </c>
      <c r="K53" s="466">
        <f t="shared" ref="K53:K64" si="12">J53*5</f>
        <v>1.5785</v>
      </c>
      <c r="L53" s="462">
        <f t="shared" ref="L53:L64" si="13">LOG(G53/C53)/12</f>
        <v>0.1027100993</v>
      </c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</row>
    <row r="54">
      <c r="A54" s="471"/>
      <c r="B54" s="467" t="s">
        <v>360</v>
      </c>
      <c r="C54" s="466">
        <v>0.0787</v>
      </c>
      <c r="D54" s="466">
        <v>0.2038</v>
      </c>
      <c r="E54" s="466">
        <v>0.551</v>
      </c>
      <c r="F54" s="466">
        <v>0.2702</v>
      </c>
      <c r="G54" s="466">
        <f t="shared" si="10"/>
        <v>1.351</v>
      </c>
      <c r="H54" s="466">
        <v>0.3155</v>
      </c>
      <c r="I54" s="466">
        <f t="shared" si="11"/>
        <v>1.5775</v>
      </c>
      <c r="J54" s="466">
        <v>0.3115</v>
      </c>
      <c r="K54" s="466">
        <f t="shared" si="12"/>
        <v>1.5575</v>
      </c>
      <c r="L54" s="462">
        <f t="shared" si="13"/>
        <v>0.1028900514</v>
      </c>
      <c r="M54" s="458"/>
      <c r="N54" s="458"/>
      <c r="O54" s="458"/>
      <c r="P54" s="458"/>
      <c r="Q54" s="458"/>
      <c r="R54" s="458"/>
      <c r="S54" s="458"/>
      <c r="T54" s="458"/>
      <c r="U54" s="458"/>
      <c r="V54" s="458"/>
      <c r="W54" s="458"/>
      <c r="X54" s="458"/>
      <c r="Y54" s="458"/>
    </row>
    <row r="55">
      <c r="A55" s="472"/>
      <c r="B55" s="467" t="s">
        <v>361</v>
      </c>
      <c r="C55" s="466">
        <v>0.0778</v>
      </c>
      <c r="D55" s="466">
        <v>0.2036</v>
      </c>
      <c r="E55" s="466">
        <v>0.5449</v>
      </c>
      <c r="F55" s="466">
        <v>0.2912</v>
      </c>
      <c r="G55" s="466">
        <f t="shared" si="10"/>
        <v>1.456</v>
      </c>
      <c r="H55" s="466">
        <v>0.337</v>
      </c>
      <c r="I55" s="466">
        <f t="shared" si="11"/>
        <v>1.685</v>
      </c>
      <c r="J55" s="466">
        <v>0.2854</v>
      </c>
      <c r="K55" s="466">
        <f t="shared" si="12"/>
        <v>1.427</v>
      </c>
      <c r="L55" s="462">
        <f t="shared" si="13"/>
        <v>0.1060151482</v>
      </c>
      <c r="M55" s="458"/>
      <c r="N55" s="458"/>
      <c r="O55" s="458"/>
      <c r="P55" s="458"/>
      <c r="Q55" s="458"/>
      <c r="R55" s="458"/>
      <c r="S55" s="458"/>
      <c r="T55" s="458"/>
      <c r="U55" s="458"/>
      <c r="V55" s="458"/>
      <c r="W55" s="458"/>
      <c r="X55" s="458"/>
      <c r="Y55" s="458"/>
    </row>
    <row r="56">
      <c r="A56" s="470" t="s">
        <v>362</v>
      </c>
      <c r="B56" s="467" t="s">
        <v>359</v>
      </c>
      <c r="C56" s="466">
        <v>0.0909</v>
      </c>
      <c r="D56" s="466">
        <v>0.2238</v>
      </c>
      <c r="E56" s="466">
        <v>0.5826</v>
      </c>
      <c r="F56" s="466">
        <v>0.3031</v>
      </c>
      <c r="G56" s="466">
        <f t="shared" si="10"/>
        <v>1.5155</v>
      </c>
      <c r="H56" s="466">
        <v>0.3462</v>
      </c>
      <c r="I56" s="466">
        <f t="shared" si="11"/>
        <v>1.731</v>
      </c>
      <c r="J56" s="466">
        <v>0.3353</v>
      </c>
      <c r="K56" s="466">
        <f t="shared" si="12"/>
        <v>1.6765</v>
      </c>
      <c r="L56" s="462">
        <f t="shared" si="13"/>
        <v>0.1018326715</v>
      </c>
      <c r="M56" s="458"/>
      <c r="N56" s="458"/>
      <c r="O56" s="458"/>
      <c r="P56" s="458"/>
      <c r="Q56" s="458"/>
      <c r="R56" s="458"/>
      <c r="S56" s="458"/>
      <c r="T56" s="458"/>
      <c r="U56" s="458"/>
      <c r="V56" s="458"/>
      <c r="W56" s="458"/>
      <c r="X56" s="458"/>
      <c r="Y56" s="458"/>
    </row>
    <row r="57">
      <c r="A57" s="471"/>
      <c r="B57" s="467" t="s">
        <v>360</v>
      </c>
      <c r="C57" s="466">
        <v>0.0812</v>
      </c>
      <c r="D57" s="466">
        <v>0.2092</v>
      </c>
      <c r="E57" s="466">
        <v>0.5144</v>
      </c>
      <c r="F57" s="466">
        <v>0.2292</v>
      </c>
      <c r="G57" s="466">
        <f t="shared" si="10"/>
        <v>1.146</v>
      </c>
      <c r="H57" s="466">
        <v>0.3526</v>
      </c>
      <c r="I57" s="466">
        <f t="shared" si="11"/>
        <v>1.763</v>
      </c>
      <c r="J57" s="466">
        <v>0.2981</v>
      </c>
      <c r="K57" s="466">
        <f t="shared" si="12"/>
        <v>1.4905</v>
      </c>
      <c r="L57" s="462">
        <f t="shared" si="13"/>
        <v>0.09580238237</v>
      </c>
      <c r="M57" s="458"/>
      <c r="N57" s="458"/>
      <c r="O57" s="458"/>
      <c r="P57" s="458"/>
      <c r="Q57" s="458"/>
      <c r="R57" s="458"/>
      <c r="S57" s="458"/>
      <c r="T57" s="458"/>
      <c r="U57" s="458"/>
      <c r="V57" s="458"/>
      <c r="W57" s="458"/>
      <c r="X57" s="458"/>
      <c r="Y57" s="458"/>
    </row>
    <row r="58">
      <c r="A58" s="472"/>
      <c r="B58" s="467" t="s">
        <v>361</v>
      </c>
      <c r="C58" s="466">
        <v>0.079</v>
      </c>
      <c r="D58" s="466">
        <v>0.1942</v>
      </c>
      <c r="E58" s="466">
        <v>0.5542</v>
      </c>
      <c r="F58" s="466">
        <v>0.2883</v>
      </c>
      <c r="G58" s="466">
        <f t="shared" si="10"/>
        <v>1.4415</v>
      </c>
      <c r="H58" s="466">
        <v>0.3495</v>
      </c>
      <c r="I58" s="466">
        <f t="shared" si="11"/>
        <v>1.7475</v>
      </c>
      <c r="J58" s="466">
        <v>0.3258</v>
      </c>
      <c r="K58" s="466">
        <f t="shared" si="12"/>
        <v>1.629</v>
      </c>
      <c r="L58" s="462">
        <f t="shared" si="13"/>
        <v>0.105098963</v>
      </c>
      <c r="M58" s="458"/>
      <c r="N58" s="458"/>
      <c r="O58" s="458"/>
      <c r="P58" s="458"/>
      <c r="Q58" s="458"/>
      <c r="R58" s="458"/>
      <c r="S58" s="458"/>
      <c r="T58" s="458"/>
      <c r="U58" s="458"/>
      <c r="V58" s="458"/>
      <c r="W58" s="458"/>
      <c r="X58" s="458"/>
      <c r="Y58" s="458"/>
    </row>
    <row r="59">
      <c r="A59" s="470" t="s">
        <v>363</v>
      </c>
      <c r="B59" s="467" t="s">
        <v>359</v>
      </c>
      <c r="C59" s="466">
        <v>0.0842</v>
      </c>
      <c r="D59" s="466">
        <v>0.1554</v>
      </c>
      <c r="E59" s="466">
        <v>0.3791</v>
      </c>
      <c r="F59" s="466">
        <v>0.2018</v>
      </c>
      <c r="G59" s="466">
        <f t="shared" si="10"/>
        <v>1.009</v>
      </c>
      <c r="H59" s="466">
        <v>0.2943</v>
      </c>
      <c r="I59" s="466">
        <f t="shared" si="11"/>
        <v>1.4715</v>
      </c>
      <c r="J59" s="466">
        <v>0.2683</v>
      </c>
      <c r="K59" s="466">
        <f t="shared" si="12"/>
        <v>1.3415</v>
      </c>
      <c r="L59" s="462">
        <f t="shared" si="13"/>
        <v>0.08988158956</v>
      </c>
      <c r="M59" s="458"/>
      <c r="N59" s="458"/>
      <c r="O59" s="458"/>
      <c r="P59" s="458"/>
      <c r="Q59" s="458"/>
      <c r="R59" s="458"/>
      <c r="S59" s="458"/>
      <c r="T59" s="458"/>
      <c r="U59" s="458"/>
      <c r="V59" s="458"/>
      <c r="W59" s="458"/>
      <c r="X59" s="458"/>
      <c r="Y59" s="458"/>
    </row>
    <row r="60">
      <c r="A60" s="471"/>
      <c r="B60" s="467" t="s">
        <v>360</v>
      </c>
      <c r="C60" s="466">
        <v>0.0862</v>
      </c>
      <c r="D60" s="466">
        <v>0.1429</v>
      </c>
      <c r="E60" s="466">
        <v>0.2901</v>
      </c>
      <c r="F60" s="466">
        <v>0.1596</v>
      </c>
      <c r="G60" s="466">
        <f t="shared" si="10"/>
        <v>0.798</v>
      </c>
      <c r="H60" s="466">
        <v>0.2203</v>
      </c>
      <c r="I60" s="466">
        <f t="shared" si="11"/>
        <v>1.1015</v>
      </c>
      <c r="J60" s="466">
        <v>0.2353</v>
      </c>
      <c r="K60" s="466">
        <f t="shared" si="12"/>
        <v>1.1765</v>
      </c>
      <c r="L60" s="462">
        <f t="shared" si="13"/>
        <v>0.08054130213</v>
      </c>
      <c r="M60" s="458"/>
      <c r="N60" s="458"/>
      <c r="O60" s="458"/>
      <c r="P60" s="458"/>
      <c r="Q60" s="458"/>
      <c r="R60" s="458"/>
      <c r="S60" s="458"/>
      <c r="T60" s="458"/>
      <c r="U60" s="458"/>
      <c r="V60" s="458"/>
      <c r="W60" s="458"/>
      <c r="X60" s="458"/>
      <c r="Y60" s="458"/>
    </row>
    <row r="61">
      <c r="A61" s="472"/>
      <c r="B61" s="467" t="s">
        <v>361</v>
      </c>
      <c r="C61" s="466">
        <v>0.0812</v>
      </c>
      <c r="D61" s="466">
        <v>0.141</v>
      </c>
      <c r="E61" s="466">
        <v>0.3684</v>
      </c>
      <c r="F61" s="466">
        <v>0.2209</v>
      </c>
      <c r="G61" s="466">
        <f t="shared" si="10"/>
        <v>1.1045</v>
      </c>
      <c r="H61" s="466">
        <v>0.2861</v>
      </c>
      <c r="I61" s="466">
        <f t="shared" si="11"/>
        <v>1.4305</v>
      </c>
      <c r="J61" s="466">
        <v>0.2921</v>
      </c>
      <c r="K61" s="466">
        <f t="shared" si="12"/>
        <v>1.4605</v>
      </c>
      <c r="L61" s="462">
        <f t="shared" si="13"/>
        <v>0.09446747425</v>
      </c>
      <c r="M61" s="458"/>
      <c r="N61" s="458"/>
      <c r="O61" s="458"/>
      <c r="P61" s="458"/>
      <c r="Q61" s="458"/>
      <c r="R61" s="458"/>
      <c r="S61" s="458"/>
      <c r="T61" s="458"/>
      <c r="U61" s="458"/>
      <c r="V61" s="458"/>
      <c r="W61" s="458"/>
      <c r="X61" s="458"/>
      <c r="Y61" s="458"/>
    </row>
    <row r="62">
      <c r="A62" s="470" t="s">
        <v>364</v>
      </c>
      <c r="B62" s="467" t="s">
        <v>359</v>
      </c>
      <c r="C62" s="466">
        <v>0.0843</v>
      </c>
      <c r="D62" s="466">
        <v>0.2179</v>
      </c>
      <c r="E62" s="466">
        <v>0.5439</v>
      </c>
      <c r="F62" s="466">
        <v>0.2702</v>
      </c>
      <c r="G62" s="466">
        <f t="shared" si="10"/>
        <v>1.351</v>
      </c>
      <c r="H62" s="466">
        <v>0.2972</v>
      </c>
      <c r="I62" s="466">
        <f t="shared" si="11"/>
        <v>1.486</v>
      </c>
      <c r="J62" s="466">
        <v>0.315</v>
      </c>
      <c r="K62" s="466">
        <f t="shared" si="12"/>
        <v>1.575</v>
      </c>
      <c r="L62" s="462">
        <f t="shared" si="13"/>
        <v>0.1004023145</v>
      </c>
      <c r="M62" s="458"/>
      <c r="N62" s="458"/>
      <c r="O62" s="458"/>
      <c r="P62" s="458"/>
      <c r="Q62" s="458"/>
      <c r="R62" s="458"/>
      <c r="S62" s="458"/>
      <c r="T62" s="458"/>
      <c r="U62" s="458"/>
      <c r="V62" s="458"/>
      <c r="W62" s="458"/>
      <c r="X62" s="458"/>
      <c r="Y62" s="458"/>
    </row>
    <row r="63">
      <c r="A63" s="471"/>
      <c r="B63" s="467" t="s">
        <v>360</v>
      </c>
      <c r="C63" s="466">
        <v>0.0839</v>
      </c>
      <c r="D63" s="466">
        <v>0.2313</v>
      </c>
      <c r="E63" s="466">
        <v>0.5605</v>
      </c>
      <c r="F63" s="466">
        <v>0.2855</v>
      </c>
      <c r="G63" s="466">
        <f t="shared" si="10"/>
        <v>1.4275</v>
      </c>
      <c r="H63" s="466">
        <v>0.3171</v>
      </c>
      <c r="I63" s="466">
        <f t="shared" si="11"/>
        <v>1.5855</v>
      </c>
      <c r="J63" s="466">
        <v>0.3037</v>
      </c>
      <c r="K63" s="466">
        <f t="shared" si="12"/>
        <v>1.5185</v>
      </c>
      <c r="L63" s="462">
        <f t="shared" si="13"/>
        <v>0.1025678463</v>
      </c>
      <c r="M63" s="458"/>
      <c r="N63" s="458"/>
      <c r="O63" s="458"/>
      <c r="P63" s="458"/>
      <c r="Q63" s="458"/>
      <c r="R63" s="458"/>
      <c r="S63" s="458"/>
      <c r="T63" s="458"/>
      <c r="U63" s="458"/>
      <c r="V63" s="458"/>
      <c r="W63" s="458"/>
      <c r="X63" s="458"/>
      <c r="Y63" s="458"/>
    </row>
    <row r="64">
      <c r="A64" s="472"/>
      <c r="B64" s="467" t="s">
        <v>361</v>
      </c>
      <c r="C64" s="466">
        <v>0.088</v>
      </c>
      <c r="D64" s="466">
        <v>0.205</v>
      </c>
      <c r="E64" s="466">
        <v>0.5322</v>
      </c>
      <c r="F64" s="466">
        <v>0.3025</v>
      </c>
      <c r="G64" s="466">
        <f t="shared" si="10"/>
        <v>1.5125</v>
      </c>
      <c r="H64" s="466">
        <v>0.2923</v>
      </c>
      <c r="I64" s="466">
        <f t="shared" si="11"/>
        <v>1.4615</v>
      </c>
      <c r="J64" s="466">
        <v>0.2958</v>
      </c>
      <c r="K64" s="466">
        <f t="shared" si="12"/>
        <v>1.479</v>
      </c>
      <c r="L64" s="462">
        <f t="shared" si="13"/>
        <v>0.1029343926</v>
      </c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</row>
    <row r="65">
      <c r="A65" s="458"/>
      <c r="B65" s="458"/>
      <c r="C65" s="458"/>
      <c r="D65" s="458"/>
      <c r="E65" s="458"/>
      <c r="F65" s="458"/>
      <c r="G65" s="458"/>
      <c r="H65" s="458"/>
      <c r="I65" s="458"/>
      <c r="J65" s="458"/>
      <c r="K65" s="458"/>
      <c r="L65" s="458"/>
      <c r="M65" s="458"/>
      <c r="N65" s="458"/>
      <c r="O65" s="458"/>
      <c r="P65" s="458"/>
      <c r="Q65" s="458"/>
      <c r="R65" s="458"/>
      <c r="S65" s="458"/>
      <c r="T65" s="458"/>
      <c r="U65" s="458"/>
      <c r="V65" s="458"/>
      <c r="W65" s="458"/>
      <c r="X65" s="458"/>
      <c r="Y65" s="458"/>
    </row>
    <row r="66">
      <c r="A66" s="468" t="s">
        <v>371</v>
      </c>
      <c r="B66" s="462"/>
      <c r="C66" s="462"/>
      <c r="D66" s="462"/>
      <c r="E66" s="462"/>
      <c r="F66" s="462"/>
      <c r="G66" s="462"/>
      <c r="H66" s="458"/>
      <c r="I66" s="458"/>
      <c r="J66" s="458"/>
      <c r="K66" s="458"/>
      <c r="L66" s="458"/>
      <c r="M66" s="458"/>
      <c r="N66" s="458"/>
      <c r="O66" s="458"/>
      <c r="P66" s="458"/>
      <c r="Q66" s="458"/>
      <c r="R66" s="458"/>
      <c r="S66" s="458"/>
      <c r="T66" s="458"/>
      <c r="U66" s="458"/>
      <c r="V66" s="458"/>
      <c r="W66" s="458"/>
      <c r="X66" s="458"/>
      <c r="Y66" s="458"/>
    </row>
    <row r="67">
      <c r="A67" s="474" t="s">
        <v>372</v>
      </c>
      <c r="B67" s="475"/>
      <c r="C67" s="465" t="s">
        <v>365</v>
      </c>
      <c r="D67" s="465" t="s">
        <v>369</v>
      </c>
      <c r="E67" s="465" t="s">
        <v>370</v>
      </c>
      <c r="F67" s="465" t="s">
        <v>373</v>
      </c>
      <c r="G67" s="465" t="s">
        <v>374</v>
      </c>
      <c r="H67" s="458"/>
      <c r="I67" s="458"/>
      <c r="J67" s="458"/>
      <c r="K67" s="458"/>
      <c r="L67" s="458"/>
      <c r="M67" s="458"/>
      <c r="N67" s="458"/>
      <c r="O67" s="458"/>
      <c r="P67" s="458"/>
      <c r="Q67" s="458"/>
      <c r="R67" s="458"/>
      <c r="S67" s="458"/>
      <c r="T67" s="458"/>
      <c r="U67" s="458"/>
      <c r="V67" s="458"/>
      <c r="W67" s="458"/>
      <c r="X67" s="458"/>
      <c r="Y67" s="458"/>
    </row>
    <row r="68">
      <c r="A68" s="470" t="s">
        <v>358</v>
      </c>
      <c r="B68" s="467" t="s">
        <v>359</v>
      </c>
      <c r="C68" s="462">
        <v>0.10820508690265417</v>
      </c>
      <c r="D68" s="462">
        <v>0.10549893722977192</v>
      </c>
      <c r="E68" s="462">
        <v>0.10271009931885566</v>
      </c>
      <c r="F68" s="476">
        <f t="shared" ref="F68:F79" si="14">AVERAGE(C68:E68)</f>
        <v>0.1054713745</v>
      </c>
      <c r="G68" s="477">
        <f t="shared" ref="G68:G79" si="15">STDEV(C68:E68)</f>
        <v>0.002747597481</v>
      </c>
      <c r="H68" s="458"/>
      <c r="I68" s="458"/>
      <c r="J68" s="458"/>
      <c r="K68" s="458"/>
      <c r="L68" s="458"/>
      <c r="M68" s="458"/>
      <c r="N68" s="458"/>
      <c r="O68" s="458"/>
      <c r="P68" s="458"/>
      <c r="Q68" s="458"/>
      <c r="R68" s="458"/>
      <c r="S68" s="458"/>
      <c r="T68" s="458"/>
      <c r="U68" s="458"/>
      <c r="V68" s="458"/>
      <c r="W68" s="458"/>
      <c r="X68" s="458"/>
      <c r="Y68" s="458"/>
    </row>
    <row r="69">
      <c r="A69" s="471"/>
      <c r="B69" s="467" t="s">
        <v>360</v>
      </c>
      <c r="C69" s="462">
        <v>0.10507452618543822</v>
      </c>
      <c r="D69" s="462">
        <v>0.10256187189802823</v>
      </c>
      <c r="E69" s="462">
        <v>0.1028900513885805</v>
      </c>
      <c r="F69" s="478">
        <f t="shared" si="14"/>
        <v>0.1035088165</v>
      </c>
      <c r="G69" s="477">
        <f t="shared" si="15"/>
        <v>0.001365836952</v>
      </c>
      <c r="H69" s="458"/>
      <c r="I69" s="458"/>
      <c r="J69" s="458"/>
      <c r="K69" s="458"/>
      <c r="L69" s="458"/>
      <c r="M69" s="458"/>
      <c r="N69" s="458"/>
      <c r="O69" s="458"/>
      <c r="P69" s="458"/>
      <c r="Q69" s="458"/>
      <c r="R69" s="458"/>
      <c r="S69" s="458"/>
      <c r="T69" s="458"/>
      <c r="U69" s="458"/>
      <c r="V69" s="458"/>
      <c r="W69" s="458"/>
      <c r="X69" s="458"/>
      <c r="Y69" s="458"/>
    </row>
    <row r="70">
      <c r="A70" s="472"/>
      <c r="B70" s="467" t="s">
        <v>361</v>
      </c>
      <c r="C70" s="462">
        <v>0.10447583385762212</v>
      </c>
      <c r="D70" s="462">
        <v>0.10533407294189943</v>
      </c>
      <c r="E70" s="462">
        <v>0.10601514816561079</v>
      </c>
      <c r="F70" s="479">
        <f t="shared" si="14"/>
        <v>0.1052750183</v>
      </c>
      <c r="G70" s="477">
        <f t="shared" si="15"/>
        <v>0.0007713544716</v>
      </c>
      <c r="H70" s="458"/>
      <c r="I70" s="458"/>
      <c r="J70" s="458"/>
      <c r="K70" s="458"/>
      <c r="L70" s="458"/>
      <c r="M70" s="458"/>
      <c r="N70" s="458"/>
      <c r="O70" s="458"/>
      <c r="P70" s="458"/>
      <c r="Q70" s="458"/>
      <c r="R70" s="458"/>
      <c r="S70" s="458"/>
      <c r="T70" s="458"/>
      <c r="U70" s="458"/>
      <c r="V70" s="458"/>
      <c r="W70" s="458"/>
      <c r="X70" s="458"/>
      <c r="Y70" s="458"/>
    </row>
    <row r="71">
      <c r="A71" s="470" t="s">
        <v>362</v>
      </c>
      <c r="B71" s="467" t="s">
        <v>359</v>
      </c>
      <c r="C71" s="462">
        <v>0.10623121197484175</v>
      </c>
      <c r="D71" s="462">
        <v>0.10561895317432816</v>
      </c>
      <c r="E71" s="462">
        <v>0.10183267145680613</v>
      </c>
      <c r="F71" s="480">
        <f t="shared" si="14"/>
        <v>0.1045609455</v>
      </c>
      <c r="G71" s="477">
        <f t="shared" si="15"/>
        <v>0.002382503892</v>
      </c>
      <c r="H71" s="458"/>
      <c r="I71" s="458"/>
      <c r="J71" s="458"/>
      <c r="K71" s="458"/>
      <c r="L71" s="458"/>
      <c r="M71" s="458"/>
      <c r="N71" s="458"/>
      <c r="O71" s="458"/>
      <c r="P71" s="458"/>
      <c r="Q71" s="458"/>
      <c r="R71" s="458"/>
      <c r="S71" s="458"/>
      <c r="T71" s="458"/>
      <c r="U71" s="458"/>
      <c r="V71" s="458"/>
      <c r="W71" s="458"/>
      <c r="X71" s="458"/>
      <c r="Y71" s="458"/>
    </row>
    <row r="72">
      <c r="A72" s="471"/>
      <c r="B72" s="467" t="s">
        <v>360</v>
      </c>
      <c r="C72" s="462">
        <v>0.09090600483422827</v>
      </c>
      <c r="D72" s="462">
        <v>0.09647869424722495</v>
      </c>
      <c r="E72" s="462">
        <v>0.09580238236584965</v>
      </c>
      <c r="F72" s="481">
        <f t="shared" si="14"/>
        <v>0.09439569382</v>
      </c>
      <c r="G72" s="477">
        <f t="shared" si="15"/>
        <v>0.003041018963</v>
      </c>
      <c r="H72" s="458"/>
      <c r="I72" s="458"/>
      <c r="J72" s="458"/>
      <c r="K72" s="458"/>
      <c r="L72" s="458"/>
      <c r="M72" s="458"/>
      <c r="N72" s="458"/>
      <c r="O72" s="458"/>
      <c r="P72" s="458"/>
      <c r="Q72" s="458"/>
      <c r="R72" s="458"/>
      <c r="S72" s="458"/>
      <c r="T72" s="458"/>
      <c r="U72" s="458"/>
      <c r="V72" s="458"/>
      <c r="W72" s="458"/>
      <c r="X72" s="458"/>
      <c r="Y72" s="458"/>
    </row>
    <row r="73">
      <c r="A73" s="472"/>
      <c r="B73" s="467" t="s">
        <v>361</v>
      </c>
      <c r="C73" s="462">
        <v>0.1054767462993607</v>
      </c>
      <c r="D73" s="462">
        <v>0.10468231442117397</v>
      </c>
      <c r="E73" s="462">
        <v>0.10509896295281544</v>
      </c>
      <c r="F73" s="482">
        <f t="shared" si="14"/>
        <v>0.1050860079</v>
      </c>
      <c r="G73" s="477">
        <f t="shared" si="15"/>
        <v>0.0003973743543</v>
      </c>
      <c r="H73" s="458"/>
      <c r="I73" s="458"/>
      <c r="J73" s="458"/>
      <c r="K73" s="458"/>
      <c r="L73" s="458"/>
      <c r="M73" s="458"/>
      <c r="N73" s="458"/>
      <c r="O73" s="458"/>
      <c r="P73" s="458"/>
      <c r="Q73" s="458"/>
      <c r="R73" s="458"/>
      <c r="S73" s="458"/>
      <c r="T73" s="458"/>
      <c r="U73" s="458"/>
      <c r="V73" s="458"/>
      <c r="W73" s="458"/>
      <c r="X73" s="458"/>
      <c r="Y73" s="458"/>
    </row>
    <row r="74">
      <c r="A74" s="470" t="s">
        <v>363</v>
      </c>
      <c r="B74" s="467" t="s">
        <v>359</v>
      </c>
      <c r="C74" s="462">
        <v>0.09895503580047672</v>
      </c>
      <c r="D74" s="462">
        <v>0.09297417514377238</v>
      </c>
      <c r="E74" s="462">
        <v>0.08988158956143842</v>
      </c>
      <c r="F74" s="483">
        <f t="shared" si="14"/>
        <v>0.0939369335</v>
      </c>
      <c r="G74" s="477">
        <f t="shared" si="15"/>
        <v>0.00461270359</v>
      </c>
      <c r="H74" s="458"/>
      <c r="I74" s="458"/>
      <c r="J74" s="458"/>
      <c r="K74" s="458"/>
      <c r="L74" s="458"/>
      <c r="M74" s="458"/>
      <c r="N74" s="458"/>
      <c r="O74" s="458"/>
      <c r="P74" s="458"/>
      <c r="Q74" s="458"/>
      <c r="R74" s="458"/>
      <c r="S74" s="458"/>
      <c r="T74" s="458"/>
      <c r="U74" s="458"/>
      <c r="V74" s="458"/>
      <c r="W74" s="458"/>
      <c r="X74" s="458"/>
      <c r="Y74" s="458"/>
    </row>
    <row r="75">
      <c r="A75" s="471"/>
      <c r="B75" s="467" t="s">
        <v>360</v>
      </c>
      <c r="C75" s="462">
        <v>0.08945930830089255</v>
      </c>
      <c r="D75" s="462">
        <v>0.07932341489168153</v>
      </c>
      <c r="E75" s="462">
        <v>0.08054130212716805</v>
      </c>
      <c r="F75" s="484">
        <f t="shared" si="14"/>
        <v>0.08310800844</v>
      </c>
      <c r="G75" s="477">
        <f t="shared" si="15"/>
        <v>0.005533992209</v>
      </c>
      <c r="H75" s="458"/>
      <c r="I75" s="458"/>
      <c r="J75" s="458"/>
      <c r="K75" s="458"/>
      <c r="L75" s="458"/>
      <c r="M75" s="458"/>
      <c r="N75" s="458"/>
      <c r="O75" s="458"/>
      <c r="P75" s="458"/>
      <c r="Q75" s="458"/>
      <c r="R75" s="458"/>
      <c r="S75" s="458"/>
      <c r="T75" s="458"/>
      <c r="U75" s="458"/>
      <c r="V75" s="458"/>
      <c r="W75" s="458"/>
      <c r="X75" s="458"/>
      <c r="Y75" s="458"/>
    </row>
    <row r="76">
      <c r="A76" s="472"/>
      <c r="B76" s="467" t="s">
        <v>361</v>
      </c>
      <c r="C76" s="462">
        <v>0.0994207637404493</v>
      </c>
      <c r="D76" s="462">
        <v>0.09482596816767262</v>
      </c>
      <c r="E76" s="462">
        <v>0.09446747424718988</v>
      </c>
      <c r="F76" s="485">
        <f t="shared" si="14"/>
        <v>0.09623806872</v>
      </c>
      <c r="G76" s="477">
        <f t="shared" si="15"/>
        <v>0.002762116973</v>
      </c>
      <c r="H76" s="458"/>
      <c r="I76" s="458"/>
      <c r="J76" s="458"/>
      <c r="K76" s="458"/>
      <c r="L76" s="458"/>
      <c r="M76" s="458"/>
      <c r="N76" s="458"/>
      <c r="O76" s="458"/>
      <c r="P76" s="458"/>
      <c r="Q76" s="458"/>
      <c r="R76" s="458"/>
      <c r="S76" s="458"/>
      <c r="T76" s="458"/>
      <c r="U76" s="458"/>
      <c r="V76" s="458"/>
      <c r="W76" s="458"/>
      <c r="X76" s="458"/>
      <c r="Y76" s="458"/>
    </row>
    <row r="77">
      <c r="A77" s="470" t="s">
        <v>364</v>
      </c>
      <c r="B77" s="467" t="s">
        <v>359</v>
      </c>
      <c r="C77" s="462">
        <v>0.10037570810022473</v>
      </c>
      <c r="D77" s="462">
        <v>0.10208119557671835</v>
      </c>
      <c r="E77" s="462">
        <v>0.10040231453310734</v>
      </c>
      <c r="F77" s="486">
        <f t="shared" si="14"/>
        <v>0.1009530727</v>
      </c>
      <c r="G77" s="477">
        <f t="shared" si="15"/>
        <v>0.0009770736063</v>
      </c>
      <c r="H77" s="458"/>
      <c r="I77" s="458"/>
      <c r="J77" s="458"/>
      <c r="K77" s="458"/>
      <c r="L77" s="458"/>
      <c r="M77" s="458"/>
      <c r="N77" s="458"/>
      <c r="O77" s="458"/>
      <c r="P77" s="458"/>
      <c r="Q77" s="458"/>
      <c r="R77" s="458"/>
      <c r="S77" s="458"/>
      <c r="T77" s="458"/>
      <c r="U77" s="458"/>
      <c r="V77" s="458"/>
      <c r="W77" s="458"/>
      <c r="X77" s="458"/>
      <c r="Y77" s="458"/>
    </row>
    <row r="78">
      <c r="A78" s="471"/>
      <c r="B78" s="467" t="s">
        <v>360</v>
      </c>
      <c r="C78" s="462">
        <v>0.1019320472607244</v>
      </c>
      <c r="D78" s="462">
        <v>0.09915841105139506</v>
      </c>
      <c r="E78" s="462">
        <v>0.10256784634076545</v>
      </c>
      <c r="F78" s="487">
        <f t="shared" si="14"/>
        <v>0.1012194349</v>
      </c>
      <c r="G78" s="477">
        <f t="shared" si="15"/>
        <v>0.001812987741</v>
      </c>
      <c r="H78" s="458"/>
      <c r="I78" s="458"/>
      <c r="J78" s="458"/>
      <c r="K78" s="458"/>
      <c r="L78" s="458"/>
      <c r="M78" s="458"/>
      <c r="N78" s="458"/>
      <c r="O78" s="458"/>
      <c r="P78" s="458"/>
      <c r="Q78" s="458"/>
      <c r="R78" s="458"/>
      <c r="S78" s="458"/>
      <c r="T78" s="458"/>
      <c r="U78" s="458"/>
      <c r="V78" s="458"/>
      <c r="W78" s="458"/>
      <c r="X78" s="458"/>
      <c r="Y78" s="458"/>
    </row>
    <row r="79">
      <c r="A79" s="472"/>
      <c r="B79" s="467" t="s">
        <v>361</v>
      </c>
      <c r="C79" s="477">
        <v>0.0983466350991745</v>
      </c>
      <c r="D79" s="477">
        <v>0.10159725553264869</v>
      </c>
      <c r="E79" s="477">
        <v>0.10293439259786148</v>
      </c>
      <c r="F79" s="486">
        <f t="shared" si="14"/>
        <v>0.1009594277</v>
      </c>
      <c r="G79" s="477">
        <f t="shared" si="15"/>
        <v>0.00235944865</v>
      </c>
      <c r="H79" s="458"/>
      <c r="I79" s="458"/>
      <c r="J79" s="458"/>
      <c r="K79" s="458"/>
      <c r="L79" s="458"/>
      <c r="M79" s="458"/>
      <c r="N79" s="458"/>
      <c r="O79" s="458"/>
      <c r="P79" s="458"/>
      <c r="Q79" s="458"/>
      <c r="R79" s="458"/>
      <c r="S79" s="458"/>
      <c r="T79" s="458"/>
      <c r="U79" s="458"/>
      <c r="V79" s="458"/>
      <c r="W79" s="458"/>
      <c r="X79" s="458"/>
      <c r="Y79" s="458"/>
    </row>
    <row r="80">
      <c r="A80" s="458"/>
      <c r="B80" s="458"/>
      <c r="C80" s="458"/>
      <c r="D80" s="458"/>
      <c r="E80" s="458"/>
      <c r="F80" s="458"/>
      <c r="G80" s="458"/>
      <c r="H80" s="458"/>
      <c r="I80" s="458"/>
      <c r="J80" s="458"/>
      <c r="K80" s="458"/>
      <c r="L80" s="458"/>
      <c r="M80" s="458"/>
      <c r="N80" s="458"/>
      <c r="O80" s="458"/>
      <c r="P80" s="458"/>
      <c r="Q80" s="458"/>
      <c r="R80" s="458"/>
      <c r="S80" s="458"/>
      <c r="T80" s="458"/>
      <c r="U80" s="458"/>
      <c r="V80" s="458"/>
      <c r="W80" s="458"/>
      <c r="X80" s="458"/>
      <c r="Y80" s="458"/>
    </row>
    <row r="81">
      <c r="A81" s="458"/>
      <c r="B81" s="458"/>
      <c r="C81" s="458"/>
      <c r="D81" s="458"/>
      <c r="E81" s="458"/>
      <c r="F81" s="458"/>
      <c r="G81" s="458"/>
      <c r="H81" s="458"/>
      <c r="I81" s="458"/>
      <c r="J81" s="458"/>
      <c r="K81" s="458"/>
      <c r="L81" s="458"/>
      <c r="M81" s="458"/>
      <c r="N81" s="458"/>
      <c r="O81" s="458"/>
      <c r="P81" s="458"/>
      <c r="Q81" s="458"/>
      <c r="R81" s="458"/>
      <c r="S81" s="458"/>
      <c r="T81" s="458"/>
      <c r="U81" s="458"/>
      <c r="V81" s="458"/>
      <c r="W81" s="458"/>
      <c r="X81" s="458"/>
      <c r="Y81" s="458"/>
    </row>
    <row r="82">
      <c r="A82" s="458"/>
      <c r="B82" s="458"/>
      <c r="C82" s="458"/>
      <c r="D82" s="458"/>
      <c r="E82" s="458"/>
      <c r="F82" s="458"/>
      <c r="G82" s="458"/>
      <c r="H82" s="458"/>
      <c r="I82" s="458"/>
      <c r="J82" s="458"/>
      <c r="K82" s="458"/>
      <c r="L82" s="458"/>
      <c r="M82" s="458"/>
      <c r="N82" s="458"/>
      <c r="O82" s="458"/>
      <c r="P82" s="458"/>
      <c r="Q82" s="458"/>
      <c r="R82" s="458"/>
      <c r="S82" s="458"/>
      <c r="T82" s="458"/>
      <c r="U82" s="458"/>
      <c r="V82" s="458"/>
      <c r="W82" s="458"/>
      <c r="X82" s="458"/>
      <c r="Y82" s="458"/>
    </row>
    <row r="83">
      <c r="A83" s="458"/>
      <c r="B83" s="458"/>
      <c r="C83" s="458"/>
      <c r="D83" s="458"/>
      <c r="E83" s="458"/>
      <c r="F83" s="458"/>
      <c r="G83" s="458"/>
      <c r="H83" s="458"/>
      <c r="I83" s="458"/>
      <c r="J83" s="458"/>
      <c r="K83" s="458"/>
      <c r="L83" s="458"/>
      <c r="M83" s="458"/>
      <c r="N83" s="458"/>
      <c r="O83" s="458"/>
      <c r="P83" s="458"/>
      <c r="Q83" s="458"/>
      <c r="R83" s="458"/>
      <c r="S83" s="458"/>
      <c r="T83" s="458"/>
      <c r="U83" s="458"/>
      <c r="V83" s="458"/>
      <c r="W83" s="458"/>
      <c r="X83" s="458"/>
      <c r="Y83" s="458"/>
    </row>
    <row r="84">
      <c r="A84" s="458"/>
      <c r="B84" s="458"/>
      <c r="C84" s="458"/>
      <c r="D84" s="458"/>
      <c r="E84" s="458"/>
      <c r="F84" s="458"/>
      <c r="G84" s="458"/>
      <c r="H84" s="458"/>
      <c r="I84" s="458"/>
      <c r="J84" s="458"/>
      <c r="K84" s="458"/>
      <c r="L84" s="458"/>
      <c r="M84" s="458"/>
      <c r="N84" s="458"/>
      <c r="O84" s="458"/>
      <c r="P84" s="458"/>
      <c r="Q84" s="458"/>
      <c r="R84" s="458"/>
      <c r="S84" s="458"/>
      <c r="T84" s="458"/>
      <c r="U84" s="458"/>
      <c r="V84" s="458"/>
      <c r="W84" s="458"/>
      <c r="X84" s="458"/>
      <c r="Y84" s="458"/>
    </row>
    <row r="85">
      <c r="A85" s="458"/>
      <c r="B85" s="458"/>
      <c r="C85" s="458"/>
      <c r="D85" s="458"/>
      <c r="E85" s="458"/>
      <c r="F85" s="458"/>
      <c r="G85" s="458"/>
      <c r="H85" s="458"/>
      <c r="I85" s="458"/>
      <c r="J85" s="458"/>
      <c r="K85" s="458"/>
      <c r="L85" s="458"/>
      <c r="M85" s="458"/>
      <c r="N85" s="458"/>
      <c r="O85" s="458"/>
      <c r="P85" s="458"/>
      <c r="Q85" s="458"/>
      <c r="R85" s="458"/>
      <c r="S85" s="458"/>
      <c r="T85" s="458"/>
      <c r="U85" s="458"/>
      <c r="V85" s="458"/>
      <c r="W85" s="458"/>
      <c r="X85" s="458"/>
      <c r="Y85" s="458"/>
    </row>
    <row r="86">
      <c r="A86" s="458"/>
      <c r="B86" s="458"/>
      <c r="C86" s="458"/>
      <c r="D86" s="458"/>
      <c r="E86" s="458"/>
      <c r="F86" s="458"/>
      <c r="G86" s="458"/>
      <c r="H86" s="458"/>
      <c r="I86" s="458"/>
      <c r="J86" s="458"/>
      <c r="K86" s="458"/>
      <c r="L86" s="458"/>
      <c r="M86" s="458"/>
      <c r="N86" s="458"/>
      <c r="O86" s="458"/>
      <c r="P86" s="458"/>
      <c r="Q86" s="458"/>
      <c r="R86" s="458"/>
      <c r="S86" s="458"/>
      <c r="T86" s="458"/>
      <c r="U86" s="458"/>
      <c r="V86" s="458"/>
      <c r="W86" s="458"/>
      <c r="X86" s="458"/>
      <c r="Y86" s="458"/>
    </row>
    <row r="87">
      <c r="A87" s="458"/>
      <c r="B87" s="458"/>
      <c r="C87" s="458"/>
      <c r="D87" s="458"/>
      <c r="E87" s="458"/>
      <c r="F87" s="458"/>
      <c r="G87" s="458"/>
      <c r="H87" s="458"/>
      <c r="I87" s="458"/>
      <c r="J87" s="458"/>
      <c r="K87" s="458"/>
      <c r="L87" s="458"/>
      <c r="M87" s="458"/>
      <c r="N87" s="458"/>
      <c r="O87" s="458"/>
      <c r="P87" s="458"/>
      <c r="Q87" s="458"/>
      <c r="R87" s="458"/>
      <c r="S87" s="458"/>
      <c r="T87" s="458"/>
      <c r="U87" s="458"/>
      <c r="V87" s="458"/>
      <c r="W87" s="458"/>
      <c r="X87" s="458"/>
      <c r="Y87" s="458"/>
    </row>
    <row r="88">
      <c r="A88" s="458"/>
      <c r="B88" s="458"/>
      <c r="C88" s="458"/>
      <c r="D88" s="458"/>
      <c r="E88" s="458"/>
      <c r="F88" s="458"/>
      <c r="G88" s="458"/>
      <c r="H88" s="458"/>
      <c r="I88" s="458"/>
      <c r="J88" s="458"/>
      <c r="K88" s="458"/>
      <c r="L88" s="458"/>
      <c r="M88" s="458"/>
      <c r="N88" s="458"/>
      <c r="O88" s="458"/>
      <c r="P88" s="458"/>
      <c r="Q88" s="458"/>
      <c r="R88" s="458"/>
      <c r="S88" s="458"/>
      <c r="T88" s="458"/>
      <c r="U88" s="458"/>
      <c r="V88" s="458"/>
      <c r="W88" s="458"/>
      <c r="X88" s="458"/>
      <c r="Y88" s="458"/>
    </row>
    <row r="89">
      <c r="A89" s="458"/>
      <c r="B89" s="458"/>
      <c r="C89" s="458"/>
      <c r="D89" s="458"/>
      <c r="E89" s="458"/>
      <c r="F89" s="458"/>
      <c r="G89" s="458"/>
      <c r="H89" s="458"/>
      <c r="I89" s="458"/>
      <c r="J89" s="458"/>
      <c r="K89" s="458"/>
      <c r="L89" s="458"/>
      <c r="M89" s="458"/>
      <c r="N89" s="458"/>
      <c r="O89" s="458"/>
      <c r="P89" s="458"/>
      <c r="Q89" s="458"/>
      <c r="R89" s="458"/>
      <c r="S89" s="458"/>
      <c r="T89" s="458"/>
      <c r="U89" s="458"/>
      <c r="V89" s="458"/>
      <c r="W89" s="458"/>
      <c r="X89" s="458"/>
      <c r="Y89" s="458"/>
    </row>
    <row r="90">
      <c r="A90" s="458"/>
      <c r="B90" s="458"/>
      <c r="C90" s="458"/>
      <c r="D90" s="458"/>
      <c r="E90" s="458"/>
      <c r="F90" s="458"/>
      <c r="G90" s="458"/>
      <c r="H90" s="458"/>
      <c r="I90" s="458"/>
      <c r="J90" s="458"/>
      <c r="K90" s="458"/>
      <c r="L90" s="458"/>
      <c r="M90" s="458"/>
      <c r="N90" s="458"/>
      <c r="O90" s="458"/>
      <c r="P90" s="458"/>
      <c r="Q90" s="458"/>
      <c r="R90" s="458"/>
      <c r="S90" s="458"/>
      <c r="T90" s="458"/>
      <c r="U90" s="458"/>
      <c r="V90" s="458"/>
      <c r="W90" s="458"/>
      <c r="X90" s="458"/>
      <c r="Y90" s="458"/>
    </row>
  </sheetData>
  <mergeCells count="21">
    <mergeCell ref="A4:A6"/>
    <mergeCell ref="A7:A9"/>
    <mergeCell ref="A10:A12"/>
    <mergeCell ref="A13:A15"/>
    <mergeCell ref="A21:A23"/>
    <mergeCell ref="A24:A26"/>
    <mergeCell ref="A27:A29"/>
    <mergeCell ref="A59:A61"/>
    <mergeCell ref="A62:A64"/>
    <mergeCell ref="A67:B67"/>
    <mergeCell ref="A68:A70"/>
    <mergeCell ref="A71:A73"/>
    <mergeCell ref="A74:A76"/>
    <mergeCell ref="A77:A79"/>
    <mergeCell ref="A30:A32"/>
    <mergeCell ref="A37:A39"/>
    <mergeCell ref="A40:A42"/>
    <mergeCell ref="A43:A45"/>
    <mergeCell ref="A46:A48"/>
    <mergeCell ref="A53:A55"/>
    <mergeCell ref="A56:A58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88" t="s">
        <v>375</v>
      </c>
      <c r="B1" s="489">
        <v>1.0</v>
      </c>
      <c r="C1" s="489">
        <v>2.0</v>
      </c>
      <c r="D1" s="489">
        <v>3.0</v>
      </c>
      <c r="E1" s="489">
        <v>4.0</v>
      </c>
      <c r="F1" s="489">
        <v>5.0</v>
      </c>
      <c r="G1" s="489">
        <v>6.0</v>
      </c>
      <c r="H1" s="489">
        <v>7.0</v>
      </c>
      <c r="I1" s="489">
        <v>8.0</v>
      </c>
      <c r="J1" s="489">
        <v>9.0</v>
      </c>
      <c r="K1" s="489">
        <v>10.0</v>
      </c>
      <c r="L1" s="489">
        <v>11.0</v>
      </c>
      <c r="M1" s="489">
        <v>12.0</v>
      </c>
      <c r="N1" s="490"/>
    </row>
    <row r="2">
      <c r="A2" s="488" t="s">
        <v>344</v>
      </c>
      <c r="B2" s="490"/>
      <c r="C2" s="490"/>
      <c r="D2" s="490"/>
      <c r="E2" s="491">
        <v>0.0899</v>
      </c>
      <c r="F2" s="491">
        <v>0.0884</v>
      </c>
      <c r="G2" s="491">
        <v>0.0855</v>
      </c>
      <c r="H2" s="490"/>
      <c r="I2" s="490"/>
      <c r="J2" s="490"/>
      <c r="K2" s="490"/>
      <c r="L2" s="490"/>
      <c r="M2" s="490"/>
      <c r="N2" s="489">
        <f t="shared" ref="N2:N99" si="1">AVERAGE(B2:M2)</f>
        <v>0.08793333333</v>
      </c>
    </row>
    <row r="3">
      <c r="A3" s="488" t="s">
        <v>376</v>
      </c>
      <c r="B3" s="490"/>
      <c r="C3" s="490"/>
      <c r="D3" s="490"/>
      <c r="E3" s="491">
        <v>0.1122</v>
      </c>
      <c r="F3" s="491">
        <v>0.1178</v>
      </c>
      <c r="G3" s="491">
        <v>0.1145</v>
      </c>
      <c r="H3" s="490"/>
      <c r="I3" s="490"/>
      <c r="J3" s="490"/>
      <c r="K3" s="490"/>
      <c r="L3" s="490"/>
      <c r="M3" s="490"/>
      <c r="N3" s="489">
        <f t="shared" si="1"/>
        <v>0.1148333333</v>
      </c>
    </row>
    <row r="4">
      <c r="A4" s="488" t="s">
        <v>377</v>
      </c>
      <c r="B4" s="490"/>
      <c r="C4" s="490"/>
      <c r="D4" s="490"/>
      <c r="E4" s="491">
        <v>0.1103</v>
      </c>
      <c r="F4" s="491">
        <v>0.1241</v>
      </c>
      <c r="G4" s="491">
        <v>0.1302</v>
      </c>
      <c r="H4" s="490"/>
      <c r="I4" s="490"/>
      <c r="J4" s="490"/>
      <c r="K4" s="490"/>
      <c r="L4" s="490"/>
      <c r="M4" s="490"/>
      <c r="N4" s="489">
        <f t="shared" si="1"/>
        <v>0.1215333333</v>
      </c>
    </row>
    <row r="5">
      <c r="A5" s="488" t="s">
        <v>378</v>
      </c>
      <c r="B5" s="490"/>
      <c r="C5" s="490"/>
      <c r="D5" s="490"/>
      <c r="E5" s="491">
        <v>0.1077</v>
      </c>
      <c r="F5" s="491">
        <v>0.1177</v>
      </c>
      <c r="G5" s="491">
        <v>0.1677</v>
      </c>
      <c r="H5" s="490"/>
      <c r="I5" s="490"/>
      <c r="J5" s="490"/>
      <c r="K5" s="490"/>
      <c r="L5" s="490"/>
      <c r="M5" s="490"/>
      <c r="N5" s="489">
        <f t="shared" si="1"/>
        <v>0.1310333333</v>
      </c>
    </row>
    <row r="6">
      <c r="A6" s="488" t="s">
        <v>379</v>
      </c>
      <c r="B6" s="490"/>
      <c r="C6" s="490"/>
      <c r="D6" s="490"/>
      <c r="E6" s="491">
        <v>0.0971</v>
      </c>
      <c r="F6" s="491">
        <v>0.112</v>
      </c>
      <c r="G6" s="491">
        <v>0.1204</v>
      </c>
      <c r="H6" s="490"/>
      <c r="I6" s="490"/>
      <c r="J6" s="490"/>
      <c r="K6" s="490"/>
      <c r="L6" s="490"/>
      <c r="M6" s="490"/>
      <c r="N6" s="489">
        <f t="shared" si="1"/>
        <v>0.1098333333</v>
      </c>
    </row>
    <row r="7">
      <c r="A7" s="488" t="s">
        <v>380</v>
      </c>
      <c r="B7" s="490"/>
      <c r="C7" s="490"/>
      <c r="D7" s="490"/>
      <c r="E7" s="491">
        <v>0.1011</v>
      </c>
      <c r="F7" s="491">
        <v>0.1265</v>
      </c>
      <c r="G7" s="491">
        <v>0.1503</v>
      </c>
      <c r="H7" s="490"/>
      <c r="I7" s="490"/>
      <c r="J7" s="490"/>
      <c r="K7" s="490"/>
      <c r="L7" s="490"/>
      <c r="M7" s="490"/>
      <c r="N7" s="489">
        <f t="shared" si="1"/>
        <v>0.1259666667</v>
      </c>
    </row>
    <row r="8">
      <c r="A8" s="488" t="s">
        <v>347</v>
      </c>
      <c r="B8" s="490"/>
      <c r="C8" s="490"/>
      <c r="D8" s="490"/>
      <c r="E8" s="491">
        <v>0.0917</v>
      </c>
      <c r="F8" s="491">
        <v>0.1084</v>
      </c>
      <c r="G8" s="491">
        <v>0.0862</v>
      </c>
      <c r="H8" s="490"/>
      <c r="I8" s="490"/>
      <c r="J8" s="490"/>
      <c r="K8" s="490"/>
      <c r="L8" s="490"/>
      <c r="M8" s="490"/>
      <c r="N8" s="489">
        <f t="shared" si="1"/>
        <v>0.09543333333</v>
      </c>
    </row>
    <row r="9">
      <c r="A9" s="488" t="s">
        <v>381</v>
      </c>
      <c r="B9" s="490"/>
      <c r="C9" s="490"/>
      <c r="D9" s="490"/>
      <c r="E9" s="491">
        <v>0.0922</v>
      </c>
      <c r="F9" s="491">
        <v>0.0934</v>
      </c>
      <c r="G9" s="491">
        <v>0.0903</v>
      </c>
      <c r="H9" s="490"/>
      <c r="I9" s="490"/>
      <c r="J9" s="490"/>
      <c r="K9" s="490"/>
      <c r="L9" s="490"/>
      <c r="M9" s="490"/>
      <c r="N9" s="489">
        <f t="shared" si="1"/>
        <v>0.09196666667</v>
      </c>
    </row>
    <row r="10">
      <c r="A10" s="490"/>
      <c r="B10" s="490"/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2" t="str">
        <f t="shared" si="1"/>
        <v>#DIV/0!</v>
      </c>
    </row>
    <row r="11">
      <c r="A11" s="488" t="s">
        <v>382</v>
      </c>
      <c r="B11" s="489">
        <v>1.0</v>
      </c>
      <c r="C11" s="489">
        <v>2.0</v>
      </c>
      <c r="D11" s="489">
        <v>3.0</v>
      </c>
      <c r="E11" s="489">
        <v>4.0</v>
      </c>
      <c r="F11" s="489">
        <v>5.0</v>
      </c>
      <c r="G11" s="489">
        <v>6.0</v>
      </c>
      <c r="H11" s="489">
        <v>7.0</v>
      </c>
      <c r="I11" s="489">
        <v>8.0</v>
      </c>
      <c r="J11" s="489">
        <v>9.0</v>
      </c>
      <c r="K11" s="489">
        <v>10.0</v>
      </c>
      <c r="L11" s="489">
        <v>11.0</v>
      </c>
      <c r="M11" s="489">
        <v>12.0</v>
      </c>
      <c r="N11" s="489">
        <f t="shared" si="1"/>
        <v>6.5</v>
      </c>
    </row>
    <row r="12">
      <c r="A12" s="488" t="s">
        <v>344</v>
      </c>
      <c r="B12" s="490"/>
      <c r="C12" s="490"/>
      <c r="D12" s="490"/>
      <c r="E12" s="490"/>
      <c r="F12" s="490"/>
      <c r="G12" s="490"/>
      <c r="H12" s="490"/>
      <c r="I12" s="490"/>
      <c r="J12" s="490"/>
      <c r="K12" s="491">
        <v>0.0827</v>
      </c>
      <c r="L12" s="491">
        <v>0.1043</v>
      </c>
      <c r="M12" s="491">
        <v>0.0928</v>
      </c>
      <c r="N12" s="489">
        <f t="shared" si="1"/>
        <v>0.09326666667</v>
      </c>
    </row>
    <row r="13">
      <c r="A13" s="488" t="s">
        <v>376</v>
      </c>
      <c r="B13" s="490"/>
      <c r="C13" s="490"/>
      <c r="D13" s="490"/>
      <c r="E13" s="490"/>
      <c r="F13" s="490"/>
      <c r="G13" s="490"/>
      <c r="H13" s="490"/>
      <c r="I13" s="490"/>
      <c r="J13" s="490"/>
      <c r="K13" s="491">
        <v>0.1133</v>
      </c>
      <c r="L13" s="491">
        <v>0.099</v>
      </c>
      <c r="M13" s="491">
        <v>0.1293</v>
      </c>
      <c r="N13" s="489">
        <f t="shared" si="1"/>
        <v>0.1138666667</v>
      </c>
    </row>
    <row r="14">
      <c r="A14" s="488" t="s">
        <v>377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1">
        <v>0.1063</v>
      </c>
      <c r="L14" s="491">
        <v>0.1198</v>
      </c>
      <c r="M14" s="491">
        <v>0.0985</v>
      </c>
      <c r="N14" s="489">
        <f t="shared" si="1"/>
        <v>0.1082</v>
      </c>
    </row>
    <row r="15">
      <c r="A15" s="488" t="s">
        <v>378</v>
      </c>
      <c r="B15" s="490"/>
      <c r="C15" s="490"/>
      <c r="D15" s="490"/>
      <c r="E15" s="490"/>
      <c r="F15" s="490"/>
      <c r="G15" s="490"/>
      <c r="H15" s="490"/>
      <c r="I15" s="490"/>
      <c r="J15" s="490"/>
      <c r="K15" s="491">
        <v>0.0999</v>
      </c>
      <c r="L15" s="491">
        <v>0.0982</v>
      </c>
      <c r="M15" s="491">
        <v>0.0884</v>
      </c>
      <c r="N15" s="489">
        <f t="shared" si="1"/>
        <v>0.0955</v>
      </c>
    </row>
    <row r="16">
      <c r="A16" s="488" t="s">
        <v>379</v>
      </c>
      <c r="B16" s="490"/>
      <c r="C16" s="490"/>
      <c r="D16" s="490"/>
      <c r="E16" s="490"/>
      <c r="F16" s="490"/>
      <c r="G16" s="490"/>
      <c r="H16" s="490"/>
      <c r="I16" s="490"/>
      <c r="J16" s="490"/>
      <c r="K16" s="491">
        <v>0.1083</v>
      </c>
      <c r="L16" s="491">
        <v>0.1078</v>
      </c>
      <c r="M16" s="491">
        <v>0.0971</v>
      </c>
      <c r="N16" s="489">
        <f t="shared" si="1"/>
        <v>0.1044</v>
      </c>
    </row>
    <row r="17">
      <c r="A17" s="488" t="s">
        <v>380</v>
      </c>
      <c r="B17" s="490"/>
      <c r="C17" s="490"/>
      <c r="D17" s="490"/>
      <c r="E17" s="490"/>
      <c r="F17" s="490"/>
      <c r="G17" s="490"/>
      <c r="H17" s="490"/>
      <c r="I17" s="490"/>
      <c r="J17" s="490"/>
      <c r="K17" s="491">
        <v>0.1245</v>
      </c>
      <c r="L17" s="491">
        <v>0.103</v>
      </c>
      <c r="M17" s="491">
        <v>0.1082</v>
      </c>
      <c r="N17" s="489">
        <f t="shared" si="1"/>
        <v>0.1119</v>
      </c>
    </row>
    <row r="18">
      <c r="A18" s="488" t="s">
        <v>347</v>
      </c>
      <c r="B18" s="490"/>
      <c r="C18" s="490"/>
      <c r="D18" s="490"/>
      <c r="E18" s="490"/>
      <c r="F18" s="490"/>
      <c r="G18" s="490"/>
      <c r="H18" s="490"/>
      <c r="I18" s="490"/>
      <c r="J18" s="490"/>
      <c r="K18" s="491">
        <v>0.0957</v>
      </c>
      <c r="L18" s="491">
        <v>0.1233</v>
      </c>
      <c r="M18" s="491">
        <v>0.1148</v>
      </c>
      <c r="N18" s="489">
        <f t="shared" si="1"/>
        <v>0.1112666667</v>
      </c>
    </row>
    <row r="19">
      <c r="A19" s="488" t="s">
        <v>381</v>
      </c>
      <c r="B19" s="490"/>
      <c r="C19" s="490"/>
      <c r="D19" s="490"/>
      <c r="E19" s="490"/>
      <c r="F19" s="490"/>
      <c r="G19" s="490"/>
      <c r="H19" s="490"/>
      <c r="I19" s="490"/>
      <c r="J19" s="490"/>
      <c r="K19" s="491">
        <v>0.1257</v>
      </c>
      <c r="L19" s="491">
        <v>0.1211</v>
      </c>
      <c r="M19" s="491">
        <v>0.1128</v>
      </c>
      <c r="N19" s="489">
        <f t="shared" si="1"/>
        <v>0.1198666667</v>
      </c>
    </row>
    <row r="20">
      <c r="A20" s="490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2" t="str">
        <f t="shared" si="1"/>
        <v>#DIV/0!</v>
      </c>
    </row>
    <row r="21">
      <c r="A21" s="488" t="s">
        <v>383</v>
      </c>
      <c r="B21" s="489">
        <v>1.0</v>
      </c>
      <c r="C21" s="489">
        <v>2.0</v>
      </c>
      <c r="D21" s="489">
        <v>3.0</v>
      </c>
      <c r="E21" s="489">
        <v>4.0</v>
      </c>
      <c r="F21" s="489">
        <v>5.0</v>
      </c>
      <c r="G21" s="489">
        <v>6.0</v>
      </c>
      <c r="H21" s="489">
        <v>7.0</v>
      </c>
      <c r="I21" s="489">
        <v>8.0</v>
      </c>
      <c r="J21" s="489">
        <v>9.0</v>
      </c>
      <c r="K21" s="489">
        <v>10.0</v>
      </c>
      <c r="L21" s="489">
        <v>11.0</v>
      </c>
      <c r="M21" s="489">
        <v>12.0</v>
      </c>
      <c r="N21" s="489">
        <f t="shared" si="1"/>
        <v>6.5</v>
      </c>
    </row>
    <row r="22">
      <c r="A22" s="488" t="s">
        <v>344</v>
      </c>
      <c r="B22" s="491">
        <v>0.0782</v>
      </c>
      <c r="C22" s="491">
        <v>0.1077</v>
      </c>
      <c r="D22" s="491">
        <v>0.087</v>
      </c>
      <c r="E22" s="490"/>
      <c r="F22" s="490"/>
      <c r="G22" s="490"/>
      <c r="H22" s="490"/>
      <c r="I22" s="490"/>
      <c r="J22" s="490"/>
      <c r="K22" s="490"/>
      <c r="L22" s="490"/>
      <c r="M22" s="490"/>
      <c r="N22" s="489">
        <f t="shared" si="1"/>
        <v>0.09096666667</v>
      </c>
    </row>
    <row r="23">
      <c r="A23" s="488" t="s">
        <v>376</v>
      </c>
      <c r="B23" s="491">
        <v>0.1743</v>
      </c>
      <c r="C23" s="491">
        <v>0.1042</v>
      </c>
      <c r="D23" s="491">
        <v>0.1848</v>
      </c>
      <c r="E23" s="490"/>
      <c r="F23" s="490"/>
      <c r="G23" s="490"/>
      <c r="H23" s="490"/>
      <c r="I23" s="490"/>
      <c r="J23" s="490"/>
      <c r="K23" s="490"/>
      <c r="L23" s="490"/>
      <c r="M23" s="490"/>
      <c r="N23" s="489">
        <f t="shared" si="1"/>
        <v>0.1544333333</v>
      </c>
    </row>
    <row r="24">
      <c r="A24" s="488" t="s">
        <v>377</v>
      </c>
      <c r="B24" s="491">
        <v>0.1091</v>
      </c>
      <c r="C24" s="491">
        <v>0.1171</v>
      </c>
      <c r="D24" s="491">
        <v>0.0963</v>
      </c>
      <c r="E24" s="490"/>
      <c r="F24" s="490"/>
      <c r="G24" s="490"/>
      <c r="H24" s="490"/>
      <c r="I24" s="490"/>
      <c r="J24" s="490"/>
      <c r="K24" s="490"/>
      <c r="L24" s="490"/>
      <c r="M24" s="490"/>
      <c r="N24" s="489">
        <f t="shared" si="1"/>
        <v>0.1075</v>
      </c>
    </row>
    <row r="25">
      <c r="A25" s="488" t="s">
        <v>378</v>
      </c>
      <c r="B25" s="491">
        <v>0.1172</v>
      </c>
      <c r="C25" s="491">
        <v>0.1063</v>
      </c>
      <c r="D25" s="491">
        <v>0.0839</v>
      </c>
      <c r="E25" s="490"/>
      <c r="F25" s="490"/>
      <c r="G25" s="490"/>
      <c r="H25" s="490"/>
      <c r="I25" s="490"/>
      <c r="J25" s="490"/>
      <c r="K25" s="490"/>
      <c r="L25" s="490"/>
      <c r="M25" s="490"/>
      <c r="N25" s="489">
        <f t="shared" si="1"/>
        <v>0.1024666667</v>
      </c>
    </row>
    <row r="26">
      <c r="A26" s="488" t="s">
        <v>379</v>
      </c>
      <c r="B26" s="491">
        <v>0.1096</v>
      </c>
      <c r="C26" s="491">
        <v>0.1023</v>
      </c>
      <c r="D26" s="491">
        <v>0.1053</v>
      </c>
      <c r="E26" s="490"/>
      <c r="F26" s="490"/>
      <c r="G26" s="490"/>
      <c r="H26" s="490"/>
      <c r="I26" s="490"/>
      <c r="J26" s="490"/>
      <c r="K26" s="490"/>
      <c r="L26" s="490"/>
      <c r="M26" s="490"/>
      <c r="N26" s="489">
        <f t="shared" si="1"/>
        <v>0.1057333333</v>
      </c>
    </row>
    <row r="27">
      <c r="A27" s="488" t="s">
        <v>380</v>
      </c>
      <c r="B27" s="491">
        <v>0.1477</v>
      </c>
      <c r="C27" s="491">
        <v>0.0969</v>
      </c>
      <c r="D27" s="491">
        <v>0.1266</v>
      </c>
      <c r="E27" s="490"/>
      <c r="F27" s="490"/>
      <c r="G27" s="490"/>
      <c r="H27" s="490"/>
      <c r="I27" s="490"/>
      <c r="J27" s="490"/>
      <c r="K27" s="490"/>
      <c r="L27" s="490"/>
      <c r="M27" s="490"/>
      <c r="N27" s="489">
        <f t="shared" si="1"/>
        <v>0.1237333333</v>
      </c>
    </row>
    <row r="28">
      <c r="A28" s="488" t="s">
        <v>347</v>
      </c>
      <c r="B28" s="491">
        <v>0.1029</v>
      </c>
      <c r="C28" s="491">
        <v>0.1109</v>
      </c>
      <c r="D28" s="491">
        <v>0.1338</v>
      </c>
      <c r="E28" s="490"/>
      <c r="F28" s="490"/>
      <c r="G28" s="490"/>
      <c r="H28" s="490"/>
      <c r="I28" s="490"/>
      <c r="J28" s="490"/>
      <c r="K28" s="490"/>
      <c r="L28" s="490"/>
      <c r="M28" s="490"/>
      <c r="N28" s="489">
        <f t="shared" si="1"/>
        <v>0.1158666667</v>
      </c>
    </row>
    <row r="29">
      <c r="A29" s="488" t="s">
        <v>381</v>
      </c>
      <c r="B29" s="491">
        <v>0.1382</v>
      </c>
      <c r="C29" s="491">
        <v>0.119</v>
      </c>
      <c r="D29" s="491">
        <v>0.1347</v>
      </c>
      <c r="E29" s="490"/>
      <c r="F29" s="490"/>
      <c r="G29" s="490"/>
      <c r="H29" s="490"/>
      <c r="I29" s="490"/>
      <c r="J29" s="490"/>
      <c r="K29" s="490"/>
      <c r="L29" s="490"/>
      <c r="M29" s="490"/>
      <c r="N29" s="489">
        <f t="shared" si="1"/>
        <v>0.1306333333</v>
      </c>
    </row>
    <row r="30">
      <c r="A30" s="490"/>
      <c r="B30" s="490"/>
      <c r="C30" s="490"/>
      <c r="D30" s="490"/>
      <c r="E30" s="490"/>
      <c r="F30" s="490"/>
      <c r="G30" s="490"/>
      <c r="H30" s="490"/>
      <c r="I30" s="490"/>
      <c r="J30" s="490"/>
      <c r="K30" s="490"/>
      <c r="L30" s="490"/>
      <c r="M30" s="490"/>
      <c r="N30" s="492" t="str">
        <f t="shared" si="1"/>
        <v>#DIV/0!</v>
      </c>
    </row>
    <row r="31">
      <c r="A31" s="488" t="s">
        <v>384</v>
      </c>
      <c r="B31" s="489">
        <v>1.0</v>
      </c>
      <c r="C31" s="489">
        <v>2.0</v>
      </c>
      <c r="D31" s="489">
        <v>3.0</v>
      </c>
      <c r="E31" s="489">
        <v>4.0</v>
      </c>
      <c r="F31" s="489">
        <v>5.0</v>
      </c>
      <c r="G31" s="489">
        <v>6.0</v>
      </c>
      <c r="H31" s="489">
        <v>7.0</v>
      </c>
      <c r="I31" s="489">
        <v>8.0</v>
      </c>
      <c r="J31" s="489">
        <v>9.0</v>
      </c>
      <c r="K31" s="489">
        <v>10.0</v>
      </c>
      <c r="L31" s="489">
        <v>11.0</v>
      </c>
      <c r="M31" s="489">
        <v>12.0</v>
      </c>
      <c r="N31" s="489">
        <f t="shared" si="1"/>
        <v>6.5</v>
      </c>
    </row>
    <row r="32">
      <c r="A32" s="488" t="s">
        <v>344</v>
      </c>
      <c r="B32" s="490"/>
      <c r="C32" s="490"/>
      <c r="D32" s="490"/>
      <c r="E32" s="491">
        <v>0.0888</v>
      </c>
      <c r="F32" s="491">
        <v>0.1111</v>
      </c>
      <c r="G32" s="491">
        <v>0.0922</v>
      </c>
      <c r="H32" s="490"/>
      <c r="I32" s="490"/>
      <c r="J32" s="490"/>
      <c r="K32" s="490"/>
      <c r="L32" s="490"/>
      <c r="M32" s="490"/>
      <c r="N32" s="489">
        <f t="shared" si="1"/>
        <v>0.09736666667</v>
      </c>
    </row>
    <row r="33">
      <c r="A33" s="488" t="s">
        <v>376</v>
      </c>
      <c r="B33" s="490"/>
      <c r="C33" s="490"/>
      <c r="D33" s="490"/>
      <c r="E33" s="491">
        <v>0.2842</v>
      </c>
      <c r="F33" s="491">
        <v>0.1389</v>
      </c>
      <c r="G33" s="491">
        <v>0.2981</v>
      </c>
      <c r="H33" s="490"/>
      <c r="I33" s="490"/>
      <c r="J33" s="490"/>
      <c r="K33" s="490"/>
      <c r="L33" s="490"/>
      <c r="M33" s="490"/>
      <c r="N33" s="489">
        <f t="shared" si="1"/>
        <v>0.2404</v>
      </c>
    </row>
    <row r="34">
      <c r="A34" s="488" t="s">
        <v>377</v>
      </c>
      <c r="B34" s="490"/>
      <c r="C34" s="490"/>
      <c r="D34" s="490"/>
      <c r="E34" s="491">
        <v>0.1233</v>
      </c>
      <c r="F34" s="491">
        <v>0.1389</v>
      </c>
      <c r="G34" s="491">
        <v>0.0988</v>
      </c>
      <c r="H34" s="490"/>
      <c r="I34" s="490"/>
      <c r="J34" s="490"/>
      <c r="K34" s="490"/>
      <c r="L34" s="490"/>
      <c r="M34" s="490"/>
      <c r="N34" s="489">
        <f t="shared" si="1"/>
        <v>0.1203333333</v>
      </c>
    </row>
    <row r="35">
      <c r="A35" s="488" t="s">
        <v>378</v>
      </c>
      <c r="B35" s="490"/>
      <c r="C35" s="490"/>
      <c r="D35" s="490"/>
      <c r="E35" s="491">
        <v>0.1561</v>
      </c>
      <c r="F35" s="491">
        <v>0.1356</v>
      </c>
      <c r="G35" s="491">
        <v>0.0854</v>
      </c>
      <c r="H35" s="490"/>
      <c r="I35" s="490"/>
      <c r="J35" s="490"/>
      <c r="K35" s="490"/>
      <c r="L35" s="490"/>
      <c r="M35" s="490"/>
      <c r="N35" s="489">
        <f t="shared" si="1"/>
        <v>0.1257</v>
      </c>
    </row>
    <row r="36">
      <c r="A36" s="488" t="s">
        <v>379</v>
      </c>
      <c r="B36" s="490"/>
      <c r="C36" s="490"/>
      <c r="D36" s="490"/>
      <c r="E36" s="491">
        <v>0.1123</v>
      </c>
      <c r="F36" s="491">
        <v>0.1199</v>
      </c>
      <c r="G36" s="491">
        <v>0.1004</v>
      </c>
      <c r="H36" s="490"/>
      <c r="I36" s="490"/>
      <c r="J36" s="490"/>
      <c r="K36" s="490"/>
      <c r="L36" s="490"/>
      <c r="M36" s="490"/>
      <c r="N36" s="489">
        <f t="shared" si="1"/>
        <v>0.1108666667</v>
      </c>
    </row>
    <row r="37">
      <c r="A37" s="488" t="s">
        <v>380</v>
      </c>
      <c r="B37" s="490"/>
      <c r="C37" s="490"/>
      <c r="D37" s="490"/>
      <c r="E37" s="491">
        <v>0.2334</v>
      </c>
      <c r="F37" s="491">
        <v>0.1644</v>
      </c>
      <c r="G37" s="491">
        <v>0.1744</v>
      </c>
      <c r="H37" s="490"/>
      <c r="I37" s="490"/>
      <c r="J37" s="490"/>
      <c r="K37" s="490"/>
      <c r="L37" s="490"/>
      <c r="M37" s="490"/>
      <c r="N37" s="489">
        <f t="shared" si="1"/>
        <v>0.1907333333</v>
      </c>
    </row>
    <row r="38">
      <c r="A38" s="488" t="s">
        <v>347</v>
      </c>
      <c r="B38" s="490"/>
      <c r="C38" s="490"/>
      <c r="D38" s="490"/>
      <c r="E38" s="491">
        <v>0.1276</v>
      </c>
      <c r="F38" s="491">
        <v>0.179</v>
      </c>
      <c r="G38" s="491">
        <v>0.2035</v>
      </c>
      <c r="H38" s="490"/>
      <c r="I38" s="490"/>
      <c r="J38" s="490"/>
      <c r="K38" s="490"/>
      <c r="L38" s="490"/>
      <c r="M38" s="490"/>
      <c r="N38" s="489">
        <f t="shared" si="1"/>
        <v>0.1700333333</v>
      </c>
    </row>
    <row r="39">
      <c r="A39" s="488" t="s">
        <v>381</v>
      </c>
      <c r="B39" s="490"/>
      <c r="C39" s="490"/>
      <c r="D39" s="490"/>
      <c r="E39" s="491">
        <v>0.1971</v>
      </c>
      <c r="F39" s="491">
        <v>0.1574</v>
      </c>
      <c r="G39" s="491">
        <v>0.1649</v>
      </c>
      <c r="H39" s="490"/>
      <c r="I39" s="490"/>
      <c r="J39" s="490"/>
      <c r="K39" s="490"/>
      <c r="L39" s="490"/>
      <c r="M39" s="490"/>
      <c r="N39" s="489">
        <f t="shared" si="1"/>
        <v>0.1731333333</v>
      </c>
    </row>
    <row r="40">
      <c r="A40" s="490"/>
      <c r="B40" s="490"/>
      <c r="C40" s="490"/>
      <c r="D40" s="490"/>
      <c r="E40" s="490"/>
      <c r="F40" s="490"/>
      <c r="G40" s="490"/>
      <c r="H40" s="490"/>
      <c r="I40" s="490"/>
      <c r="J40" s="490"/>
      <c r="K40" s="490"/>
      <c r="L40" s="490"/>
      <c r="M40" s="490"/>
      <c r="N40" s="492" t="str">
        <f t="shared" si="1"/>
        <v>#DIV/0!</v>
      </c>
    </row>
    <row r="41">
      <c r="A41" s="488" t="s">
        <v>375</v>
      </c>
      <c r="B41" s="489">
        <v>1.0</v>
      </c>
      <c r="C41" s="489">
        <v>2.0</v>
      </c>
      <c r="D41" s="489">
        <v>3.0</v>
      </c>
      <c r="E41" s="489">
        <v>4.0</v>
      </c>
      <c r="F41" s="489">
        <v>5.0</v>
      </c>
      <c r="G41" s="489">
        <v>6.0</v>
      </c>
      <c r="H41" s="489">
        <v>7.0</v>
      </c>
      <c r="I41" s="489">
        <v>8.0</v>
      </c>
      <c r="J41" s="489">
        <v>9.0</v>
      </c>
      <c r="K41" s="489">
        <v>10.0</v>
      </c>
      <c r="L41" s="489">
        <v>11.0</v>
      </c>
      <c r="M41" s="489">
        <v>12.0</v>
      </c>
      <c r="N41" s="489">
        <f t="shared" si="1"/>
        <v>6.5</v>
      </c>
    </row>
    <row r="42">
      <c r="A42" s="488" t="s">
        <v>344</v>
      </c>
      <c r="B42" s="490"/>
      <c r="C42" s="490"/>
      <c r="D42" s="490"/>
      <c r="E42" s="490"/>
      <c r="F42" s="490"/>
      <c r="G42" s="490"/>
      <c r="H42" s="491">
        <v>0.0911</v>
      </c>
      <c r="I42" s="491">
        <v>0.1357</v>
      </c>
      <c r="J42" s="491">
        <v>0.0964</v>
      </c>
      <c r="K42" s="490"/>
      <c r="L42" s="490"/>
      <c r="M42" s="490"/>
      <c r="N42" s="489">
        <f t="shared" si="1"/>
        <v>0.1077333333</v>
      </c>
    </row>
    <row r="43">
      <c r="A43" s="488" t="s">
        <v>376</v>
      </c>
      <c r="B43" s="490"/>
      <c r="C43" s="490"/>
      <c r="D43" s="490"/>
      <c r="E43" s="490"/>
      <c r="F43" s="490"/>
      <c r="G43" s="490"/>
      <c r="H43" s="491">
        <v>0.388</v>
      </c>
      <c r="I43" s="491">
        <v>0.2173</v>
      </c>
      <c r="J43" s="491">
        <v>0.407</v>
      </c>
      <c r="K43" s="490"/>
      <c r="L43" s="490"/>
      <c r="M43" s="490"/>
      <c r="N43" s="489">
        <f t="shared" si="1"/>
        <v>0.3374333333</v>
      </c>
    </row>
    <row r="44">
      <c r="A44" s="488" t="s">
        <v>377</v>
      </c>
      <c r="B44" s="490"/>
      <c r="C44" s="490"/>
      <c r="D44" s="490"/>
      <c r="E44" s="490"/>
      <c r="F44" s="490"/>
      <c r="G44" s="490"/>
      <c r="H44" s="491">
        <v>0.1429</v>
      </c>
      <c r="I44" s="491">
        <v>0.166</v>
      </c>
      <c r="J44" s="491">
        <v>0.1001</v>
      </c>
      <c r="K44" s="490"/>
      <c r="L44" s="490"/>
      <c r="M44" s="490"/>
      <c r="N44" s="489">
        <f t="shared" si="1"/>
        <v>0.1363333333</v>
      </c>
    </row>
    <row r="45">
      <c r="A45" s="488" t="s">
        <v>378</v>
      </c>
      <c r="B45" s="490"/>
      <c r="C45" s="490"/>
      <c r="D45" s="490"/>
      <c r="E45" s="490"/>
      <c r="F45" s="490"/>
      <c r="G45" s="490"/>
      <c r="H45" s="491">
        <v>0.2217</v>
      </c>
      <c r="I45" s="491">
        <v>0.1621</v>
      </c>
      <c r="J45" s="491">
        <v>0.0974</v>
      </c>
      <c r="K45" s="490"/>
      <c r="L45" s="490"/>
      <c r="M45" s="490"/>
      <c r="N45" s="489">
        <f t="shared" si="1"/>
        <v>0.1604</v>
      </c>
    </row>
    <row r="46">
      <c r="A46" s="488" t="s">
        <v>379</v>
      </c>
      <c r="B46" s="490"/>
      <c r="C46" s="490"/>
      <c r="D46" s="490"/>
      <c r="E46" s="490"/>
      <c r="F46" s="490"/>
      <c r="G46" s="490"/>
      <c r="H46" s="491">
        <v>0.1292</v>
      </c>
      <c r="I46" s="491">
        <v>0.1235</v>
      </c>
      <c r="J46" s="491">
        <v>0.1139</v>
      </c>
      <c r="K46" s="490"/>
      <c r="L46" s="490"/>
      <c r="M46" s="490"/>
      <c r="N46" s="489">
        <f t="shared" si="1"/>
        <v>0.1222</v>
      </c>
    </row>
    <row r="47">
      <c r="A47" s="488" t="s">
        <v>380</v>
      </c>
      <c r="B47" s="490"/>
      <c r="C47" s="490"/>
      <c r="D47" s="490"/>
      <c r="E47" s="490"/>
      <c r="F47" s="490"/>
      <c r="G47" s="490"/>
      <c r="H47" s="491">
        <v>0.3497</v>
      </c>
      <c r="I47" s="491">
        <v>0.244</v>
      </c>
      <c r="J47" s="491">
        <v>0.266</v>
      </c>
      <c r="K47" s="490"/>
      <c r="L47" s="490"/>
      <c r="M47" s="490"/>
      <c r="N47" s="489">
        <f t="shared" si="1"/>
        <v>0.2865666667</v>
      </c>
    </row>
    <row r="48">
      <c r="A48" s="488" t="s">
        <v>347</v>
      </c>
      <c r="B48" s="490"/>
      <c r="C48" s="490"/>
      <c r="D48" s="490"/>
      <c r="E48" s="490"/>
      <c r="F48" s="490"/>
      <c r="G48" s="490"/>
      <c r="H48" s="491">
        <v>0.1763</v>
      </c>
      <c r="I48" s="491">
        <v>0.2758</v>
      </c>
      <c r="J48" s="491">
        <v>0.3033</v>
      </c>
      <c r="K48" s="490"/>
      <c r="L48" s="490"/>
      <c r="M48" s="490"/>
      <c r="N48" s="489">
        <f t="shared" si="1"/>
        <v>0.2518</v>
      </c>
    </row>
    <row r="49">
      <c r="A49" s="488" t="s">
        <v>381</v>
      </c>
      <c r="B49" s="490"/>
      <c r="C49" s="490"/>
      <c r="D49" s="490"/>
      <c r="E49" s="490"/>
      <c r="F49" s="490"/>
      <c r="G49" s="490"/>
      <c r="H49" s="491">
        <v>0.2964</v>
      </c>
      <c r="I49" s="491">
        <v>0.2258</v>
      </c>
      <c r="J49" s="491">
        <v>0.2478</v>
      </c>
      <c r="K49" s="490"/>
      <c r="L49" s="490"/>
      <c r="M49" s="490"/>
      <c r="N49" s="489">
        <f t="shared" si="1"/>
        <v>0.2566666667</v>
      </c>
    </row>
    <row r="50">
      <c r="A50" s="490"/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  <c r="N50" s="492" t="str">
        <f t="shared" si="1"/>
        <v>#DIV/0!</v>
      </c>
    </row>
    <row r="51">
      <c r="A51" s="488" t="s">
        <v>385</v>
      </c>
      <c r="B51" s="489">
        <v>1.0</v>
      </c>
      <c r="C51" s="489">
        <v>2.0</v>
      </c>
      <c r="D51" s="489">
        <v>3.0</v>
      </c>
      <c r="E51" s="489">
        <v>4.0</v>
      </c>
      <c r="F51" s="489">
        <v>5.0</v>
      </c>
      <c r="G51" s="489">
        <v>6.0</v>
      </c>
      <c r="H51" s="489">
        <v>7.0</v>
      </c>
      <c r="I51" s="489">
        <v>8.0</v>
      </c>
      <c r="J51" s="489">
        <v>9.0</v>
      </c>
      <c r="K51" s="489">
        <v>10.0</v>
      </c>
      <c r="L51" s="489">
        <v>11.0</v>
      </c>
      <c r="M51" s="489">
        <v>12.0</v>
      </c>
      <c r="N51" s="489">
        <f t="shared" si="1"/>
        <v>6.5</v>
      </c>
    </row>
    <row r="52">
      <c r="A52" s="488" t="s">
        <v>344</v>
      </c>
      <c r="B52" s="490"/>
      <c r="C52" s="490"/>
      <c r="D52" s="490"/>
      <c r="E52" s="490"/>
      <c r="F52" s="490"/>
      <c r="G52" s="490"/>
      <c r="H52" s="490"/>
      <c r="I52" s="490"/>
      <c r="J52" s="490"/>
      <c r="K52" s="491">
        <v>0.0928</v>
      </c>
      <c r="L52" s="491">
        <v>0.1677</v>
      </c>
      <c r="M52" s="491">
        <v>0.1125</v>
      </c>
      <c r="N52" s="489">
        <f t="shared" si="1"/>
        <v>0.1243333333</v>
      </c>
    </row>
    <row r="53">
      <c r="A53" s="488" t="s">
        <v>376</v>
      </c>
      <c r="B53" s="490"/>
      <c r="C53" s="490"/>
      <c r="D53" s="490"/>
      <c r="E53" s="490"/>
      <c r="F53" s="490"/>
      <c r="G53" s="490"/>
      <c r="H53" s="490"/>
      <c r="I53" s="490"/>
      <c r="J53" s="490"/>
      <c r="K53" s="491">
        <v>0.4605</v>
      </c>
      <c r="L53" s="491">
        <v>0.3088</v>
      </c>
      <c r="M53" s="491">
        <v>0.4591</v>
      </c>
      <c r="N53" s="489">
        <f t="shared" si="1"/>
        <v>0.4094666667</v>
      </c>
    </row>
    <row r="54">
      <c r="A54" s="488" t="s">
        <v>377</v>
      </c>
      <c r="B54" s="490"/>
      <c r="C54" s="490"/>
      <c r="D54" s="490"/>
      <c r="E54" s="490"/>
      <c r="F54" s="490"/>
      <c r="G54" s="490"/>
      <c r="H54" s="490"/>
      <c r="I54" s="490"/>
      <c r="J54" s="490"/>
      <c r="K54" s="491">
        <v>0.1664</v>
      </c>
      <c r="L54" s="491">
        <v>0.2095</v>
      </c>
      <c r="M54" s="491">
        <v>0.117</v>
      </c>
      <c r="N54" s="489">
        <f t="shared" si="1"/>
        <v>0.1643</v>
      </c>
    </row>
    <row r="55">
      <c r="A55" s="488" t="s">
        <v>378</v>
      </c>
      <c r="B55" s="490"/>
      <c r="C55" s="490"/>
      <c r="D55" s="490"/>
      <c r="E55" s="490"/>
      <c r="F55" s="490"/>
      <c r="G55" s="490"/>
      <c r="H55" s="490"/>
      <c r="I55" s="490"/>
      <c r="J55" s="490"/>
      <c r="K55" s="491">
        <v>0.2965</v>
      </c>
      <c r="L55" s="491">
        <v>0.2196</v>
      </c>
      <c r="M55" s="491">
        <v>0.1239</v>
      </c>
      <c r="N55" s="489">
        <f t="shared" si="1"/>
        <v>0.2133333333</v>
      </c>
    </row>
    <row r="56">
      <c r="A56" s="488" t="s">
        <v>379</v>
      </c>
      <c r="B56" s="490"/>
      <c r="C56" s="490"/>
      <c r="D56" s="490"/>
      <c r="E56" s="490"/>
      <c r="F56" s="490"/>
      <c r="G56" s="490"/>
      <c r="H56" s="490"/>
      <c r="I56" s="490"/>
      <c r="J56" s="490"/>
      <c r="K56" s="491">
        <v>0.1353</v>
      </c>
      <c r="L56" s="491">
        <v>0.1456</v>
      </c>
      <c r="M56" s="491">
        <v>0.1214</v>
      </c>
      <c r="N56" s="489">
        <f t="shared" si="1"/>
        <v>0.1341</v>
      </c>
    </row>
    <row r="57">
      <c r="A57" s="488" t="s">
        <v>380</v>
      </c>
      <c r="B57" s="490"/>
      <c r="C57" s="490"/>
      <c r="D57" s="490"/>
      <c r="E57" s="490"/>
      <c r="F57" s="490"/>
      <c r="G57" s="490"/>
      <c r="H57" s="490"/>
      <c r="I57" s="490"/>
      <c r="J57" s="490"/>
      <c r="K57" s="491">
        <v>0.4206</v>
      </c>
      <c r="L57" s="491">
        <v>0.3227</v>
      </c>
      <c r="M57" s="491">
        <v>0.356</v>
      </c>
      <c r="N57" s="489">
        <f t="shared" si="1"/>
        <v>0.3664333333</v>
      </c>
    </row>
    <row r="58">
      <c r="A58" s="488" t="s">
        <v>347</v>
      </c>
      <c r="B58" s="490"/>
      <c r="C58" s="490"/>
      <c r="D58" s="490"/>
      <c r="E58" s="490"/>
      <c r="F58" s="490"/>
      <c r="G58" s="490"/>
      <c r="H58" s="490"/>
      <c r="I58" s="490"/>
      <c r="J58" s="490"/>
      <c r="K58" s="491">
        <v>0.2311</v>
      </c>
      <c r="L58" s="491">
        <v>0.331</v>
      </c>
      <c r="M58" s="491">
        <v>0.3634</v>
      </c>
      <c r="N58" s="489">
        <f t="shared" si="1"/>
        <v>0.3085</v>
      </c>
    </row>
    <row r="59">
      <c r="A59" s="488" t="s">
        <v>381</v>
      </c>
      <c r="B59" s="490"/>
      <c r="C59" s="490"/>
      <c r="D59" s="490"/>
      <c r="E59" s="490"/>
      <c r="F59" s="490"/>
      <c r="G59" s="490"/>
      <c r="H59" s="490"/>
      <c r="I59" s="490"/>
      <c r="J59" s="490"/>
      <c r="K59" s="491">
        <v>0.3507</v>
      </c>
      <c r="L59" s="491">
        <v>0.3059</v>
      </c>
      <c r="M59" s="491">
        <v>0.3096</v>
      </c>
      <c r="N59" s="489">
        <f t="shared" si="1"/>
        <v>0.3220666667</v>
      </c>
    </row>
    <row r="60">
      <c r="A60" s="490"/>
      <c r="B60" s="490"/>
      <c r="C60" s="490"/>
      <c r="D60" s="490"/>
      <c r="E60" s="490"/>
      <c r="F60" s="490"/>
      <c r="G60" s="490"/>
      <c r="H60" s="490"/>
      <c r="I60" s="490"/>
      <c r="J60" s="490"/>
      <c r="K60" s="490"/>
      <c r="L60" s="490"/>
      <c r="M60" s="490"/>
      <c r="N60" s="492" t="str">
        <f t="shared" si="1"/>
        <v>#DIV/0!</v>
      </c>
    </row>
    <row r="61">
      <c r="A61" s="488" t="s">
        <v>386</v>
      </c>
      <c r="B61" s="489">
        <v>1.0</v>
      </c>
      <c r="C61" s="489">
        <v>2.0</v>
      </c>
      <c r="D61" s="489">
        <v>3.0</v>
      </c>
      <c r="E61" s="489">
        <v>4.0</v>
      </c>
      <c r="F61" s="489">
        <v>5.0</v>
      </c>
      <c r="G61" s="489">
        <v>6.0</v>
      </c>
      <c r="H61" s="489">
        <v>7.0</v>
      </c>
      <c r="I61" s="489">
        <v>8.0</v>
      </c>
      <c r="J61" s="489">
        <v>9.0</v>
      </c>
      <c r="K61" s="489">
        <v>10.0</v>
      </c>
      <c r="L61" s="489">
        <v>11.0</v>
      </c>
      <c r="M61" s="489">
        <v>12.0</v>
      </c>
      <c r="N61" s="489">
        <f t="shared" si="1"/>
        <v>6.5</v>
      </c>
    </row>
    <row r="62">
      <c r="A62" s="488" t="s">
        <v>344</v>
      </c>
      <c r="B62" s="489">
        <v>0.0894</v>
      </c>
      <c r="C62" s="489">
        <v>0.1877</v>
      </c>
      <c r="D62" s="489">
        <v>0.1127</v>
      </c>
      <c r="E62" s="490"/>
      <c r="F62" s="490"/>
      <c r="G62" s="490"/>
      <c r="H62" s="490"/>
      <c r="I62" s="490"/>
      <c r="J62" s="490"/>
      <c r="K62" s="490"/>
      <c r="L62" s="490"/>
      <c r="M62" s="490"/>
      <c r="N62" s="489">
        <f t="shared" si="1"/>
        <v>0.1299333333</v>
      </c>
    </row>
    <row r="63">
      <c r="A63" s="488" t="s">
        <v>376</v>
      </c>
      <c r="B63" s="489">
        <v>0.5095</v>
      </c>
      <c r="C63" s="489">
        <v>0.3876</v>
      </c>
      <c r="D63" s="489">
        <v>0.519</v>
      </c>
      <c r="E63" s="490"/>
      <c r="F63" s="490"/>
      <c r="G63" s="490"/>
      <c r="H63" s="490"/>
      <c r="I63" s="490"/>
      <c r="J63" s="490"/>
      <c r="K63" s="490"/>
      <c r="L63" s="490"/>
      <c r="M63" s="490"/>
      <c r="N63" s="489">
        <f t="shared" si="1"/>
        <v>0.4720333333</v>
      </c>
    </row>
    <row r="64">
      <c r="A64" s="488" t="s">
        <v>377</v>
      </c>
      <c r="B64" s="489">
        <v>0.1874</v>
      </c>
      <c r="C64" s="489">
        <v>0.2506</v>
      </c>
      <c r="D64" s="489">
        <v>0.1309</v>
      </c>
      <c r="E64" s="490"/>
      <c r="F64" s="490"/>
      <c r="G64" s="490"/>
      <c r="H64" s="490"/>
      <c r="I64" s="490"/>
      <c r="J64" s="490"/>
      <c r="K64" s="490"/>
      <c r="L64" s="490"/>
      <c r="M64" s="490"/>
      <c r="N64" s="489">
        <f t="shared" si="1"/>
        <v>0.1896333333</v>
      </c>
    </row>
    <row r="65">
      <c r="A65" s="488" t="s">
        <v>378</v>
      </c>
      <c r="B65" s="489">
        <v>0.3621</v>
      </c>
      <c r="C65" s="489">
        <v>0.264</v>
      </c>
      <c r="D65" s="489">
        <v>0.1514</v>
      </c>
      <c r="E65" s="490"/>
      <c r="F65" s="490"/>
      <c r="G65" s="490"/>
      <c r="H65" s="490"/>
      <c r="I65" s="490"/>
      <c r="J65" s="490"/>
      <c r="K65" s="490"/>
      <c r="L65" s="490"/>
      <c r="M65" s="490"/>
      <c r="N65" s="489">
        <f t="shared" si="1"/>
        <v>0.2591666667</v>
      </c>
    </row>
    <row r="66">
      <c r="A66" s="488" t="s">
        <v>379</v>
      </c>
      <c r="B66" s="489">
        <v>0.1488</v>
      </c>
      <c r="C66" s="489">
        <v>0.1348</v>
      </c>
      <c r="D66" s="489">
        <v>0.1334</v>
      </c>
      <c r="E66" s="490"/>
      <c r="F66" s="490"/>
      <c r="G66" s="490"/>
      <c r="H66" s="490"/>
      <c r="I66" s="490"/>
      <c r="J66" s="490"/>
      <c r="K66" s="490"/>
      <c r="L66" s="490"/>
      <c r="M66" s="490"/>
      <c r="N66" s="489">
        <f t="shared" si="1"/>
        <v>0.139</v>
      </c>
    </row>
    <row r="67">
      <c r="A67" s="488" t="s">
        <v>380</v>
      </c>
      <c r="B67" s="489">
        <v>0.4904</v>
      </c>
      <c r="C67" s="489">
        <v>0.3993</v>
      </c>
      <c r="D67" s="489">
        <v>0.4259</v>
      </c>
      <c r="E67" s="490"/>
      <c r="F67" s="490"/>
      <c r="G67" s="490"/>
      <c r="H67" s="490"/>
      <c r="I67" s="490"/>
      <c r="J67" s="490"/>
      <c r="K67" s="490"/>
      <c r="L67" s="490"/>
      <c r="M67" s="490"/>
      <c r="N67" s="489">
        <f t="shared" si="1"/>
        <v>0.4385333333</v>
      </c>
    </row>
    <row r="68">
      <c r="A68" s="488" t="s">
        <v>347</v>
      </c>
      <c r="B68" s="489">
        <v>0.305</v>
      </c>
      <c r="C68" s="489">
        <v>0.4042</v>
      </c>
      <c r="D68" s="489">
        <v>0.4066</v>
      </c>
      <c r="E68" s="490"/>
      <c r="F68" s="490"/>
      <c r="G68" s="490"/>
      <c r="H68" s="490"/>
      <c r="I68" s="490"/>
      <c r="J68" s="490"/>
      <c r="K68" s="490"/>
      <c r="L68" s="490"/>
      <c r="M68" s="490"/>
      <c r="N68" s="489">
        <f t="shared" si="1"/>
        <v>0.3719333333</v>
      </c>
    </row>
    <row r="69">
      <c r="A69" s="488" t="s">
        <v>381</v>
      </c>
      <c r="B69" s="489">
        <v>0.4023</v>
      </c>
      <c r="C69" s="489">
        <v>0.3721</v>
      </c>
      <c r="D69" s="489">
        <v>0.3726</v>
      </c>
      <c r="E69" s="490"/>
      <c r="F69" s="490"/>
      <c r="G69" s="490"/>
      <c r="H69" s="490"/>
      <c r="I69" s="490"/>
      <c r="J69" s="490"/>
      <c r="K69" s="490"/>
      <c r="L69" s="490"/>
      <c r="M69" s="490"/>
      <c r="N69" s="489">
        <f t="shared" si="1"/>
        <v>0.3823333333</v>
      </c>
    </row>
    <row r="70">
      <c r="A70" s="490"/>
      <c r="B70" s="490"/>
      <c r="C70" s="490"/>
      <c r="D70" s="490"/>
      <c r="E70" s="490"/>
      <c r="F70" s="490"/>
      <c r="G70" s="490"/>
      <c r="H70" s="490"/>
      <c r="I70" s="490"/>
      <c r="J70" s="490"/>
      <c r="K70" s="490"/>
      <c r="L70" s="490"/>
      <c r="M70" s="490"/>
      <c r="N70" s="492" t="str">
        <f t="shared" si="1"/>
        <v>#DIV/0!</v>
      </c>
    </row>
    <row r="71">
      <c r="A71" s="488" t="s">
        <v>387</v>
      </c>
      <c r="B71" s="489">
        <v>1.0</v>
      </c>
      <c r="C71" s="489">
        <v>2.0</v>
      </c>
      <c r="D71" s="489">
        <v>3.0</v>
      </c>
      <c r="E71" s="489">
        <v>4.0</v>
      </c>
      <c r="F71" s="489">
        <v>5.0</v>
      </c>
      <c r="G71" s="489">
        <v>6.0</v>
      </c>
      <c r="H71" s="489">
        <v>7.0</v>
      </c>
      <c r="I71" s="489">
        <v>8.0</v>
      </c>
      <c r="J71" s="489">
        <v>9.0</v>
      </c>
      <c r="K71" s="489">
        <v>10.0</v>
      </c>
      <c r="L71" s="489">
        <v>11.0</v>
      </c>
      <c r="M71" s="489">
        <v>12.0</v>
      </c>
      <c r="N71" s="489">
        <f t="shared" si="1"/>
        <v>6.5</v>
      </c>
    </row>
    <row r="72">
      <c r="A72" s="488" t="s">
        <v>344</v>
      </c>
      <c r="B72" s="490"/>
      <c r="C72" s="490"/>
      <c r="D72" s="490"/>
      <c r="E72" s="490"/>
      <c r="F72" s="489">
        <v>0.1032</v>
      </c>
      <c r="G72" s="489">
        <v>0.2606</v>
      </c>
      <c r="H72" s="489">
        <v>0.1566</v>
      </c>
      <c r="I72" s="490"/>
      <c r="J72" s="490"/>
      <c r="K72" s="490"/>
      <c r="L72" s="490"/>
      <c r="M72" s="490"/>
      <c r="N72" s="489">
        <f t="shared" si="1"/>
        <v>0.1734666667</v>
      </c>
    </row>
    <row r="73">
      <c r="A73" s="488" t="s">
        <v>376</v>
      </c>
      <c r="B73" s="490"/>
      <c r="C73" s="490"/>
      <c r="D73" s="490"/>
      <c r="E73" s="490"/>
      <c r="F73" s="489">
        <v>0.59</v>
      </c>
      <c r="G73" s="489">
        <v>0.5167</v>
      </c>
      <c r="H73" s="489">
        <v>0.5937</v>
      </c>
      <c r="I73" s="490"/>
      <c r="J73" s="490"/>
      <c r="K73" s="490"/>
      <c r="L73" s="490"/>
      <c r="M73" s="490"/>
      <c r="N73" s="489">
        <f t="shared" si="1"/>
        <v>0.5668</v>
      </c>
    </row>
    <row r="74">
      <c r="A74" s="488" t="s">
        <v>377</v>
      </c>
      <c r="B74" s="490"/>
      <c r="C74" s="490"/>
      <c r="D74" s="490"/>
      <c r="E74" s="490"/>
      <c r="F74" s="489">
        <v>0.2232</v>
      </c>
      <c r="G74" s="489">
        <v>0.3375</v>
      </c>
      <c r="H74" s="489">
        <v>0.1614</v>
      </c>
      <c r="I74" s="490"/>
      <c r="J74" s="490"/>
      <c r="K74" s="490"/>
      <c r="L74" s="490"/>
      <c r="M74" s="490"/>
      <c r="N74" s="489">
        <f t="shared" si="1"/>
        <v>0.2407</v>
      </c>
    </row>
    <row r="75">
      <c r="A75" s="488" t="s">
        <v>378</v>
      </c>
      <c r="B75" s="490"/>
      <c r="C75" s="490"/>
      <c r="D75" s="490"/>
      <c r="E75" s="490"/>
      <c r="F75" s="489">
        <v>0.422</v>
      </c>
      <c r="G75" s="489">
        <v>0.3472</v>
      </c>
      <c r="H75" s="489">
        <v>0.1859</v>
      </c>
      <c r="I75" s="490"/>
      <c r="J75" s="490"/>
      <c r="K75" s="490"/>
      <c r="L75" s="490"/>
      <c r="M75" s="490"/>
      <c r="N75" s="489">
        <f t="shared" si="1"/>
        <v>0.3183666667</v>
      </c>
    </row>
    <row r="76">
      <c r="A76" s="488" t="s">
        <v>379</v>
      </c>
      <c r="B76" s="490"/>
      <c r="C76" s="490"/>
      <c r="D76" s="490"/>
      <c r="E76" s="490"/>
      <c r="F76" s="489">
        <v>0.1627</v>
      </c>
      <c r="G76" s="489">
        <v>0.1439</v>
      </c>
      <c r="H76" s="489">
        <v>0.1582</v>
      </c>
      <c r="I76" s="490"/>
      <c r="J76" s="490"/>
      <c r="K76" s="490"/>
      <c r="L76" s="490"/>
      <c r="M76" s="490"/>
      <c r="N76" s="489">
        <f t="shared" si="1"/>
        <v>0.1549333333</v>
      </c>
    </row>
    <row r="77">
      <c r="A77" s="488" t="s">
        <v>380</v>
      </c>
      <c r="B77" s="490"/>
      <c r="C77" s="490"/>
      <c r="D77" s="490"/>
      <c r="E77" s="490"/>
      <c r="F77" s="489">
        <v>0.524</v>
      </c>
      <c r="G77" s="489">
        <v>0.4714</v>
      </c>
      <c r="H77" s="489">
        <v>0.5753</v>
      </c>
      <c r="I77" s="490"/>
      <c r="J77" s="490"/>
      <c r="K77" s="490"/>
      <c r="L77" s="490"/>
      <c r="M77" s="490"/>
      <c r="N77" s="489">
        <f t="shared" si="1"/>
        <v>0.5235666667</v>
      </c>
    </row>
    <row r="78">
      <c r="A78" s="488" t="s">
        <v>347</v>
      </c>
      <c r="B78" s="490"/>
      <c r="C78" s="490"/>
      <c r="D78" s="490"/>
      <c r="E78" s="490"/>
      <c r="F78" s="489">
        <v>0.3902</v>
      </c>
      <c r="G78" s="489">
        <v>0.525</v>
      </c>
      <c r="H78" s="489">
        <v>0.4998</v>
      </c>
      <c r="I78" s="490"/>
      <c r="J78" s="490"/>
      <c r="K78" s="490"/>
      <c r="L78" s="490"/>
      <c r="M78" s="490"/>
      <c r="N78" s="489">
        <f t="shared" si="1"/>
        <v>0.4716666667</v>
      </c>
    </row>
    <row r="79">
      <c r="A79" s="488" t="s">
        <v>381</v>
      </c>
      <c r="B79" s="490"/>
      <c r="C79" s="490"/>
      <c r="D79" s="490"/>
      <c r="E79" s="490"/>
      <c r="F79" s="489">
        <v>0.4831</v>
      </c>
      <c r="G79" s="489">
        <v>0.4591</v>
      </c>
      <c r="H79" s="489">
        <v>0.5171</v>
      </c>
      <c r="I79" s="490"/>
      <c r="J79" s="490"/>
      <c r="K79" s="490"/>
      <c r="L79" s="490"/>
      <c r="M79" s="490"/>
      <c r="N79" s="489">
        <f t="shared" si="1"/>
        <v>0.4864333333</v>
      </c>
    </row>
    <row r="80">
      <c r="A80" s="490"/>
      <c r="B80" s="490"/>
      <c r="C80" s="490"/>
      <c r="D80" s="490"/>
      <c r="E80" s="490"/>
      <c r="F80" s="490"/>
      <c r="G80" s="490"/>
      <c r="H80" s="490"/>
      <c r="I80" s="490"/>
      <c r="J80" s="490"/>
      <c r="K80" s="490"/>
      <c r="L80" s="490"/>
      <c r="M80" s="490"/>
      <c r="N80" s="492" t="str">
        <f t="shared" si="1"/>
        <v>#DIV/0!</v>
      </c>
    </row>
    <row r="81">
      <c r="A81" s="488" t="s">
        <v>388</v>
      </c>
      <c r="B81" s="489">
        <v>1.0</v>
      </c>
      <c r="C81" s="489">
        <v>2.0</v>
      </c>
      <c r="D81" s="489">
        <v>3.0</v>
      </c>
      <c r="E81" s="489">
        <v>4.0</v>
      </c>
      <c r="F81" s="489">
        <v>5.0</v>
      </c>
      <c r="G81" s="489">
        <v>6.0</v>
      </c>
      <c r="H81" s="489">
        <v>7.0</v>
      </c>
      <c r="I81" s="489">
        <v>8.0</v>
      </c>
      <c r="J81" s="489">
        <v>9.0</v>
      </c>
      <c r="K81" s="489">
        <v>10.0</v>
      </c>
      <c r="L81" s="489">
        <v>11.0</v>
      </c>
      <c r="M81" s="489">
        <v>12.0</v>
      </c>
      <c r="N81" s="489">
        <f t="shared" si="1"/>
        <v>6.5</v>
      </c>
    </row>
    <row r="82">
      <c r="A82" s="488" t="s">
        <v>344</v>
      </c>
      <c r="B82" s="490"/>
      <c r="C82" s="490"/>
      <c r="D82" s="490"/>
      <c r="E82" s="490"/>
      <c r="F82" s="490"/>
      <c r="G82" s="490"/>
      <c r="H82" s="490"/>
      <c r="I82" s="490"/>
      <c r="J82" s="489">
        <v>0.1201</v>
      </c>
      <c r="K82" s="489">
        <v>0.2983</v>
      </c>
      <c r="L82" s="489">
        <v>0.1916</v>
      </c>
      <c r="M82" s="490"/>
      <c r="N82" s="489">
        <f t="shared" si="1"/>
        <v>0.2033333333</v>
      </c>
    </row>
    <row r="83">
      <c r="A83" s="488" t="s">
        <v>376</v>
      </c>
      <c r="B83" s="490"/>
      <c r="C83" s="490"/>
      <c r="D83" s="490"/>
      <c r="E83" s="490"/>
      <c r="F83" s="490"/>
      <c r="G83" s="490"/>
      <c r="H83" s="490"/>
      <c r="I83" s="490"/>
      <c r="J83" s="489">
        <v>0.6149</v>
      </c>
      <c r="K83" s="489">
        <v>0.5761</v>
      </c>
      <c r="L83" s="489">
        <v>0.5987</v>
      </c>
      <c r="M83" s="490"/>
      <c r="N83" s="489">
        <f t="shared" si="1"/>
        <v>0.5965666667</v>
      </c>
    </row>
    <row r="84">
      <c r="A84" s="488" t="s">
        <v>377</v>
      </c>
      <c r="B84" s="490"/>
      <c r="C84" s="490"/>
      <c r="D84" s="490"/>
      <c r="E84" s="490"/>
      <c r="F84" s="490"/>
      <c r="G84" s="490"/>
      <c r="H84" s="490"/>
      <c r="I84" s="490"/>
      <c r="J84" s="489">
        <v>0.2848</v>
      </c>
      <c r="K84" s="489">
        <v>0.3954</v>
      </c>
      <c r="L84" s="489">
        <v>0.1961</v>
      </c>
      <c r="M84" s="490"/>
      <c r="N84" s="489">
        <f t="shared" si="1"/>
        <v>0.2921</v>
      </c>
    </row>
    <row r="85">
      <c r="A85" s="488" t="s">
        <v>378</v>
      </c>
      <c r="B85" s="490"/>
      <c r="C85" s="490"/>
      <c r="D85" s="490"/>
      <c r="E85" s="490"/>
      <c r="F85" s="490"/>
      <c r="G85" s="490"/>
      <c r="H85" s="490"/>
      <c r="I85" s="490"/>
      <c r="J85" s="489">
        <v>0.5359</v>
      </c>
      <c r="K85" s="489">
        <v>0.4179</v>
      </c>
      <c r="L85" s="489">
        <v>0.2407</v>
      </c>
      <c r="M85" s="490"/>
      <c r="N85" s="489">
        <f t="shared" si="1"/>
        <v>0.3981666667</v>
      </c>
    </row>
    <row r="86">
      <c r="A86" s="488" t="s">
        <v>379</v>
      </c>
      <c r="B86" s="490"/>
      <c r="C86" s="490"/>
      <c r="D86" s="490"/>
      <c r="E86" s="490"/>
      <c r="F86" s="490"/>
      <c r="G86" s="490"/>
      <c r="H86" s="490"/>
      <c r="I86" s="490"/>
      <c r="J86" s="489">
        <v>0.1871</v>
      </c>
      <c r="K86" s="489">
        <v>0.1565</v>
      </c>
      <c r="L86" s="489">
        <v>0.2161</v>
      </c>
      <c r="M86" s="490"/>
      <c r="N86" s="489">
        <f t="shared" si="1"/>
        <v>0.1865666667</v>
      </c>
    </row>
    <row r="87">
      <c r="A87" s="488" t="s">
        <v>380</v>
      </c>
      <c r="B87" s="490"/>
      <c r="C87" s="490"/>
      <c r="D87" s="490"/>
      <c r="E87" s="490"/>
      <c r="F87" s="490"/>
      <c r="G87" s="490"/>
      <c r="H87" s="490"/>
      <c r="I87" s="490"/>
      <c r="J87" s="489">
        <v>0.589</v>
      </c>
      <c r="K87" s="489">
        <v>0.5541</v>
      </c>
      <c r="L87" s="489">
        <v>0.5205</v>
      </c>
      <c r="M87" s="490"/>
      <c r="N87" s="489">
        <f t="shared" si="1"/>
        <v>0.5545333333</v>
      </c>
    </row>
    <row r="88">
      <c r="A88" s="488" t="s">
        <v>347</v>
      </c>
      <c r="B88" s="490"/>
      <c r="C88" s="490"/>
      <c r="D88" s="490"/>
      <c r="E88" s="490"/>
      <c r="F88" s="490"/>
      <c r="G88" s="490"/>
      <c r="H88" s="490"/>
      <c r="I88" s="490"/>
      <c r="J88" s="489">
        <v>0.4756</v>
      </c>
      <c r="K88" s="489">
        <v>0.5125</v>
      </c>
      <c r="L88" s="489">
        <v>0.4851</v>
      </c>
      <c r="M88" s="490"/>
      <c r="N88" s="489">
        <f t="shared" si="1"/>
        <v>0.4910666667</v>
      </c>
    </row>
    <row r="89">
      <c r="A89" s="488" t="s">
        <v>381</v>
      </c>
      <c r="B89" s="490"/>
      <c r="C89" s="490"/>
      <c r="D89" s="490"/>
      <c r="E89" s="490"/>
      <c r="F89" s="490"/>
      <c r="G89" s="490"/>
      <c r="H89" s="490"/>
      <c r="I89" s="490"/>
      <c r="J89" s="489">
        <v>0.5454</v>
      </c>
      <c r="K89" s="489">
        <v>0.5036</v>
      </c>
      <c r="L89" s="489">
        <v>0.4827</v>
      </c>
      <c r="M89" s="490"/>
      <c r="N89" s="489">
        <f t="shared" si="1"/>
        <v>0.5105666667</v>
      </c>
    </row>
    <row r="90">
      <c r="A90" s="490"/>
      <c r="B90" s="490"/>
      <c r="C90" s="490"/>
      <c r="D90" s="490"/>
      <c r="E90" s="490"/>
      <c r="F90" s="490"/>
      <c r="G90" s="490"/>
      <c r="H90" s="490"/>
      <c r="I90" s="490"/>
      <c r="J90" s="490"/>
      <c r="K90" s="490"/>
      <c r="L90" s="490"/>
      <c r="M90" s="490"/>
      <c r="N90" s="492" t="str">
        <f t="shared" si="1"/>
        <v>#DIV/0!</v>
      </c>
    </row>
    <row r="91">
      <c r="A91" s="488" t="s">
        <v>383</v>
      </c>
      <c r="B91" s="489">
        <v>1.0</v>
      </c>
      <c r="C91" s="489">
        <v>2.0</v>
      </c>
      <c r="D91" s="489">
        <v>3.0</v>
      </c>
      <c r="E91" s="489">
        <v>4.0</v>
      </c>
      <c r="F91" s="489">
        <v>5.0</v>
      </c>
      <c r="G91" s="489">
        <v>6.0</v>
      </c>
      <c r="H91" s="489">
        <v>7.0</v>
      </c>
      <c r="I91" s="489">
        <v>8.0</v>
      </c>
      <c r="J91" s="489">
        <v>9.0</v>
      </c>
      <c r="K91" s="489">
        <v>10.0</v>
      </c>
      <c r="L91" s="489">
        <v>11.0</v>
      </c>
      <c r="M91" s="489">
        <v>12.0</v>
      </c>
      <c r="N91" s="489">
        <f t="shared" si="1"/>
        <v>6.5</v>
      </c>
    </row>
    <row r="92">
      <c r="A92" s="488" t="s">
        <v>344</v>
      </c>
      <c r="B92" s="490"/>
      <c r="C92" s="490"/>
      <c r="D92" s="490"/>
      <c r="E92" s="489">
        <v>0.1682</v>
      </c>
      <c r="F92" s="490"/>
      <c r="G92" s="490"/>
      <c r="H92" s="490"/>
      <c r="I92" s="489">
        <v>0.3184</v>
      </c>
      <c r="J92" s="490"/>
      <c r="K92" s="490"/>
      <c r="L92" s="490"/>
      <c r="M92" s="489">
        <v>0.2094</v>
      </c>
      <c r="N92" s="489">
        <f t="shared" si="1"/>
        <v>0.232</v>
      </c>
    </row>
    <row r="93">
      <c r="A93" s="488" t="s">
        <v>376</v>
      </c>
      <c r="B93" s="490"/>
      <c r="C93" s="490"/>
      <c r="D93" s="490"/>
      <c r="E93" s="489">
        <v>0.5812</v>
      </c>
      <c r="F93" s="490"/>
      <c r="G93" s="490"/>
      <c r="H93" s="490"/>
      <c r="I93" s="489">
        <v>0.5391</v>
      </c>
      <c r="J93" s="490"/>
      <c r="K93" s="490"/>
      <c r="L93" s="490"/>
      <c r="M93" s="489">
        <v>0.5851</v>
      </c>
      <c r="N93" s="489">
        <f t="shared" si="1"/>
        <v>0.5684666667</v>
      </c>
    </row>
    <row r="94">
      <c r="A94" s="488" t="s">
        <v>377</v>
      </c>
      <c r="B94" s="490"/>
      <c r="C94" s="490"/>
      <c r="D94" s="490"/>
      <c r="E94" s="489">
        <v>0.3603</v>
      </c>
      <c r="F94" s="490"/>
      <c r="G94" s="490"/>
      <c r="H94" s="490"/>
      <c r="I94" s="489">
        <v>0.363</v>
      </c>
      <c r="J94" s="490"/>
      <c r="K94" s="490"/>
      <c r="L94" s="490"/>
      <c r="M94" s="489">
        <v>0.2188</v>
      </c>
      <c r="N94" s="489">
        <f t="shared" si="1"/>
        <v>0.3140333333</v>
      </c>
    </row>
    <row r="95">
      <c r="A95" s="488" t="s">
        <v>378</v>
      </c>
      <c r="B95" s="490"/>
      <c r="C95" s="490"/>
      <c r="D95" s="490"/>
      <c r="E95" s="489">
        <v>0.4759</v>
      </c>
      <c r="F95" s="490"/>
      <c r="G95" s="490"/>
      <c r="H95" s="490"/>
      <c r="I95" s="489">
        <v>0.3967</v>
      </c>
      <c r="J95" s="490"/>
      <c r="K95" s="490"/>
      <c r="L95" s="490"/>
      <c r="M95" s="489">
        <v>0.2598</v>
      </c>
      <c r="N95" s="489">
        <f t="shared" si="1"/>
        <v>0.3774666667</v>
      </c>
    </row>
    <row r="96">
      <c r="A96" s="488" t="s">
        <v>379</v>
      </c>
      <c r="B96" s="490"/>
      <c r="C96" s="490"/>
      <c r="D96" s="490"/>
      <c r="E96" s="489">
        <v>0.2519</v>
      </c>
      <c r="F96" s="490"/>
      <c r="G96" s="490"/>
      <c r="H96" s="490"/>
      <c r="I96" s="489">
        <v>0.1915</v>
      </c>
      <c r="J96" s="490"/>
      <c r="K96" s="490"/>
      <c r="L96" s="490"/>
      <c r="M96" s="489">
        <v>0.2465</v>
      </c>
      <c r="N96" s="489">
        <f t="shared" si="1"/>
        <v>0.2299666667</v>
      </c>
    </row>
    <row r="97">
      <c r="A97" s="488" t="s">
        <v>380</v>
      </c>
      <c r="B97" s="490"/>
      <c r="C97" s="490"/>
      <c r="D97" s="490"/>
      <c r="E97" s="489">
        <v>0.568</v>
      </c>
      <c r="F97" s="490"/>
      <c r="G97" s="490"/>
      <c r="H97" s="490"/>
      <c r="I97" s="489">
        <v>0.5346</v>
      </c>
      <c r="J97" s="490"/>
      <c r="K97" s="490"/>
      <c r="L97" s="490"/>
      <c r="M97" s="489">
        <v>0.5558</v>
      </c>
      <c r="N97" s="489">
        <f t="shared" si="1"/>
        <v>0.5528</v>
      </c>
    </row>
    <row r="98">
      <c r="A98" s="488" t="s">
        <v>347</v>
      </c>
      <c r="B98" s="490"/>
      <c r="C98" s="490"/>
      <c r="D98" s="490"/>
      <c r="E98" s="489">
        <v>0.446</v>
      </c>
      <c r="F98" s="490"/>
      <c r="G98" s="490"/>
      <c r="H98" s="490"/>
      <c r="I98" s="489">
        <v>0.5128</v>
      </c>
      <c r="J98" s="490"/>
      <c r="K98" s="490"/>
      <c r="L98" s="490"/>
      <c r="M98" s="489">
        <v>0.5278</v>
      </c>
      <c r="N98" s="489">
        <f t="shared" si="1"/>
        <v>0.4955333333</v>
      </c>
    </row>
    <row r="99">
      <c r="A99" s="488" t="s">
        <v>381</v>
      </c>
      <c r="B99" s="490"/>
      <c r="C99" s="490"/>
      <c r="D99" s="490"/>
      <c r="E99" s="489">
        <v>0.5397</v>
      </c>
      <c r="F99" s="490"/>
      <c r="G99" s="490"/>
      <c r="H99" s="490"/>
      <c r="I99" s="489">
        <v>0.5106</v>
      </c>
      <c r="J99" s="490"/>
      <c r="K99" s="490"/>
      <c r="L99" s="490"/>
      <c r="M99" s="489">
        <v>0.4959</v>
      </c>
      <c r="N99" s="489">
        <f t="shared" si="1"/>
        <v>0.5154</v>
      </c>
    </row>
    <row r="102">
      <c r="A102" s="490"/>
      <c r="B102" s="286" t="s">
        <v>389</v>
      </c>
      <c r="F102" s="286" t="s">
        <v>390</v>
      </c>
      <c r="J102" s="286" t="s">
        <v>391</v>
      </c>
      <c r="N102" s="286" t="s">
        <v>392</v>
      </c>
      <c r="R102" s="286" t="s">
        <v>393</v>
      </c>
      <c r="V102" s="286" t="s">
        <v>394</v>
      </c>
      <c r="Z102" s="286" t="s">
        <v>395</v>
      </c>
      <c r="AD102" s="286" t="s">
        <v>396</v>
      </c>
      <c r="AH102" s="286" t="s">
        <v>397</v>
      </c>
    </row>
    <row r="103">
      <c r="A103" s="490" t="s">
        <v>398</v>
      </c>
      <c r="B103" s="490" t="s">
        <v>399</v>
      </c>
      <c r="C103" s="490" t="s">
        <v>400</v>
      </c>
      <c r="D103" s="490" t="s">
        <v>401</v>
      </c>
      <c r="E103" s="490" t="s">
        <v>373</v>
      </c>
      <c r="F103" s="490" t="s">
        <v>399</v>
      </c>
      <c r="G103" s="490" t="s">
        <v>400</v>
      </c>
      <c r="H103" s="490" t="s">
        <v>401</v>
      </c>
      <c r="I103" s="490" t="s">
        <v>373</v>
      </c>
      <c r="J103" s="490" t="s">
        <v>399</v>
      </c>
      <c r="K103" s="490" t="s">
        <v>400</v>
      </c>
      <c r="L103" s="490" t="s">
        <v>401</v>
      </c>
      <c r="M103" s="490" t="s">
        <v>373</v>
      </c>
      <c r="N103" s="490" t="s">
        <v>399</v>
      </c>
      <c r="O103" s="490" t="s">
        <v>400</v>
      </c>
      <c r="P103" s="490" t="s">
        <v>401</v>
      </c>
      <c r="Q103" s="490" t="s">
        <v>373</v>
      </c>
      <c r="R103" s="490" t="s">
        <v>399</v>
      </c>
      <c r="S103" s="490" t="s">
        <v>400</v>
      </c>
      <c r="T103" s="490" t="s">
        <v>401</v>
      </c>
      <c r="U103" s="490" t="s">
        <v>373</v>
      </c>
      <c r="V103" s="490" t="s">
        <v>399</v>
      </c>
      <c r="W103" s="490" t="s">
        <v>400</v>
      </c>
      <c r="X103" s="490" t="s">
        <v>401</v>
      </c>
      <c r="Y103" s="490" t="s">
        <v>373</v>
      </c>
      <c r="Z103" s="490" t="s">
        <v>399</v>
      </c>
      <c r="AA103" s="490" t="s">
        <v>400</v>
      </c>
      <c r="AB103" s="490" t="s">
        <v>401</v>
      </c>
      <c r="AC103" s="490" t="s">
        <v>373</v>
      </c>
      <c r="AD103" s="490" t="s">
        <v>399</v>
      </c>
      <c r="AE103" s="490" t="s">
        <v>400</v>
      </c>
      <c r="AF103" s="490" t="s">
        <v>401</v>
      </c>
      <c r="AG103" s="490" t="s">
        <v>373</v>
      </c>
      <c r="AH103" s="490" t="s">
        <v>399</v>
      </c>
      <c r="AI103" s="490" t="s">
        <v>400</v>
      </c>
      <c r="AJ103" s="490" t="s">
        <v>401</v>
      </c>
      <c r="AK103" s="490" t="s">
        <v>373</v>
      </c>
    </row>
    <row r="104">
      <c r="A104" s="490" t="s">
        <v>249</v>
      </c>
      <c r="B104" s="491">
        <v>0.0899</v>
      </c>
      <c r="C104" s="491">
        <v>0.0884</v>
      </c>
      <c r="D104" s="491">
        <v>0.0855</v>
      </c>
      <c r="E104" s="489">
        <f t="shared" ref="E104:E111" si="2">AVERAGE(B104:D104)</f>
        <v>0.08793333333</v>
      </c>
      <c r="F104" s="491">
        <v>0.0827</v>
      </c>
      <c r="G104" s="491">
        <v>0.1043</v>
      </c>
      <c r="H104" s="491">
        <v>0.0928</v>
      </c>
      <c r="I104" s="489">
        <f t="shared" ref="I104:I111" si="3">AVERAGE(F104:H104)</f>
        <v>0.09326666667</v>
      </c>
      <c r="J104" s="491">
        <v>0.0782</v>
      </c>
      <c r="K104" s="491">
        <v>0.1077</v>
      </c>
      <c r="L104" s="491">
        <v>0.087</v>
      </c>
      <c r="M104" s="489">
        <f t="shared" ref="M104:M111" si="4">AVERAGE(J104:L104)</f>
        <v>0.09096666667</v>
      </c>
      <c r="N104" s="491">
        <v>0.0888</v>
      </c>
      <c r="O104" s="491">
        <v>0.1111</v>
      </c>
      <c r="P104" s="491">
        <v>0.0922</v>
      </c>
      <c r="Q104" s="489">
        <f t="shared" ref="Q104:Q111" si="5">AVERAGE(N104:P104)</f>
        <v>0.09736666667</v>
      </c>
      <c r="R104" s="491">
        <v>0.0911</v>
      </c>
      <c r="S104" s="491">
        <v>0.1357</v>
      </c>
      <c r="T104" s="491">
        <v>0.0964</v>
      </c>
      <c r="U104" s="489">
        <f t="shared" ref="U104:U111" si="6">AVERAGE(R104:T104)</f>
        <v>0.1077333333</v>
      </c>
      <c r="V104" s="491">
        <v>0.0928</v>
      </c>
      <c r="W104" s="491">
        <v>0.1677</v>
      </c>
      <c r="X104" s="491">
        <v>0.1125</v>
      </c>
      <c r="Y104" s="489">
        <f t="shared" ref="Y104:Y111" si="7">AVERAGE(V104:X104)</f>
        <v>0.1243333333</v>
      </c>
      <c r="Z104" s="491">
        <v>0.1032</v>
      </c>
      <c r="AA104" s="491">
        <v>0.2606</v>
      </c>
      <c r="AB104" s="491">
        <v>0.1566</v>
      </c>
      <c r="AC104" s="489">
        <f t="shared" ref="AC104:AC111" si="8">AVERAGE(Z104:AB104)</f>
        <v>0.1734666667</v>
      </c>
      <c r="AD104" s="491">
        <v>0.1201</v>
      </c>
      <c r="AE104" s="491">
        <v>0.2983</v>
      </c>
      <c r="AF104" s="491">
        <v>0.1916</v>
      </c>
      <c r="AG104" s="489">
        <f t="shared" ref="AG104:AG111" si="9">AVERAGE(AD104:AF104)</f>
        <v>0.2033333333</v>
      </c>
      <c r="AH104" s="491">
        <v>0.1682</v>
      </c>
      <c r="AI104" s="491">
        <v>0.3184</v>
      </c>
      <c r="AJ104" s="491">
        <v>0.2094</v>
      </c>
      <c r="AK104" s="489">
        <f t="shared" ref="AK104:AK111" si="10">AVERAGE(AH104:AJ104)</f>
        <v>0.232</v>
      </c>
    </row>
    <row r="105">
      <c r="A105" s="490" t="s">
        <v>402</v>
      </c>
      <c r="B105" s="491">
        <v>0.0899</v>
      </c>
      <c r="C105" s="491">
        <v>0.0884</v>
      </c>
      <c r="D105" s="491">
        <v>0.0855</v>
      </c>
      <c r="E105" s="489">
        <f t="shared" si="2"/>
        <v>0.08793333333</v>
      </c>
      <c r="F105" s="491">
        <v>0.1133</v>
      </c>
      <c r="G105" s="491">
        <v>0.099</v>
      </c>
      <c r="H105" s="491">
        <v>0.1293</v>
      </c>
      <c r="I105" s="489">
        <f t="shared" si="3"/>
        <v>0.1138666667</v>
      </c>
      <c r="J105" s="491">
        <v>0.1743</v>
      </c>
      <c r="K105" s="491">
        <v>0.1042</v>
      </c>
      <c r="L105" s="491">
        <v>0.1848</v>
      </c>
      <c r="M105" s="489">
        <f t="shared" si="4"/>
        <v>0.1544333333</v>
      </c>
      <c r="N105" s="491">
        <v>0.2842</v>
      </c>
      <c r="O105" s="491">
        <v>0.1389</v>
      </c>
      <c r="P105" s="491">
        <v>0.2981</v>
      </c>
      <c r="Q105" s="489">
        <f t="shared" si="5"/>
        <v>0.2404</v>
      </c>
      <c r="R105" s="491">
        <v>0.388</v>
      </c>
      <c r="S105" s="491">
        <v>0.2173</v>
      </c>
      <c r="T105" s="491">
        <v>0.407</v>
      </c>
      <c r="U105" s="489">
        <f t="shared" si="6"/>
        <v>0.3374333333</v>
      </c>
      <c r="V105" s="491">
        <v>0.4605</v>
      </c>
      <c r="W105" s="491">
        <v>0.3088</v>
      </c>
      <c r="X105" s="491">
        <v>0.4591</v>
      </c>
      <c r="Y105" s="489">
        <f t="shared" si="7"/>
        <v>0.4094666667</v>
      </c>
      <c r="Z105" s="491">
        <v>0.59</v>
      </c>
      <c r="AA105" s="491">
        <v>0.5167</v>
      </c>
      <c r="AB105" s="491">
        <v>0.5937</v>
      </c>
      <c r="AC105" s="489">
        <f t="shared" si="8"/>
        <v>0.5668</v>
      </c>
      <c r="AD105" s="491">
        <v>0.6149</v>
      </c>
      <c r="AE105" s="491">
        <v>0.5761</v>
      </c>
      <c r="AF105" s="491">
        <v>0.5987</v>
      </c>
      <c r="AG105" s="489">
        <f t="shared" si="9"/>
        <v>0.5965666667</v>
      </c>
      <c r="AH105" s="491">
        <v>0.5812</v>
      </c>
      <c r="AI105" s="491">
        <v>0.5391</v>
      </c>
      <c r="AJ105" s="491">
        <v>0.5851</v>
      </c>
      <c r="AK105" s="489">
        <f t="shared" si="10"/>
        <v>0.5684666667</v>
      </c>
    </row>
    <row r="106">
      <c r="A106" s="490" t="s">
        <v>403</v>
      </c>
      <c r="B106" s="491">
        <v>0.0899</v>
      </c>
      <c r="C106" s="491">
        <v>0.0884</v>
      </c>
      <c r="D106" s="491">
        <v>0.0855</v>
      </c>
      <c r="E106" s="489">
        <f t="shared" si="2"/>
        <v>0.08793333333</v>
      </c>
      <c r="F106" s="491">
        <v>0.1063</v>
      </c>
      <c r="G106" s="491">
        <v>0.1198</v>
      </c>
      <c r="H106" s="491">
        <v>0.0985</v>
      </c>
      <c r="I106" s="489">
        <f t="shared" si="3"/>
        <v>0.1082</v>
      </c>
      <c r="J106" s="491">
        <v>0.1091</v>
      </c>
      <c r="K106" s="491">
        <v>0.1171</v>
      </c>
      <c r="L106" s="491">
        <v>0.0963</v>
      </c>
      <c r="M106" s="489">
        <f t="shared" si="4"/>
        <v>0.1075</v>
      </c>
      <c r="N106" s="491">
        <v>0.1233</v>
      </c>
      <c r="O106" s="491">
        <v>0.1389</v>
      </c>
      <c r="P106" s="491">
        <v>0.0988</v>
      </c>
      <c r="Q106" s="489">
        <f t="shared" si="5"/>
        <v>0.1203333333</v>
      </c>
      <c r="R106" s="491">
        <v>0.1429</v>
      </c>
      <c r="S106" s="491">
        <v>0.166</v>
      </c>
      <c r="T106" s="491">
        <v>0.1001</v>
      </c>
      <c r="U106" s="489">
        <f t="shared" si="6"/>
        <v>0.1363333333</v>
      </c>
      <c r="V106" s="491">
        <v>0.1664</v>
      </c>
      <c r="W106" s="491">
        <v>0.2095</v>
      </c>
      <c r="X106" s="491">
        <v>0.117</v>
      </c>
      <c r="Y106" s="489">
        <f t="shared" si="7"/>
        <v>0.1643</v>
      </c>
      <c r="Z106" s="491">
        <v>0.2232</v>
      </c>
      <c r="AA106" s="491">
        <v>0.3375</v>
      </c>
      <c r="AB106" s="491">
        <v>0.1614</v>
      </c>
      <c r="AC106" s="489">
        <f t="shared" si="8"/>
        <v>0.2407</v>
      </c>
      <c r="AD106" s="491">
        <v>0.2848</v>
      </c>
      <c r="AE106" s="491">
        <v>0.3954</v>
      </c>
      <c r="AF106" s="491">
        <v>0.1961</v>
      </c>
      <c r="AG106" s="489">
        <f t="shared" si="9"/>
        <v>0.2921</v>
      </c>
      <c r="AH106" s="491">
        <v>0.3603</v>
      </c>
      <c r="AI106" s="491">
        <v>0.363</v>
      </c>
      <c r="AJ106" s="491">
        <v>0.2188</v>
      </c>
      <c r="AK106" s="489">
        <f t="shared" si="10"/>
        <v>0.3140333333</v>
      </c>
    </row>
    <row r="107">
      <c r="A107" s="490" t="s">
        <v>404</v>
      </c>
      <c r="B107" s="491">
        <v>0.0899</v>
      </c>
      <c r="C107" s="491">
        <v>0.0884</v>
      </c>
      <c r="D107" s="491">
        <v>0.0855</v>
      </c>
      <c r="E107" s="489">
        <f t="shared" si="2"/>
        <v>0.08793333333</v>
      </c>
      <c r="F107" s="491">
        <v>0.0999</v>
      </c>
      <c r="G107" s="491">
        <v>0.0982</v>
      </c>
      <c r="H107" s="491">
        <v>0.0884</v>
      </c>
      <c r="I107" s="489">
        <f t="shared" si="3"/>
        <v>0.0955</v>
      </c>
      <c r="J107" s="491">
        <v>0.1172</v>
      </c>
      <c r="K107" s="491">
        <v>0.1063</v>
      </c>
      <c r="L107" s="491">
        <v>0.0839</v>
      </c>
      <c r="M107" s="489">
        <f t="shared" si="4"/>
        <v>0.1024666667</v>
      </c>
      <c r="N107" s="491">
        <v>0.1561</v>
      </c>
      <c r="O107" s="491">
        <v>0.1356</v>
      </c>
      <c r="P107" s="491">
        <v>0.0854</v>
      </c>
      <c r="Q107" s="489">
        <f t="shared" si="5"/>
        <v>0.1257</v>
      </c>
      <c r="R107" s="491">
        <v>0.2217</v>
      </c>
      <c r="S107" s="491">
        <v>0.1621</v>
      </c>
      <c r="T107" s="491">
        <v>0.0974</v>
      </c>
      <c r="U107" s="489">
        <f t="shared" si="6"/>
        <v>0.1604</v>
      </c>
      <c r="V107" s="491">
        <v>0.2965</v>
      </c>
      <c r="W107" s="491">
        <v>0.2196</v>
      </c>
      <c r="X107" s="491">
        <v>0.1239</v>
      </c>
      <c r="Y107" s="489">
        <f t="shared" si="7"/>
        <v>0.2133333333</v>
      </c>
      <c r="Z107" s="491">
        <v>0.422</v>
      </c>
      <c r="AA107" s="491">
        <v>0.3472</v>
      </c>
      <c r="AB107" s="491">
        <v>0.1859</v>
      </c>
      <c r="AC107" s="489">
        <f t="shared" si="8"/>
        <v>0.3183666667</v>
      </c>
      <c r="AD107" s="491">
        <v>0.5359</v>
      </c>
      <c r="AE107" s="491">
        <v>0.4179</v>
      </c>
      <c r="AF107" s="491">
        <v>0.2407</v>
      </c>
      <c r="AG107" s="489">
        <f t="shared" si="9"/>
        <v>0.3981666667</v>
      </c>
      <c r="AH107" s="491">
        <v>0.4759</v>
      </c>
      <c r="AI107" s="491">
        <v>0.3967</v>
      </c>
      <c r="AJ107" s="491">
        <v>0.2598</v>
      </c>
      <c r="AK107" s="489">
        <f t="shared" si="10"/>
        <v>0.3774666667</v>
      </c>
    </row>
    <row r="108">
      <c r="A108" s="490" t="s">
        <v>405</v>
      </c>
      <c r="B108" s="491">
        <v>0.0899</v>
      </c>
      <c r="C108" s="491">
        <v>0.0884</v>
      </c>
      <c r="D108" s="491">
        <v>0.0855</v>
      </c>
      <c r="E108" s="489">
        <f t="shared" si="2"/>
        <v>0.08793333333</v>
      </c>
      <c r="F108" s="491">
        <v>0.1083</v>
      </c>
      <c r="G108" s="491">
        <v>0.1078</v>
      </c>
      <c r="H108" s="491">
        <v>0.0971</v>
      </c>
      <c r="I108" s="489">
        <f t="shared" si="3"/>
        <v>0.1044</v>
      </c>
      <c r="J108" s="491">
        <v>0.1096</v>
      </c>
      <c r="K108" s="491">
        <v>0.1023</v>
      </c>
      <c r="L108" s="491">
        <v>0.1053</v>
      </c>
      <c r="M108" s="489">
        <f t="shared" si="4"/>
        <v>0.1057333333</v>
      </c>
      <c r="N108" s="491">
        <v>0.1123</v>
      </c>
      <c r="O108" s="491">
        <v>0.1199</v>
      </c>
      <c r="P108" s="491">
        <v>0.1004</v>
      </c>
      <c r="Q108" s="489">
        <f t="shared" si="5"/>
        <v>0.1108666667</v>
      </c>
      <c r="R108" s="491">
        <v>0.1292</v>
      </c>
      <c r="S108" s="491">
        <v>0.1235</v>
      </c>
      <c r="T108" s="491">
        <v>0.1139</v>
      </c>
      <c r="U108" s="489">
        <f t="shared" si="6"/>
        <v>0.1222</v>
      </c>
      <c r="V108" s="491">
        <v>0.1353</v>
      </c>
      <c r="W108" s="491">
        <v>0.1456</v>
      </c>
      <c r="X108" s="491">
        <v>0.1214</v>
      </c>
      <c r="Y108" s="489">
        <f t="shared" si="7"/>
        <v>0.1341</v>
      </c>
      <c r="Z108" s="491">
        <v>0.1627</v>
      </c>
      <c r="AA108" s="491">
        <v>0.1439</v>
      </c>
      <c r="AB108" s="491">
        <v>0.1582</v>
      </c>
      <c r="AC108" s="489">
        <f t="shared" si="8"/>
        <v>0.1549333333</v>
      </c>
      <c r="AD108" s="491">
        <v>0.1871</v>
      </c>
      <c r="AE108" s="491">
        <v>0.1565</v>
      </c>
      <c r="AF108" s="491">
        <v>0.2161</v>
      </c>
      <c r="AG108" s="489">
        <f t="shared" si="9"/>
        <v>0.1865666667</v>
      </c>
      <c r="AH108" s="491">
        <v>0.2519</v>
      </c>
      <c r="AI108" s="491">
        <v>0.1915</v>
      </c>
      <c r="AJ108" s="491">
        <v>0.2465</v>
      </c>
      <c r="AK108" s="489">
        <f t="shared" si="10"/>
        <v>0.2299666667</v>
      </c>
    </row>
    <row r="109">
      <c r="A109" s="490" t="s">
        <v>406</v>
      </c>
      <c r="B109" s="491">
        <v>0.0899</v>
      </c>
      <c r="C109" s="491">
        <v>0.0884</v>
      </c>
      <c r="D109" s="491">
        <v>0.0855</v>
      </c>
      <c r="E109" s="489">
        <f t="shared" si="2"/>
        <v>0.08793333333</v>
      </c>
      <c r="F109" s="491">
        <v>0.1245</v>
      </c>
      <c r="G109" s="491">
        <v>0.103</v>
      </c>
      <c r="H109" s="491">
        <v>0.1082</v>
      </c>
      <c r="I109" s="489">
        <f t="shared" si="3"/>
        <v>0.1119</v>
      </c>
      <c r="J109" s="491">
        <v>0.1477</v>
      </c>
      <c r="K109" s="491">
        <v>0.0969</v>
      </c>
      <c r="L109" s="491">
        <v>0.1266</v>
      </c>
      <c r="M109" s="489">
        <f t="shared" si="4"/>
        <v>0.1237333333</v>
      </c>
      <c r="N109" s="491">
        <v>0.2334</v>
      </c>
      <c r="O109" s="491">
        <v>0.1644</v>
      </c>
      <c r="P109" s="491">
        <v>0.1744</v>
      </c>
      <c r="Q109" s="489">
        <f t="shared" si="5"/>
        <v>0.1907333333</v>
      </c>
      <c r="R109" s="491">
        <v>0.3497</v>
      </c>
      <c r="S109" s="491">
        <v>0.244</v>
      </c>
      <c r="T109" s="491">
        <v>0.266</v>
      </c>
      <c r="U109" s="489">
        <f t="shared" si="6"/>
        <v>0.2865666667</v>
      </c>
      <c r="V109" s="491">
        <v>0.4206</v>
      </c>
      <c r="W109" s="491">
        <v>0.3227</v>
      </c>
      <c r="X109" s="491">
        <v>0.356</v>
      </c>
      <c r="Y109" s="489">
        <f t="shared" si="7"/>
        <v>0.3664333333</v>
      </c>
      <c r="Z109" s="491">
        <v>0.524</v>
      </c>
      <c r="AA109" s="491">
        <v>0.4714</v>
      </c>
      <c r="AB109" s="491">
        <v>0.5753</v>
      </c>
      <c r="AC109" s="489">
        <f t="shared" si="8"/>
        <v>0.5235666667</v>
      </c>
      <c r="AD109" s="491">
        <v>0.589</v>
      </c>
      <c r="AE109" s="491">
        <v>0.5541</v>
      </c>
      <c r="AF109" s="491">
        <v>0.5205</v>
      </c>
      <c r="AG109" s="489">
        <f t="shared" si="9"/>
        <v>0.5545333333</v>
      </c>
      <c r="AH109" s="491">
        <v>0.568</v>
      </c>
      <c r="AI109" s="491">
        <v>0.5346</v>
      </c>
      <c r="AJ109" s="491">
        <v>0.5558</v>
      </c>
      <c r="AK109" s="489">
        <f t="shared" si="10"/>
        <v>0.5528</v>
      </c>
    </row>
    <row r="110">
      <c r="A110" s="490" t="s">
        <v>407</v>
      </c>
      <c r="B110" s="491">
        <v>0.0899</v>
      </c>
      <c r="C110" s="491">
        <v>0.0884</v>
      </c>
      <c r="D110" s="491">
        <v>0.0855</v>
      </c>
      <c r="E110" s="489">
        <f t="shared" si="2"/>
        <v>0.08793333333</v>
      </c>
      <c r="F110" s="491">
        <v>0.0957</v>
      </c>
      <c r="G110" s="491">
        <v>0.1233</v>
      </c>
      <c r="H110" s="491">
        <v>0.1148</v>
      </c>
      <c r="I110" s="489">
        <f t="shared" si="3"/>
        <v>0.1112666667</v>
      </c>
      <c r="J110" s="491">
        <v>0.1029</v>
      </c>
      <c r="K110" s="491">
        <v>0.1109</v>
      </c>
      <c r="L110" s="491">
        <v>0.1338</v>
      </c>
      <c r="M110" s="489">
        <f t="shared" si="4"/>
        <v>0.1158666667</v>
      </c>
      <c r="N110" s="491">
        <v>0.1276</v>
      </c>
      <c r="O110" s="491">
        <v>0.179</v>
      </c>
      <c r="P110" s="491">
        <v>0.2035</v>
      </c>
      <c r="Q110" s="489">
        <f t="shared" si="5"/>
        <v>0.1700333333</v>
      </c>
      <c r="R110" s="491">
        <v>0.1763</v>
      </c>
      <c r="S110" s="491">
        <v>0.2758</v>
      </c>
      <c r="T110" s="491">
        <v>0.3033</v>
      </c>
      <c r="U110" s="489">
        <f t="shared" si="6"/>
        <v>0.2518</v>
      </c>
      <c r="V110" s="491">
        <v>0.2311</v>
      </c>
      <c r="W110" s="491">
        <v>0.331</v>
      </c>
      <c r="X110" s="491">
        <v>0.3634</v>
      </c>
      <c r="Y110" s="489">
        <f t="shared" si="7"/>
        <v>0.3085</v>
      </c>
      <c r="Z110" s="491">
        <v>0.3902</v>
      </c>
      <c r="AA110" s="491">
        <v>0.525</v>
      </c>
      <c r="AB110" s="491">
        <v>0.4998</v>
      </c>
      <c r="AC110" s="489">
        <f t="shared" si="8"/>
        <v>0.4716666667</v>
      </c>
      <c r="AD110" s="491">
        <v>0.4756</v>
      </c>
      <c r="AE110" s="491">
        <v>0.5125</v>
      </c>
      <c r="AF110" s="491">
        <v>0.4851</v>
      </c>
      <c r="AG110" s="489">
        <f t="shared" si="9"/>
        <v>0.4910666667</v>
      </c>
      <c r="AH110" s="491">
        <v>0.446</v>
      </c>
      <c r="AI110" s="491">
        <v>0.5128</v>
      </c>
      <c r="AJ110" s="491">
        <v>0.5278</v>
      </c>
      <c r="AK110" s="489">
        <f t="shared" si="10"/>
        <v>0.4955333333</v>
      </c>
    </row>
    <row r="111">
      <c r="A111" s="490" t="s">
        <v>408</v>
      </c>
      <c r="B111" s="491">
        <v>0.0899</v>
      </c>
      <c r="C111" s="491">
        <v>0.0884</v>
      </c>
      <c r="D111" s="491">
        <v>0.0855</v>
      </c>
      <c r="E111" s="489">
        <f t="shared" si="2"/>
        <v>0.08793333333</v>
      </c>
      <c r="F111" s="491">
        <v>0.1257</v>
      </c>
      <c r="G111" s="491">
        <v>0.1211</v>
      </c>
      <c r="H111" s="491">
        <v>0.1128</v>
      </c>
      <c r="I111" s="489">
        <f t="shared" si="3"/>
        <v>0.1198666667</v>
      </c>
      <c r="J111" s="491">
        <v>0.1382</v>
      </c>
      <c r="K111" s="491">
        <v>0.119</v>
      </c>
      <c r="L111" s="491">
        <v>0.1347</v>
      </c>
      <c r="M111" s="489">
        <f t="shared" si="4"/>
        <v>0.1306333333</v>
      </c>
      <c r="N111" s="491">
        <v>0.1971</v>
      </c>
      <c r="O111" s="491">
        <v>0.1574</v>
      </c>
      <c r="P111" s="491">
        <v>0.1649</v>
      </c>
      <c r="Q111" s="489">
        <f t="shared" si="5"/>
        <v>0.1731333333</v>
      </c>
      <c r="R111" s="491">
        <v>0.2964</v>
      </c>
      <c r="S111" s="491">
        <v>0.2258</v>
      </c>
      <c r="T111" s="491">
        <v>0.2478</v>
      </c>
      <c r="U111" s="489">
        <f t="shared" si="6"/>
        <v>0.2566666667</v>
      </c>
      <c r="V111" s="491">
        <v>0.3507</v>
      </c>
      <c r="W111" s="491">
        <v>0.3059</v>
      </c>
      <c r="X111" s="491">
        <v>0.3096</v>
      </c>
      <c r="Y111" s="489">
        <f t="shared" si="7"/>
        <v>0.3220666667</v>
      </c>
      <c r="Z111" s="491">
        <v>0.4831</v>
      </c>
      <c r="AA111" s="491">
        <v>0.4591</v>
      </c>
      <c r="AB111" s="491">
        <v>0.5171</v>
      </c>
      <c r="AC111" s="489">
        <f t="shared" si="8"/>
        <v>0.4864333333</v>
      </c>
      <c r="AD111" s="491">
        <v>0.5454</v>
      </c>
      <c r="AE111" s="491">
        <v>0.5036</v>
      </c>
      <c r="AF111" s="491">
        <v>0.4827</v>
      </c>
      <c r="AG111" s="489">
        <f t="shared" si="9"/>
        <v>0.5105666667</v>
      </c>
      <c r="AH111" s="491">
        <v>0.5397</v>
      </c>
      <c r="AI111" s="491">
        <v>0.5106</v>
      </c>
      <c r="AJ111" s="491">
        <v>0.4959</v>
      </c>
      <c r="AK111" s="489">
        <f t="shared" si="10"/>
        <v>0.5154</v>
      </c>
    </row>
    <row r="112">
      <c r="A112" s="490"/>
      <c r="B112" s="490"/>
      <c r="C112" s="490"/>
      <c r="D112" s="490"/>
      <c r="E112" s="490"/>
      <c r="F112" s="490"/>
      <c r="G112" s="490"/>
      <c r="H112" s="490"/>
      <c r="I112" s="490"/>
      <c r="J112" s="490"/>
      <c r="K112" s="490"/>
      <c r="L112" s="490"/>
      <c r="M112" s="490"/>
      <c r="N112" s="490"/>
      <c r="O112" s="490"/>
      <c r="P112" s="490"/>
      <c r="Q112" s="490"/>
      <c r="R112" s="490"/>
      <c r="S112" s="490"/>
      <c r="T112" s="490"/>
      <c r="U112" s="490"/>
      <c r="V112" s="490"/>
      <c r="W112" s="490"/>
      <c r="X112" s="490"/>
      <c r="Y112" s="490"/>
      <c r="Z112" s="490"/>
      <c r="AA112" s="490"/>
      <c r="AB112" s="490"/>
      <c r="AC112" s="490"/>
      <c r="AD112" s="490"/>
      <c r="AE112" s="490"/>
      <c r="AF112" s="490"/>
      <c r="AG112" s="490"/>
      <c r="AH112" s="490"/>
      <c r="AI112" s="490"/>
      <c r="AJ112" s="490"/>
      <c r="AK112" s="490"/>
    </row>
    <row r="113">
      <c r="A113" s="490"/>
      <c r="B113" s="490"/>
      <c r="C113" s="490"/>
      <c r="D113" s="490"/>
      <c r="E113" s="490"/>
      <c r="F113" s="490"/>
      <c r="G113" s="490"/>
      <c r="H113" s="490"/>
      <c r="I113" s="490"/>
      <c r="J113" s="490"/>
      <c r="K113" s="490"/>
      <c r="L113" s="490"/>
      <c r="M113" s="490"/>
      <c r="N113" s="490"/>
      <c r="O113" s="490"/>
      <c r="P113" s="490"/>
      <c r="Q113" s="490"/>
      <c r="R113" s="490"/>
      <c r="S113" s="490"/>
      <c r="T113" s="490"/>
      <c r="U113" s="490"/>
      <c r="V113" s="490"/>
      <c r="W113" s="490"/>
      <c r="X113" s="490"/>
      <c r="Y113" s="490"/>
      <c r="Z113" s="490"/>
      <c r="AA113" s="490"/>
      <c r="AB113" s="490"/>
      <c r="AC113" s="490"/>
      <c r="AD113" s="490"/>
      <c r="AE113" s="490"/>
      <c r="AF113" s="490"/>
      <c r="AG113" s="490"/>
      <c r="AH113" s="490"/>
      <c r="AI113" s="490"/>
      <c r="AJ113" s="490"/>
      <c r="AK113" s="490"/>
    </row>
    <row r="114">
      <c r="A114" s="490" t="s">
        <v>398</v>
      </c>
      <c r="B114" s="489">
        <v>0.0</v>
      </c>
      <c r="C114" s="489">
        <v>12.0</v>
      </c>
      <c r="D114" s="489">
        <v>16.0</v>
      </c>
      <c r="E114" s="489">
        <v>20.0</v>
      </c>
      <c r="F114" s="489">
        <v>24.0</v>
      </c>
      <c r="G114" s="489">
        <v>28.0</v>
      </c>
      <c r="H114" s="57">
        <v>32.0</v>
      </c>
      <c r="I114" s="489">
        <v>34.0</v>
      </c>
      <c r="J114" s="491">
        <v>36.0</v>
      </c>
      <c r="K114" s="490"/>
      <c r="L114" s="490"/>
      <c r="M114" s="490"/>
      <c r="N114" s="490"/>
      <c r="O114" s="490"/>
      <c r="P114" s="490"/>
      <c r="Q114" s="490"/>
      <c r="R114" s="490"/>
      <c r="S114" s="490"/>
      <c r="T114" s="490"/>
      <c r="U114" s="490"/>
      <c r="V114" s="490"/>
      <c r="W114" s="490"/>
      <c r="X114" s="490"/>
      <c r="Y114" s="490"/>
      <c r="Z114" s="490"/>
      <c r="AA114" s="490"/>
      <c r="AB114" s="490"/>
      <c r="AC114" s="490"/>
      <c r="AD114" s="490"/>
      <c r="AE114" s="490"/>
      <c r="AF114" s="490"/>
      <c r="AG114" s="490"/>
      <c r="AH114" s="490"/>
      <c r="AI114" s="490"/>
      <c r="AJ114" s="490"/>
      <c r="AK114" s="490"/>
    </row>
    <row r="115">
      <c r="A115" s="490" t="s">
        <v>249</v>
      </c>
      <c r="B115" s="489">
        <v>0.08793333333333335</v>
      </c>
      <c r="C115" s="489">
        <v>0.09326666666666666</v>
      </c>
      <c r="D115" s="489">
        <v>0.09096666666666668</v>
      </c>
      <c r="E115" s="489">
        <v>0.09736666666666667</v>
      </c>
      <c r="F115" s="489">
        <v>0.10773333333333333</v>
      </c>
      <c r="G115" s="489">
        <v>0.12433333333333331</v>
      </c>
      <c r="H115" s="489">
        <v>0.17346666666666666</v>
      </c>
      <c r="I115" s="489">
        <v>0.20333333333333334</v>
      </c>
      <c r="J115" s="489">
        <v>0.232</v>
      </c>
      <c r="K115" s="490"/>
      <c r="L115" s="490"/>
      <c r="M115" s="490"/>
      <c r="N115" s="490"/>
      <c r="O115" s="490"/>
      <c r="P115" s="490"/>
      <c r="Q115" s="490"/>
      <c r="R115" s="490"/>
      <c r="S115" s="490"/>
      <c r="T115" s="490"/>
      <c r="U115" s="490"/>
      <c r="V115" s="490"/>
      <c r="W115" s="490"/>
      <c r="X115" s="490"/>
      <c r="Y115" s="490"/>
      <c r="Z115" s="490"/>
      <c r="AA115" s="490"/>
      <c r="AB115" s="490"/>
      <c r="AC115" s="490"/>
      <c r="AD115" s="490"/>
      <c r="AE115" s="490"/>
      <c r="AF115" s="490"/>
      <c r="AG115" s="490"/>
      <c r="AH115" s="490"/>
      <c r="AI115" s="490"/>
      <c r="AJ115" s="490"/>
      <c r="AK115" s="490"/>
    </row>
    <row r="116">
      <c r="A116" s="490" t="s">
        <v>402</v>
      </c>
      <c r="B116" s="489">
        <v>0.08793333333333335</v>
      </c>
      <c r="C116" s="489">
        <v>0.11386666666666667</v>
      </c>
      <c r="D116" s="489">
        <v>0.15443333333333334</v>
      </c>
      <c r="E116" s="489">
        <v>0.24040000000000003</v>
      </c>
      <c r="F116" s="489">
        <v>0.3374333333333333</v>
      </c>
      <c r="G116" s="489">
        <v>0.4094666666666667</v>
      </c>
      <c r="H116" s="489">
        <v>0.5668000000000001</v>
      </c>
      <c r="I116" s="489">
        <v>0.5965666666666666</v>
      </c>
      <c r="J116" s="489">
        <v>0.5684666666666667</v>
      </c>
      <c r="K116" s="490"/>
      <c r="L116" s="490"/>
      <c r="M116" s="490"/>
      <c r="N116" s="490"/>
      <c r="O116" s="490"/>
      <c r="P116" s="490"/>
      <c r="Q116" s="490"/>
      <c r="R116" s="490"/>
      <c r="S116" s="490"/>
      <c r="T116" s="490"/>
      <c r="U116" s="490"/>
      <c r="V116" s="490"/>
      <c r="W116" s="490"/>
      <c r="X116" s="490"/>
      <c r="Y116" s="490"/>
      <c r="Z116" s="490"/>
      <c r="AA116" s="490"/>
      <c r="AB116" s="490"/>
      <c r="AC116" s="490"/>
      <c r="AD116" s="490"/>
      <c r="AE116" s="490"/>
      <c r="AF116" s="490"/>
      <c r="AG116" s="490"/>
      <c r="AH116" s="490"/>
      <c r="AI116" s="490"/>
      <c r="AJ116" s="490"/>
      <c r="AK116" s="490"/>
    </row>
    <row r="117">
      <c r="A117" s="490" t="s">
        <v>403</v>
      </c>
      <c r="B117" s="489">
        <v>0.08793333333333335</v>
      </c>
      <c r="C117" s="489">
        <v>0.1082</v>
      </c>
      <c r="D117" s="489">
        <v>0.1075</v>
      </c>
      <c r="E117" s="489">
        <v>0.12033333333333333</v>
      </c>
      <c r="F117" s="489">
        <v>0.13633333333333333</v>
      </c>
      <c r="G117" s="489">
        <v>0.1643</v>
      </c>
      <c r="H117" s="489">
        <v>0.2407</v>
      </c>
      <c r="I117" s="489">
        <v>0.29209999999999997</v>
      </c>
      <c r="J117" s="489">
        <v>0.31403333333333333</v>
      </c>
      <c r="K117" s="490"/>
      <c r="L117" s="490"/>
      <c r="M117" s="490"/>
      <c r="N117" s="490"/>
      <c r="O117" s="490"/>
      <c r="P117" s="490"/>
      <c r="Q117" s="490"/>
      <c r="R117" s="490"/>
      <c r="S117" s="490"/>
      <c r="T117" s="490"/>
      <c r="U117" s="490"/>
      <c r="V117" s="490"/>
      <c r="W117" s="490"/>
      <c r="X117" s="490"/>
      <c r="Y117" s="490"/>
      <c r="Z117" s="490"/>
      <c r="AA117" s="490"/>
      <c r="AB117" s="490"/>
      <c r="AC117" s="490"/>
      <c r="AD117" s="490"/>
      <c r="AE117" s="490"/>
      <c r="AF117" s="490"/>
      <c r="AG117" s="490"/>
      <c r="AH117" s="490"/>
      <c r="AI117" s="490"/>
      <c r="AJ117" s="490"/>
      <c r="AK117" s="490"/>
    </row>
    <row r="118">
      <c r="A118" s="490" t="s">
        <v>404</v>
      </c>
      <c r="B118" s="489">
        <v>0.08793333333333335</v>
      </c>
      <c r="C118" s="489">
        <v>0.09549999999999999</v>
      </c>
      <c r="D118" s="489">
        <v>0.10246666666666666</v>
      </c>
      <c r="E118" s="489">
        <v>0.1257</v>
      </c>
      <c r="F118" s="489">
        <v>0.16040000000000001</v>
      </c>
      <c r="G118" s="489">
        <v>0.21333333333333335</v>
      </c>
      <c r="H118" s="489">
        <v>0.3183666666666667</v>
      </c>
      <c r="I118" s="489">
        <v>0.3981666666666666</v>
      </c>
      <c r="J118" s="489">
        <v>0.3774666666666667</v>
      </c>
      <c r="K118" s="490"/>
      <c r="L118" s="490"/>
      <c r="M118" s="490"/>
      <c r="N118" s="490"/>
      <c r="O118" s="490"/>
      <c r="P118" s="490"/>
      <c r="Q118" s="490"/>
      <c r="R118" s="490"/>
      <c r="S118" s="490"/>
      <c r="T118" s="490"/>
      <c r="U118" s="490"/>
      <c r="V118" s="490"/>
      <c r="W118" s="490"/>
      <c r="X118" s="490"/>
      <c r="Y118" s="490"/>
      <c r="Z118" s="490"/>
      <c r="AA118" s="490"/>
      <c r="AB118" s="490"/>
      <c r="AC118" s="490"/>
      <c r="AD118" s="490"/>
      <c r="AE118" s="490"/>
      <c r="AF118" s="490"/>
      <c r="AG118" s="490"/>
      <c r="AH118" s="490"/>
      <c r="AI118" s="490"/>
      <c r="AJ118" s="490"/>
      <c r="AK118" s="490"/>
    </row>
    <row r="119">
      <c r="A119" s="490" t="s">
        <v>405</v>
      </c>
      <c r="B119" s="489">
        <v>0.08793333333333335</v>
      </c>
      <c r="C119" s="489">
        <v>0.1044</v>
      </c>
      <c r="D119" s="489">
        <v>0.10573333333333335</v>
      </c>
      <c r="E119" s="489">
        <v>0.11086666666666667</v>
      </c>
      <c r="F119" s="489">
        <v>0.12220000000000002</v>
      </c>
      <c r="G119" s="489">
        <v>0.13410000000000002</v>
      </c>
      <c r="H119" s="489">
        <v>0.15493333333333334</v>
      </c>
      <c r="I119" s="489">
        <v>0.18656666666666666</v>
      </c>
      <c r="J119" s="489">
        <v>0.22996666666666665</v>
      </c>
      <c r="K119" s="490"/>
      <c r="L119" s="490"/>
      <c r="M119" s="490"/>
      <c r="N119" s="490"/>
      <c r="O119" s="490"/>
      <c r="P119" s="490"/>
      <c r="Q119" s="490"/>
      <c r="R119" s="490"/>
      <c r="S119" s="490"/>
      <c r="T119" s="490"/>
      <c r="U119" s="490"/>
      <c r="V119" s="490"/>
      <c r="W119" s="490"/>
      <c r="X119" s="490"/>
      <c r="Y119" s="490"/>
      <c r="Z119" s="490"/>
      <c r="AA119" s="490"/>
      <c r="AB119" s="490"/>
      <c r="AC119" s="490"/>
      <c r="AD119" s="490"/>
      <c r="AE119" s="490"/>
      <c r="AF119" s="490"/>
      <c r="AG119" s="490"/>
      <c r="AH119" s="490"/>
      <c r="AI119" s="490"/>
      <c r="AJ119" s="490"/>
      <c r="AK119" s="490"/>
    </row>
    <row r="120">
      <c r="A120" s="490" t="s">
        <v>406</v>
      </c>
      <c r="B120" s="489">
        <v>0.08793333333333335</v>
      </c>
      <c r="C120" s="489">
        <v>0.1119</v>
      </c>
      <c r="D120" s="489">
        <v>0.12373333333333332</v>
      </c>
      <c r="E120" s="489">
        <v>0.19073333333333334</v>
      </c>
      <c r="F120" s="489">
        <v>0.2865666666666667</v>
      </c>
      <c r="G120" s="489">
        <v>0.36643333333333333</v>
      </c>
      <c r="H120" s="489">
        <v>0.5235666666666666</v>
      </c>
      <c r="I120" s="489">
        <v>0.5545333333333333</v>
      </c>
      <c r="J120" s="489">
        <v>0.5528</v>
      </c>
      <c r="K120" s="490"/>
      <c r="L120" s="490"/>
      <c r="M120" s="490"/>
      <c r="N120" s="490"/>
      <c r="O120" s="490"/>
      <c r="P120" s="490"/>
      <c r="Q120" s="490"/>
      <c r="R120" s="490"/>
      <c r="S120" s="490"/>
      <c r="T120" s="490"/>
      <c r="U120" s="490"/>
      <c r="V120" s="490"/>
      <c r="W120" s="490"/>
      <c r="X120" s="490"/>
      <c r="Y120" s="490"/>
      <c r="Z120" s="490"/>
      <c r="AA120" s="490"/>
      <c r="AB120" s="490"/>
      <c r="AC120" s="490"/>
      <c r="AD120" s="490"/>
      <c r="AE120" s="490"/>
      <c r="AF120" s="490"/>
      <c r="AG120" s="490"/>
      <c r="AH120" s="490"/>
      <c r="AI120" s="490"/>
      <c r="AJ120" s="490"/>
      <c r="AK120" s="490"/>
    </row>
    <row r="121">
      <c r="A121" s="490" t="s">
        <v>407</v>
      </c>
      <c r="B121" s="489">
        <v>0.08793333333333335</v>
      </c>
      <c r="C121" s="489">
        <v>0.11126666666666667</v>
      </c>
      <c r="D121" s="489">
        <v>0.11586666666666667</v>
      </c>
      <c r="E121" s="489">
        <v>0.17003333333333334</v>
      </c>
      <c r="F121" s="489">
        <v>0.2518</v>
      </c>
      <c r="G121" s="489">
        <v>0.3085</v>
      </c>
      <c r="H121" s="489">
        <v>0.4716666666666667</v>
      </c>
      <c r="I121" s="489">
        <v>0.4910666666666666</v>
      </c>
      <c r="J121" s="489">
        <v>0.4955333333333334</v>
      </c>
      <c r="K121" s="490"/>
      <c r="L121" s="490"/>
      <c r="M121" s="490"/>
      <c r="N121" s="490"/>
      <c r="O121" s="490"/>
      <c r="P121" s="490"/>
      <c r="Q121" s="490"/>
      <c r="R121" s="490"/>
      <c r="S121" s="490"/>
      <c r="T121" s="490"/>
      <c r="U121" s="490"/>
      <c r="V121" s="490"/>
      <c r="W121" s="490"/>
      <c r="X121" s="490"/>
      <c r="Y121" s="490"/>
      <c r="Z121" s="490"/>
      <c r="AA121" s="490"/>
      <c r="AB121" s="490"/>
      <c r="AC121" s="490"/>
      <c r="AD121" s="490"/>
      <c r="AE121" s="490"/>
      <c r="AF121" s="490"/>
      <c r="AG121" s="490"/>
      <c r="AH121" s="490"/>
      <c r="AI121" s="490"/>
      <c r="AJ121" s="490"/>
      <c r="AK121" s="490"/>
    </row>
    <row r="122">
      <c r="A122" s="490" t="s">
        <v>408</v>
      </c>
      <c r="B122" s="489">
        <v>0.08793333333333335</v>
      </c>
      <c r="C122" s="489">
        <v>0.11986666666666668</v>
      </c>
      <c r="D122" s="489">
        <v>0.13063333333333332</v>
      </c>
      <c r="E122" s="489">
        <v>0.17313333333333336</v>
      </c>
      <c r="F122" s="489">
        <v>0.25666666666666665</v>
      </c>
      <c r="G122" s="489">
        <v>0.32206666666666667</v>
      </c>
      <c r="H122" s="489">
        <v>0.4864333333333333</v>
      </c>
      <c r="I122" s="489">
        <v>0.5105666666666666</v>
      </c>
      <c r="J122" s="489">
        <v>0.5154</v>
      </c>
      <c r="K122" s="490"/>
      <c r="L122" s="490"/>
      <c r="M122" s="490"/>
      <c r="N122" s="490"/>
      <c r="O122" s="490"/>
      <c r="P122" s="490"/>
      <c r="Q122" s="490"/>
      <c r="R122" s="490"/>
      <c r="S122" s="490"/>
      <c r="T122" s="490"/>
      <c r="U122" s="490"/>
      <c r="V122" s="490"/>
      <c r="W122" s="490"/>
      <c r="X122" s="490"/>
      <c r="Y122" s="490"/>
      <c r="Z122" s="490"/>
      <c r="AA122" s="490"/>
      <c r="AB122" s="490"/>
      <c r="AC122" s="490"/>
      <c r="AD122" s="490"/>
      <c r="AE122" s="490"/>
      <c r="AF122" s="490"/>
      <c r="AG122" s="490"/>
      <c r="AH122" s="490"/>
      <c r="AI122" s="490"/>
      <c r="AJ122" s="490"/>
      <c r="AK122" s="490"/>
    </row>
    <row r="123">
      <c r="A123" s="490"/>
      <c r="B123" s="490"/>
      <c r="C123" s="490"/>
      <c r="D123" s="490"/>
      <c r="E123" s="490"/>
      <c r="F123" s="490"/>
      <c r="G123" s="490"/>
      <c r="H123" s="490"/>
      <c r="I123" s="490"/>
      <c r="J123" s="490"/>
      <c r="K123" s="490"/>
      <c r="L123" s="490"/>
      <c r="M123" s="490"/>
      <c r="N123" s="490"/>
      <c r="O123" s="490"/>
      <c r="P123" s="490"/>
      <c r="Q123" s="490"/>
      <c r="R123" s="490"/>
      <c r="S123" s="490"/>
      <c r="T123" s="490"/>
      <c r="U123" s="490"/>
      <c r="V123" s="490"/>
      <c r="W123" s="490"/>
      <c r="X123" s="490"/>
      <c r="Y123" s="490"/>
      <c r="Z123" s="490"/>
      <c r="AA123" s="490"/>
      <c r="AB123" s="490"/>
      <c r="AC123" s="490"/>
      <c r="AD123" s="490"/>
      <c r="AE123" s="490"/>
      <c r="AF123" s="490"/>
      <c r="AG123" s="490"/>
      <c r="AH123" s="490"/>
      <c r="AI123" s="490"/>
      <c r="AJ123" s="490"/>
      <c r="AK123" s="490"/>
    </row>
    <row r="124">
      <c r="A124" s="195" t="s">
        <v>409</v>
      </c>
      <c r="B124" s="490" t="s">
        <v>249</v>
      </c>
      <c r="C124" s="490" t="s">
        <v>402</v>
      </c>
      <c r="D124" s="490" t="s">
        <v>403</v>
      </c>
      <c r="E124" s="490" t="s">
        <v>404</v>
      </c>
      <c r="F124" s="490" t="s">
        <v>405</v>
      </c>
      <c r="G124" s="490" t="s">
        <v>406</v>
      </c>
      <c r="H124" s="490" t="s">
        <v>407</v>
      </c>
      <c r="I124" s="493" t="s">
        <v>408</v>
      </c>
      <c r="J124" s="490"/>
      <c r="K124" s="490"/>
      <c r="L124" s="490"/>
      <c r="M124" s="490"/>
      <c r="N124" s="490"/>
      <c r="O124" s="490"/>
      <c r="P124" s="490"/>
      <c r="Q124" s="490"/>
      <c r="R124" s="490"/>
      <c r="S124" s="490"/>
      <c r="T124" s="490"/>
      <c r="U124" s="490"/>
      <c r="V124" s="490"/>
      <c r="W124" s="490"/>
      <c r="X124" s="490"/>
      <c r="Y124" s="490"/>
      <c r="Z124" s="490"/>
      <c r="AA124" s="490"/>
      <c r="AB124" s="490"/>
      <c r="AC124" s="490"/>
      <c r="AD124" s="490"/>
      <c r="AE124" s="490"/>
      <c r="AF124" s="490"/>
      <c r="AG124" s="490"/>
      <c r="AH124" s="490"/>
      <c r="AI124" s="490"/>
      <c r="AJ124" s="490"/>
      <c r="AK124" s="490"/>
    </row>
    <row r="125">
      <c r="A125" s="489">
        <v>0.0</v>
      </c>
      <c r="B125" s="489">
        <v>0.08793333333333335</v>
      </c>
      <c r="C125" s="489">
        <v>0.08793333333333335</v>
      </c>
      <c r="D125" s="489">
        <v>0.08793333333333335</v>
      </c>
      <c r="E125" s="489">
        <v>0.08793333333333335</v>
      </c>
      <c r="F125" s="489">
        <v>0.08793333333333335</v>
      </c>
      <c r="G125" s="489">
        <v>0.08793333333333335</v>
      </c>
      <c r="H125" s="489">
        <v>0.08793333333333335</v>
      </c>
      <c r="I125" s="489">
        <v>0.08793333333333335</v>
      </c>
      <c r="J125" s="490"/>
      <c r="K125" s="490"/>
      <c r="L125" s="490"/>
      <c r="M125" s="490"/>
      <c r="N125" s="490"/>
      <c r="O125" s="490"/>
      <c r="P125" s="490"/>
      <c r="Q125" s="490"/>
      <c r="R125" s="490"/>
      <c r="S125" s="490"/>
      <c r="T125" s="490"/>
      <c r="U125" s="490"/>
      <c r="V125" s="490"/>
      <c r="W125" s="490"/>
      <c r="X125" s="490"/>
      <c r="Y125" s="490"/>
      <c r="Z125" s="490"/>
      <c r="AA125" s="490"/>
      <c r="AB125" s="490"/>
      <c r="AC125" s="490"/>
      <c r="AD125" s="490"/>
      <c r="AE125" s="490"/>
      <c r="AF125" s="490"/>
      <c r="AG125" s="490"/>
      <c r="AH125" s="490"/>
      <c r="AI125" s="490"/>
      <c r="AJ125" s="490"/>
      <c r="AK125" s="490"/>
    </row>
    <row r="126">
      <c r="A126" s="489">
        <v>12.0</v>
      </c>
      <c r="B126" s="489">
        <v>0.09326666666666666</v>
      </c>
      <c r="C126" s="489">
        <v>0.11386666666666667</v>
      </c>
      <c r="D126" s="489">
        <v>0.1082</v>
      </c>
      <c r="E126" s="489">
        <v>0.09549999999999999</v>
      </c>
      <c r="F126" s="489">
        <v>0.1044</v>
      </c>
      <c r="G126" s="489">
        <v>0.1119</v>
      </c>
      <c r="H126" s="489">
        <v>0.11126666666666667</v>
      </c>
      <c r="I126" s="489">
        <v>0.11986666666666668</v>
      </c>
      <c r="J126" s="490"/>
      <c r="K126" s="490"/>
      <c r="L126" s="490"/>
      <c r="M126" s="490"/>
      <c r="N126" s="490"/>
      <c r="O126" s="490"/>
      <c r="P126" s="490"/>
      <c r="Q126" s="490"/>
      <c r="R126" s="490"/>
      <c r="S126" s="490"/>
      <c r="T126" s="490"/>
      <c r="U126" s="490"/>
      <c r="V126" s="490"/>
      <c r="W126" s="490"/>
      <c r="X126" s="490"/>
      <c r="Y126" s="490"/>
      <c r="Z126" s="490"/>
      <c r="AA126" s="490"/>
      <c r="AB126" s="490"/>
      <c r="AC126" s="490"/>
      <c r="AD126" s="490"/>
      <c r="AE126" s="490"/>
      <c r="AF126" s="490"/>
      <c r="AG126" s="490"/>
      <c r="AH126" s="490"/>
      <c r="AI126" s="490"/>
      <c r="AJ126" s="490"/>
      <c r="AK126" s="490"/>
    </row>
    <row r="127">
      <c r="A127" s="489">
        <v>16.0</v>
      </c>
      <c r="B127" s="489">
        <v>0.09096666666666668</v>
      </c>
      <c r="C127" s="489">
        <v>0.15443333333333334</v>
      </c>
      <c r="D127" s="489">
        <v>0.1075</v>
      </c>
      <c r="E127" s="489">
        <v>0.10246666666666666</v>
      </c>
      <c r="F127" s="489">
        <v>0.10573333333333335</v>
      </c>
      <c r="G127" s="489">
        <v>0.12373333333333332</v>
      </c>
      <c r="H127" s="489">
        <v>0.11586666666666667</v>
      </c>
      <c r="I127" s="489">
        <v>0.13063333333333332</v>
      </c>
      <c r="J127" s="490"/>
      <c r="K127" s="490"/>
      <c r="L127" s="490"/>
      <c r="M127" s="490"/>
      <c r="N127" s="490"/>
      <c r="O127" s="490"/>
      <c r="P127" s="490"/>
      <c r="Q127" s="490"/>
      <c r="R127" s="490"/>
      <c r="S127" s="490"/>
      <c r="T127" s="490"/>
      <c r="U127" s="490"/>
      <c r="V127" s="490"/>
      <c r="W127" s="490"/>
      <c r="X127" s="490"/>
      <c r="Y127" s="490"/>
      <c r="Z127" s="490"/>
      <c r="AA127" s="490"/>
      <c r="AB127" s="490"/>
      <c r="AC127" s="490"/>
      <c r="AD127" s="490"/>
      <c r="AE127" s="490"/>
      <c r="AF127" s="490"/>
      <c r="AG127" s="490"/>
      <c r="AH127" s="490"/>
      <c r="AI127" s="490"/>
      <c r="AJ127" s="490"/>
      <c r="AK127" s="490"/>
    </row>
    <row r="128">
      <c r="A128" s="489">
        <v>20.0</v>
      </c>
      <c r="B128" s="489">
        <v>0.09736666666666667</v>
      </c>
      <c r="C128" s="489">
        <v>0.24040000000000003</v>
      </c>
      <c r="D128" s="489">
        <v>0.12033333333333333</v>
      </c>
      <c r="E128" s="489">
        <v>0.1257</v>
      </c>
      <c r="F128" s="489">
        <v>0.11086666666666667</v>
      </c>
      <c r="G128" s="489">
        <v>0.19073333333333334</v>
      </c>
      <c r="H128" s="489">
        <v>0.17003333333333334</v>
      </c>
      <c r="I128" s="489">
        <v>0.17313333333333336</v>
      </c>
      <c r="J128" s="490"/>
      <c r="K128" s="490"/>
      <c r="L128" s="490"/>
      <c r="M128" s="490"/>
      <c r="N128" s="490"/>
      <c r="O128" s="490"/>
      <c r="P128" s="490"/>
      <c r="Q128" s="490"/>
      <c r="R128" s="490"/>
      <c r="S128" s="490"/>
      <c r="T128" s="490"/>
      <c r="U128" s="490"/>
      <c r="V128" s="490"/>
      <c r="W128" s="490"/>
      <c r="X128" s="490"/>
      <c r="Y128" s="490"/>
      <c r="Z128" s="490"/>
      <c r="AA128" s="490"/>
      <c r="AB128" s="490"/>
      <c r="AC128" s="490"/>
      <c r="AD128" s="490"/>
      <c r="AE128" s="490"/>
      <c r="AF128" s="490"/>
      <c r="AG128" s="490"/>
      <c r="AH128" s="490"/>
      <c r="AI128" s="490"/>
      <c r="AJ128" s="490"/>
      <c r="AK128" s="490"/>
    </row>
    <row r="129">
      <c r="A129" s="489">
        <v>24.0</v>
      </c>
      <c r="B129" s="489">
        <v>0.10773333333333333</v>
      </c>
      <c r="C129" s="489">
        <v>0.3374333333333333</v>
      </c>
      <c r="D129" s="489">
        <v>0.13633333333333333</v>
      </c>
      <c r="E129" s="489">
        <v>0.16040000000000001</v>
      </c>
      <c r="F129" s="489">
        <v>0.12220000000000002</v>
      </c>
      <c r="G129" s="489">
        <v>0.2865666666666667</v>
      </c>
      <c r="H129" s="489">
        <v>0.2518</v>
      </c>
      <c r="I129" s="489">
        <v>0.25666666666666665</v>
      </c>
      <c r="J129" s="490"/>
      <c r="K129" s="490"/>
      <c r="L129" s="490"/>
      <c r="M129" s="490"/>
      <c r="N129" s="490"/>
      <c r="O129" s="490"/>
      <c r="P129" s="490"/>
      <c r="Q129" s="490"/>
      <c r="R129" s="490"/>
      <c r="S129" s="490"/>
      <c r="T129" s="490"/>
      <c r="U129" s="490"/>
      <c r="V129" s="490"/>
      <c r="W129" s="490"/>
      <c r="X129" s="490"/>
      <c r="Y129" s="490"/>
      <c r="Z129" s="490"/>
      <c r="AA129" s="490"/>
      <c r="AB129" s="490"/>
      <c r="AC129" s="490"/>
      <c r="AD129" s="490"/>
      <c r="AE129" s="490"/>
      <c r="AF129" s="490"/>
      <c r="AG129" s="490"/>
      <c r="AH129" s="490"/>
      <c r="AI129" s="490"/>
      <c r="AJ129" s="490"/>
      <c r="AK129" s="490"/>
    </row>
    <row r="130">
      <c r="A130" s="489">
        <v>28.0</v>
      </c>
      <c r="B130" s="489">
        <v>0.12433333333333331</v>
      </c>
      <c r="C130" s="489">
        <v>0.4094666666666667</v>
      </c>
      <c r="D130" s="489">
        <v>0.1643</v>
      </c>
      <c r="E130" s="489">
        <v>0.21333333333333335</v>
      </c>
      <c r="F130" s="489">
        <v>0.13410000000000002</v>
      </c>
      <c r="G130" s="489">
        <v>0.36643333333333333</v>
      </c>
      <c r="H130" s="489">
        <v>0.3085</v>
      </c>
      <c r="I130" s="489">
        <v>0.32206666666666667</v>
      </c>
      <c r="J130" s="490"/>
      <c r="K130" s="490"/>
      <c r="L130" s="490"/>
      <c r="M130" s="490"/>
      <c r="N130" s="490"/>
      <c r="O130" s="490"/>
      <c r="P130" s="490"/>
      <c r="Q130" s="490"/>
      <c r="R130" s="490"/>
      <c r="S130" s="490"/>
      <c r="T130" s="490"/>
      <c r="U130" s="490"/>
      <c r="V130" s="490"/>
      <c r="W130" s="490"/>
      <c r="X130" s="490"/>
      <c r="Y130" s="490"/>
      <c r="Z130" s="490"/>
      <c r="AA130" s="490"/>
      <c r="AB130" s="490"/>
      <c r="AC130" s="490"/>
      <c r="AD130" s="490"/>
      <c r="AE130" s="490"/>
      <c r="AF130" s="490"/>
      <c r="AG130" s="490"/>
      <c r="AH130" s="490"/>
      <c r="AI130" s="490"/>
      <c r="AJ130" s="490"/>
      <c r="AK130" s="490"/>
    </row>
    <row r="131">
      <c r="A131" s="57">
        <v>32.0</v>
      </c>
      <c r="B131" s="489">
        <v>0.17346666666666666</v>
      </c>
      <c r="C131" s="489">
        <v>0.5668000000000001</v>
      </c>
      <c r="D131" s="489">
        <v>0.2407</v>
      </c>
      <c r="E131" s="489">
        <v>0.3183666666666667</v>
      </c>
      <c r="F131" s="489">
        <v>0.15493333333333334</v>
      </c>
      <c r="G131" s="489">
        <v>0.5235666666666666</v>
      </c>
      <c r="H131" s="489">
        <v>0.4716666666666667</v>
      </c>
      <c r="I131" s="489">
        <v>0.4864333333333333</v>
      </c>
      <c r="J131" s="490"/>
      <c r="K131" s="490"/>
      <c r="L131" s="490"/>
      <c r="M131" s="490"/>
      <c r="N131" s="490"/>
      <c r="O131" s="490"/>
      <c r="P131" s="490"/>
      <c r="Q131" s="490"/>
      <c r="R131" s="490"/>
      <c r="S131" s="490"/>
      <c r="T131" s="490"/>
      <c r="U131" s="490"/>
      <c r="V131" s="490"/>
      <c r="W131" s="490"/>
      <c r="X131" s="490"/>
      <c r="Y131" s="490"/>
      <c r="Z131" s="490"/>
      <c r="AA131" s="490"/>
      <c r="AB131" s="490"/>
      <c r="AC131" s="490"/>
      <c r="AD131" s="490"/>
      <c r="AE131" s="490"/>
      <c r="AF131" s="490"/>
      <c r="AG131" s="490"/>
      <c r="AH131" s="490"/>
      <c r="AI131" s="490"/>
      <c r="AJ131" s="490"/>
      <c r="AK131" s="490"/>
    </row>
    <row r="132">
      <c r="A132" s="489">
        <v>34.0</v>
      </c>
      <c r="B132" s="489">
        <v>0.20333333333333334</v>
      </c>
      <c r="C132" s="489">
        <v>0.5965666666666666</v>
      </c>
      <c r="D132" s="489">
        <v>0.29209999999999997</v>
      </c>
      <c r="E132" s="489">
        <v>0.3981666666666666</v>
      </c>
      <c r="F132" s="489">
        <v>0.18656666666666666</v>
      </c>
      <c r="G132" s="489">
        <v>0.5545333333333333</v>
      </c>
      <c r="H132" s="489">
        <v>0.4910666666666666</v>
      </c>
      <c r="I132" s="489">
        <v>0.5105666666666666</v>
      </c>
      <c r="J132" s="490"/>
      <c r="K132" s="490"/>
      <c r="L132" s="490"/>
      <c r="M132" s="490"/>
      <c r="N132" s="490"/>
      <c r="O132" s="490"/>
      <c r="P132" s="490"/>
      <c r="Q132" s="490"/>
      <c r="R132" s="490"/>
      <c r="S132" s="490"/>
      <c r="T132" s="490"/>
      <c r="U132" s="490"/>
      <c r="V132" s="490"/>
      <c r="W132" s="490"/>
      <c r="X132" s="490"/>
      <c r="Y132" s="490"/>
      <c r="Z132" s="490"/>
      <c r="AA132" s="490"/>
      <c r="AB132" s="490"/>
      <c r="AC132" s="490"/>
      <c r="AD132" s="490"/>
      <c r="AE132" s="490"/>
      <c r="AF132" s="490"/>
      <c r="AG132" s="490"/>
      <c r="AH132" s="490"/>
      <c r="AI132" s="490"/>
      <c r="AJ132" s="490"/>
      <c r="AK132" s="490"/>
    </row>
    <row r="133">
      <c r="A133" s="491">
        <v>36.0</v>
      </c>
      <c r="B133" s="489">
        <v>0.232</v>
      </c>
      <c r="C133" s="489">
        <v>0.5684666666666667</v>
      </c>
      <c r="D133" s="489">
        <v>0.31403333333333333</v>
      </c>
      <c r="E133" s="489">
        <v>0.3774666666666667</v>
      </c>
      <c r="F133" s="489">
        <v>0.22996666666666665</v>
      </c>
      <c r="G133" s="489">
        <v>0.5528</v>
      </c>
      <c r="H133" s="489">
        <v>0.4955333333333334</v>
      </c>
      <c r="I133" s="489">
        <v>0.5154</v>
      </c>
      <c r="J133" s="490"/>
      <c r="K133" s="490"/>
      <c r="L133" s="490"/>
      <c r="M133" s="490"/>
      <c r="N133" s="490"/>
      <c r="O133" s="490"/>
      <c r="P133" s="490"/>
      <c r="Q133" s="490"/>
      <c r="R133" s="490"/>
      <c r="S133" s="490"/>
      <c r="T133" s="490"/>
      <c r="U133" s="490"/>
      <c r="V133" s="490"/>
      <c r="W133" s="490"/>
      <c r="X133" s="490"/>
      <c r="Y133" s="490"/>
      <c r="Z133" s="490"/>
      <c r="AA133" s="490"/>
      <c r="AB133" s="490"/>
      <c r="AC133" s="490"/>
      <c r="AD133" s="490"/>
      <c r="AE133" s="490"/>
      <c r="AF133" s="490"/>
      <c r="AG133" s="490"/>
      <c r="AH133" s="490"/>
      <c r="AI133" s="490"/>
      <c r="AJ133" s="490"/>
      <c r="AK133" s="490"/>
    </row>
    <row r="134">
      <c r="A134" s="490"/>
      <c r="B134" s="490"/>
      <c r="C134" s="490"/>
      <c r="D134" s="490"/>
      <c r="E134" s="490"/>
      <c r="F134" s="490"/>
      <c r="G134" s="490"/>
      <c r="H134" s="490"/>
      <c r="I134" s="490"/>
      <c r="J134" s="490"/>
      <c r="K134" s="490"/>
      <c r="L134" s="490"/>
      <c r="M134" s="490"/>
      <c r="N134" s="490"/>
      <c r="O134" s="490"/>
      <c r="P134" s="490"/>
      <c r="Q134" s="490"/>
      <c r="R134" s="490"/>
      <c r="S134" s="490"/>
      <c r="T134" s="490"/>
      <c r="U134" s="490"/>
      <c r="V134" s="490"/>
      <c r="W134" s="490"/>
      <c r="X134" s="490"/>
      <c r="Y134" s="490"/>
      <c r="Z134" s="490"/>
      <c r="AA134" s="490"/>
      <c r="AB134" s="490"/>
      <c r="AC134" s="490"/>
      <c r="AD134" s="490"/>
      <c r="AE134" s="490"/>
      <c r="AF134" s="490"/>
      <c r="AG134" s="490"/>
      <c r="AH134" s="490"/>
      <c r="AI134" s="490"/>
      <c r="AJ134" s="490"/>
      <c r="AK134" s="490"/>
    </row>
    <row r="135">
      <c r="A135" s="490"/>
      <c r="B135" s="490"/>
      <c r="C135" s="490"/>
      <c r="D135" s="490"/>
      <c r="E135" s="490"/>
      <c r="F135" s="490"/>
      <c r="G135" s="490"/>
      <c r="H135" s="490"/>
      <c r="I135" s="490"/>
      <c r="J135" s="490"/>
      <c r="K135" s="490"/>
      <c r="L135" s="490"/>
      <c r="M135" s="490"/>
      <c r="N135" s="490"/>
      <c r="O135" s="490"/>
      <c r="P135" s="490"/>
      <c r="Q135" s="490"/>
      <c r="R135" s="490"/>
      <c r="S135" s="490"/>
      <c r="T135" s="490"/>
      <c r="U135" s="490"/>
      <c r="V135" s="490"/>
      <c r="W135" s="490"/>
      <c r="X135" s="490"/>
      <c r="Y135" s="490"/>
      <c r="Z135" s="490"/>
      <c r="AA135" s="490"/>
      <c r="AB135" s="490"/>
      <c r="AC135" s="490"/>
      <c r="AD135" s="490"/>
      <c r="AE135" s="490"/>
      <c r="AF135" s="490"/>
      <c r="AG135" s="490"/>
      <c r="AH135" s="490"/>
      <c r="AI135" s="490"/>
      <c r="AJ135" s="490"/>
      <c r="AK135" s="490"/>
    </row>
    <row r="136">
      <c r="A136" s="490"/>
      <c r="B136" s="490"/>
      <c r="C136" s="490"/>
      <c r="D136" s="490"/>
      <c r="E136" s="490"/>
      <c r="F136" s="490"/>
      <c r="G136" s="490"/>
      <c r="H136" s="490"/>
      <c r="I136" s="490"/>
      <c r="J136" s="490"/>
      <c r="K136" s="490"/>
      <c r="L136" s="490"/>
      <c r="M136" s="490"/>
      <c r="N136" s="490"/>
      <c r="O136" s="490"/>
      <c r="P136" s="490"/>
      <c r="Q136" s="490"/>
      <c r="R136" s="490"/>
      <c r="S136" s="490"/>
      <c r="T136" s="490"/>
      <c r="U136" s="490"/>
      <c r="V136" s="490"/>
      <c r="W136" s="490"/>
      <c r="X136" s="490"/>
      <c r="Y136" s="490"/>
      <c r="Z136" s="490"/>
      <c r="AA136" s="490"/>
      <c r="AB136" s="490"/>
      <c r="AC136" s="490"/>
      <c r="AD136" s="490"/>
      <c r="AE136" s="490"/>
      <c r="AF136" s="490"/>
      <c r="AG136" s="490"/>
      <c r="AH136" s="490"/>
      <c r="AI136" s="490"/>
      <c r="AJ136" s="490"/>
      <c r="AK136" s="490"/>
    </row>
    <row r="137">
      <c r="A137" s="490"/>
      <c r="B137" s="490"/>
      <c r="C137" s="490"/>
      <c r="D137" s="490"/>
      <c r="E137" s="490"/>
      <c r="F137" s="490"/>
      <c r="G137" s="490"/>
      <c r="H137" s="490"/>
      <c r="I137" s="490"/>
      <c r="J137" s="490"/>
      <c r="K137" s="490"/>
      <c r="L137" s="490"/>
      <c r="M137" s="490"/>
      <c r="N137" s="490"/>
      <c r="O137" s="490"/>
      <c r="P137" s="490"/>
      <c r="Q137" s="490"/>
      <c r="R137" s="490"/>
      <c r="S137" s="490"/>
      <c r="T137" s="490"/>
      <c r="U137" s="490"/>
      <c r="V137" s="490"/>
      <c r="W137" s="490"/>
      <c r="X137" s="490"/>
      <c r="Y137" s="490"/>
      <c r="Z137" s="490"/>
      <c r="AA137" s="490"/>
      <c r="AB137" s="490"/>
      <c r="AC137" s="490"/>
      <c r="AD137" s="490"/>
      <c r="AE137" s="490"/>
      <c r="AF137" s="490"/>
      <c r="AG137" s="490"/>
      <c r="AH137" s="490"/>
      <c r="AI137" s="490"/>
      <c r="AJ137" s="490"/>
      <c r="AK137" s="490"/>
    </row>
    <row r="138">
      <c r="A138" s="490"/>
      <c r="B138" s="490"/>
      <c r="C138" s="490"/>
      <c r="D138" s="490"/>
      <c r="E138" s="490"/>
      <c r="F138" s="490"/>
      <c r="G138" s="490"/>
      <c r="H138" s="490"/>
      <c r="I138" s="490"/>
      <c r="J138" s="490"/>
      <c r="K138" s="490"/>
      <c r="L138" s="490"/>
      <c r="M138" s="490"/>
      <c r="N138" s="490"/>
      <c r="O138" s="490"/>
      <c r="P138" s="490"/>
      <c r="Q138" s="490"/>
      <c r="R138" s="490"/>
      <c r="S138" s="490"/>
      <c r="T138" s="490"/>
      <c r="U138" s="490"/>
      <c r="V138" s="490"/>
      <c r="W138" s="490"/>
      <c r="X138" s="490"/>
      <c r="Y138" s="490"/>
      <c r="Z138" s="490"/>
      <c r="AA138" s="490"/>
      <c r="AB138" s="490"/>
      <c r="AC138" s="490"/>
      <c r="AD138" s="490"/>
      <c r="AE138" s="490"/>
      <c r="AF138" s="490"/>
      <c r="AG138" s="490"/>
      <c r="AH138" s="490"/>
      <c r="AI138" s="490"/>
      <c r="AJ138" s="490"/>
      <c r="AK138" s="490"/>
    </row>
    <row r="139">
      <c r="A139" s="490"/>
      <c r="B139" s="490"/>
      <c r="C139" s="490"/>
      <c r="D139" s="490"/>
      <c r="E139" s="490"/>
      <c r="F139" s="490"/>
      <c r="G139" s="490"/>
      <c r="H139" s="490"/>
      <c r="I139" s="490"/>
      <c r="J139" s="490"/>
      <c r="K139" s="490"/>
      <c r="L139" s="490"/>
      <c r="M139" s="490"/>
      <c r="N139" s="490"/>
      <c r="O139" s="490"/>
      <c r="P139" s="490"/>
      <c r="Q139" s="490"/>
      <c r="R139" s="490"/>
      <c r="S139" s="490"/>
      <c r="T139" s="490"/>
      <c r="U139" s="490"/>
      <c r="V139" s="490"/>
      <c r="W139" s="490"/>
      <c r="X139" s="490"/>
      <c r="Y139" s="490"/>
      <c r="Z139" s="490"/>
      <c r="AA139" s="490"/>
      <c r="AB139" s="490"/>
      <c r="AC139" s="490"/>
      <c r="AD139" s="490"/>
      <c r="AE139" s="490"/>
      <c r="AF139" s="490"/>
      <c r="AG139" s="490"/>
      <c r="AH139" s="490"/>
      <c r="AI139" s="490"/>
      <c r="AJ139" s="490"/>
      <c r="AK139" s="490"/>
    </row>
    <row r="140">
      <c r="A140" s="490"/>
      <c r="B140" s="490"/>
      <c r="C140" s="490"/>
      <c r="D140" s="490"/>
      <c r="E140" s="490"/>
      <c r="F140" s="490"/>
      <c r="G140" s="490"/>
      <c r="H140" s="490"/>
      <c r="I140" s="490"/>
      <c r="J140" s="490"/>
      <c r="K140" s="490"/>
      <c r="L140" s="490"/>
      <c r="M140" s="490"/>
      <c r="N140" s="490"/>
      <c r="O140" s="490"/>
      <c r="P140" s="490"/>
      <c r="Q140" s="490"/>
      <c r="R140" s="490"/>
      <c r="S140" s="490"/>
      <c r="T140" s="490"/>
      <c r="U140" s="490"/>
      <c r="V140" s="490"/>
      <c r="W140" s="490"/>
      <c r="X140" s="490"/>
      <c r="Y140" s="490"/>
      <c r="Z140" s="490"/>
      <c r="AA140" s="490"/>
      <c r="AB140" s="490"/>
      <c r="AC140" s="490"/>
      <c r="AD140" s="490"/>
      <c r="AE140" s="490"/>
      <c r="AF140" s="490"/>
      <c r="AG140" s="490"/>
      <c r="AH140" s="490"/>
      <c r="AI140" s="490"/>
      <c r="AJ140" s="490"/>
      <c r="AK140" s="490"/>
    </row>
    <row r="141">
      <c r="A141" s="490"/>
      <c r="B141" s="490"/>
      <c r="C141" s="490"/>
      <c r="D141" s="490"/>
      <c r="E141" s="490"/>
      <c r="F141" s="490"/>
      <c r="G141" s="490"/>
      <c r="H141" s="490"/>
      <c r="I141" s="490"/>
      <c r="J141" s="490"/>
      <c r="K141" s="490"/>
      <c r="L141" s="490"/>
      <c r="M141" s="490"/>
      <c r="N141" s="490"/>
      <c r="O141" s="490"/>
      <c r="P141" s="490"/>
      <c r="Q141" s="490"/>
      <c r="R141" s="490"/>
      <c r="S141" s="490"/>
      <c r="T141" s="490"/>
      <c r="U141" s="490"/>
      <c r="V141" s="490"/>
      <c r="W141" s="490"/>
      <c r="X141" s="490"/>
      <c r="Y141" s="490"/>
      <c r="Z141" s="490"/>
      <c r="AA141" s="490"/>
      <c r="AB141" s="490"/>
      <c r="AC141" s="490"/>
      <c r="AD141" s="490"/>
      <c r="AE141" s="490"/>
      <c r="AF141" s="490"/>
      <c r="AG141" s="490"/>
      <c r="AH141" s="490"/>
      <c r="AI141" s="490"/>
      <c r="AJ141" s="490"/>
      <c r="AK141" s="490"/>
    </row>
    <row r="142">
      <c r="A142" s="490"/>
      <c r="B142" s="490"/>
      <c r="C142" s="490"/>
      <c r="D142" s="490"/>
      <c r="E142" s="490"/>
      <c r="F142" s="490"/>
      <c r="G142" s="490"/>
      <c r="H142" s="490"/>
      <c r="I142" s="490"/>
      <c r="J142" s="490"/>
      <c r="K142" s="490"/>
      <c r="L142" s="490"/>
      <c r="M142" s="490"/>
      <c r="N142" s="490"/>
      <c r="O142" s="490"/>
      <c r="P142" s="490"/>
      <c r="Q142" s="490"/>
      <c r="R142" s="490"/>
      <c r="S142" s="490"/>
      <c r="T142" s="490"/>
      <c r="U142" s="490"/>
      <c r="V142" s="490"/>
      <c r="W142" s="490"/>
      <c r="X142" s="490"/>
      <c r="Y142" s="490"/>
      <c r="Z142" s="490"/>
      <c r="AA142" s="490"/>
      <c r="AB142" s="490"/>
      <c r="AC142" s="490"/>
      <c r="AD142" s="490"/>
      <c r="AE142" s="490"/>
      <c r="AF142" s="490"/>
      <c r="AG142" s="490"/>
      <c r="AH142" s="490"/>
      <c r="AI142" s="490"/>
      <c r="AJ142" s="490"/>
      <c r="AK142" s="490"/>
    </row>
    <row r="143">
      <c r="A143" s="490"/>
      <c r="B143" s="490"/>
      <c r="C143" s="490"/>
      <c r="D143" s="490"/>
      <c r="E143" s="490"/>
      <c r="F143" s="490"/>
      <c r="G143" s="490"/>
      <c r="H143" s="490"/>
      <c r="I143" s="490"/>
      <c r="J143" s="490"/>
      <c r="K143" s="490"/>
      <c r="L143" s="490"/>
      <c r="M143" s="490"/>
      <c r="N143" s="490"/>
      <c r="O143" s="490"/>
      <c r="P143" s="490"/>
      <c r="Q143" s="490"/>
      <c r="R143" s="490"/>
      <c r="S143" s="490"/>
      <c r="T143" s="490"/>
      <c r="U143" s="490"/>
      <c r="V143" s="490"/>
      <c r="W143" s="490"/>
      <c r="X143" s="490"/>
      <c r="Y143" s="490"/>
      <c r="Z143" s="490"/>
      <c r="AA143" s="490"/>
      <c r="AB143" s="490"/>
      <c r="AC143" s="490"/>
      <c r="AD143" s="490"/>
      <c r="AE143" s="490"/>
      <c r="AF143" s="490"/>
      <c r="AG143" s="490"/>
      <c r="AH143" s="490"/>
      <c r="AI143" s="490"/>
      <c r="AJ143" s="490"/>
      <c r="AK143" s="490"/>
    </row>
    <row r="144">
      <c r="A144" s="490"/>
      <c r="B144" s="490"/>
      <c r="C144" s="490"/>
      <c r="D144" s="490"/>
      <c r="E144" s="490"/>
      <c r="F144" s="490"/>
      <c r="G144" s="490"/>
      <c r="H144" s="490"/>
      <c r="I144" s="490"/>
      <c r="J144" s="490"/>
      <c r="K144" s="490"/>
      <c r="L144" s="490"/>
      <c r="M144" s="490"/>
      <c r="N144" s="490"/>
      <c r="O144" s="490"/>
      <c r="P144" s="490"/>
      <c r="Q144" s="490"/>
      <c r="R144" s="490"/>
      <c r="S144" s="490"/>
      <c r="T144" s="490"/>
      <c r="U144" s="490"/>
      <c r="V144" s="490"/>
      <c r="W144" s="490"/>
      <c r="X144" s="490"/>
      <c r="Y144" s="490"/>
      <c r="Z144" s="490"/>
      <c r="AA144" s="490"/>
      <c r="AB144" s="490"/>
      <c r="AC144" s="490"/>
      <c r="AD144" s="490"/>
      <c r="AE144" s="490"/>
      <c r="AF144" s="490"/>
      <c r="AG144" s="490"/>
      <c r="AH144" s="490"/>
      <c r="AI144" s="490"/>
      <c r="AJ144" s="490"/>
      <c r="AK144" s="490"/>
    </row>
    <row r="145">
      <c r="A145" s="490"/>
      <c r="B145" s="490"/>
      <c r="C145" s="490"/>
      <c r="D145" s="490"/>
      <c r="E145" s="490"/>
      <c r="F145" s="490"/>
      <c r="G145" s="490"/>
      <c r="H145" s="490"/>
      <c r="I145" s="490"/>
      <c r="J145" s="490"/>
      <c r="K145" s="490"/>
      <c r="L145" s="490"/>
      <c r="M145" s="490"/>
      <c r="N145" s="490"/>
      <c r="O145" s="490"/>
      <c r="P145" s="490"/>
      <c r="Q145" s="490"/>
      <c r="R145" s="490"/>
      <c r="S145" s="490"/>
      <c r="T145" s="490"/>
      <c r="U145" s="490"/>
      <c r="V145" s="490"/>
      <c r="W145" s="490"/>
      <c r="X145" s="490"/>
      <c r="Y145" s="490"/>
      <c r="Z145" s="490"/>
      <c r="AA145" s="490"/>
      <c r="AB145" s="490"/>
      <c r="AC145" s="490"/>
      <c r="AD145" s="490"/>
      <c r="AE145" s="490"/>
      <c r="AF145" s="490"/>
      <c r="AG145" s="490"/>
      <c r="AH145" s="490"/>
      <c r="AI145" s="490"/>
      <c r="AJ145" s="490"/>
      <c r="AK145" s="490"/>
    </row>
    <row r="146">
      <c r="A146" s="490"/>
      <c r="B146" s="490"/>
      <c r="C146" s="490"/>
      <c r="D146" s="490"/>
      <c r="E146" s="490"/>
      <c r="F146" s="490"/>
      <c r="G146" s="490"/>
      <c r="H146" s="490"/>
      <c r="I146" s="490"/>
      <c r="J146" s="490"/>
      <c r="K146" s="490"/>
      <c r="L146" s="490"/>
      <c r="M146" s="490"/>
      <c r="N146" s="490"/>
      <c r="O146" s="490"/>
      <c r="P146" s="490"/>
      <c r="Q146" s="490"/>
      <c r="R146" s="490"/>
      <c r="S146" s="490"/>
      <c r="T146" s="490"/>
      <c r="U146" s="490"/>
      <c r="V146" s="490"/>
      <c r="W146" s="490"/>
      <c r="X146" s="490"/>
      <c r="Y146" s="490"/>
      <c r="Z146" s="490"/>
      <c r="AA146" s="490"/>
      <c r="AB146" s="490"/>
      <c r="AC146" s="490"/>
      <c r="AD146" s="490"/>
      <c r="AE146" s="490"/>
      <c r="AF146" s="490"/>
      <c r="AG146" s="490"/>
      <c r="AH146" s="490"/>
      <c r="AI146" s="490"/>
      <c r="AJ146" s="490"/>
      <c r="AK146" s="490"/>
    </row>
    <row r="147">
      <c r="A147" s="490"/>
      <c r="B147" s="490"/>
      <c r="C147" s="490"/>
      <c r="D147" s="490"/>
      <c r="E147" s="490"/>
      <c r="F147" s="490"/>
      <c r="G147" s="490"/>
      <c r="H147" s="490"/>
      <c r="I147" s="490"/>
      <c r="J147" s="490"/>
      <c r="K147" s="490"/>
      <c r="L147" s="490"/>
      <c r="M147" s="490"/>
      <c r="N147" s="490"/>
      <c r="O147" s="490"/>
      <c r="P147" s="490"/>
      <c r="Q147" s="490"/>
      <c r="R147" s="490"/>
      <c r="S147" s="490"/>
      <c r="T147" s="490"/>
      <c r="U147" s="490"/>
      <c r="V147" s="490"/>
      <c r="W147" s="490"/>
      <c r="X147" s="490"/>
      <c r="Y147" s="490"/>
      <c r="Z147" s="490"/>
      <c r="AA147" s="490"/>
      <c r="AB147" s="490"/>
      <c r="AC147" s="490"/>
      <c r="AD147" s="490"/>
      <c r="AE147" s="490"/>
      <c r="AF147" s="490"/>
      <c r="AG147" s="490"/>
      <c r="AH147" s="490"/>
      <c r="AI147" s="490"/>
      <c r="AJ147" s="490"/>
      <c r="AK147" s="490"/>
    </row>
    <row r="148">
      <c r="A148" s="490"/>
      <c r="B148" s="490"/>
      <c r="C148" s="490"/>
      <c r="D148" s="490"/>
      <c r="E148" s="490"/>
      <c r="F148" s="490"/>
      <c r="G148" s="490"/>
      <c r="H148" s="490"/>
      <c r="I148" s="490"/>
      <c r="J148" s="490"/>
      <c r="K148" s="490"/>
      <c r="L148" s="490"/>
      <c r="M148" s="490"/>
      <c r="N148" s="490"/>
      <c r="O148" s="490"/>
      <c r="P148" s="490"/>
      <c r="Q148" s="490"/>
      <c r="R148" s="490"/>
      <c r="S148" s="490"/>
      <c r="T148" s="490"/>
      <c r="U148" s="490"/>
      <c r="V148" s="490"/>
      <c r="W148" s="490"/>
      <c r="X148" s="490"/>
      <c r="Y148" s="490"/>
      <c r="Z148" s="490"/>
      <c r="AA148" s="490"/>
      <c r="AB148" s="490"/>
      <c r="AC148" s="490"/>
      <c r="AD148" s="490"/>
      <c r="AE148" s="490"/>
      <c r="AF148" s="490"/>
      <c r="AG148" s="490"/>
      <c r="AH148" s="490"/>
      <c r="AI148" s="490"/>
      <c r="AJ148" s="490"/>
      <c r="AK148" s="490"/>
    </row>
    <row r="149">
      <c r="A149" s="490"/>
      <c r="B149" s="490"/>
      <c r="C149" s="490"/>
      <c r="D149" s="490"/>
      <c r="E149" s="490"/>
      <c r="F149" s="490"/>
      <c r="G149" s="490"/>
      <c r="H149" s="490"/>
      <c r="I149" s="490"/>
      <c r="J149" s="490"/>
      <c r="K149" s="490"/>
      <c r="L149" s="490"/>
      <c r="M149" s="490"/>
      <c r="N149" s="490"/>
      <c r="O149" s="490"/>
      <c r="P149" s="490"/>
      <c r="Q149" s="490"/>
      <c r="R149" s="490"/>
      <c r="S149" s="490"/>
      <c r="T149" s="490"/>
      <c r="U149" s="490"/>
      <c r="V149" s="490"/>
      <c r="W149" s="490"/>
      <c r="X149" s="490"/>
      <c r="Y149" s="490"/>
      <c r="Z149" s="490"/>
      <c r="AA149" s="490"/>
      <c r="AB149" s="490"/>
      <c r="AC149" s="490"/>
      <c r="AD149" s="490"/>
      <c r="AE149" s="490"/>
      <c r="AF149" s="490"/>
      <c r="AG149" s="490"/>
      <c r="AH149" s="490"/>
      <c r="AI149" s="490"/>
      <c r="AJ149" s="490"/>
      <c r="AK149" s="490"/>
    </row>
    <row r="150">
      <c r="A150" s="490"/>
      <c r="B150" s="490"/>
      <c r="C150" s="490"/>
      <c r="D150" s="490"/>
      <c r="E150" s="490"/>
      <c r="F150" s="490"/>
      <c r="G150" s="490"/>
      <c r="H150" s="490"/>
      <c r="I150" s="490"/>
      <c r="J150" s="490"/>
      <c r="K150" s="490"/>
      <c r="L150" s="490"/>
      <c r="M150" s="490"/>
      <c r="N150" s="490"/>
      <c r="O150" s="490"/>
      <c r="P150" s="490"/>
      <c r="Q150" s="490"/>
      <c r="R150" s="490"/>
      <c r="S150" s="490"/>
      <c r="T150" s="490"/>
      <c r="U150" s="490"/>
      <c r="V150" s="490"/>
      <c r="W150" s="490"/>
      <c r="X150" s="490"/>
      <c r="Y150" s="490"/>
      <c r="Z150" s="490"/>
      <c r="AA150" s="490"/>
      <c r="AB150" s="490"/>
      <c r="AC150" s="490"/>
      <c r="AD150" s="490"/>
      <c r="AE150" s="490"/>
      <c r="AF150" s="490"/>
      <c r="AG150" s="490"/>
      <c r="AH150" s="490"/>
      <c r="AI150" s="490"/>
      <c r="AJ150" s="490"/>
      <c r="AK150" s="490"/>
    </row>
    <row r="151">
      <c r="A151" s="490"/>
      <c r="B151" s="490"/>
      <c r="C151" s="490"/>
      <c r="D151" s="490"/>
      <c r="E151" s="490"/>
      <c r="F151" s="490"/>
      <c r="G151" s="490"/>
      <c r="H151" s="490"/>
      <c r="I151" s="490"/>
      <c r="J151" s="490"/>
      <c r="K151" s="490"/>
      <c r="L151" s="490"/>
      <c r="M151" s="490"/>
      <c r="N151" s="490"/>
      <c r="O151" s="490"/>
      <c r="P151" s="490"/>
      <c r="Q151" s="490"/>
      <c r="R151" s="490"/>
      <c r="S151" s="490"/>
      <c r="T151" s="490"/>
      <c r="U151" s="490"/>
      <c r="V151" s="490"/>
      <c r="W151" s="490"/>
      <c r="X151" s="490"/>
      <c r="Y151" s="490"/>
      <c r="Z151" s="490"/>
      <c r="AA151" s="490"/>
      <c r="AB151" s="490"/>
      <c r="AC151" s="490"/>
      <c r="AD151" s="490"/>
      <c r="AE151" s="490"/>
      <c r="AF151" s="490"/>
      <c r="AG151" s="490"/>
      <c r="AH151" s="490"/>
      <c r="AI151" s="490"/>
      <c r="AJ151" s="490"/>
      <c r="AK151" s="490"/>
    </row>
  </sheetData>
  <mergeCells count="9">
    <mergeCell ref="AD102:AG102"/>
    <mergeCell ref="AH102:AK102"/>
    <mergeCell ref="B102:E102"/>
    <mergeCell ref="F102:I102"/>
    <mergeCell ref="J102:M102"/>
    <mergeCell ref="N102:Q102"/>
    <mergeCell ref="R102:U102"/>
    <mergeCell ref="V102:Y102"/>
    <mergeCell ref="Z102:AC102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11.57"/>
    <col customWidth="1" min="10" max="26" width="8.71"/>
  </cols>
  <sheetData>
    <row r="1" ht="12.75" customHeight="1"/>
    <row r="2" ht="12.75" customHeight="1"/>
    <row r="3" ht="12.75" customHeight="1">
      <c r="B3" s="17">
        <v>42448.0</v>
      </c>
      <c r="E3" s="1" t="s">
        <v>410</v>
      </c>
      <c r="F3" s="1"/>
      <c r="H3" s="1" t="s">
        <v>410</v>
      </c>
      <c r="I3" s="1"/>
    </row>
    <row r="4" ht="12.75" customHeight="1">
      <c r="B4" s="10" t="s">
        <v>411</v>
      </c>
      <c r="E4" s="2" t="s">
        <v>412</v>
      </c>
      <c r="F4" s="2"/>
      <c r="H4" s="2" t="s">
        <v>412</v>
      </c>
      <c r="I4" s="2"/>
    </row>
    <row r="5" ht="12.75" customHeight="1">
      <c r="D5" s="4" t="s">
        <v>2</v>
      </c>
      <c r="E5" s="5" t="s">
        <v>413</v>
      </c>
      <c r="F5" s="5"/>
      <c r="G5" s="4" t="s">
        <v>2</v>
      </c>
      <c r="H5" s="5" t="s">
        <v>3</v>
      </c>
      <c r="I5" s="5"/>
    </row>
    <row r="6" ht="12.75" customHeight="1">
      <c r="D6" s="4" t="s">
        <v>7</v>
      </c>
      <c r="E6" s="6" t="s">
        <v>414</v>
      </c>
      <c r="F6" s="6"/>
      <c r="G6" s="4" t="s">
        <v>7</v>
      </c>
      <c r="H6" s="6" t="s">
        <v>414</v>
      </c>
      <c r="I6" s="6"/>
    </row>
    <row r="7" ht="12.75" customHeight="1">
      <c r="D7" s="4" t="s">
        <v>9</v>
      </c>
      <c r="E7" s="7">
        <v>16.0</v>
      </c>
      <c r="F7" s="7"/>
      <c r="G7" s="4" t="s">
        <v>9</v>
      </c>
      <c r="H7" s="7">
        <v>16.0</v>
      </c>
      <c r="I7" s="7"/>
    </row>
    <row r="8" ht="12.75" customHeight="1">
      <c r="D8" s="4" t="s">
        <v>11</v>
      </c>
      <c r="E8" s="7"/>
      <c r="F8" s="7"/>
      <c r="G8" s="4" t="s">
        <v>11</v>
      </c>
      <c r="H8" s="7"/>
      <c r="I8" s="7"/>
    </row>
    <row r="9" ht="12.75" customHeight="1"/>
    <row r="10" ht="12.75" customHeight="1"/>
    <row r="11" ht="12.75" customHeight="1">
      <c r="C11" s="4" t="s">
        <v>12</v>
      </c>
      <c r="D11" s="11" t="s">
        <v>13</v>
      </c>
      <c r="E11" s="12">
        <f>20^4</f>
        <v>160000</v>
      </c>
      <c r="F11" s="12"/>
      <c r="G11" s="11" t="s">
        <v>13</v>
      </c>
      <c r="H11" s="12">
        <f>20^4</f>
        <v>160000</v>
      </c>
      <c r="I11" s="12"/>
    </row>
    <row r="12" ht="12.75" customHeight="1">
      <c r="D12" s="10" t="s">
        <v>15</v>
      </c>
      <c r="E12" s="10">
        <v>10.0</v>
      </c>
      <c r="G12" s="10" t="s">
        <v>15</v>
      </c>
      <c r="H12" s="10">
        <v>10.0</v>
      </c>
    </row>
    <row r="13" ht="12.75" customHeight="1">
      <c r="D13" s="10" t="s">
        <v>16</v>
      </c>
      <c r="E13" s="10">
        <v>7.0</v>
      </c>
      <c r="G13" s="10" t="s">
        <v>16</v>
      </c>
      <c r="H13" s="10">
        <v>4.0</v>
      </c>
    </row>
    <row r="14" ht="12.75" customHeight="1">
      <c r="E14" s="10">
        <v>5.0</v>
      </c>
      <c r="H14" s="10">
        <v>5.0</v>
      </c>
    </row>
    <row r="15" ht="12.75" customHeight="1"/>
    <row r="16" ht="12.75" customHeight="1">
      <c r="D16" s="11" t="s">
        <v>17</v>
      </c>
      <c r="E16" s="13">
        <f>AVERAGE(E13:E15)</f>
        <v>6</v>
      </c>
      <c r="F16" s="13"/>
      <c r="G16" s="11" t="s">
        <v>17</v>
      </c>
      <c r="H16" s="13">
        <f>AVERAGE(H13:H15)</f>
        <v>4.5</v>
      </c>
      <c r="I16" s="13"/>
    </row>
    <row r="17" ht="12.75" customHeight="1"/>
    <row r="18" ht="12.75" customHeight="1">
      <c r="C18" s="4" t="s">
        <v>18</v>
      </c>
      <c r="E18" s="10">
        <v>160.0</v>
      </c>
      <c r="H18" s="10">
        <v>160.0</v>
      </c>
    </row>
    <row r="19" ht="12.75" customHeight="1">
      <c r="C19" s="4" t="s">
        <v>19</v>
      </c>
    </row>
    <row r="20" ht="12.75" customHeight="1">
      <c r="D20" s="10" t="s">
        <v>20</v>
      </c>
      <c r="E20" s="10">
        <v>150.0</v>
      </c>
      <c r="G20" s="10" t="s">
        <v>20</v>
      </c>
      <c r="H20" s="10">
        <v>150.0</v>
      </c>
    </row>
    <row r="21" ht="12.75" customHeight="1">
      <c r="D21" s="11" t="s">
        <v>21</v>
      </c>
      <c r="E21" s="12">
        <f>E20*E16/E12*E11</f>
        <v>14400000</v>
      </c>
      <c r="F21" s="13"/>
      <c r="G21" s="11" t="s">
        <v>21</v>
      </c>
      <c r="H21" s="12">
        <f>H20*H16/H12*H11</f>
        <v>10800000</v>
      </c>
      <c r="I21" s="13"/>
    </row>
    <row r="22" ht="12.75" customHeight="1"/>
    <row r="23" ht="12.75" customHeight="1"/>
    <row r="24" ht="12.75" customHeight="1">
      <c r="C24" s="4" t="s">
        <v>22</v>
      </c>
      <c r="E24" s="494">
        <v>0.0</v>
      </c>
      <c r="H24" s="10">
        <v>1.0</v>
      </c>
    </row>
    <row r="25" ht="12.75" customHeight="1">
      <c r="E25" s="494">
        <v>0.0</v>
      </c>
      <c r="H25" s="10">
        <v>0.0</v>
      </c>
    </row>
    <row r="26" ht="12.75" customHeight="1">
      <c r="E26" s="494">
        <v>3.0</v>
      </c>
      <c r="H26" s="10">
        <v>0.0</v>
      </c>
    </row>
    <row r="27" ht="12.75" customHeight="1">
      <c r="E27" s="494">
        <v>0.0</v>
      </c>
      <c r="H27" s="10">
        <v>0.0</v>
      </c>
    </row>
    <row r="28" ht="12.75" customHeight="1">
      <c r="E28" s="494">
        <v>0.0</v>
      </c>
      <c r="H28" s="10">
        <v>2.0</v>
      </c>
    </row>
    <row r="29" ht="12.75" customHeight="1">
      <c r="E29" s="494">
        <v>0.0</v>
      </c>
      <c r="H29" s="10">
        <v>0.0</v>
      </c>
    </row>
    <row r="30" ht="12.75" customHeight="1">
      <c r="E30" s="494">
        <v>0.0</v>
      </c>
      <c r="H30" s="10">
        <v>0.0</v>
      </c>
    </row>
    <row r="31" ht="12.75" customHeight="1">
      <c r="E31" s="494">
        <v>4.0</v>
      </c>
      <c r="H31" s="10">
        <v>0.0</v>
      </c>
    </row>
    <row r="32" ht="12.75" customHeight="1">
      <c r="E32" s="494">
        <v>0.0</v>
      </c>
      <c r="H32" s="10">
        <v>0.0</v>
      </c>
    </row>
    <row r="33" ht="12.75" customHeight="1">
      <c r="E33" s="494">
        <v>0.0</v>
      </c>
      <c r="H33" s="10">
        <v>0.0</v>
      </c>
    </row>
    <row r="34" ht="12.75" customHeight="1">
      <c r="E34" s="494">
        <v>0.0</v>
      </c>
      <c r="H34" s="10">
        <v>1.0</v>
      </c>
    </row>
    <row r="35" ht="12.75" customHeight="1">
      <c r="E35" s="494">
        <v>2.0</v>
      </c>
      <c r="H35" s="10">
        <v>0.0</v>
      </c>
    </row>
    <row r="36" ht="12.75" customHeight="1">
      <c r="E36" s="494">
        <v>0.0</v>
      </c>
      <c r="H36" s="10">
        <v>0.0</v>
      </c>
    </row>
    <row r="37" ht="12.75" customHeight="1">
      <c r="E37" s="494">
        <v>0.0</v>
      </c>
      <c r="H37" s="10">
        <v>0.0</v>
      </c>
    </row>
    <row r="38" ht="12.75" customHeight="1">
      <c r="E38" s="494">
        <v>0.0</v>
      </c>
      <c r="H38" s="10">
        <v>0.0</v>
      </c>
    </row>
    <row r="39" ht="12.75" customHeight="1">
      <c r="E39" s="10">
        <v>0.0</v>
      </c>
      <c r="H39" s="10">
        <v>0.0</v>
      </c>
    </row>
    <row r="40" ht="12.75" customHeight="1"/>
    <row r="41" ht="12.75" customHeight="1">
      <c r="D41" s="10" t="s">
        <v>24</v>
      </c>
      <c r="G41" s="10" t="s">
        <v>24</v>
      </c>
    </row>
    <row r="42" ht="12.75" customHeight="1">
      <c r="D42" s="2" t="s">
        <v>25</v>
      </c>
      <c r="E42" s="20">
        <v>0.155</v>
      </c>
      <c r="G42" s="2" t="s">
        <v>25</v>
      </c>
      <c r="H42" s="20">
        <v>0.181</v>
      </c>
    </row>
    <row r="43" ht="12.75" customHeight="1">
      <c r="D43" s="10" t="s">
        <v>26</v>
      </c>
      <c r="E43" s="20">
        <v>0.316</v>
      </c>
      <c r="G43" s="10" t="s">
        <v>26</v>
      </c>
      <c r="H43" s="20">
        <v>0.376</v>
      </c>
    </row>
    <row r="44" ht="12.75" customHeight="1">
      <c r="D44" s="10" t="s">
        <v>27</v>
      </c>
      <c r="E44" s="20">
        <v>0.042</v>
      </c>
      <c r="G44" s="10" t="s">
        <v>27</v>
      </c>
      <c r="H44" s="20">
        <v>0.046</v>
      </c>
    </row>
    <row r="45" ht="12.75" customHeight="1">
      <c r="D45" s="10" t="s">
        <v>28</v>
      </c>
      <c r="G45" s="10" t="s">
        <v>28</v>
      </c>
    </row>
    <row r="46" ht="12.75" customHeight="1"/>
    <row r="47" ht="12.75" customHeight="1"/>
    <row r="48" ht="12.75" customHeight="1">
      <c r="E48" s="495">
        <f>0.011/0.000000016</f>
        <v>687500</v>
      </c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2019-04-06T18:06:56Z</dcterms:created>
</cp:coreProperties>
</file>