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9200" windowHeight="7305"/>
  </bookViews>
  <sheets>
    <sheet name="Gray Dot Spectral Count" sheetId="1" r:id="rId1"/>
    <sheet name="Gray Dot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F15" i="2" s="1"/>
  <c r="E14" i="2"/>
  <c r="E15" i="2" s="1"/>
  <c r="D14" i="2"/>
  <c r="D15" i="2" s="1"/>
  <c r="C14" i="2"/>
  <c r="C15" i="2" s="1"/>
  <c r="B14" i="2"/>
  <c r="B15" i="2" s="1"/>
  <c r="F7" i="2"/>
  <c r="F8" i="2" s="1"/>
  <c r="E7" i="2"/>
  <c r="E8" i="2" s="1"/>
  <c r="D7" i="2"/>
  <c r="D8" i="2" s="1"/>
  <c r="C7" i="2"/>
  <c r="C8" i="2" s="1"/>
  <c r="B7" i="2"/>
  <c r="B8" i="2" s="1"/>
  <c r="H15" i="2" l="1"/>
  <c r="G15" i="2"/>
  <c r="G8" i="2"/>
  <c r="H8" i="2"/>
  <c r="H15" i="1"/>
  <c r="H8" i="1"/>
  <c r="G15" i="1"/>
  <c r="G8" i="1"/>
  <c r="F15" i="1"/>
  <c r="E15" i="1"/>
  <c r="D15" i="1"/>
  <c r="C15" i="1"/>
  <c r="B15" i="1"/>
  <c r="C8" i="1"/>
  <c r="D8" i="1"/>
  <c r="E8" i="1"/>
  <c r="F8" i="1"/>
  <c r="B8" i="1"/>
  <c r="F14" i="1"/>
  <c r="E14" i="1"/>
  <c r="D14" i="1"/>
  <c r="C14" i="1"/>
  <c r="B14" i="1"/>
  <c r="C7" i="1"/>
  <c r="D7" i="1"/>
  <c r="E7" i="1"/>
  <c r="F7" i="1"/>
  <c r="B7" i="1"/>
</calcChain>
</file>

<file path=xl/sharedStrings.xml><?xml version="1.0" encoding="utf-8"?>
<sst xmlns="http://schemas.openxmlformats.org/spreadsheetml/2006/main" count="58" uniqueCount="18">
  <si>
    <t>Liver</t>
  </si>
  <si>
    <t>Kidney</t>
  </si>
  <si>
    <t>Muscle</t>
  </si>
  <si>
    <t>Brain</t>
  </si>
  <si>
    <t>Heart</t>
  </si>
  <si>
    <t>DR:AL Ratio</t>
  </si>
  <si>
    <t>&gt;1</t>
  </si>
  <si>
    <t>&lt;1</t>
  </si>
  <si>
    <t>CGL WT Tissues</t>
  </si>
  <si>
    <t>CGL KO Tissues</t>
  </si>
  <si>
    <t>Sum</t>
  </si>
  <si>
    <t>% Enrichment DR</t>
  </si>
  <si>
    <t>avg</t>
  </si>
  <si>
    <t>std dev</t>
  </si>
  <si>
    <t>Supplementary Data 31: Gray Dot Persulfidated Protein Enrichment Analysis from  5 CGL WT and KO Tissues (Spectral Counting)</t>
  </si>
  <si>
    <t>Supplementary Data 31: Gray Dot Persulfidated Protein Enrichment Analysis from  5 CGL WT and KO Tissues (Intensity)</t>
  </si>
  <si>
    <t>Spectral Count</t>
  </si>
  <si>
    <t>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</si>
</sst>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1" fillId="0" borderId="1" xfId="0" applyFont="1" applyBorder="1"/>
    <xf numFmtId="0" fontId="1" fillId="0" borderId="1" xfId="0" applyFont="1" applyFill="1" applyBorder="1"/>
    <xf numFmtId="0" fontId="3" fillId="0" borderId="1" xfId="0" applyFont="1" applyFill="1" applyBorder="1"/>
    <xf numFmtId="164" fontId="3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Y10" sqref="Y10"/>
    </sheetView>
  </sheetViews>
  <sheetFormatPr defaultRowHeight="15" x14ac:dyDescent="0.25"/>
  <cols>
    <col min="1" max="1" width="15.28515625" bestFit="1" customWidth="1"/>
  </cols>
  <sheetData>
    <row r="1" spans="1:12" x14ac:dyDescent="0.2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 x14ac:dyDescent="0.25">
      <c r="A3" t="s">
        <v>16</v>
      </c>
      <c r="B3" s="9" t="s">
        <v>8</v>
      </c>
      <c r="C3" s="9"/>
      <c r="D3" s="9"/>
      <c r="E3" s="9"/>
      <c r="F3" s="9"/>
    </row>
    <row r="4" spans="1:12" x14ac:dyDescent="0.25">
      <c r="A4" s="1" t="s">
        <v>5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12" x14ac:dyDescent="0.25">
      <c r="A5" s="2" t="s">
        <v>6</v>
      </c>
      <c r="B5" s="2">
        <v>668</v>
      </c>
      <c r="C5" s="2">
        <v>812</v>
      </c>
      <c r="D5" s="2">
        <v>335</v>
      </c>
      <c r="E5" s="2">
        <v>400</v>
      </c>
      <c r="F5" s="2">
        <v>147</v>
      </c>
    </row>
    <row r="6" spans="1:12" x14ac:dyDescent="0.25">
      <c r="A6" s="2" t="s">
        <v>7</v>
      </c>
      <c r="B6" s="2">
        <v>257</v>
      </c>
      <c r="C6" s="2">
        <v>247</v>
      </c>
      <c r="D6" s="2">
        <v>59</v>
      </c>
      <c r="E6" s="2">
        <v>71</v>
      </c>
      <c r="F6" s="2">
        <v>247</v>
      </c>
    </row>
    <row r="7" spans="1:12" x14ac:dyDescent="0.25">
      <c r="A7" s="6" t="s">
        <v>10</v>
      </c>
      <c r="B7" s="2">
        <f>SUM(B5:B6)</f>
        <v>925</v>
      </c>
      <c r="C7" s="2">
        <f t="shared" ref="C7:F7" si="0">SUM(C5:C6)</f>
        <v>1059</v>
      </c>
      <c r="D7" s="2">
        <f t="shared" si="0"/>
        <v>394</v>
      </c>
      <c r="E7" s="2">
        <f t="shared" si="0"/>
        <v>471</v>
      </c>
      <c r="F7" s="2">
        <f t="shared" si="0"/>
        <v>394</v>
      </c>
      <c r="G7" s="1" t="s">
        <v>12</v>
      </c>
      <c r="H7" s="1" t="s">
        <v>13</v>
      </c>
    </row>
    <row r="8" spans="1:12" x14ac:dyDescent="0.25">
      <c r="A8" s="7" t="s">
        <v>11</v>
      </c>
      <c r="B8" s="8">
        <f>(B5/B7)*100</f>
        <v>72.21621621621621</v>
      </c>
      <c r="C8" s="8">
        <f t="shared" ref="C8:F8" si="1">(C5/C7)*100</f>
        <v>76.67610953729934</v>
      </c>
      <c r="D8" s="8">
        <f t="shared" si="1"/>
        <v>85.025380710659903</v>
      </c>
      <c r="E8" s="8">
        <f t="shared" si="1"/>
        <v>84.925690021231432</v>
      </c>
      <c r="F8" s="8">
        <f t="shared" si="1"/>
        <v>37.309644670050766</v>
      </c>
      <c r="G8" s="8">
        <f>AVERAGE(B8:F8)</f>
        <v>71.230608231091523</v>
      </c>
      <c r="H8" s="8">
        <f>STDEV(B8:F8)</f>
        <v>19.742768862848163</v>
      </c>
    </row>
    <row r="9" spans="1:12" x14ac:dyDescent="0.25">
      <c r="G9" s="5"/>
      <c r="H9" s="5"/>
    </row>
    <row r="10" spans="1:12" x14ac:dyDescent="0.25">
      <c r="A10" t="s">
        <v>16</v>
      </c>
      <c r="B10" s="9" t="s">
        <v>9</v>
      </c>
      <c r="C10" s="9"/>
      <c r="D10" s="9"/>
      <c r="E10" s="9"/>
      <c r="F10" s="10"/>
      <c r="G10" s="5"/>
      <c r="H10" s="5"/>
    </row>
    <row r="11" spans="1:12" x14ac:dyDescent="0.25">
      <c r="A11" s="1" t="s">
        <v>5</v>
      </c>
      <c r="B11" s="1" t="s">
        <v>0</v>
      </c>
      <c r="C11" s="1" t="s">
        <v>1</v>
      </c>
      <c r="D11" s="1" t="s">
        <v>2</v>
      </c>
      <c r="E11" s="1" t="s">
        <v>3</v>
      </c>
      <c r="F11" s="3" t="s">
        <v>4</v>
      </c>
      <c r="G11" s="5"/>
      <c r="H11" s="5"/>
    </row>
    <row r="12" spans="1:12" x14ac:dyDescent="0.25">
      <c r="A12" s="2" t="s">
        <v>6</v>
      </c>
      <c r="B12" s="2">
        <v>405</v>
      </c>
      <c r="C12" s="2">
        <v>170</v>
      </c>
      <c r="D12" s="2">
        <v>40</v>
      </c>
      <c r="E12" s="2">
        <v>394</v>
      </c>
      <c r="F12" s="4">
        <v>33</v>
      </c>
      <c r="G12" s="5"/>
      <c r="H12" s="5"/>
    </row>
    <row r="13" spans="1:12" x14ac:dyDescent="0.25">
      <c r="A13" s="2" t="s">
        <v>7</v>
      </c>
      <c r="B13" s="2">
        <v>220</v>
      </c>
      <c r="C13" s="2">
        <v>634</v>
      </c>
      <c r="D13" s="2">
        <v>142</v>
      </c>
      <c r="E13" s="2">
        <v>67</v>
      </c>
      <c r="F13" s="4">
        <v>145</v>
      </c>
      <c r="G13" s="5"/>
      <c r="H13" s="5"/>
    </row>
    <row r="14" spans="1:12" x14ac:dyDescent="0.25">
      <c r="A14" s="6" t="s">
        <v>10</v>
      </c>
      <c r="B14" s="2">
        <f>SUM(B12:B13)</f>
        <v>625</v>
      </c>
      <c r="C14" s="2">
        <f t="shared" ref="C14" si="2">SUM(C12:C13)</f>
        <v>804</v>
      </c>
      <c r="D14" s="2">
        <f t="shared" ref="D14" si="3">SUM(D12:D13)</f>
        <v>182</v>
      </c>
      <c r="E14" s="2">
        <f t="shared" ref="E14" si="4">SUM(E12:E13)</f>
        <v>461</v>
      </c>
      <c r="F14" s="2">
        <f t="shared" ref="F14" si="5">SUM(F12:F13)</f>
        <v>178</v>
      </c>
      <c r="G14" s="1" t="s">
        <v>12</v>
      </c>
      <c r="H14" s="1" t="s">
        <v>13</v>
      </c>
    </row>
    <row r="15" spans="1:12" x14ac:dyDescent="0.25">
      <c r="A15" s="7" t="s">
        <v>11</v>
      </c>
      <c r="B15" s="8">
        <f>(B12/B14)*100</f>
        <v>64.8</v>
      </c>
      <c r="C15" s="8">
        <f t="shared" ref="C15" si="6">(C12/C14)*100</f>
        <v>21.144278606965177</v>
      </c>
      <c r="D15" s="8">
        <f t="shared" ref="D15" si="7">(D12/D14)*100</f>
        <v>21.978021978021978</v>
      </c>
      <c r="E15" s="8">
        <f t="shared" ref="E15" si="8">(E12/E14)*100</f>
        <v>85.466377440347074</v>
      </c>
      <c r="F15" s="8">
        <f t="shared" ref="F15" si="9">(F12/F14)*100</f>
        <v>18.539325842696631</v>
      </c>
      <c r="G15" s="8">
        <f>AVERAGE(B15:F15)</f>
        <v>42.385600773606171</v>
      </c>
      <c r="H15" s="8">
        <f>STDEV(B15:F15)</f>
        <v>30.800432134368293</v>
      </c>
    </row>
  </sheetData>
  <mergeCells count="3">
    <mergeCell ref="B3:F3"/>
    <mergeCell ref="B10:F10"/>
    <mergeCell ref="A1:L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A3" sqref="A3:F15"/>
    </sheetView>
  </sheetViews>
  <sheetFormatPr defaultRowHeight="15" x14ac:dyDescent="0.25"/>
  <cols>
    <col min="1" max="1" width="15.28515625" bestFit="1" customWidth="1"/>
  </cols>
  <sheetData>
    <row r="1" spans="1:12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 x14ac:dyDescent="0.25">
      <c r="A3" t="s">
        <v>17</v>
      </c>
      <c r="B3" s="9" t="s">
        <v>8</v>
      </c>
      <c r="C3" s="9"/>
      <c r="D3" s="9"/>
      <c r="E3" s="9"/>
      <c r="F3" s="9"/>
    </row>
    <row r="4" spans="1:12" x14ac:dyDescent="0.25">
      <c r="A4" s="1" t="s">
        <v>5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12" x14ac:dyDescent="0.25">
      <c r="A5" s="2" t="s">
        <v>6</v>
      </c>
      <c r="B5" s="2">
        <v>690</v>
      </c>
      <c r="C5" s="2">
        <v>1224</v>
      </c>
      <c r="D5" s="2">
        <v>396</v>
      </c>
      <c r="E5" s="2">
        <v>663</v>
      </c>
      <c r="F5" s="2">
        <v>183</v>
      </c>
    </row>
    <row r="6" spans="1:12" x14ac:dyDescent="0.25">
      <c r="A6" s="2" t="s">
        <v>7</v>
      </c>
      <c r="B6" s="2">
        <v>482</v>
      </c>
      <c r="C6" s="2">
        <v>126</v>
      </c>
      <c r="D6" s="2">
        <v>59</v>
      </c>
      <c r="E6" s="2">
        <v>76</v>
      </c>
      <c r="F6" s="2">
        <v>348</v>
      </c>
    </row>
    <row r="7" spans="1:12" x14ac:dyDescent="0.25">
      <c r="A7" s="6" t="s">
        <v>10</v>
      </c>
      <c r="B7" s="2">
        <f>SUM(B5:B6)</f>
        <v>1172</v>
      </c>
      <c r="C7" s="2">
        <f t="shared" ref="C7:F7" si="0">SUM(C5:C6)</f>
        <v>1350</v>
      </c>
      <c r="D7" s="2">
        <f t="shared" si="0"/>
        <v>455</v>
      </c>
      <c r="E7" s="2">
        <f t="shared" si="0"/>
        <v>739</v>
      </c>
      <c r="F7" s="2">
        <f t="shared" si="0"/>
        <v>531</v>
      </c>
      <c r="G7" s="1" t="s">
        <v>12</v>
      </c>
      <c r="H7" s="1" t="s">
        <v>13</v>
      </c>
    </row>
    <row r="8" spans="1:12" x14ac:dyDescent="0.25">
      <c r="A8" s="7" t="s">
        <v>11</v>
      </c>
      <c r="B8" s="8">
        <f>(B5/B7)*100</f>
        <v>58.87372013651877</v>
      </c>
      <c r="C8" s="8">
        <f t="shared" ref="C8:F8" si="1">(C5/C7)*100</f>
        <v>90.666666666666657</v>
      </c>
      <c r="D8" s="8">
        <f t="shared" si="1"/>
        <v>87.032967032967036</v>
      </c>
      <c r="E8" s="8">
        <f t="shared" si="1"/>
        <v>89.715832205683355</v>
      </c>
      <c r="F8" s="8">
        <f t="shared" si="1"/>
        <v>34.463276836158194</v>
      </c>
      <c r="G8" s="8">
        <f>AVERAGE(B8:F8)</f>
        <v>72.150492575598804</v>
      </c>
      <c r="H8" s="8">
        <f>STDEV(B8:F8)</f>
        <v>24.84691541145212</v>
      </c>
    </row>
    <row r="9" spans="1:12" x14ac:dyDescent="0.25">
      <c r="G9" s="5"/>
      <c r="H9" s="5"/>
    </row>
    <row r="10" spans="1:12" x14ac:dyDescent="0.25">
      <c r="A10" t="s">
        <v>17</v>
      </c>
      <c r="B10" s="9" t="s">
        <v>9</v>
      </c>
      <c r="C10" s="9"/>
      <c r="D10" s="9"/>
      <c r="E10" s="9"/>
      <c r="F10" s="10"/>
      <c r="G10" s="5"/>
      <c r="H10" s="5"/>
    </row>
    <row r="11" spans="1:12" x14ac:dyDescent="0.25">
      <c r="A11" s="1" t="s">
        <v>5</v>
      </c>
      <c r="B11" s="1" t="s">
        <v>0</v>
      </c>
      <c r="C11" s="1" t="s">
        <v>1</v>
      </c>
      <c r="D11" s="1" t="s">
        <v>2</v>
      </c>
      <c r="E11" s="1" t="s">
        <v>3</v>
      </c>
      <c r="F11" s="3" t="s">
        <v>4</v>
      </c>
      <c r="G11" s="5"/>
      <c r="H11" s="5"/>
    </row>
    <row r="12" spans="1:12" x14ac:dyDescent="0.25">
      <c r="A12" s="2" t="s">
        <v>6</v>
      </c>
      <c r="B12" s="2">
        <v>469</v>
      </c>
      <c r="C12" s="2">
        <v>130</v>
      </c>
      <c r="D12" s="2">
        <v>39</v>
      </c>
      <c r="E12" s="2">
        <v>494</v>
      </c>
      <c r="F12" s="4">
        <v>35</v>
      </c>
      <c r="G12" s="5"/>
      <c r="H12" s="5"/>
    </row>
    <row r="13" spans="1:12" x14ac:dyDescent="0.25">
      <c r="A13" s="2" t="s">
        <v>7</v>
      </c>
      <c r="B13" s="2">
        <v>343</v>
      </c>
      <c r="C13" s="2">
        <v>868</v>
      </c>
      <c r="D13" s="2">
        <v>187</v>
      </c>
      <c r="E13" s="2">
        <v>60</v>
      </c>
      <c r="F13" s="4">
        <v>199</v>
      </c>
      <c r="G13" s="5"/>
      <c r="H13" s="5"/>
    </row>
    <row r="14" spans="1:12" x14ac:dyDescent="0.25">
      <c r="A14" s="6" t="s">
        <v>10</v>
      </c>
      <c r="B14" s="2">
        <f>SUM(B12:B13)</f>
        <v>812</v>
      </c>
      <c r="C14" s="2">
        <f t="shared" ref="C14:F14" si="2">SUM(C12:C13)</f>
        <v>998</v>
      </c>
      <c r="D14" s="2">
        <f t="shared" si="2"/>
        <v>226</v>
      </c>
      <c r="E14" s="2">
        <f t="shared" si="2"/>
        <v>554</v>
      </c>
      <c r="F14" s="2">
        <f t="shared" si="2"/>
        <v>234</v>
      </c>
      <c r="G14" s="1" t="s">
        <v>12</v>
      </c>
      <c r="H14" s="1" t="s">
        <v>13</v>
      </c>
    </row>
    <row r="15" spans="1:12" x14ac:dyDescent="0.25">
      <c r="A15" s="7" t="s">
        <v>11</v>
      </c>
      <c r="B15" s="8">
        <f>(B12/B14)*100</f>
        <v>57.758620689655174</v>
      </c>
      <c r="C15" s="8">
        <f t="shared" ref="C15:F15" si="3">(C12/C14)*100</f>
        <v>13.026052104208416</v>
      </c>
      <c r="D15" s="8">
        <f t="shared" si="3"/>
        <v>17.256637168141591</v>
      </c>
      <c r="E15" s="8">
        <f t="shared" si="3"/>
        <v>89.16967509025271</v>
      </c>
      <c r="F15" s="8">
        <f t="shared" si="3"/>
        <v>14.957264957264957</v>
      </c>
      <c r="G15" s="8">
        <f>AVERAGE(B15:F15)</f>
        <v>38.433650001904574</v>
      </c>
      <c r="H15" s="8">
        <f>STDEV(B15:F15)</f>
        <v>33.884920289505132</v>
      </c>
    </row>
  </sheetData>
  <mergeCells count="3">
    <mergeCell ref="B3:F3"/>
    <mergeCell ref="B10:F10"/>
    <mergeCell ref="A1:L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Gray Dot Spectral Count</vt:lpstr>
      <vt:lpstr>Gray Dot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cp:lastPrinted>2020-02-22T22:09:49Z</cp:lastPrinted>
  <dcterms:created xsi:type="dcterms:W3CDTF">2020-02-22T21:38:41Z</dcterms:created>
  <dcterms:modified xsi:type="dcterms:W3CDTF">2021-02-15T19:58:32Z</dcterms:modified>
</cp:coreProperties>
</file>