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hunqingliang/Dropbox (UMass Medical School)/2020 PE Pengpeng and Simon/NatCom A revision/"/>
    </mc:Choice>
  </mc:AlternateContent>
  <xr:revisionPtr revIDLastSave="0" documentId="13_ncr:1_{3A3ACD2D-959E-4B4B-BC70-B959004DDA05}" xr6:coauthVersionLast="36" xr6:coauthVersionMax="41" xr10:uidLastSave="{00000000-0000-0000-0000-000000000000}"/>
  <bookViews>
    <workbookView xWindow="10600" yWindow="460" windowWidth="18200" windowHeight="11600" firstSheet="6" activeTab="8" xr2:uid="{403CF098-DE19-1445-ADCB-B5649204477C}"/>
  </bookViews>
  <sheets>
    <sheet name="Figure 1b" sheetId="2" r:id="rId1"/>
    <sheet name="Figure 1c" sheetId="3" r:id="rId2"/>
    <sheet name="Figure 1d" sheetId="4" r:id="rId3"/>
    <sheet name="Figure 2a" sheetId="5" r:id="rId4"/>
    <sheet name="Figure 2b" sheetId="6" r:id="rId5"/>
    <sheet name="Figure 2c" sheetId="7" r:id="rId6"/>
    <sheet name="Figure 2d" sheetId="8" r:id="rId7"/>
    <sheet name="Figure 3a" sheetId="9" r:id="rId8"/>
    <sheet name="Figure 3d" sheetId="16" r:id="rId9"/>
    <sheet name="Figure 3f" sheetId="10" r:id="rId10"/>
    <sheet name="Figure 4d" sheetId="11" r:id="rId11"/>
    <sheet name="Figure 4h" sheetId="12" r:id="rId12"/>
    <sheet name="Figure 5c" sheetId="13" r:id="rId13"/>
    <sheet name="Figure 5d" sheetId="1" r:id="rId14"/>
    <sheet name="Figure 5e" sheetId="15" r:id="rId15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16" l="1"/>
  <c r="M15" i="15" l="1"/>
  <c r="K15" i="15"/>
  <c r="I15" i="15"/>
  <c r="G15" i="15"/>
  <c r="E15" i="15"/>
  <c r="C15" i="15"/>
  <c r="H16" i="15" l="1"/>
  <c r="P9" i="15"/>
  <c r="R9" i="15" s="1"/>
  <c r="P10" i="15"/>
  <c r="R10" i="15" s="1"/>
  <c r="P8" i="15"/>
  <c r="R8" i="15" s="1"/>
  <c r="P11" i="15"/>
  <c r="R11" i="15" s="1"/>
  <c r="P7" i="15"/>
  <c r="R7" i="15" s="1"/>
  <c r="H16" i="13"/>
  <c r="G16" i="13"/>
  <c r="F16" i="13"/>
  <c r="H13" i="13"/>
  <c r="G13" i="13"/>
  <c r="F13" i="13"/>
  <c r="H10" i="13"/>
  <c r="G10" i="13"/>
  <c r="F10" i="13"/>
  <c r="H7" i="13"/>
  <c r="F7" i="13"/>
  <c r="H15" i="12"/>
  <c r="F15" i="12"/>
  <c r="H12" i="12"/>
  <c r="F12" i="12"/>
  <c r="H9" i="12"/>
  <c r="F9" i="12"/>
  <c r="H6" i="12"/>
  <c r="F6" i="12"/>
  <c r="H14" i="11"/>
  <c r="F14" i="11"/>
  <c r="H10" i="11"/>
  <c r="F10" i="11"/>
  <c r="H6" i="11"/>
  <c r="F6" i="11"/>
  <c r="I9" i="10"/>
  <c r="H9" i="10"/>
  <c r="G9" i="10"/>
  <c r="F9" i="10"/>
  <c r="I6" i="10"/>
  <c r="H6" i="10"/>
  <c r="G6" i="10"/>
  <c r="F6" i="10"/>
  <c r="I42" i="9"/>
  <c r="H42" i="9"/>
  <c r="G42" i="9"/>
  <c r="F42" i="9"/>
  <c r="I39" i="9"/>
  <c r="H39" i="9"/>
  <c r="G39" i="9"/>
  <c r="F39" i="9"/>
  <c r="I36" i="9"/>
  <c r="H36" i="9"/>
  <c r="G36" i="9"/>
  <c r="F36" i="9"/>
  <c r="I33" i="9"/>
  <c r="H33" i="9"/>
  <c r="G33" i="9"/>
  <c r="F33" i="9"/>
  <c r="I30" i="9"/>
  <c r="H30" i="9"/>
  <c r="G30" i="9"/>
  <c r="F30" i="9"/>
  <c r="I27" i="9"/>
  <c r="H27" i="9"/>
  <c r="G27" i="9"/>
  <c r="F27" i="9"/>
  <c r="I24" i="9"/>
  <c r="H24" i="9"/>
  <c r="G24" i="9"/>
  <c r="F24" i="9"/>
  <c r="I21" i="9"/>
  <c r="H21" i="9"/>
  <c r="G21" i="9"/>
  <c r="F21" i="9"/>
  <c r="I18" i="9"/>
  <c r="H18" i="9"/>
  <c r="G18" i="9"/>
  <c r="F18" i="9"/>
  <c r="I15" i="9"/>
  <c r="H15" i="9"/>
  <c r="G15" i="9"/>
  <c r="F15" i="9"/>
  <c r="I12" i="9"/>
  <c r="H12" i="9"/>
  <c r="G12" i="9"/>
  <c r="F12" i="9"/>
  <c r="I9" i="9"/>
  <c r="H9" i="9"/>
  <c r="G9" i="9"/>
  <c r="F9" i="9"/>
  <c r="I6" i="9"/>
  <c r="H6" i="9"/>
  <c r="G6" i="9"/>
  <c r="F6" i="9"/>
  <c r="I36" i="8"/>
  <c r="H36" i="8"/>
  <c r="G36" i="8"/>
  <c r="F36" i="8"/>
  <c r="I33" i="8"/>
  <c r="H33" i="8"/>
  <c r="G33" i="8"/>
  <c r="F33" i="8"/>
  <c r="I30" i="8"/>
  <c r="H30" i="8"/>
  <c r="G30" i="8"/>
  <c r="F30" i="8"/>
  <c r="I27" i="8"/>
  <c r="H27" i="8"/>
  <c r="G27" i="8"/>
  <c r="F27" i="8"/>
  <c r="I24" i="8"/>
  <c r="H24" i="8"/>
  <c r="G24" i="8"/>
  <c r="F24" i="8"/>
  <c r="I21" i="8"/>
  <c r="H21" i="8"/>
  <c r="G21" i="8"/>
  <c r="F21" i="8"/>
  <c r="I18" i="8"/>
  <c r="H18" i="8"/>
  <c r="G18" i="8"/>
  <c r="F18" i="8"/>
  <c r="I15" i="8"/>
  <c r="H15" i="8"/>
  <c r="G15" i="8"/>
  <c r="F15" i="8"/>
  <c r="I12" i="8"/>
  <c r="H12" i="8"/>
  <c r="G12" i="8"/>
  <c r="F12" i="8"/>
  <c r="I9" i="8"/>
  <c r="H9" i="8"/>
  <c r="G9" i="8"/>
  <c r="F9" i="8"/>
  <c r="I6" i="8"/>
  <c r="H6" i="8"/>
  <c r="G6" i="8"/>
  <c r="F6" i="8"/>
  <c r="I30" i="7"/>
  <c r="H30" i="7"/>
  <c r="G30" i="7"/>
  <c r="F30" i="7"/>
  <c r="I27" i="7"/>
  <c r="H27" i="7"/>
  <c r="G27" i="7"/>
  <c r="F27" i="7"/>
  <c r="I24" i="7"/>
  <c r="H24" i="7"/>
  <c r="G24" i="7"/>
  <c r="F24" i="7"/>
  <c r="I21" i="7"/>
  <c r="H21" i="7"/>
  <c r="G21" i="7"/>
  <c r="F21" i="7"/>
  <c r="I18" i="7"/>
  <c r="H18" i="7"/>
  <c r="G18" i="7"/>
  <c r="F18" i="7"/>
  <c r="I15" i="7"/>
  <c r="H15" i="7"/>
  <c r="G15" i="7"/>
  <c r="F15" i="7"/>
  <c r="I12" i="7"/>
  <c r="H12" i="7"/>
  <c r="G12" i="7"/>
  <c r="F12" i="7"/>
  <c r="I9" i="7"/>
  <c r="H9" i="7"/>
  <c r="G9" i="7"/>
  <c r="F9" i="7"/>
  <c r="I6" i="7"/>
  <c r="H6" i="7"/>
  <c r="G6" i="7"/>
  <c r="F6" i="7"/>
  <c r="I30" i="6"/>
  <c r="H30" i="6"/>
  <c r="G30" i="6"/>
  <c r="F30" i="6"/>
  <c r="I27" i="6"/>
  <c r="H27" i="6"/>
  <c r="G27" i="6"/>
  <c r="F27" i="6"/>
  <c r="I24" i="6"/>
  <c r="H24" i="6"/>
  <c r="G24" i="6"/>
  <c r="F24" i="6"/>
  <c r="I21" i="6"/>
  <c r="H21" i="6"/>
  <c r="G21" i="6"/>
  <c r="F21" i="6"/>
  <c r="I18" i="6"/>
  <c r="H18" i="6"/>
  <c r="G18" i="6"/>
  <c r="F18" i="6"/>
  <c r="I15" i="6"/>
  <c r="H15" i="6"/>
  <c r="G15" i="6"/>
  <c r="F15" i="6"/>
  <c r="I12" i="6"/>
  <c r="H12" i="6"/>
  <c r="G12" i="6"/>
  <c r="F12" i="6"/>
  <c r="I9" i="6"/>
  <c r="H9" i="6"/>
  <c r="G9" i="6"/>
  <c r="F9" i="6"/>
  <c r="I6" i="6"/>
  <c r="H6" i="6"/>
  <c r="G6" i="6"/>
  <c r="F6" i="6"/>
  <c r="I57" i="5"/>
  <c r="H57" i="5"/>
  <c r="G57" i="5"/>
  <c r="F57" i="5"/>
  <c r="I54" i="5"/>
  <c r="H54" i="5"/>
  <c r="G54" i="5"/>
  <c r="F54" i="5"/>
  <c r="I51" i="5"/>
  <c r="H51" i="5"/>
  <c r="G51" i="5"/>
  <c r="F51" i="5"/>
  <c r="I48" i="5"/>
  <c r="H48" i="5"/>
  <c r="G48" i="5"/>
  <c r="F48" i="5"/>
  <c r="I45" i="5"/>
  <c r="H45" i="5"/>
  <c r="G45" i="5"/>
  <c r="F45" i="5"/>
  <c r="I42" i="5"/>
  <c r="H42" i="5"/>
  <c r="G42" i="5"/>
  <c r="F42" i="5"/>
  <c r="I39" i="5"/>
  <c r="H39" i="5"/>
  <c r="G39" i="5"/>
  <c r="F39" i="5"/>
  <c r="I36" i="5"/>
  <c r="H36" i="5"/>
  <c r="G36" i="5"/>
  <c r="F36" i="5"/>
  <c r="I33" i="5"/>
  <c r="H33" i="5"/>
  <c r="G33" i="5"/>
  <c r="F33" i="5"/>
  <c r="I30" i="5"/>
  <c r="H30" i="5"/>
  <c r="G30" i="5"/>
  <c r="F30" i="5"/>
  <c r="I27" i="5"/>
  <c r="H27" i="5"/>
  <c r="G27" i="5"/>
  <c r="F27" i="5"/>
  <c r="I24" i="5"/>
  <c r="H24" i="5"/>
  <c r="G24" i="5"/>
  <c r="F24" i="5"/>
  <c r="I21" i="5"/>
  <c r="H21" i="5"/>
  <c r="G21" i="5"/>
  <c r="F21" i="5"/>
  <c r="I18" i="5"/>
  <c r="H18" i="5"/>
  <c r="G18" i="5"/>
  <c r="F18" i="5"/>
  <c r="I15" i="5"/>
  <c r="H15" i="5"/>
  <c r="G15" i="5"/>
  <c r="F15" i="5"/>
  <c r="I12" i="5"/>
  <c r="H12" i="5"/>
  <c r="G12" i="5"/>
  <c r="F12" i="5"/>
  <c r="I9" i="5"/>
  <c r="H9" i="5"/>
  <c r="G9" i="5"/>
  <c r="F9" i="5"/>
  <c r="I6" i="5"/>
  <c r="H6" i="5"/>
  <c r="G6" i="5"/>
  <c r="F6" i="5"/>
  <c r="I54" i="4"/>
  <c r="H54" i="4"/>
  <c r="G54" i="4"/>
  <c r="F54" i="4"/>
  <c r="I48" i="4"/>
  <c r="H48" i="4"/>
  <c r="G48" i="4"/>
  <c r="F48" i="4"/>
  <c r="I42" i="4"/>
  <c r="H42" i="4"/>
  <c r="G42" i="4"/>
  <c r="F42" i="4"/>
  <c r="I36" i="4"/>
  <c r="H36" i="4"/>
  <c r="G36" i="4"/>
  <c r="F36" i="4"/>
  <c r="I30" i="4"/>
  <c r="H30" i="4"/>
  <c r="G30" i="4"/>
  <c r="F30" i="4"/>
  <c r="I24" i="4"/>
  <c r="H24" i="4"/>
  <c r="G24" i="4"/>
  <c r="F24" i="4"/>
  <c r="I18" i="4"/>
  <c r="H18" i="4"/>
  <c r="G18" i="4"/>
  <c r="F18" i="4"/>
  <c r="I12" i="4"/>
  <c r="H12" i="4"/>
  <c r="G12" i="4"/>
  <c r="F12" i="4"/>
  <c r="I6" i="4"/>
  <c r="H6" i="4"/>
  <c r="G6" i="4"/>
  <c r="F6" i="4"/>
  <c r="I54" i="3"/>
  <c r="H54" i="3"/>
  <c r="G54" i="3"/>
  <c r="F54" i="3"/>
  <c r="I48" i="3"/>
  <c r="H48" i="3"/>
  <c r="G48" i="3"/>
  <c r="F48" i="3"/>
  <c r="I42" i="3"/>
  <c r="H42" i="3"/>
  <c r="G42" i="3"/>
  <c r="F42" i="3"/>
  <c r="I36" i="3"/>
  <c r="H36" i="3"/>
  <c r="G36" i="3"/>
  <c r="F36" i="3"/>
  <c r="I30" i="3"/>
  <c r="H30" i="3"/>
  <c r="G30" i="3"/>
  <c r="F30" i="3"/>
  <c r="I24" i="3"/>
  <c r="H24" i="3"/>
  <c r="G24" i="3"/>
  <c r="F24" i="3"/>
  <c r="I18" i="3"/>
  <c r="H18" i="3"/>
  <c r="G18" i="3"/>
  <c r="F18" i="3"/>
  <c r="I12" i="3"/>
  <c r="H12" i="3"/>
  <c r="G12" i="3"/>
  <c r="F12" i="3"/>
  <c r="I6" i="3"/>
  <c r="H6" i="3"/>
  <c r="G6" i="3"/>
  <c r="F6" i="3"/>
  <c r="H60" i="2"/>
  <c r="F60" i="2"/>
  <c r="H54" i="2"/>
  <c r="F54" i="2"/>
  <c r="H48" i="2"/>
  <c r="F48" i="2"/>
  <c r="H42" i="2"/>
  <c r="F42" i="2"/>
  <c r="H36" i="2"/>
  <c r="F36" i="2"/>
  <c r="H30" i="2"/>
  <c r="F30" i="2"/>
  <c r="H24" i="2"/>
  <c r="F24" i="2"/>
  <c r="H18" i="2"/>
  <c r="F18" i="2"/>
  <c r="H12" i="2"/>
  <c r="F12" i="2"/>
  <c r="H6" i="2"/>
  <c r="F6" i="2"/>
  <c r="J24" i="2" s="1"/>
  <c r="M15" i="1"/>
  <c r="K15" i="1"/>
  <c r="I15" i="1"/>
  <c r="G15" i="1"/>
  <c r="E15" i="1"/>
  <c r="H16" i="1" s="1"/>
  <c r="C15" i="1"/>
  <c r="K33" i="5" l="1"/>
  <c r="K9" i="10"/>
  <c r="J14" i="11"/>
  <c r="J36" i="2"/>
  <c r="J30" i="2"/>
  <c r="K30" i="3"/>
  <c r="K36" i="3"/>
  <c r="K24" i="3"/>
  <c r="J24" i="3"/>
  <c r="J30" i="3"/>
  <c r="J36" i="3"/>
  <c r="J30" i="4"/>
  <c r="J24" i="4"/>
  <c r="J36" i="4"/>
  <c r="K24" i="4"/>
  <c r="K30" i="4"/>
  <c r="K36" i="4"/>
  <c r="J15" i="5"/>
  <c r="J18" i="5"/>
  <c r="J21" i="5"/>
  <c r="J33" i="5"/>
  <c r="J36" i="5"/>
  <c r="J39" i="5"/>
  <c r="J51" i="5"/>
  <c r="J54" i="5"/>
  <c r="J57" i="5"/>
  <c r="K39" i="5"/>
  <c r="K54" i="5"/>
  <c r="K15" i="5"/>
  <c r="K18" i="5"/>
  <c r="K21" i="5"/>
  <c r="K36" i="5"/>
  <c r="K51" i="5"/>
  <c r="K57" i="5"/>
  <c r="J18" i="8"/>
  <c r="J21" i="8"/>
  <c r="J24" i="8"/>
  <c r="J27" i="8"/>
  <c r="K18" i="8"/>
  <c r="K21" i="8"/>
  <c r="K24" i="8"/>
  <c r="K27" i="8"/>
  <c r="J21" i="9"/>
  <c r="J27" i="9"/>
  <c r="J33" i="9"/>
  <c r="K21" i="9"/>
  <c r="K27" i="9"/>
  <c r="K33" i="9"/>
  <c r="J24" i="9"/>
  <c r="J30" i="9"/>
  <c r="K24" i="9"/>
  <c r="K30" i="9"/>
  <c r="J9" i="10"/>
  <c r="P11" i="1"/>
  <c r="R11" i="1" s="1"/>
  <c r="P10" i="1"/>
  <c r="R10" i="1" s="1"/>
  <c r="P9" i="1"/>
  <c r="R9" i="1" s="1"/>
  <c r="P7" i="1"/>
  <c r="R7" i="1" s="1"/>
  <c r="P8" i="1"/>
  <c r="R8" i="1" s="1"/>
</calcChain>
</file>

<file path=xl/sharedStrings.xml><?xml version="1.0" encoding="utf-8"?>
<sst xmlns="http://schemas.openxmlformats.org/spreadsheetml/2006/main" count="646" uniqueCount="130">
  <si>
    <t>total_reads</t>
  </si>
  <si>
    <t>precise_editing</t>
  </si>
  <si>
    <t>small_indels(&lt;20bp)_or_substitutions</t>
  </si>
  <si>
    <t>Deletions between pegRNA and nicking sgRNA (&lt;100bp)</t>
  </si>
  <si>
    <t>Deletion (large_deletions &gt; 100bp)</t>
  </si>
  <si>
    <t>AAV_insertion</t>
  </si>
  <si>
    <t>total_#</t>
  </si>
  <si>
    <t>Unique_UMI#</t>
  </si>
  <si>
    <t>Fig. 5d calculation</t>
  </si>
  <si>
    <t>Neg-R1</t>
  </si>
  <si>
    <t>Ratio</t>
  </si>
  <si>
    <t>%</t>
  </si>
  <si>
    <t>Neg-R2</t>
  </si>
  <si>
    <t>Neg-R3</t>
  </si>
  <si>
    <t>indel</t>
  </si>
  <si>
    <t>6wks-R1</t>
  </si>
  <si>
    <t>&lt;100bp</t>
  </si>
  <si>
    <t>6wks-R2</t>
  </si>
  <si>
    <t>&gt;100bp</t>
  </si>
  <si>
    <t>6wks-R3</t>
  </si>
  <si>
    <t>AAV insertion</t>
  </si>
  <si>
    <t>10wks-R1</t>
  </si>
  <si>
    <t>10wks-R2</t>
  </si>
  <si>
    <t>10wks-R3</t>
  </si>
  <si>
    <t>Average of 10wks</t>
  </si>
  <si>
    <t>Sum UMIs of all editing events</t>
  </si>
  <si>
    <t>total reads_#</t>
  </si>
  <si>
    <t>6wks.BH.adjusted.pvalue</t>
    <phoneticPr fontId="0" type="noConversion"/>
  </si>
  <si>
    <t>10wks.BH.adjusted.pvalue</t>
    <phoneticPr fontId="0" type="noConversion"/>
  </si>
  <si>
    <t>WT</t>
  </si>
  <si>
    <r>
      <t>TCTCTGCTTCTCTCCCCTCCAGGCCGTGCATAA</t>
    </r>
    <r>
      <rPr>
        <b/>
        <sz val="9"/>
        <color rgb="FFCE181E"/>
        <rFont val="Consolas"/>
        <family val="3"/>
      </rPr>
      <t>G</t>
    </r>
    <r>
      <rPr>
        <sz val="9"/>
        <color theme="1"/>
        <rFont val="Consolas"/>
        <family val="3"/>
      </rPr>
      <t>GCTGTGCTGACCATCGAC</t>
    </r>
    <r>
      <rPr>
        <b/>
        <sz val="9"/>
        <color rgb="FFCE181E"/>
        <rFont val="Consolas"/>
        <family val="3"/>
      </rPr>
      <t>A</t>
    </r>
    <r>
      <rPr>
        <sz val="9"/>
        <color theme="1"/>
        <rFont val="Consolas"/>
        <family val="3"/>
      </rPr>
      <t>AGAAAGGGACTGAAGCTGCTGGGGCCATGTTTTTAGAGGCCATACCCATGTCTATCCCCCCCGAGGTCAAGTTCAACAAACCCTTTGTCTTCTTAATGATT</t>
    </r>
  </si>
  <si>
    <t>Precise</t>
  </si>
  <si>
    <r>
      <t>TCTCTGCTTCTCTCCCCTCCAGGCCGTGCATAA</t>
    </r>
    <r>
      <rPr>
        <b/>
        <sz val="9"/>
        <color rgb="FFCE181E"/>
        <rFont val="Consolas"/>
        <family val="3"/>
      </rPr>
      <t>a</t>
    </r>
    <r>
      <rPr>
        <sz val="9"/>
        <color theme="1"/>
        <rFont val="Consolas"/>
        <family val="3"/>
      </rPr>
      <t>GCTGTGCTGACCATCGAC</t>
    </r>
    <r>
      <rPr>
        <b/>
        <sz val="9"/>
        <color rgb="FFCE181E"/>
        <rFont val="Consolas"/>
        <family val="3"/>
      </rPr>
      <t>g</t>
    </r>
    <r>
      <rPr>
        <sz val="9"/>
        <color theme="1"/>
        <rFont val="Consolas"/>
        <family val="3"/>
      </rPr>
      <t>AGAAAGGGACTGAAGCTGCTGGGGCCATGTTTTTAGAGGCCATACCCATGTCTATCCCCCCCGAGGTCAAGTTCAACAAACCCTTTGTCTTCTTAATGATT</t>
    </r>
  </si>
  <si>
    <t>mutation</t>
  </si>
  <si>
    <t>TCTCTGCTTCTCTCCCCTCCAGGCCGTGCATAAaGCTGTGCTGACC---------AAAGGGACTGAAGCTGCTGGGGCCATGTTTTTAGAGGCCATACCCATGTCTATCCCCCCCGAGGTCAAGTTCAACAAACCCTTTGTCTTCTTAATGATT</t>
  </si>
  <si>
    <t>TCTCTGCTTCTCTCCCCTCCAGGCCGTGCATAAGGCTGTGCTGACCATCGACAAGAAAGGGACTGAAGCTGCTGGGGCCATGTTTTTAGAGGCCATACCCATGTCTATCCCCCCCGAG-TCAAGTTCAACAAACCCTTTGTCTTCTTAATGATT</t>
  </si>
  <si>
    <t>TCTCTGCTTCTCTCCCCTCCAGGCCGTGCcATAAGGCTGTGCTGACCATCGACAAGAAAGGGACTGAAGCTGCTGGGGCCATGTTTTTAGAGGCCATACCCATGTCTATCCCCCCCGAG-----TTCAACAAACCCTTTGTCTTCTTAATGATT</t>
  </si>
  <si>
    <t>insertion</t>
  </si>
  <si>
    <t>TCTCTGCTTCTCTCCCCTCCAGGCCGTGCATAAaGCTGTGCTGACCATCGACgAGAggGGGACTGAAGCTGCTGGGGCCATGTTTTTAGAGGCCATACCCATGTCTATCCCCCCCGAGGTCAAGTTCAACAAACCCTTTGTCTTCTTAATGATT</t>
  </si>
  <si>
    <t>TCTCTGCTTCTCTCCCCTCCAGGCCGTGCATAAaGCTGTGCTGACCATCGACgAGAgAGGGACTGAAGCTGCTGGGGCCATGTTTTTAGAGGCCATACCCATGTCTATCCCCCCCGAGGTCAAGTTCAACAAACCCTTTGTCTTCTTAATGATT</t>
  </si>
  <si>
    <r>
      <t>TCTCTGCTTCTCTCCCCTCCAGGCCGTGCATAA</t>
    </r>
    <r>
      <rPr>
        <b/>
        <sz val="9"/>
        <color rgb="FFCE181E"/>
        <rFont val="Consolas"/>
        <family val="3"/>
      </rPr>
      <t>G</t>
    </r>
    <r>
      <rPr>
        <sz val="9"/>
        <color theme="1"/>
        <rFont val="Consolas"/>
        <family val="3"/>
      </rPr>
      <t>GCTGTGCTGACCATCGAC</t>
    </r>
    <r>
      <rPr>
        <b/>
        <sz val="9"/>
        <color rgb="FFCE181E"/>
        <rFont val="Consolas"/>
        <family val="3"/>
      </rPr>
      <t>A</t>
    </r>
    <r>
      <rPr>
        <sz val="9"/>
        <color theme="1"/>
        <rFont val="Consolas"/>
        <family val="3"/>
      </rPr>
      <t>AGAAAGGGACTGAAGCTGCTGGGGCCATGTTTTTAGAGGCCA-----------------------------CCCTTTGTCTTCTTAATGATT</t>
    </r>
  </si>
  <si>
    <t>TCTCTGCTTCTCTCCCCTCCAGGCCGTGCATAAGGCTGTGCTGACCATCGACAAGAAAGGGACTGAAGCTGCTGGGGCCATGTTTTTAGAGGCCATACCCATGTCTATCCCCCCCGAGG---AGTTCAACAAACCCTTTGTCTTCTTAATGATT</t>
  </si>
  <si>
    <r>
      <t>TCTCTGCTTCTCTCCCCTCCAGGCCGTGCATAA</t>
    </r>
    <r>
      <rPr>
        <b/>
        <sz val="9"/>
        <color rgb="FFCE181E"/>
        <rFont val="Consolas"/>
        <family val="3"/>
      </rPr>
      <t>G</t>
    </r>
    <r>
      <rPr>
        <sz val="9"/>
        <color theme="1"/>
        <rFont val="Consolas"/>
        <family val="3"/>
      </rPr>
      <t>GCTGTGCTGA------AAGGGACTGAAGCTGCTGGGGCCATGTTTTTAGAGGCCATACCCATGTCTATCCCCCCCGAGGTCAAGTTCAACAAACCCTTTGTCTTCTTAATGATT</t>
    </r>
  </si>
  <si>
    <r>
      <t>TCTCTGCTTCTCTCCCCTCCAGGCCGTGC---A</t>
    </r>
    <r>
      <rPr>
        <b/>
        <sz val="9"/>
        <color rgb="FFCE181E"/>
        <rFont val="Consolas"/>
        <family val="3"/>
      </rPr>
      <t>G</t>
    </r>
    <r>
      <rPr>
        <sz val="9"/>
        <color theme="1"/>
        <rFont val="Consolas"/>
        <family val="3"/>
      </rPr>
      <t>GCTGTGCTGACCATCGAC</t>
    </r>
    <r>
      <rPr>
        <b/>
        <sz val="9"/>
        <color rgb="FFCE181E"/>
        <rFont val="Consolas"/>
        <family val="3"/>
      </rPr>
      <t>A</t>
    </r>
    <r>
      <rPr>
        <sz val="9"/>
        <color theme="1"/>
        <rFont val="Consolas"/>
        <family val="3"/>
      </rPr>
      <t>AGAAAGGGACTGAAGCTGCTGGGGCCATGTTTTTAGAGGCCATACCCATGTCTATCCCCCCCGAGGTCAAGTTCAACAAACCCTTTGTCTTCTTAATGATT</t>
    </r>
  </si>
  <si>
    <r>
      <t>TCTCTGCTTCTCTCCCCTCCAGGCCGTGCATAA</t>
    </r>
    <r>
      <rPr>
        <b/>
        <sz val="9"/>
        <color rgb="FFCE181E"/>
        <rFont val="Consolas"/>
        <family val="3"/>
      </rPr>
      <t>G</t>
    </r>
    <r>
      <rPr>
        <sz val="9"/>
        <color theme="1"/>
        <rFont val="Consolas"/>
        <family val="3"/>
      </rPr>
      <t>GCTGTGCTGACCATCGAC</t>
    </r>
    <r>
      <rPr>
        <b/>
        <sz val="9"/>
        <color rgb="FFCE181E"/>
        <rFont val="Consolas"/>
        <family val="3"/>
      </rPr>
      <t>A</t>
    </r>
    <r>
      <rPr>
        <sz val="9"/>
        <color theme="1"/>
        <rFont val="Consolas"/>
        <family val="3"/>
      </rPr>
      <t>AGAAAGGGACTGAAGCTGCTGGGGCCATGTTTTTAGAGGCCATACCCATGTCTATCCCCCCCGAG-TCAAGTTCAACAAACCCTTTGTCTTCTTAATGATT</t>
    </r>
  </si>
  <si>
    <r>
      <t>TCTCTGCTTCTCTCCCCTCCAGGCCGTGCATAA</t>
    </r>
    <r>
      <rPr>
        <b/>
        <sz val="9"/>
        <color rgb="FFCE181E"/>
        <rFont val="Consolas"/>
        <family val="3"/>
      </rPr>
      <t>G</t>
    </r>
    <r>
      <rPr>
        <sz val="9"/>
        <color theme="1"/>
        <rFont val="Consolas"/>
        <family val="3"/>
      </rPr>
      <t>GCTGTGCTGACCATCGAC</t>
    </r>
    <r>
      <rPr>
        <b/>
        <sz val="9"/>
        <color rgb="FFCE181E"/>
        <rFont val="Consolas"/>
        <family val="3"/>
      </rPr>
      <t>A</t>
    </r>
    <r>
      <rPr>
        <sz val="9"/>
        <color theme="1"/>
        <rFont val="Consolas"/>
        <family val="3"/>
      </rPr>
      <t>AGAAAGGGACTGAAGCTGCTGGGGCCATGTTTTTAGAGGCCATACCCATGTCTATCCCCCCC--------AAGTTCAACAAACCCTTTGTCTTCTTAATGATT</t>
    </r>
  </si>
  <si>
    <t>TCTCTGCTTCTCTCCCCTCCAGGCCGTGCA--------------------------------GAAAGGGACTGAAGCTGCTGGGGCCATGTTTTTAGAGGCCATACCCATGTCTATCCCCCCCGAGGTCAAGTTCAACAAACCCTTTGTCTTCTTAATGATT</t>
  </si>
  <si>
    <r>
      <t>TCTCTGCTTCTCTCCCCTCCAGGCCGTGC</t>
    </r>
    <r>
      <rPr>
        <b/>
        <sz val="9"/>
        <color rgb="FFCE181E"/>
        <rFont val="Consolas"/>
        <family val="3"/>
      </rPr>
      <t>a</t>
    </r>
    <r>
      <rPr>
        <sz val="9"/>
        <color theme="1"/>
        <rFont val="Consolas"/>
        <family val="3"/>
      </rPr>
      <t>ATAA</t>
    </r>
    <r>
      <rPr>
        <b/>
        <sz val="9"/>
        <color rgb="FFCE181E"/>
        <rFont val="Consolas"/>
        <family val="3"/>
      </rPr>
      <t>G</t>
    </r>
    <r>
      <rPr>
        <sz val="9"/>
        <color theme="1"/>
        <rFont val="Consolas"/>
        <family val="3"/>
      </rPr>
      <t>GCTGTGCTGACCATCGAC</t>
    </r>
    <r>
      <rPr>
        <b/>
        <sz val="9"/>
        <color rgb="FFCE181E"/>
        <rFont val="Consolas"/>
        <family val="3"/>
      </rPr>
      <t>A</t>
    </r>
    <r>
      <rPr>
        <sz val="9"/>
        <color theme="1"/>
        <rFont val="Consolas"/>
        <family val="3"/>
      </rPr>
      <t>AGAAAGGGACTGAAGCTGCTGGGGCCATGTTTTTAGAGGCCATACCCATGTCTATCCCCCCCGAGG</t>
    </r>
    <r>
      <rPr>
        <b/>
        <sz val="9"/>
        <color rgb="FFCE181E"/>
        <rFont val="Consolas"/>
        <family val="3"/>
      </rPr>
      <t>t</t>
    </r>
    <r>
      <rPr>
        <sz val="9"/>
        <color theme="1"/>
        <rFont val="Consolas"/>
        <family val="3"/>
      </rPr>
      <t>TCAAGTTCAACAAACCCTTTGTCTTCTTAATGATT</t>
    </r>
  </si>
  <si>
    <t>Imprecise</t>
  </si>
  <si>
    <r>
      <t>TCTCTGCTTCTCTCCCCTCCAGGCCGTGCATAA</t>
    </r>
    <r>
      <rPr>
        <b/>
        <sz val="9"/>
        <color rgb="FFCE181E"/>
        <rFont val="Consolas"/>
        <family val="3"/>
      </rPr>
      <t>a</t>
    </r>
    <r>
      <rPr>
        <sz val="9"/>
        <color theme="1"/>
        <rFont val="Consolas"/>
        <family val="3"/>
      </rPr>
      <t>GCTGTGCTGACCATCGACAAGAAAGGGACTGAAGCTGCTGGGGCCATGTTTTTAGAGGCCATACCCATGTCTATCCCCCCCGAGGTCAAGTTCAACAAACCCTTTGTCTTCTTAATGATT</t>
    </r>
  </si>
  <si>
    <t>TCTCTGCTTCTCTCCCCTCCAGGCCGTGCATAAaGCTGTGCTGACCATCGAtAAGAAAGtGACTGAAGCTGCTGGGGCCATGTTTTTAGAGGCCATACCCATGTCTATCCCCCCCGAGGTCAAGTTCAACAAACCCTTTGTCTTCTTAATGATT</t>
  </si>
  <si>
    <r>
      <t>TCTCTGCTTCTCTCCCCTCCAGGCCGTGCATAA</t>
    </r>
    <r>
      <rPr>
        <b/>
        <sz val="9"/>
        <color rgb="FFCE181E"/>
        <rFont val="Consolas"/>
        <family val="3"/>
      </rPr>
      <t>a</t>
    </r>
    <r>
      <rPr>
        <sz val="9"/>
        <color theme="1"/>
        <rFont val="Consolas"/>
        <family val="3"/>
      </rPr>
      <t>GCTGTGCTGACCAT</t>
    </r>
    <r>
      <rPr>
        <b/>
        <sz val="9"/>
        <color rgb="FFCE181E"/>
        <rFont val="Consolas"/>
        <family val="3"/>
      </rPr>
      <t>t</t>
    </r>
    <r>
      <rPr>
        <sz val="9"/>
        <color theme="1"/>
        <rFont val="Consolas"/>
        <family val="3"/>
      </rPr>
      <t>GA</t>
    </r>
    <r>
      <rPr>
        <b/>
        <sz val="9"/>
        <color rgb="FFCE181E"/>
        <rFont val="Consolas"/>
        <family val="3"/>
      </rPr>
      <t>tg</t>
    </r>
    <r>
      <rPr>
        <sz val="9"/>
        <color theme="1"/>
        <rFont val="Consolas"/>
        <family val="3"/>
      </rPr>
      <t>AGAAAGGGACTGAAGCTGCTGGGGCCATGTTTTTAGAGGCCATACCCATGTCTATCCCCCCCGAGGTCAAGTTCAACAAACCCTTTGTCTTCTTAATGATT</t>
    </r>
  </si>
  <si>
    <r>
      <t>TCTCTGCTTCTCTCCCCTCCAGGCCGTGCATAA</t>
    </r>
    <r>
      <rPr>
        <b/>
        <sz val="9"/>
        <color rgb="FFCE181E"/>
        <rFont val="Consolas"/>
        <family val="3"/>
      </rPr>
      <t>a</t>
    </r>
    <r>
      <rPr>
        <sz val="9"/>
        <color theme="1"/>
        <rFont val="Consolas"/>
        <family val="3"/>
      </rPr>
      <t>GCTGTGCTGACCATCGAC</t>
    </r>
    <r>
      <rPr>
        <b/>
        <sz val="9"/>
        <color rgb="FFCE181E"/>
        <rFont val="Consolas"/>
        <family val="3"/>
      </rPr>
      <t>t</t>
    </r>
    <r>
      <rPr>
        <sz val="9"/>
        <color theme="1"/>
        <rFont val="Consolas"/>
        <family val="3"/>
      </rPr>
      <t>AGAAAGGGACTGAAGCTGCTGGGGCCATGTTTTTAGAGGCCATACCCATGTCTATCCCCCCCGAGGTCAAGTTCAACAAACCCTTTGTCTTCTTAATGATT</t>
    </r>
  </si>
  <si>
    <t>TCTCTGCTTCTCTCCCCTCCAGGCCGTGC-TAAGGCTGTGCTGACCATCGACAAGAAAGGGACTGAAGCTGCTGGGGCCATGTTTTTAGAGGCCATACCCATGTCTATCCCCCCCGAGGTCAAGTTCAACAAACCCTTTGTCTTCTTAATGATT</t>
  </si>
  <si>
    <t>TCTCTGCTTCTCTCCCCTCCAGGCCGTGC------------TGACCATCGACAAGAAAGGGACTGAAGCTGCTGGGGCCATGTTTTTAGAGGCCATACCCATGTCTATCCCCCCCGAGGTCAAGTTCAACAAACCCTTTGTCTTCTTAATGATT</t>
  </si>
  <si>
    <t>TCTCTGCTTCTCTCCCCTCCAGGC------------TGTGCTGACCATCGACAAGAAAGGGACTGAAGCTGCTGGGGCCATGTTTTTAGAGGCCATACCCATGTCTATCCCCCCCGAGGTCAAGTTCAACAAACCCTTTGTCTTCTTAATGATT</t>
  </si>
  <si>
    <r>
      <t>TCTCTGCTTCTCTCCCCTCCAGGCCGTGCATAA</t>
    </r>
    <r>
      <rPr>
        <b/>
        <sz val="9"/>
        <color rgb="FFCE181E"/>
        <rFont val="Consolas"/>
        <family val="3"/>
      </rPr>
      <t>G</t>
    </r>
    <r>
      <rPr>
        <sz val="9"/>
        <color theme="1"/>
        <rFont val="Consolas"/>
        <family val="3"/>
      </rPr>
      <t>GCTGTGCTGACCATCGAC</t>
    </r>
    <r>
      <rPr>
        <b/>
        <sz val="9"/>
        <color rgb="FFCE181E"/>
        <rFont val="Consolas"/>
        <family val="3"/>
      </rPr>
      <t>A</t>
    </r>
    <r>
      <rPr>
        <sz val="9"/>
        <color theme="1"/>
        <rFont val="Consolas"/>
        <family val="3"/>
      </rPr>
      <t>AGAAAGGGACTGAAGCTGCTGGGGCCATGTTTTTAGAGGCCATACCCATGTCTATCCCCCCCGAGGTCAAGTTCAAC---(50bp)--------catgggaaaagtggtgaatcccac</t>
    </r>
  </si>
  <si>
    <t>TCTCTGCTTCTCTCCCCTCCAGGCCGTGCATAAGGCTGTGCTGACCATCGACAAGAAAGGGACTGAAG--------------------------------------------------------TTCAACAAACCCTTTGTCTTCTTAATGATT</t>
  </si>
  <si>
    <t>TCTCTGCTTCTCTCCCCTCCAGGCC---------------------------------------------------------------------ATACCCATGTCTATCCCCCCCGAGGTCAAGTTCAACAAACCCTTTGTCTTCTTAATGATT</t>
  </si>
  <si>
    <t>TCTCTGCTTCTCTCCCCTCCAGGCCGTGCATAAaGCTGTGCTGACCATCGACgAGAAAGGGACTGAAGCTGCTGGGGCCATGTTTTT--------------------------------------------AAATACCAAGTCTCCCCTCTTCA</t>
  </si>
  <si>
    <r>
      <t>TCTCTGCTTCTCTCCCCTCCAGGCCGTGCATAA</t>
    </r>
    <r>
      <rPr>
        <b/>
        <sz val="9"/>
        <color rgb="FFCE181E"/>
        <rFont val="Consolas"/>
        <family val="3"/>
      </rPr>
      <t>G</t>
    </r>
    <r>
      <rPr>
        <sz val="9"/>
        <color theme="1"/>
        <rFont val="Consolas"/>
        <family val="3"/>
      </rPr>
      <t>GCTGTGCTGACC---(72bp)----gtcaagttcaacaaaccctttgtcttcttaatgattga</t>
    </r>
  </si>
  <si>
    <t>TCTCTGCTT-------------------------------------------------------------------------------GAGGCCATACCCATGTCTATCCCCCCCGAGGTCAAGTTCAACAAACCCTTTGTCTTCTTAATGATT</t>
  </si>
  <si>
    <t>TCTCTGCTTCTCTCCCCTCCAGGCCGTGC--------------------------------------------------------------------------------CCCCCCGAGGTCAAGTTCAACAAACCCTTTGTCTTCTTAATGATT</t>
  </si>
  <si>
    <t>TCTCTGCTTCTCTCCCCTCCAG--------------------------------------------------------------------------------------------CGAGGTCAAGTTCAACAAACCCTTTGTCTTCTTAATGATT</t>
  </si>
  <si>
    <t>TCTCTGCT-----------------------------------------------------------------------------------------------TCTATCCCCCCCGAGGTCAAGTTCAACAAACCCTTTGTCTTCTTAATGATT</t>
  </si>
  <si>
    <t>TCTCTGCTTCTCTCCCCTCCAGGCCGTG--------------------------------------------------------------------------------------------------CAACAAACCCTTTGTCTTCTTAATGATT</t>
  </si>
  <si>
    <t>TCTCTGCTTCTCTCCCCTCCAGGCCGTG--------------------------------------------------------------------------------------------------------------------------GATT</t>
  </si>
  <si>
    <t>AGCCTTACAACGTGTCTCTGC-------------------------------------------------------------------------------------------------------TCTCCCCTCTTCATGGGAAAAGTGGTGAAT</t>
  </si>
  <si>
    <t>CCTTACAACGTGTCTCTGCTTCTC-------------------------------------------------------------------------------------------CCCACCCAAAAATAACTGCCTCTCGCTCCTCAACCCCTC</t>
  </si>
  <si>
    <t>CTCGAGGCCTGGGATCAGCCTTACAACGTGTCTCTGCTT--------------------------------TGTTTTCTCTATCTCCTCCTCAGACTTGACCAGGCCCAGC</t>
  </si>
  <si>
    <t>TGGGTGCTGCTGATGAAATACCTGGGCAATGCCACCGCCATCTTCTT--------------------------------AATGATTGAACAAAATACCAAGT</t>
  </si>
  <si>
    <t>In vivo on target analysis at SERPINA1 site by UdiTaS.</t>
  </si>
  <si>
    <t>Mean</t>
  </si>
  <si>
    <t>SD</t>
  </si>
  <si>
    <t>Fold change</t>
  </si>
  <si>
    <t>Figure</t>
  </si>
  <si>
    <t>PE</t>
  </si>
  <si>
    <t>Nicking sgRNA</t>
  </si>
  <si>
    <t>Precise edits</t>
  </si>
  <si>
    <t>Indel</t>
  </si>
  <si>
    <t>p Value</t>
  </si>
  <si>
    <t>Figure 1B</t>
  </si>
  <si>
    <t>PE2</t>
  </si>
  <si>
    <t>None</t>
  </si>
  <si>
    <t>Nicking sgRNA1</t>
  </si>
  <si>
    <t>Nicking sgRNA2</t>
  </si>
  <si>
    <t>PE2*</t>
  </si>
  <si>
    <t>&lt;0.0001</t>
  </si>
  <si>
    <t>SaKKHPE2*</t>
  </si>
  <si>
    <t>ABEmax</t>
  </si>
  <si>
    <t>Figure 1C</t>
  </si>
  <si>
    <t>Figure 1D</t>
  </si>
  <si>
    <t>Figure 2A +5 G to T</t>
  </si>
  <si>
    <t>Figure 2A +4 3bp deletion</t>
  </si>
  <si>
    <t>Figure 2A +4 6bp insertion</t>
  </si>
  <si>
    <t>Figure 2B EMX1 +3 C to T and +8 G to T</t>
  </si>
  <si>
    <t>SaPE2*</t>
  </si>
  <si>
    <t>Figure 2B EMX1 +1 3bp deletion</t>
  </si>
  <si>
    <t>Figure 2B EMX1 +1 6bp insertion</t>
  </si>
  <si>
    <t>Figure 2C EMX1 +3 C to T and +8 G to T %</t>
  </si>
  <si>
    <t>Figure 2C EMX1 +1 3bp deletion %</t>
  </si>
  <si>
    <t>Figure 2C EMX1 +1 6bp insertion %</t>
  </si>
  <si>
    <t>Figure 2D CCR5 32bp deletion</t>
  </si>
  <si>
    <t>Nicking sgRNA3</t>
  </si>
  <si>
    <t>Figure 3A E342K installation %</t>
  </si>
  <si>
    <t>PE2+None</t>
  </si>
  <si>
    <t>Nicking sgRNA4</t>
  </si>
  <si>
    <t>PE2*+None</t>
  </si>
  <si>
    <t xml:space="preserve"> SaKKHPE2*+None</t>
  </si>
  <si>
    <t>SaKKHPE2*+Nicking sgRNA1</t>
  </si>
  <si>
    <t>SaKKHPE2*+Nicking sgRNA2</t>
  </si>
  <si>
    <t>Figure 3D K342E Correction %</t>
  </si>
  <si>
    <t>PE2+Nicking sgRNA3</t>
  </si>
  <si>
    <t>PE2*+Nicking sgRNA3</t>
  </si>
  <si>
    <t xml:space="preserve">Figure 4D </t>
  </si>
  <si>
    <t>Control</t>
  </si>
  <si>
    <t>Nicking sgRNA tumor number</t>
  </si>
  <si>
    <t xml:space="preserve">Figure 4H ratio </t>
  </si>
  <si>
    <t xml:space="preserve">peg sgRNA Ctnnb1 S45F </t>
  </si>
  <si>
    <t>peg sgRNA Ctnnb1 S45F</t>
  </si>
  <si>
    <t>peg sgRNA Ctnnb1 S45Del</t>
  </si>
  <si>
    <t>Figure  5C ratio</t>
  </si>
  <si>
    <t>2weeks</t>
  </si>
  <si>
    <t>6weeks</t>
  </si>
  <si>
    <t>10weeks</t>
  </si>
  <si>
    <t>&lt;0.001</t>
  </si>
  <si>
    <t>PE2-N+PE2-C</t>
  </si>
  <si>
    <t>All raw data and Statistical significance calculations</t>
  </si>
  <si>
    <t>PE2-HA</t>
  </si>
  <si>
    <t>PE2*-HA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</si>
</sst>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onsolas"/>
      <family val="3"/>
    </font>
    <font>
      <sz val="9"/>
      <color theme="1"/>
      <name val="Arial"/>
      <family val="2"/>
    </font>
    <font>
      <sz val="9"/>
      <color theme="1"/>
      <name val="Consolas"/>
      <family val="3"/>
    </font>
    <font>
      <b/>
      <sz val="9"/>
      <color rgb="FFCE181E"/>
      <name val="Consolas"/>
      <family val="3"/>
    </font>
    <font>
      <sz val="9"/>
      <name val="Arial"/>
      <family val="2"/>
    </font>
    <font>
      <sz val="9"/>
      <name val="Consolas"/>
      <family val="3"/>
    </font>
    <font>
      <sz val="18"/>
      <color theme="1"/>
      <name val="Arial"/>
      <family val="2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164" fontId="0" fillId="0" borderId="0" xfId="0" applyNumberFormat="1" applyAlignment="1">
      <alignment horizontal="right"/>
    </xf>
    <xf numFmtId="0" fontId="2" fillId="0" borderId="0" xfId="0" applyFont="1"/>
    <xf numFmtId="0" fontId="0" fillId="0" borderId="1" xfId="0" applyBorder="1"/>
    <xf numFmtId="0" fontId="0" fillId="0" borderId="1" xfId="0" applyFont="1" applyBorder="1" applyAlignment="1">
      <alignment horizontal="center"/>
    </xf>
    <xf numFmtId="0" fontId="0" fillId="0" borderId="1" xfId="0" applyFont="1" applyBorder="1" applyAlignment="1">
      <alignment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3" xfId="0" applyFont="1" applyFill="1" applyBorder="1" applyAlignment="1">
      <alignment horizontal="left"/>
    </xf>
    <xf numFmtId="0" fontId="0" fillId="0" borderId="0" xfId="0" applyFont="1" applyAlignment="1">
      <alignment horizontal="left"/>
    </xf>
    <xf numFmtId="2" fontId="0" fillId="0" borderId="0" xfId="0" applyNumberFormat="1"/>
    <xf numFmtId="0" fontId="0" fillId="0" borderId="0" xfId="0" applyAlignment="1">
      <alignment horizontal="left"/>
    </xf>
    <xf numFmtId="0" fontId="3" fillId="0" borderId="1" xfId="0" applyFont="1" applyBorder="1" applyAlignment="1">
      <alignment horizontal="center"/>
    </xf>
    <xf numFmtId="164" fontId="3" fillId="0" borderId="1" xfId="0" applyNumberFormat="1" applyFont="1" applyBorder="1" applyAlignment="1">
      <alignment horizontal="left"/>
    </xf>
    <xf numFmtId="164" fontId="3" fillId="0" borderId="0" xfId="0" applyNumberFormat="1" applyFont="1" applyBorder="1" applyAlignment="1">
      <alignment horizontal="left"/>
    </xf>
    <xf numFmtId="164" fontId="3" fillId="0" borderId="1" xfId="0" applyNumberFormat="1" applyFont="1" applyBorder="1" applyAlignment="1">
      <alignment horizontal="right"/>
    </xf>
    <xf numFmtId="164" fontId="3" fillId="0" borderId="0" xfId="0" applyNumberFormat="1" applyFont="1" applyBorder="1" applyAlignment="1">
      <alignment horizontal="right"/>
    </xf>
    <xf numFmtId="0" fontId="3" fillId="0" borderId="1" xfId="0" applyFont="1" applyBorder="1" applyAlignment="1">
      <alignment horizontal="left"/>
    </xf>
    <xf numFmtId="0" fontId="3" fillId="0" borderId="1" xfId="0" applyFont="1" applyBorder="1"/>
    <xf numFmtId="0" fontId="4" fillId="0" borderId="5" xfId="0" applyFont="1" applyBorder="1"/>
    <xf numFmtId="0" fontId="3" fillId="2" borderId="1" xfId="0" applyFont="1" applyFill="1" applyBorder="1" applyAlignment="1">
      <alignment horizontal="left"/>
    </xf>
    <xf numFmtId="164" fontId="6" fillId="2" borderId="1" xfId="0" applyNumberFormat="1" applyFont="1" applyFill="1" applyBorder="1" applyAlignment="1">
      <alignment horizontal="right"/>
    </xf>
    <xf numFmtId="164" fontId="3" fillId="2" borderId="1" xfId="0" applyNumberFormat="1" applyFont="1" applyFill="1" applyBorder="1" applyAlignment="1">
      <alignment horizontal="right"/>
    </xf>
    <xf numFmtId="0" fontId="4" fillId="0" borderId="1" xfId="0" applyFont="1" applyBorder="1"/>
    <xf numFmtId="0" fontId="3" fillId="0" borderId="1" xfId="0" applyFont="1" applyBorder="1" applyAlignment="1">
      <alignment horizontal="right"/>
    </xf>
    <xf numFmtId="164" fontId="6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horizontal="left"/>
    </xf>
    <xf numFmtId="0" fontId="7" fillId="0" borderId="1" xfId="0" applyFont="1" applyBorder="1"/>
    <xf numFmtId="0" fontId="8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Font="1"/>
    <xf numFmtId="0" fontId="0" fillId="0" borderId="0" xfId="0" applyAlignment="1">
      <alignment horizontal="center" vertical="center"/>
    </xf>
    <xf numFmtId="164" fontId="0" fillId="0" borderId="0" xfId="0" applyNumberFormat="1"/>
    <xf numFmtId="164" fontId="0" fillId="0" borderId="0" xfId="0" applyNumberFormat="1" applyAlignment="1">
      <alignment horizontal="center" vertical="center"/>
    </xf>
    <xf numFmtId="0" fontId="9" fillId="0" borderId="0" xfId="0" applyFont="1" applyAlignment="1">
      <alignment horizontal="left" vertical="center"/>
    </xf>
    <xf numFmtId="164" fontId="8" fillId="0" borderId="0" xfId="0" applyNumberFormat="1" applyFont="1" applyAlignment="1">
      <alignment horizontal="left" vertical="center"/>
    </xf>
    <xf numFmtId="0" fontId="10" fillId="0" borderId="5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164" fontId="10" fillId="0" borderId="5" xfId="0" applyNumberFormat="1" applyFont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 vertical="center"/>
    </xf>
    <xf numFmtId="164" fontId="10" fillId="0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164" fontId="0" fillId="0" borderId="1" xfId="0" applyNumberFormat="1" applyBorder="1"/>
    <xf numFmtId="164" fontId="0" fillId="0" borderId="1" xfId="0" applyNumberForma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164" fontId="12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164" fontId="12" fillId="0" borderId="1" xfId="0" applyNumberFormat="1" applyFont="1" applyBorder="1"/>
    <xf numFmtId="0" fontId="0" fillId="0" borderId="1" xfId="0" applyBorder="1" applyAlignment="1">
      <alignment horizontal="center" vertical="center"/>
    </xf>
    <xf numFmtId="2" fontId="12" fillId="0" borderId="1" xfId="0" applyNumberFormat="1" applyFont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 vertical="center"/>
    </xf>
    <xf numFmtId="164" fontId="10" fillId="0" borderId="5" xfId="0" applyNumberFormat="1" applyFont="1" applyBorder="1" applyAlignment="1">
      <alignment horizontal="center" vertical="center"/>
    </xf>
    <xf numFmtId="0" fontId="13" fillId="0" borderId="0" xfId="0" applyFont="1"/>
    <xf numFmtId="0" fontId="12" fillId="0" borderId="0" xfId="0" applyFont="1"/>
    <xf numFmtId="164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7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164" fontId="8" fillId="0" borderId="4" xfId="0" applyNumberFormat="1" applyFont="1" applyBorder="1" applyAlignment="1">
      <alignment horizontal="center" vertical="center"/>
    </xf>
    <xf numFmtId="164" fontId="8" fillId="0" borderId="5" xfId="0" applyNumberFormat="1" applyFont="1" applyBorder="1" applyAlignment="1">
      <alignment horizontal="center" vertical="center"/>
    </xf>
    <xf numFmtId="164" fontId="10" fillId="0" borderId="4" xfId="0" applyNumberFormat="1" applyFont="1" applyBorder="1" applyAlignment="1">
      <alignment horizontal="center" vertical="center"/>
    </xf>
    <xf numFmtId="164" fontId="10" fillId="0" borderId="5" xfId="0" applyNumberFormat="1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994A8B-8275-D849-BD36-FC7A337697F5}">
  <dimension ref="A3:L83"/>
  <sheetViews>
    <sheetView workbookViewId="0">
      <selection activeCell="D3" sqref="D3"/>
    </sheetView>
  </sheetViews>
  <sheetFormatPr baseColWidth="10" defaultColWidth="10.83203125" defaultRowHeight="16" x14ac:dyDescent="0.2"/>
  <cols>
    <col min="1" max="1" width="8.33203125" customWidth="1"/>
    <col min="2" max="2" width="11.83203125" style="31" hidden="1" customWidth="1"/>
    <col min="3" max="3" width="23.83203125" style="32" customWidth="1"/>
    <col min="4" max="4" width="20" style="33" customWidth="1"/>
    <col min="5" max="5" width="15.33203125" style="33" customWidth="1"/>
    <col min="6" max="10" width="15.33203125" style="34" customWidth="1"/>
    <col min="11" max="11" width="15.5" style="34" customWidth="1"/>
    <col min="12" max="12" width="10.83203125" style="35"/>
  </cols>
  <sheetData>
    <row r="3" spans="1:12" ht="23" x14ac:dyDescent="0.2">
      <c r="A3" s="30" t="s">
        <v>127</v>
      </c>
    </row>
    <row r="4" spans="1:12" s="30" customFormat="1" ht="23" x14ac:dyDescent="0.2">
      <c r="C4" s="36"/>
      <c r="F4" s="57" t="s">
        <v>72</v>
      </c>
      <c r="G4" s="57"/>
      <c r="H4" s="58" t="s">
        <v>73</v>
      </c>
      <c r="I4" s="58"/>
      <c r="J4" s="57" t="s">
        <v>74</v>
      </c>
      <c r="K4" s="57"/>
      <c r="L4" s="37"/>
    </row>
    <row r="5" spans="1:12" ht="18" x14ac:dyDescent="0.2">
      <c r="A5" s="38" t="s">
        <v>75</v>
      </c>
      <c r="B5" s="38" t="s">
        <v>76</v>
      </c>
      <c r="C5" s="39" t="s">
        <v>77</v>
      </c>
      <c r="D5" s="38" t="s">
        <v>78</v>
      </c>
      <c r="E5" s="38" t="s">
        <v>79</v>
      </c>
      <c r="F5" s="40" t="s">
        <v>78</v>
      </c>
      <c r="G5" s="40" t="s">
        <v>79</v>
      </c>
      <c r="H5" s="40" t="s">
        <v>78</v>
      </c>
      <c r="I5" s="40" t="s">
        <v>79</v>
      </c>
      <c r="J5" s="40" t="s">
        <v>78</v>
      </c>
      <c r="K5" s="41" t="s">
        <v>79</v>
      </c>
      <c r="L5" s="42" t="s">
        <v>80</v>
      </c>
    </row>
    <row r="6" spans="1:12" ht="18" customHeight="1" x14ac:dyDescent="0.2">
      <c r="A6" s="59" t="s">
        <v>81</v>
      </c>
      <c r="B6" s="61" t="s">
        <v>82</v>
      </c>
      <c r="C6" s="61" t="s">
        <v>83</v>
      </c>
      <c r="D6" s="43">
        <v>9.73</v>
      </c>
      <c r="E6" s="43"/>
      <c r="F6" s="44">
        <f>AVERAGE(D6:D11)</f>
        <v>9.2216666666666676</v>
      </c>
      <c r="G6" s="44"/>
      <c r="H6" s="44">
        <f>STDEVPA(D6:D11)</f>
        <v>1.3088215649540886</v>
      </c>
      <c r="I6" s="44"/>
      <c r="J6" s="45"/>
      <c r="K6" s="45"/>
      <c r="L6" s="46"/>
    </row>
    <row r="7" spans="1:12" x14ac:dyDescent="0.2">
      <c r="A7" s="60"/>
      <c r="B7" s="62"/>
      <c r="C7" s="62"/>
      <c r="D7" s="43">
        <v>8.1999999999999993</v>
      </c>
      <c r="E7" s="43"/>
      <c r="F7" s="44"/>
      <c r="G7" s="44"/>
      <c r="H7" s="44"/>
      <c r="I7" s="44"/>
      <c r="J7" s="45"/>
      <c r="K7" s="45"/>
      <c r="L7" s="46"/>
    </row>
    <row r="8" spans="1:12" x14ac:dyDescent="0.2">
      <c r="A8" s="60"/>
      <c r="B8" s="62"/>
      <c r="C8" s="62"/>
      <c r="D8" s="43">
        <v>6.8</v>
      </c>
      <c r="E8" s="47"/>
      <c r="F8" s="44"/>
      <c r="G8" s="44"/>
      <c r="H8" s="44"/>
      <c r="I8" s="44"/>
      <c r="J8" s="45"/>
      <c r="K8" s="45"/>
      <c r="L8" s="46"/>
    </row>
    <row r="9" spans="1:12" x14ac:dyDescent="0.2">
      <c r="A9" s="60"/>
      <c r="B9" s="62"/>
      <c r="C9" s="62"/>
      <c r="D9" s="43">
        <v>10.4</v>
      </c>
      <c r="E9" s="47"/>
      <c r="F9" s="44"/>
      <c r="G9" s="44"/>
      <c r="H9" s="44"/>
      <c r="I9" s="44"/>
      <c r="J9" s="45"/>
      <c r="K9" s="45"/>
      <c r="L9" s="46"/>
    </row>
    <row r="10" spans="1:12" x14ac:dyDescent="0.2">
      <c r="A10" s="60"/>
      <c r="B10" s="62"/>
      <c r="C10" s="62"/>
      <c r="D10" s="43">
        <v>9.8000000000000007</v>
      </c>
      <c r="E10" s="43"/>
      <c r="F10" s="44"/>
      <c r="G10" s="44"/>
      <c r="H10" s="44"/>
      <c r="I10" s="44"/>
      <c r="J10" s="45"/>
      <c r="K10" s="45"/>
      <c r="L10" s="46"/>
    </row>
    <row r="11" spans="1:12" x14ac:dyDescent="0.2">
      <c r="A11" s="60"/>
      <c r="B11" s="62"/>
      <c r="C11" s="63"/>
      <c r="D11" s="43">
        <v>10.4</v>
      </c>
      <c r="E11" s="43"/>
      <c r="F11" s="44"/>
      <c r="G11" s="44"/>
      <c r="H11" s="44"/>
      <c r="I11" s="44"/>
      <c r="J11" s="45"/>
      <c r="K11" s="45"/>
      <c r="L11" s="46"/>
    </row>
    <row r="12" spans="1:12" x14ac:dyDescent="0.2">
      <c r="A12" s="60"/>
      <c r="B12" s="62"/>
      <c r="C12" s="61" t="s">
        <v>84</v>
      </c>
      <c r="D12" s="43">
        <v>16.2</v>
      </c>
      <c r="E12" s="47"/>
      <c r="F12" s="44">
        <f t="shared" ref="F12" si="0">AVERAGE(D12:D17)</f>
        <v>16.95</v>
      </c>
      <c r="G12" s="44"/>
      <c r="H12" s="44">
        <f t="shared" ref="H12" si="1">STDEVPA(D12:D17)</f>
        <v>1.4930394055974101</v>
      </c>
      <c r="I12" s="44"/>
      <c r="J12" s="45"/>
      <c r="K12" s="45"/>
      <c r="L12" s="46"/>
    </row>
    <row r="13" spans="1:12" x14ac:dyDescent="0.2">
      <c r="A13" s="60"/>
      <c r="B13" s="62"/>
      <c r="C13" s="62"/>
      <c r="D13" s="43">
        <v>14.5</v>
      </c>
      <c r="E13" s="47"/>
      <c r="F13" s="44"/>
      <c r="G13" s="44"/>
      <c r="H13" s="44"/>
      <c r="I13" s="44"/>
      <c r="J13" s="45"/>
      <c r="K13" s="45"/>
      <c r="L13" s="46"/>
    </row>
    <row r="14" spans="1:12" x14ac:dyDescent="0.2">
      <c r="A14" s="60"/>
      <c r="B14" s="62"/>
      <c r="C14" s="62"/>
      <c r="D14" s="43">
        <v>17.399999999999999</v>
      </c>
      <c r="E14" s="43"/>
      <c r="F14" s="44"/>
      <c r="G14" s="44"/>
      <c r="H14" s="44"/>
      <c r="I14" s="44"/>
      <c r="J14" s="45"/>
      <c r="K14" s="45"/>
      <c r="L14" s="46"/>
    </row>
    <row r="15" spans="1:12" x14ac:dyDescent="0.2">
      <c r="A15" s="60"/>
      <c r="B15" s="62"/>
      <c r="C15" s="62"/>
      <c r="D15" s="43">
        <v>18.2</v>
      </c>
      <c r="E15" s="43"/>
      <c r="F15" s="44"/>
      <c r="G15" s="44"/>
      <c r="H15" s="44"/>
      <c r="I15" s="44"/>
      <c r="J15" s="45"/>
      <c r="K15" s="45"/>
      <c r="L15" s="46"/>
    </row>
    <row r="16" spans="1:12" x14ac:dyDescent="0.2">
      <c r="A16" s="60"/>
      <c r="B16" s="62"/>
      <c r="C16" s="62"/>
      <c r="D16" s="43">
        <v>19.100000000000001</v>
      </c>
      <c r="E16" s="47"/>
      <c r="F16" s="44"/>
      <c r="G16" s="44"/>
      <c r="H16" s="44"/>
      <c r="I16" s="44"/>
      <c r="J16" s="45"/>
      <c r="K16" s="45"/>
      <c r="L16" s="46"/>
    </row>
    <row r="17" spans="1:12" x14ac:dyDescent="0.2">
      <c r="A17" s="60"/>
      <c r="B17" s="62"/>
      <c r="C17" s="63"/>
      <c r="D17" s="43">
        <v>16.3</v>
      </c>
      <c r="E17" s="47"/>
      <c r="F17" s="44"/>
      <c r="G17" s="44"/>
      <c r="H17" s="44"/>
      <c r="I17" s="44"/>
      <c r="J17" s="45"/>
      <c r="K17" s="45"/>
      <c r="L17" s="46"/>
    </row>
    <row r="18" spans="1:12" x14ac:dyDescent="0.2">
      <c r="A18" s="60"/>
      <c r="B18" s="62"/>
      <c r="C18" s="61" t="s">
        <v>85</v>
      </c>
      <c r="D18" s="43">
        <v>13.4</v>
      </c>
      <c r="E18" s="43"/>
      <c r="F18" s="44">
        <f>AVERAGE(D18:D23)</f>
        <v>12.966666666666669</v>
      </c>
      <c r="G18" s="44"/>
      <c r="H18" s="44">
        <f>STDEVPA(D18:D23)</f>
        <v>1.2982894729433634</v>
      </c>
      <c r="I18" s="44"/>
      <c r="J18" s="45"/>
      <c r="K18" s="45"/>
      <c r="L18" s="46"/>
    </row>
    <row r="19" spans="1:12" x14ac:dyDescent="0.2">
      <c r="A19" s="60"/>
      <c r="B19" s="62"/>
      <c r="C19" s="62"/>
      <c r="D19" s="43">
        <v>12.2</v>
      </c>
      <c r="E19" s="47"/>
      <c r="F19" s="44"/>
      <c r="G19" s="44"/>
      <c r="H19" s="44"/>
      <c r="I19" s="44"/>
      <c r="J19" s="45"/>
      <c r="K19" s="45"/>
      <c r="L19" s="46"/>
    </row>
    <row r="20" spans="1:12" x14ac:dyDescent="0.2">
      <c r="A20" s="60"/>
      <c r="B20" s="62"/>
      <c r="C20" s="62"/>
      <c r="D20" s="43">
        <v>11.6</v>
      </c>
      <c r="E20" s="47"/>
      <c r="F20" s="44"/>
      <c r="G20" s="44"/>
      <c r="H20" s="44"/>
      <c r="I20" s="44"/>
      <c r="J20" s="45"/>
      <c r="K20" s="45"/>
      <c r="L20" s="46"/>
    </row>
    <row r="21" spans="1:12" x14ac:dyDescent="0.2">
      <c r="A21" s="60"/>
      <c r="B21" s="62"/>
      <c r="C21" s="62"/>
      <c r="D21" s="43">
        <v>13.4</v>
      </c>
      <c r="E21" s="43"/>
      <c r="F21" s="44"/>
      <c r="G21" s="44"/>
      <c r="H21" s="44"/>
      <c r="I21" s="44"/>
      <c r="J21" s="45"/>
      <c r="K21" s="45"/>
      <c r="L21" s="46"/>
    </row>
    <row r="22" spans="1:12" x14ac:dyDescent="0.2">
      <c r="A22" s="60"/>
      <c r="B22" s="62"/>
      <c r="C22" s="62"/>
      <c r="D22" s="43">
        <v>11.8</v>
      </c>
      <c r="E22" s="43"/>
      <c r="F22" s="44"/>
      <c r="G22" s="44"/>
      <c r="H22" s="44"/>
      <c r="I22" s="44"/>
      <c r="J22" s="45"/>
      <c r="K22" s="45"/>
      <c r="L22" s="46"/>
    </row>
    <row r="23" spans="1:12" x14ac:dyDescent="0.2">
      <c r="A23" s="60"/>
      <c r="B23" s="63"/>
      <c r="C23" s="63"/>
      <c r="D23" s="43">
        <v>15.4</v>
      </c>
      <c r="E23" s="47"/>
      <c r="F23" s="44"/>
      <c r="G23" s="44"/>
      <c r="H23" s="44"/>
      <c r="I23" s="44"/>
      <c r="J23" s="45"/>
      <c r="K23" s="45"/>
      <c r="L23" s="46"/>
    </row>
    <row r="24" spans="1:12" x14ac:dyDescent="0.2">
      <c r="A24" s="60"/>
      <c r="B24" s="61" t="s">
        <v>86</v>
      </c>
      <c r="C24" s="61" t="s">
        <v>83</v>
      </c>
      <c r="D24" s="43">
        <v>14.4</v>
      </c>
      <c r="E24" s="47"/>
      <c r="F24" s="44">
        <f t="shared" ref="F24" si="2">AVERAGE(D24:D29)</f>
        <v>14.35</v>
      </c>
      <c r="G24" s="44"/>
      <c r="H24" s="44">
        <f t="shared" ref="H24" si="3">STDEVPA(D24:D29)</f>
        <v>0.88647240979814623</v>
      </c>
      <c r="I24" s="44"/>
      <c r="J24" s="45">
        <f>F24/F6</f>
        <v>1.5561178384240013</v>
      </c>
      <c r="K24" s="45"/>
      <c r="L24" s="48">
        <v>1.9E-3</v>
      </c>
    </row>
    <row r="25" spans="1:12" x14ac:dyDescent="0.2">
      <c r="A25" s="60"/>
      <c r="B25" s="62"/>
      <c r="C25" s="62"/>
      <c r="D25" s="43">
        <v>16.2</v>
      </c>
      <c r="E25" s="43"/>
      <c r="F25" s="44"/>
      <c r="G25" s="44"/>
      <c r="H25" s="44"/>
      <c r="I25" s="44"/>
      <c r="J25" s="45"/>
      <c r="K25" s="45"/>
      <c r="L25" s="46"/>
    </row>
    <row r="26" spans="1:12" x14ac:dyDescent="0.2">
      <c r="A26" s="60"/>
      <c r="B26" s="62"/>
      <c r="C26" s="62"/>
      <c r="D26" s="43">
        <v>13.4</v>
      </c>
      <c r="E26" s="43"/>
      <c r="F26" s="44"/>
      <c r="G26" s="44"/>
      <c r="H26" s="44"/>
      <c r="I26" s="44"/>
      <c r="J26" s="45"/>
      <c r="K26" s="45"/>
      <c r="L26" s="46"/>
    </row>
    <row r="27" spans="1:12" x14ac:dyDescent="0.2">
      <c r="A27" s="60"/>
      <c r="B27" s="62"/>
      <c r="C27" s="62"/>
      <c r="D27" s="43">
        <v>14.2</v>
      </c>
      <c r="E27" s="47"/>
      <c r="F27" s="44"/>
      <c r="G27" s="44"/>
      <c r="H27" s="44"/>
      <c r="I27" s="44"/>
      <c r="J27" s="45"/>
      <c r="K27" s="45"/>
      <c r="L27" s="46"/>
    </row>
    <row r="28" spans="1:12" x14ac:dyDescent="0.2">
      <c r="A28" s="60"/>
      <c r="B28" s="62"/>
      <c r="C28" s="62"/>
      <c r="D28" s="43">
        <v>14.1</v>
      </c>
      <c r="E28" s="47"/>
      <c r="F28" s="44"/>
      <c r="G28" s="44"/>
      <c r="H28" s="44"/>
      <c r="I28" s="44"/>
      <c r="J28" s="45"/>
      <c r="K28" s="45"/>
      <c r="L28" s="46"/>
    </row>
    <row r="29" spans="1:12" x14ac:dyDescent="0.2">
      <c r="A29" s="60"/>
      <c r="B29" s="62"/>
      <c r="C29" s="63"/>
      <c r="D29" s="43">
        <v>13.8</v>
      </c>
      <c r="E29" s="43"/>
      <c r="F29" s="44"/>
      <c r="G29" s="44"/>
      <c r="H29" s="44"/>
      <c r="I29" s="44"/>
      <c r="J29" s="45"/>
      <c r="K29" s="45"/>
      <c r="L29" s="46"/>
    </row>
    <row r="30" spans="1:12" x14ac:dyDescent="0.2">
      <c r="A30" s="60"/>
      <c r="B30" s="62"/>
      <c r="C30" s="61" t="s">
        <v>84</v>
      </c>
      <c r="D30" s="43">
        <v>28.2</v>
      </c>
      <c r="E30" s="43"/>
      <c r="F30" s="44">
        <f>AVERAGE(D30:D35)</f>
        <v>26.066666666666666</v>
      </c>
      <c r="G30" s="44"/>
      <c r="H30" s="44">
        <f>STDEVPA(D30:D35)</f>
        <v>1.4043582955293925</v>
      </c>
      <c r="I30" s="44"/>
      <c r="J30" s="45">
        <f>F30/F12</f>
        <v>1.5378564405113078</v>
      </c>
      <c r="K30" s="45"/>
      <c r="L30" s="48" t="s">
        <v>87</v>
      </c>
    </row>
    <row r="31" spans="1:12" x14ac:dyDescent="0.2">
      <c r="A31" s="60"/>
      <c r="B31" s="62"/>
      <c r="C31" s="62"/>
      <c r="D31" s="43">
        <v>26.4</v>
      </c>
      <c r="E31" s="43"/>
      <c r="F31" s="44"/>
      <c r="G31" s="44"/>
      <c r="H31" s="44"/>
      <c r="I31" s="44"/>
      <c r="J31" s="45"/>
      <c r="K31" s="45"/>
      <c r="L31" s="46"/>
    </row>
    <row r="32" spans="1:12" x14ac:dyDescent="0.2">
      <c r="A32" s="60"/>
      <c r="B32" s="62"/>
      <c r="C32" s="62"/>
      <c r="D32" s="43">
        <v>25.5</v>
      </c>
      <c r="E32" s="47"/>
      <c r="F32" s="44"/>
      <c r="G32" s="44"/>
      <c r="H32" s="44"/>
      <c r="I32" s="44"/>
      <c r="J32" s="45"/>
      <c r="K32" s="45"/>
      <c r="L32" s="46"/>
    </row>
    <row r="33" spans="1:12" x14ac:dyDescent="0.2">
      <c r="A33" s="60"/>
      <c r="B33" s="62"/>
      <c r="C33" s="62"/>
      <c r="D33" s="43">
        <v>25.8</v>
      </c>
      <c r="E33" s="47"/>
      <c r="F33" s="44"/>
      <c r="G33" s="44"/>
      <c r="H33" s="44"/>
      <c r="I33" s="44"/>
      <c r="J33" s="45"/>
      <c r="K33" s="45"/>
      <c r="L33" s="46"/>
    </row>
    <row r="34" spans="1:12" x14ac:dyDescent="0.2">
      <c r="A34" s="60"/>
      <c r="B34" s="62"/>
      <c r="C34" s="62"/>
      <c r="D34" s="43">
        <v>23.6</v>
      </c>
      <c r="E34" s="43"/>
      <c r="F34" s="44"/>
      <c r="G34" s="44"/>
      <c r="H34" s="44"/>
      <c r="I34" s="44"/>
      <c r="J34" s="45"/>
      <c r="K34" s="45"/>
      <c r="L34" s="46"/>
    </row>
    <row r="35" spans="1:12" x14ac:dyDescent="0.2">
      <c r="A35" s="60"/>
      <c r="B35" s="62"/>
      <c r="C35" s="63"/>
      <c r="D35" s="43">
        <v>26.9</v>
      </c>
      <c r="E35" s="43"/>
      <c r="F35" s="44"/>
      <c r="G35" s="44"/>
      <c r="H35" s="44"/>
      <c r="I35" s="44"/>
      <c r="J35" s="45"/>
      <c r="K35" s="45"/>
      <c r="L35" s="46"/>
    </row>
    <row r="36" spans="1:12" x14ac:dyDescent="0.2">
      <c r="A36" s="60"/>
      <c r="B36" s="62"/>
      <c r="C36" s="61" t="s">
        <v>85</v>
      </c>
      <c r="D36" s="43">
        <v>19.2</v>
      </c>
      <c r="E36" s="43"/>
      <c r="F36" s="44">
        <f t="shared" ref="F36" si="4">AVERAGE(D36:D41)</f>
        <v>18.433333333333334</v>
      </c>
      <c r="G36" s="44"/>
      <c r="H36" s="44">
        <f t="shared" ref="H36" si="5">STDEVPA(D36:D41)</f>
        <v>0.97410927974682993</v>
      </c>
      <c r="I36" s="44"/>
      <c r="J36" s="45">
        <f>F36/F18</f>
        <v>1.42159383033419</v>
      </c>
      <c r="K36" s="45"/>
      <c r="L36" s="48">
        <v>6.9999999999999999E-4</v>
      </c>
    </row>
    <row r="37" spans="1:12" x14ac:dyDescent="0.2">
      <c r="A37" s="60"/>
      <c r="B37" s="62"/>
      <c r="C37" s="62"/>
      <c r="D37" s="43">
        <v>17.8</v>
      </c>
      <c r="E37" s="43"/>
      <c r="F37" s="44"/>
      <c r="G37" s="44"/>
      <c r="H37" s="44"/>
      <c r="I37" s="44"/>
      <c r="J37" s="45"/>
      <c r="K37" s="45"/>
      <c r="L37" s="46"/>
    </row>
    <row r="38" spans="1:12" x14ac:dyDescent="0.2">
      <c r="A38" s="60"/>
      <c r="B38" s="62"/>
      <c r="C38" s="62"/>
      <c r="D38" s="43">
        <v>18.5</v>
      </c>
      <c r="E38" s="47"/>
      <c r="F38" s="44"/>
      <c r="G38" s="44"/>
      <c r="H38" s="44"/>
      <c r="I38" s="44"/>
      <c r="J38" s="45"/>
      <c r="K38" s="45"/>
      <c r="L38" s="46"/>
    </row>
    <row r="39" spans="1:12" x14ac:dyDescent="0.2">
      <c r="A39" s="60"/>
      <c r="B39" s="62"/>
      <c r="C39" s="62"/>
      <c r="D39" s="43">
        <v>19.3</v>
      </c>
      <c r="E39" s="47"/>
      <c r="F39" s="44"/>
      <c r="G39" s="44"/>
      <c r="H39" s="44"/>
      <c r="I39" s="44"/>
      <c r="J39" s="45"/>
      <c r="K39" s="45"/>
      <c r="L39" s="46"/>
    </row>
    <row r="40" spans="1:12" x14ac:dyDescent="0.2">
      <c r="A40" s="60"/>
      <c r="B40" s="62"/>
      <c r="C40" s="62"/>
      <c r="D40" s="43">
        <v>16.600000000000001</v>
      </c>
      <c r="E40" s="43"/>
      <c r="F40" s="44"/>
      <c r="G40" s="44"/>
      <c r="H40" s="44"/>
      <c r="I40" s="44"/>
      <c r="J40" s="45"/>
      <c r="K40" s="45"/>
      <c r="L40" s="46"/>
    </row>
    <row r="41" spans="1:12" x14ac:dyDescent="0.2">
      <c r="A41" s="60"/>
      <c r="B41" s="63"/>
      <c r="C41" s="63"/>
      <c r="D41" s="43">
        <v>19.2</v>
      </c>
      <c r="E41" s="43"/>
      <c r="F41" s="44"/>
      <c r="G41" s="44"/>
      <c r="H41" s="44"/>
      <c r="I41" s="44"/>
      <c r="J41" s="45"/>
      <c r="K41" s="45"/>
      <c r="L41" s="46"/>
    </row>
    <row r="42" spans="1:12" ht="16" customHeight="1" x14ac:dyDescent="0.2">
      <c r="A42" s="60"/>
      <c r="B42" s="61" t="s">
        <v>88</v>
      </c>
      <c r="C42" s="61" t="s">
        <v>83</v>
      </c>
      <c r="D42" s="43">
        <v>1.9</v>
      </c>
      <c r="E42" s="43"/>
      <c r="F42" s="44">
        <f t="shared" ref="F42" si="6">AVERAGE(D42:D47)</f>
        <v>1.9716666666666667</v>
      </c>
      <c r="G42" s="44"/>
      <c r="H42" s="44">
        <f>STDEVPA(D42:D47)</f>
        <v>0.32251184302113395</v>
      </c>
      <c r="I42" s="44"/>
      <c r="J42" s="45"/>
      <c r="K42" s="45"/>
      <c r="L42" s="46"/>
    </row>
    <row r="43" spans="1:12" ht="16" customHeight="1" x14ac:dyDescent="0.2">
      <c r="A43" s="60"/>
      <c r="B43" s="62"/>
      <c r="C43" s="62"/>
      <c r="D43" s="43">
        <v>1.67</v>
      </c>
      <c r="E43" s="43"/>
      <c r="F43" s="44"/>
      <c r="G43" s="44"/>
      <c r="H43" s="44"/>
      <c r="I43" s="44"/>
      <c r="J43" s="45"/>
      <c r="K43" s="45"/>
      <c r="L43" s="46"/>
    </row>
    <row r="44" spans="1:12" ht="16" customHeight="1" x14ac:dyDescent="0.2">
      <c r="A44" s="60"/>
      <c r="B44" s="62"/>
      <c r="C44" s="62"/>
      <c r="D44" s="43">
        <v>1.78</v>
      </c>
      <c r="E44" s="43"/>
      <c r="F44" s="44"/>
      <c r="G44" s="44"/>
      <c r="H44" s="44"/>
      <c r="I44" s="44"/>
      <c r="J44" s="45"/>
      <c r="K44" s="45"/>
      <c r="L44" s="46"/>
    </row>
    <row r="45" spans="1:12" ht="16" customHeight="1" x14ac:dyDescent="0.2">
      <c r="A45" s="60"/>
      <c r="B45" s="62"/>
      <c r="C45" s="62"/>
      <c r="D45" s="43">
        <v>1.78</v>
      </c>
      <c r="E45" s="43"/>
      <c r="F45" s="44"/>
      <c r="G45" s="44"/>
      <c r="H45" s="44"/>
      <c r="I45" s="44"/>
      <c r="J45" s="45"/>
      <c r="K45" s="45"/>
      <c r="L45" s="46"/>
    </row>
    <row r="46" spans="1:12" ht="16" customHeight="1" x14ac:dyDescent="0.2">
      <c r="A46" s="60"/>
      <c r="B46" s="62"/>
      <c r="C46" s="62"/>
      <c r="D46" s="43">
        <v>2.06</v>
      </c>
      <c r="E46" s="43"/>
      <c r="F46" s="44"/>
      <c r="G46" s="44"/>
      <c r="H46" s="44"/>
      <c r="I46" s="44"/>
      <c r="J46" s="45"/>
      <c r="K46" s="45"/>
      <c r="L46" s="46"/>
    </row>
    <row r="47" spans="1:12" ht="16" customHeight="1" x14ac:dyDescent="0.2">
      <c r="A47" s="60"/>
      <c r="B47" s="62"/>
      <c r="C47" s="63"/>
      <c r="D47" s="43">
        <v>2.64</v>
      </c>
      <c r="E47" s="43"/>
      <c r="F47" s="44"/>
      <c r="G47" s="44"/>
      <c r="H47" s="44"/>
      <c r="I47" s="44"/>
      <c r="J47" s="45"/>
      <c r="K47" s="45"/>
      <c r="L47" s="46"/>
    </row>
    <row r="48" spans="1:12" x14ac:dyDescent="0.2">
      <c r="A48" s="60"/>
      <c r="B48" s="62"/>
      <c r="C48" s="61" t="s">
        <v>84</v>
      </c>
      <c r="D48" s="43">
        <v>2.37</v>
      </c>
      <c r="E48" s="43"/>
      <c r="F48" s="44">
        <f t="shared" ref="F48" si="7">AVERAGE(D48:D53)</f>
        <v>4.67</v>
      </c>
      <c r="G48" s="44"/>
      <c r="H48" s="44">
        <f>STDEVPA(D48:D53)</f>
        <v>1.5763354127003983</v>
      </c>
      <c r="I48" s="44"/>
      <c r="J48" s="45"/>
      <c r="K48" s="45"/>
      <c r="L48" s="46"/>
    </row>
    <row r="49" spans="1:12" x14ac:dyDescent="0.2">
      <c r="A49" s="60"/>
      <c r="B49" s="62"/>
      <c r="C49" s="62"/>
      <c r="D49" s="43">
        <v>3.51</v>
      </c>
      <c r="E49" s="43"/>
      <c r="F49" s="44"/>
      <c r="G49" s="44"/>
      <c r="H49" s="44"/>
      <c r="I49" s="44"/>
      <c r="J49" s="45"/>
      <c r="K49" s="45"/>
      <c r="L49" s="46"/>
    </row>
    <row r="50" spans="1:12" x14ac:dyDescent="0.2">
      <c r="A50" s="60"/>
      <c r="B50" s="62"/>
      <c r="C50" s="62"/>
      <c r="D50" s="43">
        <v>3.9</v>
      </c>
      <c r="E50" s="43"/>
      <c r="F50" s="44"/>
      <c r="G50" s="44"/>
      <c r="H50" s="44"/>
      <c r="I50" s="44"/>
      <c r="J50" s="45"/>
      <c r="K50" s="45"/>
      <c r="L50" s="46"/>
    </row>
    <row r="51" spans="1:12" x14ac:dyDescent="0.2">
      <c r="A51" s="60"/>
      <c r="B51" s="62"/>
      <c r="C51" s="62"/>
      <c r="D51" s="43">
        <v>6.89</v>
      </c>
      <c r="E51" s="43"/>
      <c r="F51" s="44"/>
      <c r="G51" s="44"/>
      <c r="H51" s="44"/>
      <c r="I51" s="44"/>
      <c r="J51" s="45"/>
      <c r="K51" s="45"/>
      <c r="L51" s="46"/>
    </row>
    <row r="52" spans="1:12" x14ac:dyDescent="0.2">
      <c r="A52" s="60"/>
      <c r="B52" s="62"/>
      <c r="C52" s="62"/>
      <c r="D52" s="43">
        <v>6.28</v>
      </c>
      <c r="E52" s="43"/>
      <c r="F52" s="44"/>
      <c r="G52" s="44"/>
      <c r="H52" s="44"/>
      <c r="I52" s="44"/>
      <c r="J52" s="45"/>
      <c r="K52" s="45"/>
      <c r="L52" s="46"/>
    </row>
    <row r="53" spans="1:12" x14ac:dyDescent="0.2">
      <c r="A53" s="60"/>
      <c r="B53" s="62"/>
      <c r="C53" s="63"/>
      <c r="D53" s="43">
        <v>5.07</v>
      </c>
      <c r="E53" s="43"/>
      <c r="F53" s="44"/>
      <c r="G53" s="44"/>
      <c r="H53" s="44"/>
      <c r="I53" s="44"/>
      <c r="J53" s="45"/>
      <c r="K53" s="45"/>
      <c r="L53" s="46"/>
    </row>
    <row r="54" spans="1:12" x14ac:dyDescent="0.2">
      <c r="A54" s="60"/>
      <c r="B54" s="62"/>
      <c r="C54" s="61" t="s">
        <v>85</v>
      </c>
      <c r="D54" s="43">
        <v>3.23</v>
      </c>
      <c r="E54" s="43"/>
      <c r="F54" s="44">
        <f t="shared" ref="F54" si="8">AVERAGE(D54:D59)</f>
        <v>3.625</v>
      </c>
      <c r="G54" s="44"/>
      <c r="H54" s="44">
        <f t="shared" ref="H54" si="9">STDEVPA(D54:D59)</f>
        <v>0.90341481797308043</v>
      </c>
      <c r="I54" s="44"/>
      <c r="J54" s="45"/>
      <c r="K54" s="45"/>
      <c r="L54" s="46"/>
    </row>
    <row r="55" spans="1:12" x14ac:dyDescent="0.2">
      <c r="A55" s="60"/>
      <c r="B55" s="62"/>
      <c r="C55" s="62"/>
      <c r="D55" s="43">
        <v>4.53</v>
      </c>
      <c r="E55" s="43"/>
      <c r="F55" s="44"/>
      <c r="G55" s="44"/>
      <c r="H55" s="44"/>
      <c r="I55" s="44"/>
      <c r="J55" s="45"/>
      <c r="K55" s="45"/>
      <c r="L55" s="46"/>
    </row>
    <row r="56" spans="1:12" x14ac:dyDescent="0.2">
      <c r="A56" s="60"/>
      <c r="B56" s="62"/>
      <c r="C56" s="62"/>
      <c r="D56" s="43">
        <v>3.16</v>
      </c>
      <c r="E56" s="43"/>
      <c r="F56" s="44"/>
      <c r="G56" s="44"/>
      <c r="H56" s="44"/>
      <c r="I56" s="44"/>
      <c r="J56" s="45"/>
      <c r="K56" s="45"/>
      <c r="L56" s="46"/>
    </row>
    <row r="57" spans="1:12" x14ac:dyDescent="0.2">
      <c r="A57" s="60"/>
      <c r="B57" s="62"/>
      <c r="C57" s="62"/>
      <c r="D57" s="43">
        <v>3.81</v>
      </c>
      <c r="E57" s="43"/>
      <c r="F57" s="44"/>
      <c r="G57" s="44"/>
      <c r="H57" s="44"/>
      <c r="I57" s="44"/>
      <c r="J57" s="45"/>
      <c r="K57" s="45"/>
      <c r="L57" s="46"/>
    </row>
    <row r="58" spans="1:12" x14ac:dyDescent="0.2">
      <c r="A58" s="60"/>
      <c r="B58" s="62"/>
      <c r="C58" s="62"/>
      <c r="D58" s="43">
        <v>4.8600000000000003</v>
      </c>
      <c r="E58" s="43"/>
      <c r="F58" s="44"/>
      <c r="G58" s="44"/>
      <c r="H58" s="44"/>
      <c r="I58" s="44"/>
      <c r="J58" s="45"/>
      <c r="K58" s="45"/>
      <c r="L58" s="46"/>
    </row>
    <row r="59" spans="1:12" x14ac:dyDescent="0.2">
      <c r="A59" s="60"/>
      <c r="B59" s="63"/>
      <c r="C59" s="63"/>
      <c r="D59" s="43">
        <v>2.16</v>
      </c>
      <c r="E59" s="43"/>
      <c r="F59" s="44"/>
      <c r="G59" s="44"/>
      <c r="H59" s="44"/>
      <c r="I59" s="44"/>
      <c r="J59" s="45"/>
      <c r="K59" s="45"/>
      <c r="L59" s="46"/>
    </row>
    <row r="60" spans="1:12" ht="16" customHeight="1" x14ac:dyDescent="0.2">
      <c r="A60" s="60"/>
      <c r="B60" s="61" t="s">
        <v>89</v>
      </c>
      <c r="C60" s="64" t="s">
        <v>83</v>
      </c>
      <c r="D60" s="43">
        <v>42.5</v>
      </c>
      <c r="E60" s="43"/>
      <c r="F60" s="44">
        <f>AVERAGE(D60:D65)</f>
        <v>41.099999999999994</v>
      </c>
      <c r="G60" s="44"/>
      <c r="H60" s="44">
        <f>STDEVPA(D60:D65)</f>
        <v>4.5427598072831259</v>
      </c>
      <c r="I60" s="44"/>
      <c r="J60" s="45"/>
      <c r="K60" s="45"/>
      <c r="L60" s="46"/>
    </row>
    <row r="61" spans="1:12" ht="16" customHeight="1" x14ac:dyDescent="0.2">
      <c r="A61" s="60"/>
      <c r="B61" s="62"/>
      <c r="C61" s="64"/>
      <c r="D61" s="43">
        <v>43.5</v>
      </c>
      <c r="E61" s="43"/>
      <c r="F61" s="44"/>
      <c r="G61" s="44"/>
      <c r="H61" s="44"/>
      <c r="I61" s="44"/>
      <c r="J61" s="45"/>
      <c r="K61" s="45"/>
      <c r="L61" s="46"/>
    </row>
    <row r="62" spans="1:12" ht="16" customHeight="1" x14ac:dyDescent="0.2">
      <c r="A62" s="60"/>
      <c r="B62" s="62"/>
      <c r="C62" s="64"/>
      <c r="D62" s="43">
        <v>39.700000000000003</v>
      </c>
      <c r="E62" s="43"/>
      <c r="F62" s="44"/>
      <c r="G62" s="44"/>
      <c r="H62" s="44"/>
      <c r="I62" s="44"/>
      <c r="J62" s="45"/>
      <c r="K62" s="45"/>
      <c r="L62" s="46"/>
    </row>
    <row r="63" spans="1:12" ht="16" customHeight="1" x14ac:dyDescent="0.2">
      <c r="A63" s="60"/>
      <c r="B63" s="62"/>
      <c r="C63" s="64"/>
      <c r="D63" s="43">
        <v>32.4</v>
      </c>
      <c r="E63" s="43"/>
      <c r="F63" s="44"/>
      <c r="G63" s="44"/>
      <c r="H63" s="44"/>
      <c r="I63" s="44"/>
      <c r="J63" s="45"/>
      <c r="K63" s="45"/>
      <c r="L63" s="46"/>
    </row>
    <row r="64" spans="1:12" ht="16" customHeight="1" x14ac:dyDescent="0.2">
      <c r="A64" s="60"/>
      <c r="B64" s="62"/>
      <c r="C64" s="64"/>
      <c r="D64" s="43">
        <v>47.3</v>
      </c>
      <c r="E64" s="43"/>
      <c r="F64" s="44"/>
      <c r="G64" s="44"/>
      <c r="H64" s="44"/>
      <c r="I64" s="44"/>
      <c r="J64" s="45"/>
      <c r="K64" s="45"/>
      <c r="L64" s="46"/>
    </row>
    <row r="65" spans="1:12" ht="16" customHeight="1" x14ac:dyDescent="0.2">
      <c r="A65" s="60"/>
      <c r="B65" s="63"/>
      <c r="C65" s="64"/>
      <c r="D65" s="43">
        <v>41.2</v>
      </c>
      <c r="E65" s="43"/>
      <c r="F65" s="44"/>
      <c r="G65" s="44"/>
      <c r="H65" s="44"/>
      <c r="I65" s="44"/>
      <c r="J65" s="45"/>
      <c r="K65" s="45"/>
      <c r="L65" s="46"/>
    </row>
    <row r="66" spans="1:12" x14ac:dyDescent="0.2">
      <c r="C66" s="34"/>
      <c r="D66" s="34"/>
      <c r="E66" s="34"/>
    </row>
    <row r="67" spans="1:12" x14ac:dyDescent="0.2">
      <c r="C67" s="34"/>
      <c r="D67" s="34"/>
      <c r="E67" s="34"/>
    </row>
    <row r="68" spans="1:12" x14ac:dyDescent="0.2">
      <c r="C68" s="34"/>
      <c r="D68" s="34"/>
      <c r="E68" s="34"/>
    </row>
    <row r="69" spans="1:12" x14ac:dyDescent="0.2">
      <c r="C69" s="34"/>
      <c r="D69" s="34"/>
      <c r="E69" s="34"/>
    </row>
    <row r="70" spans="1:12" x14ac:dyDescent="0.2">
      <c r="C70" s="34"/>
      <c r="D70" s="34"/>
      <c r="E70" s="34"/>
    </row>
    <row r="71" spans="1:12" x14ac:dyDescent="0.2">
      <c r="C71" s="34"/>
      <c r="D71" s="34"/>
      <c r="E71" s="34"/>
    </row>
    <row r="72" spans="1:12" x14ac:dyDescent="0.2">
      <c r="C72" s="34"/>
      <c r="D72" s="34"/>
      <c r="E72" s="34"/>
    </row>
    <row r="73" spans="1:12" x14ac:dyDescent="0.2">
      <c r="C73" s="34"/>
      <c r="D73" s="34"/>
      <c r="E73" s="34"/>
    </row>
    <row r="74" spans="1:12" x14ac:dyDescent="0.2">
      <c r="C74" s="34"/>
      <c r="D74" s="34"/>
      <c r="E74" s="34"/>
    </row>
    <row r="75" spans="1:12" x14ac:dyDescent="0.2">
      <c r="C75" s="34"/>
      <c r="D75" s="34"/>
      <c r="E75" s="34"/>
    </row>
    <row r="76" spans="1:12" x14ac:dyDescent="0.2">
      <c r="C76" s="34"/>
      <c r="D76" s="34"/>
      <c r="E76" s="34"/>
    </row>
    <row r="77" spans="1:12" x14ac:dyDescent="0.2">
      <c r="C77" s="34"/>
      <c r="D77" s="34"/>
      <c r="E77" s="34"/>
    </row>
    <row r="78" spans="1:12" x14ac:dyDescent="0.2">
      <c r="C78" s="34"/>
      <c r="D78" s="34"/>
      <c r="E78" s="34"/>
    </row>
    <row r="79" spans="1:12" x14ac:dyDescent="0.2">
      <c r="C79" s="34"/>
      <c r="D79" s="34"/>
      <c r="E79" s="34"/>
    </row>
    <row r="80" spans="1:12" x14ac:dyDescent="0.2">
      <c r="D80"/>
      <c r="E80"/>
    </row>
    <row r="81" spans="4:5" x14ac:dyDescent="0.2">
      <c r="D81"/>
      <c r="E81"/>
    </row>
    <row r="82" spans="4:5" x14ac:dyDescent="0.2">
      <c r="D82"/>
      <c r="E82"/>
    </row>
    <row r="83" spans="4:5" x14ac:dyDescent="0.2">
      <c r="D83"/>
      <c r="E83"/>
    </row>
  </sheetData>
  <mergeCells count="18">
    <mergeCell ref="C48:C53"/>
    <mergeCell ref="C54:C59"/>
    <mergeCell ref="F4:G4"/>
    <mergeCell ref="H4:I4"/>
    <mergeCell ref="J4:K4"/>
    <mergeCell ref="A6:A65"/>
    <mergeCell ref="B6:B23"/>
    <mergeCell ref="C6:C11"/>
    <mergeCell ref="C12:C17"/>
    <mergeCell ref="C18:C23"/>
    <mergeCell ref="B24:B41"/>
    <mergeCell ref="C24:C29"/>
    <mergeCell ref="B60:B65"/>
    <mergeCell ref="C60:C65"/>
    <mergeCell ref="C30:C35"/>
    <mergeCell ref="C36:C41"/>
    <mergeCell ref="B42:B59"/>
    <mergeCell ref="C42:C47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F561C-9B6C-CB46-A952-EC88C34D1021}">
  <dimension ref="A3:O30"/>
  <sheetViews>
    <sheetView workbookViewId="0">
      <selection activeCell="A3" sqref="A3"/>
    </sheetView>
  </sheetViews>
  <sheetFormatPr baseColWidth="10" defaultColWidth="10.83203125" defaultRowHeight="16" x14ac:dyDescent="0.2"/>
  <cols>
    <col min="1" max="1" width="24.5" customWidth="1"/>
    <col min="2" max="2" width="17.6640625" style="31" customWidth="1"/>
    <col min="3" max="3" width="23.83203125" style="32" customWidth="1"/>
    <col min="4" max="4" width="20" style="33" customWidth="1"/>
    <col min="5" max="5" width="15.33203125" style="33" customWidth="1"/>
    <col min="6" max="10" width="15.33203125" style="34" customWidth="1"/>
    <col min="11" max="11" width="15.5" style="34" customWidth="1"/>
    <col min="12" max="12" width="10.83203125" style="35"/>
  </cols>
  <sheetData>
    <row r="3" spans="1:15" ht="23" x14ac:dyDescent="0.2">
      <c r="A3" s="30" t="s">
        <v>127</v>
      </c>
    </row>
    <row r="4" spans="1:15" s="30" customFormat="1" ht="23" x14ac:dyDescent="0.2">
      <c r="C4" s="36"/>
      <c r="F4" s="57" t="s">
        <v>72</v>
      </c>
      <c r="G4" s="57"/>
      <c r="H4" s="58" t="s">
        <v>73</v>
      </c>
      <c r="I4" s="58"/>
      <c r="J4" s="57" t="s">
        <v>74</v>
      </c>
      <c r="K4" s="57"/>
      <c r="L4" s="37"/>
    </row>
    <row r="5" spans="1:15" ht="18" x14ac:dyDescent="0.2">
      <c r="A5" s="38" t="s">
        <v>75</v>
      </c>
      <c r="B5" s="38" t="s">
        <v>76</v>
      </c>
      <c r="C5" s="39" t="s">
        <v>77</v>
      </c>
      <c r="D5" s="38" t="s">
        <v>78</v>
      </c>
      <c r="E5" s="38" t="s">
        <v>79</v>
      </c>
      <c r="F5" s="40" t="s">
        <v>78</v>
      </c>
      <c r="G5" s="40" t="s">
        <v>79</v>
      </c>
      <c r="H5" s="40" t="s">
        <v>78</v>
      </c>
      <c r="I5" s="40" t="s">
        <v>79</v>
      </c>
      <c r="J5" s="40" t="s">
        <v>78</v>
      </c>
      <c r="K5" s="41" t="s">
        <v>79</v>
      </c>
      <c r="L5" s="42" t="s">
        <v>80</v>
      </c>
    </row>
    <row r="6" spans="1:15" x14ac:dyDescent="0.2">
      <c r="A6" s="66" t="s">
        <v>111</v>
      </c>
      <c r="B6" s="64" t="s">
        <v>82</v>
      </c>
      <c r="C6" s="61" t="s">
        <v>112</v>
      </c>
      <c r="D6" s="49">
        <v>2.35</v>
      </c>
      <c r="E6" s="49">
        <v>0.51</v>
      </c>
      <c r="F6" s="44">
        <f t="shared" ref="F6:G6" si="0">AVERAGE(D6:D8)</f>
        <v>2.1733333333333333</v>
      </c>
      <c r="G6" s="44">
        <f t="shared" si="0"/>
        <v>0.40333333333333332</v>
      </c>
      <c r="H6" s="44">
        <f t="shared" ref="H6:I6" si="1">STDEVPA(D6:D8)</f>
        <v>0.58105268454953596</v>
      </c>
      <c r="I6" s="44">
        <f t="shared" si="1"/>
        <v>9.4633797110522735E-2</v>
      </c>
      <c r="J6" s="45"/>
      <c r="K6" s="45"/>
      <c r="L6" s="46"/>
      <c r="N6" s="49">
        <v>0.51</v>
      </c>
      <c r="O6" s="49">
        <v>2.35</v>
      </c>
    </row>
    <row r="7" spans="1:15" x14ac:dyDescent="0.2">
      <c r="A7" s="67"/>
      <c r="B7" s="64"/>
      <c r="C7" s="62"/>
      <c r="D7" s="49">
        <v>1.39</v>
      </c>
      <c r="E7" s="49">
        <v>0.28000000000000003</v>
      </c>
      <c r="F7" s="44"/>
      <c r="G7" s="44"/>
      <c r="H7" s="45"/>
      <c r="I7" s="45"/>
      <c r="J7" s="45"/>
      <c r="K7" s="45"/>
      <c r="L7" s="46"/>
      <c r="N7" s="49">
        <v>0.28000000000000003</v>
      </c>
      <c r="O7" s="49">
        <v>1.39</v>
      </c>
    </row>
    <row r="8" spans="1:15" x14ac:dyDescent="0.2">
      <c r="A8" s="67"/>
      <c r="B8" s="64"/>
      <c r="C8" s="63"/>
      <c r="D8" s="49">
        <v>2.78</v>
      </c>
      <c r="E8" s="49">
        <v>0.42</v>
      </c>
      <c r="F8" s="44"/>
      <c r="G8" s="44"/>
      <c r="H8" s="45"/>
      <c r="I8" s="45"/>
      <c r="J8" s="45"/>
      <c r="K8" s="45"/>
      <c r="L8" s="46"/>
      <c r="N8" s="49">
        <v>0.42</v>
      </c>
      <c r="O8" s="49">
        <v>2.78</v>
      </c>
    </row>
    <row r="9" spans="1:15" x14ac:dyDescent="0.2">
      <c r="A9" s="67"/>
      <c r="B9" s="64" t="s">
        <v>86</v>
      </c>
      <c r="C9" s="61" t="s">
        <v>113</v>
      </c>
      <c r="D9" s="49">
        <v>5.22</v>
      </c>
      <c r="E9" s="49">
        <v>2.0699999999999998</v>
      </c>
      <c r="F9" s="44">
        <f t="shared" ref="F9:G9" si="2">AVERAGE(D9:D11)</f>
        <v>6.69</v>
      </c>
      <c r="G9" s="44">
        <f t="shared" si="2"/>
        <v>2.77</v>
      </c>
      <c r="H9" s="44">
        <f t="shared" ref="H9:I9" si="3">STDEVPA(D9:D11)</f>
        <v>1.459611820542249</v>
      </c>
      <c r="I9" s="44">
        <f t="shared" si="3"/>
        <v>0.55593764638371668</v>
      </c>
      <c r="J9" s="45">
        <f>F9/F6</f>
        <v>3.0782208588957056</v>
      </c>
      <c r="K9" s="45">
        <f>G9/G6</f>
        <v>6.8677685950413228</v>
      </c>
      <c r="L9" s="50">
        <v>2.8E-3</v>
      </c>
      <c r="N9" s="49">
        <v>2.0699999999999998</v>
      </c>
      <c r="O9" s="49">
        <v>5.22</v>
      </c>
    </row>
    <row r="10" spans="1:15" x14ac:dyDescent="0.2">
      <c r="A10" s="67"/>
      <c r="B10" s="64"/>
      <c r="C10" s="62"/>
      <c r="D10" s="49">
        <v>8.68</v>
      </c>
      <c r="E10" s="49">
        <v>3.43</v>
      </c>
      <c r="F10" s="44"/>
      <c r="G10" s="44"/>
      <c r="H10" s="44"/>
      <c r="I10" s="44"/>
      <c r="J10" s="45"/>
      <c r="K10" s="45"/>
      <c r="L10" s="46"/>
      <c r="N10" s="49">
        <v>3.43</v>
      </c>
      <c r="O10" s="49">
        <v>8.68</v>
      </c>
    </row>
    <row r="11" spans="1:15" x14ac:dyDescent="0.2">
      <c r="A11" s="68"/>
      <c r="B11" s="64"/>
      <c r="C11" s="63"/>
      <c r="D11" s="49">
        <v>6.17</v>
      </c>
      <c r="E11" s="49">
        <v>2.81</v>
      </c>
      <c r="F11" s="44"/>
      <c r="G11" s="44"/>
      <c r="H11" s="44"/>
      <c r="I11" s="44"/>
      <c r="J11" s="45"/>
      <c r="K11" s="45"/>
      <c r="L11" s="46"/>
      <c r="N11" s="49">
        <v>2.81</v>
      </c>
      <c r="O11" s="49">
        <v>6.17</v>
      </c>
    </row>
    <row r="13" spans="1:15" x14ac:dyDescent="0.2">
      <c r="C13" s="34"/>
      <c r="D13" s="34"/>
      <c r="E13" s="34"/>
    </row>
    <row r="14" spans="1:15" x14ac:dyDescent="0.2">
      <c r="C14" s="34"/>
      <c r="D14" s="34"/>
      <c r="E14" s="34"/>
    </row>
    <row r="15" spans="1:15" x14ac:dyDescent="0.2">
      <c r="C15" s="34"/>
      <c r="D15" s="34"/>
      <c r="E15" s="34"/>
    </row>
    <row r="16" spans="1:15" x14ac:dyDescent="0.2">
      <c r="C16" s="34"/>
      <c r="D16" s="34"/>
      <c r="E16" s="34"/>
    </row>
    <row r="17" spans="3:5" x14ac:dyDescent="0.2">
      <c r="C17" s="34"/>
      <c r="D17" s="34"/>
      <c r="E17" s="34"/>
    </row>
    <row r="18" spans="3:5" x14ac:dyDescent="0.2">
      <c r="C18" s="34"/>
      <c r="D18" s="34"/>
      <c r="E18" s="34"/>
    </row>
    <row r="19" spans="3:5" x14ac:dyDescent="0.2">
      <c r="C19" s="34"/>
      <c r="D19" s="34"/>
      <c r="E19" s="34"/>
    </row>
    <row r="20" spans="3:5" x14ac:dyDescent="0.2">
      <c r="C20" s="34"/>
      <c r="D20" s="34"/>
      <c r="E20" s="34"/>
    </row>
    <row r="21" spans="3:5" x14ac:dyDescent="0.2">
      <c r="C21" s="34"/>
      <c r="D21" s="34"/>
      <c r="E21" s="34"/>
    </row>
    <row r="22" spans="3:5" x14ac:dyDescent="0.2">
      <c r="C22" s="34"/>
      <c r="D22" s="34"/>
      <c r="E22" s="34"/>
    </row>
    <row r="23" spans="3:5" x14ac:dyDescent="0.2">
      <c r="C23" s="34"/>
      <c r="D23" s="34"/>
      <c r="E23" s="34"/>
    </row>
    <row r="24" spans="3:5" x14ac:dyDescent="0.2">
      <c r="C24" s="34"/>
      <c r="D24" s="34"/>
      <c r="E24" s="34"/>
    </row>
    <row r="25" spans="3:5" x14ac:dyDescent="0.2">
      <c r="C25" s="34"/>
      <c r="D25" s="34"/>
      <c r="E25" s="34"/>
    </row>
    <row r="26" spans="3:5" x14ac:dyDescent="0.2">
      <c r="C26" s="34"/>
      <c r="D26" s="34"/>
      <c r="E26" s="34"/>
    </row>
    <row r="27" spans="3:5" x14ac:dyDescent="0.2">
      <c r="D27"/>
      <c r="E27"/>
    </row>
    <row r="28" spans="3:5" x14ac:dyDescent="0.2">
      <c r="D28"/>
      <c r="E28"/>
    </row>
    <row r="29" spans="3:5" x14ac:dyDescent="0.2">
      <c r="D29"/>
      <c r="E29"/>
    </row>
    <row r="30" spans="3:5" x14ac:dyDescent="0.2">
      <c r="D30"/>
      <c r="E30"/>
    </row>
  </sheetData>
  <mergeCells count="8">
    <mergeCell ref="F4:G4"/>
    <mergeCell ref="H4:I4"/>
    <mergeCell ref="J4:K4"/>
    <mergeCell ref="A6:A11"/>
    <mergeCell ref="B6:B8"/>
    <mergeCell ref="C6:C8"/>
    <mergeCell ref="B9:B11"/>
    <mergeCell ref="C9:C1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3A6C2B-1670-414F-BC05-B56548B44A5E}">
  <dimension ref="A3:N60"/>
  <sheetViews>
    <sheetView workbookViewId="0">
      <selection activeCell="C1" sqref="C1"/>
    </sheetView>
  </sheetViews>
  <sheetFormatPr baseColWidth="10" defaultColWidth="10.83203125" defaultRowHeight="16" x14ac:dyDescent="0.2"/>
  <cols>
    <col min="1" max="1" width="22" customWidth="1"/>
    <col min="2" max="2" width="13.33203125" style="31" customWidth="1"/>
    <col min="3" max="3" width="23.83203125" style="32" customWidth="1"/>
    <col min="4" max="4" width="20" style="33" customWidth="1"/>
    <col min="5" max="5" width="15.33203125" style="33" customWidth="1"/>
    <col min="6" max="10" width="15.33203125" style="34" customWidth="1"/>
    <col min="11" max="11" width="15.5" style="34" customWidth="1"/>
    <col min="12" max="12" width="10.83203125" style="35"/>
  </cols>
  <sheetData>
    <row r="3" spans="1:12" ht="23" x14ac:dyDescent="0.2">
      <c r="A3" s="30" t="s">
        <v>127</v>
      </c>
    </row>
    <row r="4" spans="1:12" s="30" customFormat="1" ht="23" x14ac:dyDescent="0.2">
      <c r="C4" s="36"/>
      <c r="F4" s="57" t="s">
        <v>72</v>
      </c>
      <c r="G4" s="57"/>
      <c r="H4" s="58" t="s">
        <v>73</v>
      </c>
      <c r="I4" s="58"/>
      <c r="J4" s="57" t="s">
        <v>74</v>
      </c>
      <c r="K4" s="57"/>
      <c r="L4" s="37"/>
    </row>
    <row r="5" spans="1:12" ht="18" x14ac:dyDescent="0.2">
      <c r="A5" s="38" t="s">
        <v>75</v>
      </c>
      <c r="B5" s="38" t="s">
        <v>76</v>
      </c>
      <c r="C5" s="39" t="s">
        <v>77</v>
      </c>
      <c r="D5" s="38" t="s">
        <v>78</v>
      </c>
      <c r="E5" s="38" t="s">
        <v>79</v>
      </c>
      <c r="F5" s="40" t="s">
        <v>78</v>
      </c>
      <c r="G5" s="40" t="s">
        <v>79</v>
      </c>
      <c r="H5" s="40" t="s">
        <v>78</v>
      </c>
      <c r="I5" s="40" t="s">
        <v>79</v>
      </c>
      <c r="J5" s="40" t="s">
        <v>78</v>
      </c>
      <c r="K5" s="41" t="s">
        <v>79</v>
      </c>
      <c r="L5" s="42" t="s">
        <v>80</v>
      </c>
    </row>
    <row r="6" spans="1:12" x14ac:dyDescent="0.2">
      <c r="A6" s="64" t="s">
        <v>114</v>
      </c>
      <c r="B6" s="72" t="s">
        <v>115</v>
      </c>
      <c r="C6" s="73"/>
      <c r="D6" s="49">
        <v>0</v>
      </c>
      <c r="E6" s="51"/>
      <c r="F6" s="44">
        <f>AVERAGE(D6:D9)</f>
        <v>0</v>
      </c>
      <c r="G6" s="44"/>
      <c r="H6" s="44">
        <f>STDEVPA(D6:D9)</f>
        <v>0</v>
      </c>
      <c r="I6" s="44"/>
      <c r="J6" s="45"/>
      <c r="K6" s="45"/>
      <c r="L6" s="46"/>
    </row>
    <row r="7" spans="1:12" x14ac:dyDescent="0.2">
      <c r="A7" s="64"/>
      <c r="B7" s="72"/>
      <c r="C7" s="74"/>
      <c r="D7" s="49">
        <v>0</v>
      </c>
      <c r="E7" s="51"/>
      <c r="F7" s="44"/>
      <c r="G7" s="44"/>
      <c r="H7" s="45"/>
      <c r="I7" s="45"/>
      <c r="J7" s="45"/>
      <c r="K7" s="45"/>
      <c r="L7" s="46"/>
    </row>
    <row r="8" spans="1:12" x14ac:dyDescent="0.2">
      <c r="A8" s="64"/>
      <c r="B8" s="72"/>
      <c r="C8" s="74"/>
      <c r="D8" s="49">
        <v>0</v>
      </c>
      <c r="E8" s="51"/>
      <c r="F8" s="44"/>
      <c r="G8" s="44"/>
      <c r="H8" s="45"/>
      <c r="I8" s="45"/>
      <c r="J8" s="45"/>
      <c r="K8" s="45"/>
      <c r="L8" s="46"/>
    </row>
    <row r="9" spans="1:12" x14ac:dyDescent="0.2">
      <c r="A9" s="64"/>
      <c r="B9" s="72"/>
      <c r="C9" s="75"/>
      <c r="D9" s="49">
        <v>0</v>
      </c>
      <c r="E9" s="51"/>
      <c r="F9" s="44"/>
      <c r="G9" s="44"/>
      <c r="H9" s="45"/>
      <c r="I9" s="45"/>
      <c r="J9" s="45"/>
      <c r="K9" s="45"/>
      <c r="L9" s="46"/>
    </row>
    <row r="10" spans="1:12" x14ac:dyDescent="0.2">
      <c r="A10" s="64"/>
      <c r="B10" s="64" t="s">
        <v>82</v>
      </c>
      <c r="C10" s="61" t="s">
        <v>116</v>
      </c>
      <c r="D10" s="49">
        <v>4</v>
      </c>
      <c r="E10" s="51"/>
      <c r="F10" s="44">
        <f>AVERAGE(D10:D13)</f>
        <v>5.5</v>
      </c>
      <c r="G10" s="44"/>
      <c r="H10" s="44">
        <f>STDEVPA(D10:D13)</f>
        <v>1.1180339887498949</v>
      </c>
      <c r="I10" s="44"/>
      <c r="J10" s="45"/>
      <c r="K10" s="45"/>
      <c r="L10" s="46"/>
    </row>
    <row r="11" spans="1:12" x14ac:dyDescent="0.2">
      <c r="A11" s="64"/>
      <c r="B11" s="64"/>
      <c r="C11" s="62"/>
      <c r="D11" s="49">
        <v>5</v>
      </c>
      <c r="E11" s="51"/>
      <c r="F11" s="44"/>
      <c r="G11" s="44"/>
      <c r="H11" s="45"/>
      <c r="I11" s="45"/>
      <c r="J11" s="45"/>
      <c r="K11" s="45"/>
      <c r="L11" s="46"/>
    </row>
    <row r="12" spans="1:12" x14ac:dyDescent="0.2">
      <c r="A12" s="64"/>
      <c r="B12" s="64"/>
      <c r="C12" s="62"/>
      <c r="D12" s="49">
        <v>6</v>
      </c>
      <c r="E12" s="51"/>
      <c r="F12" s="44"/>
      <c r="G12" s="44"/>
      <c r="H12" s="45"/>
      <c r="I12" s="45"/>
      <c r="J12" s="45"/>
      <c r="K12" s="45"/>
      <c r="L12" s="46"/>
    </row>
    <row r="13" spans="1:12" x14ac:dyDescent="0.2">
      <c r="A13" s="64"/>
      <c r="B13" s="64"/>
      <c r="C13" s="63"/>
      <c r="D13" s="49">
        <v>7</v>
      </c>
      <c r="E13" s="51"/>
      <c r="F13" s="44"/>
      <c r="G13" s="44"/>
      <c r="H13" s="45"/>
      <c r="I13" s="45"/>
      <c r="J13" s="45"/>
      <c r="K13" s="45"/>
      <c r="L13" s="46"/>
    </row>
    <row r="14" spans="1:12" x14ac:dyDescent="0.2">
      <c r="A14" s="64"/>
      <c r="B14" s="64" t="s">
        <v>86</v>
      </c>
      <c r="C14" s="61" t="s">
        <v>116</v>
      </c>
      <c r="D14" s="49">
        <v>12</v>
      </c>
      <c r="E14" s="51"/>
      <c r="F14" s="44">
        <f>AVERAGE(D14:D17)</f>
        <v>10</v>
      </c>
      <c r="G14" s="44"/>
      <c r="H14" s="44">
        <f>STDEVPA(D14:D17)</f>
        <v>2.7386127875258306</v>
      </c>
      <c r="I14" s="44"/>
      <c r="J14" s="45">
        <f>F14/F10</f>
        <v>1.8181818181818181</v>
      </c>
      <c r="K14" s="45"/>
      <c r="L14" s="48">
        <v>2.5399999999999999E-2</v>
      </c>
    </row>
    <row r="15" spans="1:12" x14ac:dyDescent="0.2">
      <c r="A15" s="64"/>
      <c r="B15" s="64"/>
      <c r="C15" s="62"/>
      <c r="D15" s="49">
        <v>6</v>
      </c>
      <c r="E15" s="51"/>
      <c r="F15" s="44"/>
      <c r="G15" s="44"/>
      <c r="H15" s="45"/>
      <c r="I15" s="45"/>
      <c r="J15" s="45"/>
      <c r="K15" s="45"/>
      <c r="L15" s="46"/>
    </row>
    <row r="16" spans="1:12" x14ac:dyDescent="0.2">
      <c r="A16" s="64"/>
      <c r="B16" s="64"/>
      <c r="C16" s="62"/>
      <c r="D16" s="49">
        <v>9</v>
      </c>
      <c r="E16" s="51"/>
      <c r="F16" s="44"/>
      <c r="G16" s="44"/>
      <c r="H16" s="45"/>
      <c r="I16" s="45"/>
      <c r="J16" s="45"/>
      <c r="K16" s="45"/>
      <c r="L16" s="46"/>
    </row>
    <row r="17" spans="1:14" x14ac:dyDescent="0.2">
      <c r="A17" s="64"/>
      <c r="B17" s="64"/>
      <c r="C17" s="63"/>
      <c r="D17" s="49">
        <v>13</v>
      </c>
      <c r="E17" s="51"/>
      <c r="F17" s="44"/>
      <c r="G17" s="44"/>
      <c r="H17" s="45"/>
      <c r="I17" s="45"/>
      <c r="J17" s="45"/>
      <c r="K17" s="45"/>
      <c r="L17" s="46"/>
    </row>
    <row r="18" spans="1:14" x14ac:dyDescent="0.2">
      <c r="A18" s="34"/>
      <c r="B18" s="34"/>
      <c r="C18" s="34"/>
      <c r="D18" s="34"/>
      <c r="E18" s="34"/>
      <c r="L18" s="34"/>
      <c r="M18" s="34"/>
    </row>
    <row r="19" spans="1:14" x14ac:dyDescent="0.2">
      <c r="A19" s="34"/>
      <c r="B19" s="34"/>
      <c r="C19" s="34"/>
      <c r="D19" s="34"/>
      <c r="E19" s="34"/>
      <c r="L19" s="34"/>
      <c r="M19" s="34"/>
    </row>
    <row r="20" spans="1:14" x14ac:dyDescent="0.2">
      <c r="A20" s="34"/>
      <c r="B20" s="34"/>
      <c r="C20" s="34"/>
      <c r="D20" s="34"/>
      <c r="E20" s="34"/>
      <c r="L20" s="34"/>
      <c r="M20" s="34"/>
    </row>
    <row r="21" spans="1:14" x14ac:dyDescent="0.2">
      <c r="A21" s="34"/>
      <c r="B21" s="34"/>
      <c r="C21" s="34"/>
      <c r="D21" s="34"/>
      <c r="E21" s="34"/>
      <c r="L21" s="34"/>
      <c r="M21" s="34"/>
    </row>
    <row r="22" spans="1:14" x14ac:dyDescent="0.2">
      <c r="A22" s="34"/>
      <c r="B22" s="34"/>
      <c r="C22" s="34"/>
      <c r="D22" s="34"/>
      <c r="E22" s="34"/>
      <c r="L22" s="34"/>
      <c r="M22" s="34"/>
    </row>
    <row r="23" spans="1:14" x14ac:dyDescent="0.2">
      <c r="A23" s="34"/>
      <c r="B23" s="34"/>
      <c r="C23" s="34"/>
      <c r="D23" s="34"/>
      <c r="E23" s="34"/>
      <c r="L23" s="34"/>
      <c r="M23" s="34"/>
    </row>
    <row r="24" spans="1:14" x14ac:dyDescent="0.2">
      <c r="A24" s="34"/>
      <c r="B24" s="34"/>
      <c r="C24" s="34"/>
      <c r="D24" s="34"/>
      <c r="E24" s="34"/>
      <c r="L24" s="34"/>
      <c r="M24" s="34"/>
    </row>
    <row r="25" spans="1:14" x14ac:dyDescent="0.2">
      <c r="A25" s="34"/>
      <c r="B25" s="34"/>
      <c r="C25" s="34"/>
      <c r="D25" s="34"/>
      <c r="E25" s="34"/>
      <c r="L25" s="34"/>
      <c r="M25" s="34"/>
    </row>
    <row r="26" spans="1:14" x14ac:dyDescent="0.2">
      <c r="A26" s="34"/>
      <c r="B26" s="34"/>
      <c r="C26" s="34"/>
      <c r="D26" s="34"/>
      <c r="E26" s="34"/>
      <c r="L26" s="34"/>
      <c r="M26" s="34"/>
    </row>
    <row r="27" spans="1:14" x14ac:dyDescent="0.2">
      <c r="A27" s="34"/>
      <c r="B27" s="34"/>
      <c r="C27" s="34"/>
      <c r="D27" s="34"/>
      <c r="E27" s="34"/>
      <c r="L27" s="34"/>
      <c r="M27" s="34"/>
    </row>
    <row r="28" spans="1:14" x14ac:dyDescent="0.2">
      <c r="A28" s="34"/>
      <c r="B28" s="34"/>
      <c r="C28" s="34"/>
      <c r="D28" s="34"/>
      <c r="E28" s="34"/>
      <c r="L28" s="34"/>
      <c r="M28" s="34"/>
    </row>
    <row r="29" spans="1:14" x14ac:dyDescent="0.2">
      <c r="A29" s="34"/>
      <c r="B29" s="34"/>
      <c r="C29" s="34"/>
      <c r="D29" s="34"/>
      <c r="E29" s="34"/>
      <c r="L29" s="34"/>
      <c r="M29" s="34"/>
    </row>
    <row r="30" spans="1:14" x14ac:dyDescent="0.2">
      <c r="A30" s="34"/>
      <c r="B30" s="34"/>
      <c r="C30" s="34"/>
      <c r="D30" s="34"/>
      <c r="E30" s="34"/>
      <c r="L30" s="34"/>
      <c r="M30" s="34"/>
      <c r="N30" s="34"/>
    </row>
    <row r="31" spans="1:14" x14ac:dyDescent="0.2">
      <c r="A31" s="34"/>
      <c r="B31" s="34"/>
      <c r="C31" s="34"/>
      <c r="D31" s="34"/>
      <c r="E31" s="34"/>
      <c r="L31" s="34"/>
      <c r="M31" s="34"/>
      <c r="N31" s="34"/>
    </row>
    <row r="32" spans="1:14" x14ac:dyDescent="0.2">
      <c r="A32" s="34"/>
      <c r="B32" s="34"/>
      <c r="C32" s="34"/>
      <c r="D32" s="34"/>
      <c r="E32" s="34"/>
      <c r="L32" s="34"/>
      <c r="M32" s="34"/>
      <c r="N32" s="34"/>
    </row>
    <row r="33" spans="1:14" x14ac:dyDescent="0.2">
      <c r="A33" s="34"/>
      <c r="B33" s="34"/>
      <c r="C33" s="34"/>
      <c r="D33" s="34"/>
      <c r="E33" s="34"/>
      <c r="L33" s="34"/>
      <c r="M33" s="34"/>
      <c r="N33" s="34"/>
    </row>
    <row r="34" spans="1:14" x14ac:dyDescent="0.2">
      <c r="A34" s="34"/>
      <c r="B34" s="34"/>
      <c r="C34" s="34"/>
      <c r="D34" s="34"/>
      <c r="E34" s="34"/>
      <c r="L34" s="34"/>
      <c r="M34" s="34"/>
      <c r="N34" s="34"/>
    </row>
    <row r="35" spans="1:14" x14ac:dyDescent="0.2">
      <c r="A35" s="34"/>
      <c r="B35" s="34"/>
      <c r="C35" s="34"/>
      <c r="D35" s="34"/>
      <c r="E35" s="34"/>
      <c r="L35" s="34"/>
      <c r="M35" s="34"/>
      <c r="N35" s="34"/>
    </row>
    <row r="36" spans="1:14" ht="16" customHeight="1" x14ac:dyDescent="0.2">
      <c r="A36" s="34"/>
      <c r="B36" s="34"/>
      <c r="C36" s="34"/>
      <c r="D36" s="34"/>
      <c r="E36" s="34"/>
      <c r="L36" s="34"/>
      <c r="M36" s="34"/>
      <c r="N36" s="34"/>
    </row>
    <row r="37" spans="1:14" x14ac:dyDescent="0.2">
      <c r="A37" s="34"/>
      <c r="B37" s="34"/>
      <c r="C37" s="34"/>
      <c r="D37" s="34"/>
      <c r="E37" s="34"/>
      <c r="L37" s="34"/>
      <c r="M37" s="34"/>
      <c r="N37" s="34"/>
    </row>
    <row r="38" spans="1:14" x14ac:dyDescent="0.2">
      <c r="A38" s="34"/>
      <c r="B38" s="34"/>
      <c r="C38" s="34"/>
      <c r="D38" s="34"/>
      <c r="E38" s="34"/>
      <c r="L38" s="34"/>
      <c r="M38" s="34"/>
      <c r="N38" s="34"/>
    </row>
    <row r="39" spans="1:14" ht="16" customHeight="1" x14ac:dyDescent="0.2">
      <c r="A39" s="34"/>
      <c r="B39" s="34"/>
      <c r="C39" s="34"/>
      <c r="D39" s="34"/>
      <c r="E39" s="34"/>
      <c r="L39" s="34"/>
      <c r="M39" s="34"/>
      <c r="N39" s="34"/>
    </row>
    <row r="40" spans="1:14" x14ac:dyDescent="0.2">
      <c r="A40" s="34"/>
      <c r="B40" s="34"/>
      <c r="C40" s="34"/>
      <c r="D40" s="34"/>
      <c r="E40" s="34"/>
      <c r="L40" s="34"/>
      <c r="M40" s="34"/>
      <c r="N40" s="34"/>
    </row>
    <row r="41" spans="1:14" x14ac:dyDescent="0.2">
      <c r="A41" s="34"/>
      <c r="B41" s="34"/>
      <c r="C41" s="34"/>
      <c r="D41" s="34"/>
      <c r="E41" s="34"/>
      <c r="L41" s="34"/>
      <c r="M41" s="34"/>
      <c r="N41" s="34"/>
    </row>
    <row r="42" spans="1:14" x14ac:dyDescent="0.2">
      <c r="A42" s="34"/>
      <c r="B42" s="34"/>
      <c r="C42" s="34"/>
      <c r="D42" s="34"/>
      <c r="E42" s="34"/>
      <c r="L42" s="34"/>
      <c r="M42" s="34"/>
      <c r="N42" s="34"/>
    </row>
    <row r="43" spans="1:14" x14ac:dyDescent="0.2">
      <c r="C43" s="34"/>
      <c r="D43" s="34"/>
      <c r="E43" s="34"/>
      <c r="L43" s="34"/>
      <c r="M43" s="34"/>
      <c r="N43" s="34"/>
    </row>
    <row r="44" spans="1:14" x14ac:dyDescent="0.2">
      <c r="C44" s="34"/>
      <c r="D44" s="34"/>
      <c r="E44" s="34"/>
      <c r="L44" s="34"/>
      <c r="M44" s="34"/>
      <c r="N44" s="34"/>
    </row>
    <row r="45" spans="1:14" x14ac:dyDescent="0.2">
      <c r="C45" s="34"/>
      <c r="D45" s="34"/>
      <c r="E45" s="34"/>
      <c r="L45" s="34"/>
      <c r="M45" s="34"/>
      <c r="N45" s="34"/>
    </row>
    <row r="46" spans="1:14" x14ac:dyDescent="0.2">
      <c r="C46" s="34"/>
      <c r="D46" s="34"/>
      <c r="E46" s="34"/>
      <c r="L46" s="34"/>
      <c r="M46" s="34"/>
      <c r="N46" s="34"/>
    </row>
    <row r="47" spans="1:14" x14ac:dyDescent="0.2">
      <c r="C47" s="34"/>
      <c r="D47" s="34"/>
      <c r="E47" s="34"/>
    </row>
    <row r="48" spans="1:14" x14ac:dyDescent="0.2">
      <c r="C48" s="34"/>
      <c r="D48" s="34"/>
      <c r="E48" s="34"/>
    </row>
    <row r="49" spans="3:5" x14ac:dyDescent="0.2">
      <c r="C49" s="34"/>
      <c r="D49" s="34"/>
      <c r="E49" s="34"/>
    </row>
    <row r="50" spans="3:5" x14ac:dyDescent="0.2">
      <c r="C50" s="34"/>
      <c r="D50" s="34"/>
      <c r="E50" s="34"/>
    </row>
    <row r="51" spans="3:5" x14ac:dyDescent="0.2">
      <c r="C51" s="34"/>
      <c r="D51" s="34"/>
      <c r="E51" s="34"/>
    </row>
    <row r="52" spans="3:5" x14ac:dyDescent="0.2">
      <c r="C52" s="34"/>
      <c r="D52" s="34"/>
      <c r="E52" s="34"/>
    </row>
    <row r="53" spans="3:5" x14ac:dyDescent="0.2">
      <c r="C53" s="34"/>
      <c r="D53" s="34"/>
      <c r="E53" s="34"/>
    </row>
    <row r="54" spans="3:5" x14ac:dyDescent="0.2">
      <c r="C54" s="34"/>
      <c r="D54" s="34"/>
      <c r="E54" s="34"/>
    </row>
    <row r="55" spans="3:5" x14ac:dyDescent="0.2">
      <c r="C55" s="34"/>
      <c r="D55" s="34"/>
      <c r="E55" s="34"/>
    </row>
    <row r="56" spans="3:5" x14ac:dyDescent="0.2">
      <c r="C56" s="34"/>
      <c r="D56" s="34"/>
      <c r="E56" s="34"/>
    </row>
    <row r="57" spans="3:5" x14ac:dyDescent="0.2">
      <c r="D57"/>
      <c r="E57"/>
    </row>
    <row r="58" spans="3:5" x14ac:dyDescent="0.2">
      <c r="D58"/>
      <c r="E58"/>
    </row>
    <row r="59" spans="3:5" x14ac:dyDescent="0.2">
      <c r="D59"/>
      <c r="E59"/>
    </row>
    <row r="60" spans="3:5" x14ac:dyDescent="0.2">
      <c r="D60"/>
      <c r="E60"/>
    </row>
  </sheetData>
  <mergeCells count="10">
    <mergeCell ref="F4:G4"/>
    <mergeCell ref="H4:I4"/>
    <mergeCell ref="J4:K4"/>
    <mergeCell ref="A6:A17"/>
    <mergeCell ref="B6:B9"/>
    <mergeCell ref="C6:C9"/>
    <mergeCell ref="B10:B13"/>
    <mergeCell ref="C10:C13"/>
    <mergeCell ref="B14:B17"/>
    <mergeCell ref="C14:C1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06539-362A-3F44-B3FA-5CD20EC75CAB}">
  <dimension ref="A3:L48"/>
  <sheetViews>
    <sheetView workbookViewId="0">
      <selection activeCell="C2" sqref="C2"/>
    </sheetView>
  </sheetViews>
  <sheetFormatPr baseColWidth="10" defaultColWidth="10.83203125" defaultRowHeight="16" x14ac:dyDescent="0.2"/>
  <cols>
    <col min="1" max="1" width="23.83203125" customWidth="1"/>
    <col min="2" max="2" width="15.83203125" style="31" customWidth="1"/>
    <col min="3" max="3" width="23.83203125" style="32" customWidth="1"/>
    <col min="4" max="4" width="20" style="33" customWidth="1"/>
    <col min="5" max="5" width="15.33203125" style="33" customWidth="1"/>
    <col min="6" max="10" width="15.33203125" style="34" customWidth="1"/>
    <col min="11" max="11" width="15.5" style="34" customWidth="1"/>
    <col min="12" max="12" width="10.83203125" style="35"/>
  </cols>
  <sheetData>
    <row r="3" spans="1:12" ht="23" x14ac:dyDescent="0.2">
      <c r="A3" s="30" t="s">
        <v>127</v>
      </c>
    </row>
    <row r="4" spans="1:12" s="30" customFormat="1" ht="23" x14ac:dyDescent="0.2">
      <c r="C4" s="36"/>
      <c r="F4" s="57" t="s">
        <v>72</v>
      </c>
      <c r="G4" s="57"/>
      <c r="H4" s="58" t="s">
        <v>73</v>
      </c>
      <c r="I4" s="58"/>
      <c r="J4" s="57" t="s">
        <v>74</v>
      </c>
      <c r="K4" s="57"/>
      <c r="L4" s="37"/>
    </row>
    <row r="5" spans="1:12" ht="18" x14ac:dyDescent="0.2">
      <c r="A5" s="38" t="s">
        <v>75</v>
      </c>
      <c r="B5" s="38" t="s">
        <v>76</v>
      </c>
      <c r="C5" s="39" t="s">
        <v>77</v>
      </c>
      <c r="D5" s="38" t="s">
        <v>78</v>
      </c>
      <c r="E5" s="38" t="s">
        <v>79</v>
      </c>
      <c r="F5" s="40" t="s">
        <v>78</v>
      </c>
      <c r="G5" s="40" t="s">
        <v>79</v>
      </c>
      <c r="H5" s="40" t="s">
        <v>78</v>
      </c>
      <c r="I5" s="40" t="s">
        <v>79</v>
      </c>
      <c r="J5" s="40" t="s">
        <v>78</v>
      </c>
      <c r="K5" s="41" t="s">
        <v>79</v>
      </c>
      <c r="L5" s="42" t="s">
        <v>80</v>
      </c>
    </row>
    <row r="6" spans="1:12" x14ac:dyDescent="0.2">
      <c r="A6" s="59" t="s">
        <v>117</v>
      </c>
      <c r="B6" s="72" t="s">
        <v>115</v>
      </c>
      <c r="C6" s="73"/>
      <c r="D6" s="52">
        <v>6.159911297277319E-5</v>
      </c>
      <c r="E6" s="52">
        <v>3.6959467783663914E-4</v>
      </c>
      <c r="F6" s="44">
        <f>AVERAGE(D6:D8)</f>
        <v>7.4868348692195955E-5</v>
      </c>
      <c r="G6" s="44"/>
      <c r="H6" s="44">
        <f>STDEVPA(D6:D8)</f>
        <v>3.1454786046642382E-5</v>
      </c>
      <c r="I6" s="44"/>
      <c r="J6" s="45"/>
      <c r="K6" s="45"/>
      <c r="L6" s="46"/>
    </row>
    <row r="7" spans="1:12" x14ac:dyDescent="0.2">
      <c r="A7" s="60"/>
      <c r="B7" s="72"/>
      <c r="C7" s="74"/>
      <c r="D7" s="52">
        <v>1.1827321111768185E-4</v>
      </c>
      <c r="E7" s="52">
        <v>4.4943820224719103E-4</v>
      </c>
      <c r="F7" s="44"/>
      <c r="G7" s="44"/>
      <c r="H7" s="45"/>
      <c r="I7" s="45"/>
      <c r="J7" s="45"/>
      <c r="K7" s="45"/>
      <c r="L7" s="46"/>
    </row>
    <row r="8" spans="1:12" x14ac:dyDescent="0.2">
      <c r="A8" s="60"/>
      <c r="B8" s="72"/>
      <c r="C8" s="74"/>
      <c r="D8" s="52">
        <v>4.4732721986132857E-5</v>
      </c>
      <c r="E8" s="52">
        <v>3.5786177588906286E-4</v>
      </c>
      <c r="F8" s="44"/>
      <c r="G8" s="44"/>
      <c r="H8" s="45"/>
      <c r="I8" s="45"/>
      <c r="J8" s="45"/>
      <c r="K8" s="45"/>
      <c r="L8" s="46"/>
    </row>
    <row r="9" spans="1:12" x14ac:dyDescent="0.2">
      <c r="A9" s="60"/>
      <c r="B9" s="64" t="s">
        <v>82</v>
      </c>
      <c r="C9" s="61" t="s">
        <v>118</v>
      </c>
      <c r="D9" s="52">
        <v>0.77933446587388833</v>
      </c>
      <c r="E9" s="52">
        <v>5.4961526931148197E-3</v>
      </c>
      <c r="F9" s="44">
        <f>AVERAGE(D9:D11)</f>
        <v>0.78308634128751031</v>
      </c>
      <c r="G9" s="44"/>
      <c r="H9" s="44">
        <f>STDEVPA(D9:D11)</f>
        <v>6.654666462005715E-2</v>
      </c>
      <c r="I9" s="44"/>
      <c r="J9" s="45"/>
      <c r="K9" s="45"/>
      <c r="L9" s="46"/>
    </row>
    <row r="10" spans="1:12" x14ac:dyDescent="0.2">
      <c r="A10" s="60"/>
      <c r="B10" s="64"/>
      <c r="C10" s="62"/>
      <c r="D10" s="52">
        <v>0.86640017208618647</v>
      </c>
      <c r="E10" s="52">
        <v>9.464740257412254E-3</v>
      </c>
      <c r="F10" s="44"/>
      <c r="G10" s="44"/>
      <c r="H10" s="45"/>
      <c r="I10" s="45"/>
      <c r="J10" s="45"/>
      <c r="K10" s="45"/>
      <c r="L10" s="46"/>
    </row>
    <row r="11" spans="1:12" x14ac:dyDescent="0.2">
      <c r="A11" s="60"/>
      <c r="B11" s="64"/>
      <c r="C11" s="62"/>
      <c r="D11" s="52">
        <v>0.70352438590245636</v>
      </c>
      <c r="E11" s="52">
        <v>3.1327874688501247E-3</v>
      </c>
      <c r="F11" s="44"/>
      <c r="G11" s="44"/>
      <c r="H11" s="45"/>
      <c r="I11" s="45"/>
      <c r="J11" s="45"/>
      <c r="K11" s="45"/>
      <c r="L11" s="46"/>
    </row>
    <row r="12" spans="1:12" x14ac:dyDescent="0.2">
      <c r="A12" s="60"/>
      <c r="B12" s="64" t="s">
        <v>86</v>
      </c>
      <c r="C12" s="66" t="s">
        <v>119</v>
      </c>
      <c r="D12" s="52">
        <v>0.94732726755757746</v>
      </c>
      <c r="E12" s="52">
        <v>5.023220547815373E-3</v>
      </c>
      <c r="F12" s="44">
        <f>AVERAGE(D12:D14)</f>
        <v>0.87200736994549299</v>
      </c>
      <c r="G12" s="44"/>
      <c r="H12" s="44">
        <f>STDEVPA(D12:D14)</f>
        <v>5.7565478828091814E-2</v>
      </c>
      <c r="I12" s="44"/>
      <c r="J12" s="45"/>
      <c r="K12" s="45"/>
      <c r="L12" s="48"/>
    </row>
    <row r="13" spans="1:12" x14ac:dyDescent="0.2">
      <c r="A13" s="60"/>
      <c r="B13" s="64"/>
      <c r="C13" s="67"/>
      <c r="D13" s="52">
        <v>0.86110300554420771</v>
      </c>
      <c r="E13" s="52">
        <v>3.9729747929339405E-3</v>
      </c>
      <c r="F13" s="44"/>
      <c r="G13" s="44"/>
      <c r="H13" s="45"/>
      <c r="I13" s="45"/>
      <c r="J13" s="45"/>
      <c r="K13" s="45"/>
      <c r="L13" s="46"/>
    </row>
    <row r="14" spans="1:12" x14ac:dyDescent="0.2">
      <c r="A14" s="60"/>
      <c r="B14" s="64"/>
      <c r="C14" s="67"/>
      <c r="D14" s="52">
        <v>0.80759183673469392</v>
      </c>
      <c r="E14" s="52">
        <v>4.489795918367347E-3</v>
      </c>
      <c r="F14" s="44"/>
      <c r="G14" s="44"/>
      <c r="H14" s="45"/>
      <c r="I14" s="45"/>
      <c r="J14" s="45"/>
      <c r="K14" s="45"/>
      <c r="L14" s="46"/>
    </row>
    <row r="15" spans="1:12" x14ac:dyDescent="0.2">
      <c r="A15" s="60"/>
      <c r="B15" s="64" t="s">
        <v>86</v>
      </c>
      <c r="C15" s="66" t="s">
        <v>120</v>
      </c>
      <c r="D15" s="52">
        <v>0.92872525070712264</v>
      </c>
      <c r="E15" s="52">
        <v>5.6730521985086137E-3</v>
      </c>
      <c r="F15" s="44">
        <f>AVERAGE(D15:D17)</f>
        <v>0.93077443412237049</v>
      </c>
      <c r="G15" s="44"/>
      <c r="H15" s="44">
        <f>STDEVPA(D15:D17)</f>
        <v>2.9993156891302591E-2</v>
      </c>
      <c r="I15" s="44"/>
      <c r="J15" s="45"/>
      <c r="K15" s="45"/>
      <c r="L15" s="48"/>
    </row>
    <row r="16" spans="1:12" x14ac:dyDescent="0.2">
      <c r="A16" s="60"/>
      <c r="B16" s="64"/>
      <c r="C16" s="67"/>
      <c r="D16" s="52">
        <v>0.89510795299262091</v>
      </c>
      <c r="E16" s="52">
        <v>5.0104764507606812E-3</v>
      </c>
      <c r="F16" s="44"/>
      <c r="G16" s="44"/>
      <c r="H16" s="45"/>
      <c r="I16" s="45"/>
      <c r="J16" s="45"/>
      <c r="K16" s="45"/>
      <c r="L16" s="46"/>
    </row>
    <row r="17" spans="1:12" x14ac:dyDescent="0.2">
      <c r="A17" s="65"/>
      <c r="B17" s="64"/>
      <c r="C17" s="68"/>
      <c r="D17" s="52">
        <v>0.96849009866736779</v>
      </c>
      <c r="E17" s="52">
        <v>7.2097754037335846E-3</v>
      </c>
      <c r="F17" s="44"/>
      <c r="G17" s="44"/>
      <c r="H17" s="45"/>
      <c r="I17" s="45"/>
      <c r="J17" s="45"/>
      <c r="K17" s="45"/>
      <c r="L17" s="46"/>
    </row>
    <row r="18" spans="1:12" x14ac:dyDescent="0.2">
      <c r="A18" s="34"/>
      <c r="B18" s="34"/>
      <c r="C18" s="34"/>
      <c r="D18" s="34"/>
      <c r="E18" s="34"/>
      <c r="L18" s="34"/>
    </row>
    <row r="19" spans="1:12" x14ac:dyDescent="0.2">
      <c r="A19" s="34"/>
      <c r="B19" s="34"/>
      <c r="C19" s="34"/>
      <c r="D19" s="34"/>
      <c r="E19" s="34"/>
      <c r="L19" s="34"/>
    </row>
    <row r="20" spans="1:12" x14ac:dyDescent="0.2">
      <c r="A20" s="34"/>
      <c r="B20" s="34"/>
      <c r="C20" s="34"/>
      <c r="D20" s="34"/>
      <c r="E20" s="34"/>
      <c r="L20" s="34"/>
    </row>
    <row r="21" spans="1:12" x14ac:dyDescent="0.2">
      <c r="A21" s="34"/>
      <c r="B21" s="34"/>
      <c r="C21" s="34"/>
      <c r="D21" s="34"/>
      <c r="E21" s="34"/>
      <c r="L21" s="34"/>
    </row>
    <row r="22" spans="1:12" x14ac:dyDescent="0.2">
      <c r="A22" s="34"/>
      <c r="B22" s="34"/>
      <c r="C22" s="34"/>
      <c r="D22" s="34"/>
      <c r="E22" s="34"/>
      <c r="L22" s="34"/>
    </row>
    <row r="23" spans="1:12" x14ac:dyDescent="0.2">
      <c r="A23" s="34"/>
      <c r="B23" s="34"/>
      <c r="C23" s="34"/>
      <c r="D23" s="34"/>
      <c r="E23" s="34"/>
      <c r="L23" s="34"/>
    </row>
    <row r="24" spans="1:12" ht="16" customHeight="1" x14ac:dyDescent="0.2">
      <c r="A24" s="34"/>
      <c r="B24" s="34"/>
      <c r="C24" s="34"/>
      <c r="D24" s="34"/>
      <c r="E24" s="34"/>
      <c r="L24" s="34"/>
    </row>
    <row r="25" spans="1:12" x14ac:dyDescent="0.2">
      <c r="A25" s="34"/>
      <c r="B25" s="34"/>
      <c r="C25" s="34"/>
      <c r="D25" s="34"/>
      <c r="E25" s="34"/>
      <c r="L25" s="34"/>
    </row>
    <row r="26" spans="1:12" x14ac:dyDescent="0.2">
      <c r="A26" s="34"/>
      <c r="B26" s="34"/>
      <c r="C26" s="34"/>
      <c r="D26" s="34"/>
      <c r="E26" s="34"/>
      <c r="L26" s="34"/>
    </row>
    <row r="27" spans="1:12" ht="16" customHeight="1" x14ac:dyDescent="0.2">
      <c r="A27" s="34"/>
      <c r="B27" s="34"/>
      <c r="C27" s="34"/>
      <c r="D27" s="34"/>
      <c r="E27" s="34"/>
      <c r="L27" s="34"/>
    </row>
    <row r="28" spans="1:12" x14ac:dyDescent="0.2">
      <c r="A28" s="34"/>
      <c r="B28" s="34"/>
      <c r="C28" s="34"/>
      <c r="D28" s="34"/>
      <c r="E28" s="34"/>
      <c r="L28" s="34"/>
    </row>
    <row r="29" spans="1:12" x14ac:dyDescent="0.2">
      <c r="A29" s="34"/>
      <c r="B29" s="34"/>
      <c r="C29" s="34"/>
      <c r="D29" s="34"/>
      <c r="E29" s="34"/>
      <c r="L29" s="34"/>
    </row>
    <row r="30" spans="1:12" x14ac:dyDescent="0.2">
      <c r="A30" s="34"/>
      <c r="B30" s="34"/>
      <c r="C30" s="34"/>
      <c r="D30" s="34"/>
      <c r="E30" s="34"/>
      <c r="L30" s="34"/>
    </row>
    <row r="31" spans="1:12" x14ac:dyDescent="0.2">
      <c r="A31" s="34"/>
      <c r="B31" s="34"/>
      <c r="C31" s="34"/>
      <c r="D31" s="34"/>
      <c r="E31" s="34"/>
      <c r="L31" s="34"/>
    </row>
    <row r="32" spans="1:12" x14ac:dyDescent="0.2">
      <c r="C32" s="34"/>
      <c r="D32" s="34"/>
      <c r="E32" s="34"/>
    </row>
    <row r="33" spans="3:5" x14ac:dyDescent="0.2">
      <c r="C33" s="34"/>
      <c r="D33" s="34"/>
      <c r="E33" s="34"/>
    </row>
    <row r="34" spans="3:5" x14ac:dyDescent="0.2">
      <c r="C34" s="34"/>
      <c r="D34" s="34"/>
      <c r="E34" s="34"/>
    </row>
    <row r="35" spans="3:5" x14ac:dyDescent="0.2">
      <c r="C35" s="34"/>
      <c r="D35" s="34"/>
      <c r="E35" s="34"/>
    </row>
    <row r="36" spans="3:5" x14ac:dyDescent="0.2">
      <c r="C36" s="34"/>
      <c r="D36" s="34"/>
      <c r="E36" s="34"/>
    </row>
    <row r="37" spans="3:5" x14ac:dyDescent="0.2">
      <c r="C37" s="34"/>
      <c r="D37" s="34"/>
      <c r="E37" s="34"/>
    </row>
    <row r="38" spans="3:5" x14ac:dyDescent="0.2">
      <c r="C38" s="34"/>
      <c r="D38" s="34"/>
      <c r="E38" s="34"/>
    </row>
    <row r="39" spans="3:5" x14ac:dyDescent="0.2">
      <c r="C39" s="34"/>
      <c r="D39" s="34"/>
      <c r="E39" s="34"/>
    </row>
    <row r="40" spans="3:5" x14ac:dyDescent="0.2">
      <c r="C40" s="34"/>
      <c r="D40" s="34"/>
      <c r="E40" s="34"/>
    </row>
    <row r="41" spans="3:5" x14ac:dyDescent="0.2">
      <c r="C41" s="34"/>
      <c r="D41" s="34"/>
      <c r="E41" s="34"/>
    </row>
    <row r="42" spans="3:5" x14ac:dyDescent="0.2">
      <c r="C42" s="34"/>
      <c r="D42" s="34"/>
      <c r="E42" s="34"/>
    </row>
    <row r="43" spans="3:5" x14ac:dyDescent="0.2">
      <c r="C43" s="34"/>
      <c r="D43" s="34"/>
      <c r="E43" s="34"/>
    </row>
    <row r="44" spans="3:5" x14ac:dyDescent="0.2">
      <c r="C44" s="34"/>
      <c r="D44" s="34"/>
      <c r="E44" s="34"/>
    </row>
    <row r="45" spans="3:5" x14ac:dyDescent="0.2">
      <c r="D45"/>
      <c r="E45"/>
    </row>
    <row r="46" spans="3:5" x14ac:dyDescent="0.2">
      <c r="D46"/>
      <c r="E46"/>
    </row>
    <row r="47" spans="3:5" x14ac:dyDescent="0.2">
      <c r="D47"/>
      <c r="E47"/>
    </row>
    <row r="48" spans="3:5" x14ac:dyDescent="0.2">
      <c r="D48"/>
      <c r="E48"/>
    </row>
  </sheetData>
  <mergeCells count="12">
    <mergeCell ref="F4:G4"/>
    <mergeCell ref="H4:I4"/>
    <mergeCell ref="J4:K4"/>
    <mergeCell ref="A6:A17"/>
    <mergeCell ref="B6:B8"/>
    <mergeCell ref="C6:C8"/>
    <mergeCell ref="B9:B11"/>
    <mergeCell ref="C9:C11"/>
    <mergeCell ref="B12:B14"/>
    <mergeCell ref="C12:C14"/>
    <mergeCell ref="B15:B17"/>
    <mergeCell ref="C15:C1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FD165-5F05-4646-99F3-7D68E3A94D32}">
  <dimension ref="A3:M36"/>
  <sheetViews>
    <sheetView workbookViewId="0">
      <selection activeCell="A3" sqref="A3"/>
    </sheetView>
  </sheetViews>
  <sheetFormatPr baseColWidth="10" defaultColWidth="10.83203125" defaultRowHeight="16" x14ac:dyDescent="0.2"/>
  <cols>
    <col min="1" max="1" width="24" customWidth="1"/>
    <col min="2" max="2" width="21" style="31" customWidth="1"/>
    <col min="3" max="3" width="23.83203125" style="32" customWidth="1"/>
    <col min="4" max="4" width="20" style="33" customWidth="1"/>
    <col min="5" max="5" width="15.33203125" style="33" customWidth="1"/>
    <col min="6" max="10" width="15.33203125" style="34" customWidth="1"/>
    <col min="11" max="11" width="15.5" style="34" customWidth="1"/>
    <col min="12" max="12" width="18.5" style="35" customWidth="1"/>
    <col min="13" max="13" width="11.5" customWidth="1"/>
  </cols>
  <sheetData>
    <row r="3" spans="1:13" ht="23" x14ac:dyDescent="0.2">
      <c r="A3" s="30" t="s">
        <v>127</v>
      </c>
    </row>
    <row r="4" spans="1:13" ht="23" x14ac:dyDescent="0.2">
      <c r="A4" s="30"/>
    </row>
    <row r="5" spans="1:13" s="30" customFormat="1" ht="23" x14ac:dyDescent="0.2">
      <c r="C5" s="36"/>
      <c r="F5" s="78" t="s">
        <v>72</v>
      </c>
      <c r="G5" s="79"/>
      <c r="H5" s="80" t="s">
        <v>73</v>
      </c>
      <c r="I5" s="81"/>
      <c r="J5" s="78" t="s">
        <v>74</v>
      </c>
      <c r="K5" s="79"/>
      <c r="L5" s="76" t="s">
        <v>80</v>
      </c>
      <c r="M5" s="77"/>
    </row>
    <row r="6" spans="1:13" ht="18" x14ac:dyDescent="0.2">
      <c r="A6" s="38" t="s">
        <v>75</v>
      </c>
      <c r="B6" s="38" t="s">
        <v>76</v>
      </c>
      <c r="C6" s="39" t="s">
        <v>77</v>
      </c>
      <c r="D6" s="38" t="s">
        <v>78</v>
      </c>
      <c r="E6" s="38" t="s">
        <v>79</v>
      </c>
      <c r="F6" s="40" t="s">
        <v>78</v>
      </c>
      <c r="G6" s="40" t="s">
        <v>79</v>
      </c>
      <c r="H6" s="40" t="s">
        <v>78</v>
      </c>
      <c r="I6" s="40" t="s">
        <v>79</v>
      </c>
      <c r="J6" s="40" t="s">
        <v>78</v>
      </c>
      <c r="K6" s="41" t="s">
        <v>79</v>
      </c>
      <c r="L6" s="54" t="s">
        <v>78</v>
      </c>
      <c r="M6" s="53" t="s">
        <v>79</v>
      </c>
    </row>
    <row r="7" spans="1:13" x14ac:dyDescent="0.2">
      <c r="A7" s="59" t="s">
        <v>121</v>
      </c>
      <c r="B7" s="72" t="s">
        <v>115</v>
      </c>
      <c r="C7" s="73"/>
      <c r="D7" s="44">
        <v>5.8360081704114382E-4</v>
      </c>
      <c r="E7" s="44">
        <v>9.2845584529272884E-4</v>
      </c>
      <c r="F7" s="44">
        <f>AVERAGE(D7:D9)</f>
        <v>4.2490489328044032E-4</v>
      </c>
      <c r="G7" s="44"/>
      <c r="H7" s="44">
        <f>STDEVPA(D7:D9)</f>
        <v>1.3295344282867737E-4</v>
      </c>
      <c r="I7" s="44"/>
      <c r="J7" s="45"/>
      <c r="K7" s="45"/>
      <c r="L7" s="46"/>
      <c r="M7" s="5"/>
    </row>
    <row r="8" spans="1:13" x14ac:dyDescent="0.2">
      <c r="A8" s="60"/>
      <c r="B8" s="72"/>
      <c r="C8" s="74"/>
      <c r="D8" s="44">
        <v>2.5822635384388374E-4</v>
      </c>
      <c r="E8" s="44">
        <v>3.5045005164527078E-4</v>
      </c>
      <c r="F8" s="44"/>
      <c r="G8" s="44"/>
      <c r="H8" s="45"/>
      <c r="I8" s="45"/>
      <c r="J8" s="45"/>
      <c r="K8" s="45"/>
      <c r="L8" s="46"/>
      <c r="M8" s="5"/>
    </row>
    <row r="9" spans="1:13" x14ac:dyDescent="0.2">
      <c r="A9" s="60"/>
      <c r="B9" s="72"/>
      <c r="C9" s="74"/>
      <c r="D9" s="44">
        <v>4.3288750895629331E-4</v>
      </c>
      <c r="E9" s="44">
        <v>7.911392405063291E-4</v>
      </c>
      <c r="F9" s="44"/>
      <c r="G9" s="44"/>
      <c r="H9" s="45"/>
      <c r="I9" s="45"/>
      <c r="J9" s="45"/>
      <c r="K9" s="45"/>
      <c r="L9" s="46"/>
      <c r="M9" s="5"/>
    </row>
    <row r="10" spans="1:13" x14ac:dyDescent="0.2">
      <c r="A10" s="60"/>
      <c r="B10" s="64" t="s">
        <v>126</v>
      </c>
      <c r="C10" s="61" t="s">
        <v>122</v>
      </c>
      <c r="D10" s="44">
        <v>6.4516129032258064E-3</v>
      </c>
      <c r="E10" s="44">
        <v>1.0299692439739647E-3</v>
      </c>
      <c r="F10" s="44">
        <f>AVERAGE(D10:D12)</f>
        <v>5.6821268940648248E-3</v>
      </c>
      <c r="G10" s="44">
        <f>AVERAGE(E10:E11)</f>
        <v>1.1748916065263044E-3</v>
      </c>
      <c r="H10" s="44">
        <f>STDEVPA(D10:D12)</f>
        <v>7.6948600916098208E-4</v>
      </c>
      <c r="I10" s="44"/>
      <c r="J10" s="45"/>
      <c r="K10" s="45"/>
      <c r="L10" s="46"/>
      <c r="M10" s="5"/>
    </row>
    <row r="11" spans="1:13" x14ac:dyDescent="0.2">
      <c r="A11" s="60"/>
      <c r="B11" s="64"/>
      <c r="C11" s="62"/>
      <c r="D11" s="44">
        <v>4.9126408849038423E-3</v>
      </c>
      <c r="E11" s="44">
        <v>1.3198139690786441E-3</v>
      </c>
      <c r="F11" s="44"/>
      <c r="G11" s="44"/>
      <c r="H11" s="45"/>
      <c r="I11" s="45"/>
      <c r="J11" s="45"/>
      <c r="K11" s="45"/>
      <c r="L11" s="46"/>
      <c r="M11" s="5"/>
    </row>
    <row r="12" spans="1:13" x14ac:dyDescent="0.2">
      <c r="A12" s="60"/>
      <c r="B12" s="64"/>
      <c r="C12" s="62"/>
      <c r="D12" s="44"/>
      <c r="E12" s="44"/>
      <c r="F12" s="44"/>
      <c r="G12" s="44"/>
      <c r="H12" s="45"/>
      <c r="I12" s="45"/>
      <c r="J12" s="45"/>
      <c r="K12" s="45"/>
      <c r="L12" s="46"/>
      <c r="M12" s="5"/>
    </row>
    <row r="13" spans="1:13" ht="16" customHeight="1" x14ac:dyDescent="0.2">
      <c r="A13" s="60"/>
      <c r="B13" s="64" t="s">
        <v>126</v>
      </c>
      <c r="C13" s="61" t="s">
        <v>123</v>
      </c>
      <c r="D13" s="44">
        <v>1.6808105933133366E-2</v>
      </c>
      <c r="E13" s="44">
        <v>3.4933060209232569E-3</v>
      </c>
      <c r="F13" s="44">
        <f>AVERAGE(D13:D15)</f>
        <v>2.2516129301600463E-2</v>
      </c>
      <c r="G13" s="44">
        <f>AVERAGE(E13:E15)</f>
        <v>3.81232243310798E-3</v>
      </c>
      <c r="H13" s="44">
        <f>STDEVPA(D13:D15)</f>
        <v>4.2560257373742173E-3</v>
      </c>
      <c r="I13" s="44"/>
      <c r="J13" s="45"/>
      <c r="K13" s="45"/>
      <c r="L13" s="48">
        <v>7.6E-3</v>
      </c>
      <c r="M13" s="5">
        <v>1.4E-3</v>
      </c>
    </row>
    <row r="14" spans="1:13" x14ac:dyDescent="0.2">
      <c r="A14" s="60"/>
      <c r="B14" s="64"/>
      <c r="C14" s="62"/>
      <c r="D14" s="44">
        <v>2.3716513296611692E-2</v>
      </c>
      <c r="E14" s="44">
        <v>4.0208561481505697E-3</v>
      </c>
      <c r="F14" s="44"/>
      <c r="G14" s="44"/>
      <c r="H14" s="45"/>
      <c r="I14" s="45"/>
      <c r="J14" s="45"/>
      <c r="K14" s="45"/>
      <c r="L14" s="46"/>
      <c r="M14" s="5"/>
    </row>
    <row r="15" spans="1:13" x14ac:dyDescent="0.2">
      <c r="A15" s="60"/>
      <c r="B15" s="64"/>
      <c r="C15" s="62"/>
      <c r="D15" s="44">
        <v>2.7023768675056337E-2</v>
      </c>
      <c r="E15" s="44">
        <v>3.9228051302501133E-3</v>
      </c>
      <c r="F15" s="44"/>
      <c r="G15" s="44"/>
      <c r="H15" s="45"/>
      <c r="I15" s="45"/>
      <c r="J15" s="45"/>
      <c r="K15" s="45"/>
      <c r="L15" s="46"/>
      <c r="M15" s="5"/>
    </row>
    <row r="16" spans="1:13" ht="16" customHeight="1" x14ac:dyDescent="0.2">
      <c r="A16" s="60"/>
      <c r="B16" s="64" t="s">
        <v>126</v>
      </c>
      <c r="C16" s="61" t="s">
        <v>124</v>
      </c>
      <c r="D16" s="44">
        <v>3.2365318111745346E-2</v>
      </c>
      <c r="E16" s="44">
        <v>3.4748552143660681E-3</v>
      </c>
      <c r="F16" s="44">
        <f>AVERAGE(D16:D18)</f>
        <v>3.0883722574310463E-2</v>
      </c>
      <c r="G16" s="44">
        <f>AVERAGE(E16:E18)</f>
        <v>3.5763844051255704E-3</v>
      </c>
      <c r="H16" s="44">
        <f>STDEVPA(D16:D18)</f>
        <v>5.9283812563645216E-3</v>
      </c>
      <c r="I16" s="44"/>
      <c r="J16" s="45"/>
      <c r="K16" s="45"/>
      <c r="L16" s="48" t="s">
        <v>125</v>
      </c>
      <c r="M16" s="5">
        <v>2.5000000000000001E-3</v>
      </c>
    </row>
    <row r="17" spans="1:13" x14ac:dyDescent="0.2">
      <c r="A17" s="60"/>
      <c r="B17" s="64"/>
      <c r="C17" s="62"/>
      <c r="D17" s="44">
        <v>3.7289407330500714E-2</v>
      </c>
      <c r="E17" s="44">
        <v>4.6328206112531299E-3</v>
      </c>
      <c r="F17" s="44"/>
      <c r="G17" s="44"/>
      <c r="H17" s="45"/>
      <c r="I17" s="45"/>
      <c r="J17" s="45"/>
      <c r="K17" s="45"/>
      <c r="L17" s="46"/>
      <c r="M17" s="5"/>
    </row>
    <row r="18" spans="1:13" x14ac:dyDescent="0.2">
      <c r="A18" s="65"/>
      <c r="B18" s="64"/>
      <c r="C18" s="63"/>
      <c r="D18" s="44">
        <v>2.2996442280685328E-2</v>
      </c>
      <c r="E18" s="44">
        <v>2.6214773897575133E-3</v>
      </c>
      <c r="F18" s="44"/>
      <c r="G18" s="44"/>
      <c r="H18" s="45"/>
      <c r="I18" s="45"/>
      <c r="J18" s="45"/>
      <c r="K18" s="45"/>
      <c r="L18" s="46"/>
      <c r="M18" s="5"/>
    </row>
    <row r="20" spans="1:13" x14ac:dyDescent="0.2">
      <c r="C20" s="34"/>
      <c r="D20" s="34"/>
      <c r="E20" s="34"/>
    </row>
    <row r="21" spans="1:13" x14ac:dyDescent="0.2">
      <c r="C21" s="34"/>
      <c r="D21" s="34"/>
      <c r="E21" s="34"/>
    </row>
    <row r="22" spans="1:13" x14ac:dyDescent="0.2">
      <c r="C22" s="34"/>
      <c r="D22" s="34"/>
      <c r="E22" s="34"/>
    </row>
    <row r="23" spans="1:13" x14ac:dyDescent="0.2">
      <c r="C23" s="34"/>
      <c r="D23" s="34"/>
      <c r="E23" s="34"/>
    </row>
    <row r="24" spans="1:13" x14ac:dyDescent="0.2">
      <c r="C24" s="34"/>
      <c r="D24" s="34"/>
      <c r="E24" s="34"/>
    </row>
    <row r="25" spans="1:13" x14ac:dyDescent="0.2">
      <c r="C25" s="34"/>
      <c r="D25" s="34"/>
      <c r="E25" s="34"/>
    </row>
    <row r="26" spans="1:13" x14ac:dyDescent="0.2">
      <c r="C26" s="34"/>
      <c r="D26" s="34"/>
      <c r="E26" s="34"/>
    </row>
    <row r="27" spans="1:13" x14ac:dyDescent="0.2">
      <c r="C27" s="34"/>
      <c r="D27" s="34"/>
      <c r="E27" s="34"/>
    </row>
    <row r="28" spans="1:13" x14ac:dyDescent="0.2">
      <c r="C28" s="34"/>
      <c r="D28" s="34"/>
      <c r="E28" s="34"/>
    </row>
    <row r="29" spans="1:13" x14ac:dyDescent="0.2">
      <c r="C29" s="34"/>
      <c r="D29" s="34"/>
      <c r="E29" s="34"/>
    </row>
    <row r="30" spans="1:13" x14ac:dyDescent="0.2">
      <c r="C30" s="34"/>
      <c r="D30" s="34"/>
      <c r="E30" s="34"/>
    </row>
    <row r="31" spans="1:13" x14ac:dyDescent="0.2">
      <c r="C31" s="34"/>
      <c r="D31" s="34"/>
      <c r="E31" s="34"/>
    </row>
    <row r="32" spans="1:13" x14ac:dyDescent="0.2">
      <c r="C32" s="34"/>
      <c r="D32" s="34"/>
      <c r="E32" s="34"/>
    </row>
    <row r="33" spans="4:5" x14ac:dyDescent="0.2">
      <c r="D33"/>
      <c r="E33"/>
    </row>
    <row r="34" spans="4:5" x14ac:dyDescent="0.2">
      <c r="D34"/>
      <c r="E34"/>
    </row>
    <row r="35" spans="4:5" x14ac:dyDescent="0.2">
      <c r="D35"/>
      <c r="E35"/>
    </row>
    <row r="36" spans="4:5" x14ac:dyDescent="0.2">
      <c r="D36"/>
      <c r="E36"/>
    </row>
  </sheetData>
  <mergeCells count="13">
    <mergeCell ref="L5:M5"/>
    <mergeCell ref="F5:G5"/>
    <mergeCell ref="H5:I5"/>
    <mergeCell ref="J5:K5"/>
    <mergeCell ref="A7:A18"/>
    <mergeCell ref="B7:B9"/>
    <mergeCell ref="C7:C9"/>
    <mergeCell ref="B10:B12"/>
    <mergeCell ref="C10:C12"/>
    <mergeCell ref="B13:B15"/>
    <mergeCell ref="C13:C15"/>
    <mergeCell ref="B16:B18"/>
    <mergeCell ref="C16:C18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846D3E-8C14-654D-B19A-4F93975AFC8B}">
  <dimension ref="A2:W58"/>
  <sheetViews>
    <sheetView topLeftCell="A16" workbookViewId="0">
      <selection activeCell="A2" sqref="A2"/>
    </sheetView>
  </sheetViews>
  <sheetFormatPr baseColWidth="10" defaultColWidth="8.83203125" defaultRowHeight="16" x14ac:dyDescent="0.2"/>
  <cols>
    <col min="1" max="1" width="7.83203125" customWidth="1"/>
    <col min="3" max="3" width="11" style="2" customWidth="1"/>
    <col min="4" max="4" width="9.1640625" customWidth="1"/>
    <col min="5" max="5" width="10.6640625" customWidth="1"/>
    <col min="6" max="6" width="8.6640625" customWidth="1"/>
    <col min="7" max="7" width="12" customWidth="1"/>
    <col min="8" max="8" width="9.83203125" customWidth="1"/>
    <col min="9" max="9" width="9.5" customWidth="1"/>
    <col min="10" max="10" width="9.1640625" customWidth="1"/>
    <col min="11" max="11" width="11.83203125" customWidth="1"/>
    <col min="12" max="12" width="11.33203125" customWidth="1"/>
    <col min="13" max="13" width="10.6640625" customWidth="1"/>
    <col min="14" max="14" width="9" bestFit="1" customWidth="1"/>
    <col min="15" max="15" width="9.33203125" bestFit="1" customWidth="1"/>
    <col min="16" max="16" width="9" bestFit="1" customWidth="1"/>
    <col min="17" max="17" width="14" customWidth="1"/>
    <col min="18" max="18" width="9" bestFit="1" customWidth="1"/>
    <col min="19" max="19" width="9.33203125" bestFit="1" customWidth="1"/>
    <col min="20" max="22" width="13" style="3" customWidth="1"/>
    <col min="23" max="23" width="168.83203125" style="4" customWidth="1"/>
  </cols>
  <sheetData>
    <row r="2" spans="1:18" x14ac:dyDescent="0.2">
      <c r="A2" s="1" t="s">
        <v>71</v>
      </c>
    </row>
    <row r="4" spans="1:18" x14ac:dyDescent="0.2">
      <c r="A4" s="5"/>
      <c r="B4" s="84" t="s">
        <v>0</v>
      </c>
      <c r="C4" s="84"/>
      <c r="D4" s="84" t="s">
        <v>1</v>
      </c>
      <c r="E4" s="84"/>
      <c r="F4" s="84" t="s">
        <v>2</v>
      </c>
      <c r="G4" s="84"/>
      <c r="H4" s="84" t="s">
        <v>3</v>
      </c>
      <c r="I4" s="84"/>
      <c r="J4" s="85" t="s">
        <v>4</v>
      </c>
      <c r="K4" s="85"/>
      <c r="L4" s="84" t="s">
        <v>5</v>
      </c>
      <c r="M4" s="84"/>
    </row>
    <row r="5" spans="1:18" x14ac:dyDescent="0.2">
      <c r="A5" s="5"/>
      <c r="B5" s="6" t="s">
        <v>6</v>
      </c>
      <c r="C5" s="6" t="s">
        <v>7</v>
      </c>
      <c r="D5" s="6" t="s">
        <v>6</v>
      </c>
      <c r="E5" s="6" t="s">
        <v>7</v>
      </c>
      <c r="F5" s="6" t="s">
        <v>6</v>
      </c>
      <c r="G5" s="6" t="s">
        <v>7</v>
      </c>
      <c r="H5" s="6" t="s">
        <v>6</v>
      </c>
      <c r="I5" s="6" t="s">
        <v>7</v>
      </c>
      <c r="J5" s="6" t="s">
        <v>6</v>
      </c>
      <c r="K5" s="6" t="s">
        <v>7</v>
      </c>
      <c r="L5" s="6" t="s">
        <v>6</v>
      </c>
      <c r="M5" s="6" t="s">
        <v>7</v>
      </c>
      <c r="P5" t="s">
        <v>8</v>
      </c>
    </row>
    <row r="6" spans="1:18" x14ac:dyDescent="0.2">
      <c r="A6" s="5" t="s">
        <v>9</v>
      </c>
      <c r="B6" s="6">
        <v>1320768</v>
      </c>
      <c r="C6" s="6">
        <v>46632</v>
      </c>
      <c r="D6" s="6">
        <v>96</v>
      </c>
      <c r="E6" s="6">
        <v>14</v>
      </c>
      <c r="F6" s="6">
        <v>377</v>
      </c>
      <c r="G6" s="6">
        <v>29</v>
      </c>
      <c r="H6" s="6">
        <v>54</v>
      </c>
      <c r="I6" s="6">
        <v>7</v>
      </c>
      <c r="J6" s="6">
        <v>9</v>
      </c>
      <c r="K6" s="6">
        <v>1</v>
      </c>
      <c r="L6" s="6">
        <v>0</v>
      </c>
      <c r="M6" s="6">
        <v>0</v>
      </c>
      <c r="P6" t="s">
        <v>10</v>
      </c>
      <c r="R6" t="s">
        <v>11</v>
      </c>
    </row>
    <row r="7" spans="1:18" x14ac:dyDescent="0.2">
      <c r="A7" s="5" t="s">
        <v>12</v>
      </c>
      <c r="B7" s="6">
        <v>1344784</v>
      </c>
      <c r="C7" s="6">
        <v>71231</v>
      </c>
      <c r="D7" s="6">
        <v>112</v>
      </c>
      <c r="E7" s="6">
        <v>18</v>
      </c>
      <c r="F7" s="6">
        <v>385</v>
      </c>
      <c r="G7" s="6">
        <v>52</v>
      </c>
      <c r="H7" s="6">
        <v>44</v>
      </c>
      <c r="I7" s="6">
        <v>5</v>
      </c>
      <c r="J7" s="6">
        <v>14</v>
      </c>
      <c r="K7" s="6">
        <v>2</v>
      </c>
      <c r="L7" s="6">
        <v>0</v>
      </c>
      <c r="M7" s="6">
        <v>0</v>
      </c>
      <c r="P7">
        <f>E15/H16</f>
        <v>0.70678636640292147</v>
      </c>
      <c r="Q7" s="7" t="s">
        <v>1</v>
      </c>
      <c r="R7" s="7">
        <f>P7*100</f>
        <v>70.678636640292154</v>
      </c>
    </row>
    <row r="8" spans="1:18" x14ac:dyDescent="0.2">
      <c r="A8" s="5" t="s">
        <v>13</v>
      </c>
      <c r="B8" s="6">
        <v>1127485</v>
      </c>
      <c r="C8" s="8">
        <v>51684</v>
      </c>
      <c r="D8" s="6">
        <v>56</v>
      </c>
      <c r="E8" s="6">
        <v>5</v>
      </c>
      <c r="F8" s="6">
        <v>512</v>
      </c>
      <c r="G8" s="6">
        <v>38</v>
      </c>
      <c r="H8" s="6">
        <v>19</v>
      </c>
      <c r="I8" s="6">
        <v>3</v>
      </c>
      <c r="J8" s="6">
        <v>3</v>
      </c>
      <c r="K8" s="6">
        <v>1</v>
      </c>
      <c r="L8" s="6">
        <v>0</v>
      </c>
      <c r="M8" s="6">
        <v>0</v>
      </c>
      <c r="P8">
        <f>G15/H16</f>
        <v>0.21743761412051127</v>
      </c>
      <c r="Q8" s="9" t="s">
        <v>14</v>
      </c>
      <c r="R8" s="7">
        <f t="shared" ref="R8:R11" si="0">P8*100</f>
        <v>21.743761412051128</v>
      </c>
    </row>
    <row r="9" spans="1:18" x14ac:dyDescent="0.2">
      <c r="A9" s="5" t="s">
        <v>15</v>
      </c>
      <c r="B9" s="6">
        <v>1817081</v>
      </c>
      <c r="C9" s="6">
        <v>77854</v>
      </c>
      <c r="D9" s="6">
        <v>19854</v>
      </c>
      <c r="E9" s="6">
        <v>924</v>
      </c>
      <c r="F9" s="6">
        <v>4352</v>
      </c>
      <c r="G9" s="6">
        <v>211</v>
      </c>
      <c r="H9" s="6">
        <v>1322</v>
      </c>
      <c r="I9" s="6">
        <v>71</v>
      </c>
      <c r="J9" s="6">
        <v>79</v>
      </c>
      <c r="K9" s="6">
        <v>13</v>
      </c>
      <c r="L9" s="6">
        <v>22</v>
      </c>
      <c r="M9" s="6">
        <v>3</v>
      </c>
      <c r="P9">
        <f>I15/H16</f>
        <v>5.7060255629945225E-2</v>
      </c>
      <c r="Q9" s="9" t="s">
        <v>16</v>
      </c>
      <c r="R9" s="7">
        <f t="shared" si="0"/>
        <v>5.7060255629945225</v>
      </c>
    </row>
    <row r="10" spans="1:18" x14ac:dyDescent="0.2">
      <c r="A10" s="5" t="s">
        <v>17</v>
      </c>
      <c r="B10" s="6">
        <v>1945421</v>
      </c>
      <c r="C10" s="6">
        <v>81256</v>
      </c>
      <c r="D10" s="6">
        <v>17526</v>
      </c>
      <c r="E10" s="6">
        <v>865</v>
      </c>
      <c r="F10" s="6">
        <v>2464</v>
      </c>
      <c r="G10" s="6">
        <v>238</v>
      </c>
      <c r="H10" s="6">
        <v>1165</v>
      </c>
      <c r="I10" s="6">
        <v>62</v>
      </c>
      <c r="J10" s="6">
        <v>85</v>
      </c>
      <c r="K10" s="6">
        <v>11</v>
      </c>
      <c r="L10" s="6">
        <v>19</v>
      </c>
      <c r="M10" s="6">
        <v>3</v>
      </c>
      <c r="P10">
        <f>K15/H16</f>
        <v>1.3998782714546562E-2</v>
      </c>
      <c r="Q10" s="9" t="s">
        <v>18</v>
      </c>
      <c r="R10" s="7">
        <f t="shared" si="0"/>
        <v>1.3998782714546563</v>
      </c>
    </row>
    <row r="11" spans="1:18" x14ac:dyDescent="0.2">
      <c r="A11" s="5" t="s">
        <v>19</v>
      </c>
      <c r="B11" s="6">
        <v>1521478</v>
      </c>
      <c r="C11" s="6">
        <v>65424</v>
      </c>
      <c r="D11" s="6">
        <v>11548</v>
      </c>
      <c r="E11" s="6">
        <v>614</v>
      </c>
      <c r="F11" s="6">
        <v>3716</v>
      </c>
      <c r="G11" s="6">
        <v>189</v>
      </c>
      <c r="H11" s="6">
        <v>1327</v>
      </c>
      <c r="I11" s="6">
        <v>55</v>
      </c>
      <c r="J11" s="6">
        <v>82</v>
      </c>
      <c r="K11" s="6">
        <v>10</v>
      </c>
      <c r="L11" s="6">
        <v>5</v>
      </c>
      <c r="M11" s="6">
        <v>1</v>
      </c>
      <c r="P11">
        <f>M15/H16</f>
        <v>4.7169811320754724E-3</v>
      </c>
      <c r="Q11" s="9" t="s">
        <v>20</v>
      </c>
      <c r="R11" s="7">
        <f t="shared" si="0"/>
        <v>0.47169811320754723</v>
      </c>
    </row>
    <row r="12" spans="1:18" x14ac:dyDescent="0.2">
      <c r="A12" s="5" t="s">
        <v>21</v>
      </c>
      <c r="B12" s="6">
        <v>1325475</v>
      </c>
      <c r="C12" s="6">
        <v>63367</v>
      </c>
      <c r="D12" s="6">
        <v>25513</v>
      </c>
      <c r="E12" s="6">
        <v>1256</v>
      </c>
      <c r="F12" s="6">
        <v>7785</v>
      </c>
      <c r="G12" s="6">
        <v>419</v>
      </c>
      <c r="H12" s="6">
        <v>1985</v>
      </c>
      <c r="I12" s="6">
        <v>112</v>
      </c>
      <c r="J12" s="6">
        <v>124</v>
      </c>
      <c r="K12" s="6">
        <v>17</v>
      </c>
      <c r="L12" s="6">
        <v>61</v>
      </c>
      <c r="M12" s="6">
        <v>7</v>
      </c>
    </row>
    <row r="13" spans="1:18" x14ac:dyDescent="0.2">
      <c r="A13" s="5" t="s">
        <v>22</v>
      </c>
      <c r="B13" s="6">
        <v>1854788</v>
      </c>
      <c r="C13" s="6">
        <v>74541</v>
      </c>
      <c r="D13" s="6">
        <v>27452</v>
      </c>
      <c r="E13" s="6">
        <v>1274</v>
      </c>
      <c r="F13" s="6">
        <v>5562</v>
      </c>
      <c r="G13" s="6">
        <v>298</v>
      </c>
      <c r="H13" s="6">
        <v>1428</v>
      </c>
      <c r="I13" s="6">
        <v>86</v>
      </c>
      <c r="J13" s="6">
        <v>75</v>
      </c>
      <c r="K13" s="6">
        <v>21</v>
      </c>
      <c r="L13" s="6">
        <v>32</v>
      </c>
      <c r="M13" s="6">
        <v>6</v>
      </c>
    </row>
    <row r="14" spans="1:18" x14ac:dyDescent="0.2">
      <c r="A14" s="5" t="s">
        <v>23</v>
      </c>
      <c r="B14" s="6">
        <v>1654876</v>
      </c>
      <c r="C14" s="6">
        <v>78458</v>
      </c>
      <c r="D14" s="6">
        <v>36525</v>
      </c>
      <c r="E14" s="6">
        <v>2115</v>
      </c>
      <c r="F14" s="6">
        <v>12235</v>
      </c>
      <c r="G14" s="6">
        <v>712</v>
      </c>
      <c r="H14" s="6">
        <v>2565</v>
      </c>
      <c r="I14" s="6">
        <v>177</v>
      </c>
      <c r="J14" s="6">
        <v>228</v>
      </c>
      <c r="K14" s="6">
        <v>54</v>
      </c>
      <c r="L14" s="6">
        <v>216</v>
      </c>
      <c r="M14" s="6">
        <v>18</v>
      </c>
    </row>
    <row r="15" spans="1:18" x14ac:dyDescent="0.2">
      <c r="A15" s="10" t="s">
        <v>24</v>
      </c>
      <c r="B15" s="11"/>
      <c r="C15" s="11">
        <f>AVERAGE(C12:C14)</f>
        <v>72122</v>
      </c>
      <c r="D15" s="11"/>
      <c r="E15" s="11">
        <f t="shared" ref="E15:M15" si="1">AVERAGE(E12:E14)</f>
        <v>1548.3333333333333</v>
      </c>
      <c r="F15" s="11"/>
      <c r="G15" s="11">
        <f t="shared" si="1"/>
        <v>476.33333333333331</v>
      </c>
      <c r="H15" s="11"/>
      <c r="I15" s="11">
        <f t="shared" si="1"/>
        <v>125</v>
      </c>
      <c r="J15" s="11"/>
      <c r="K15" s="11">
        <f t="shared" si="1"/>
        <v>30.666666666666668</v>
      </c>
      <c r="L15" s="11"/>
      <c r="M15" s="11">
        <f t="shared" si="1"/>
        <v>10.333333333333334</v>
      </c>
    </row>
    <row r="16" spans="1:18" x14ac:dyDescent="0.2">
      <c r="A16" s="2"/>
      <c r="B16" s="2"/>
      <c r="G16" s="1" t="s">
        <v>25</v>
      </c>
      <c r="H16" s="1">
        <f>SUM(E15,G15,K15,I15,M15)</f>
        <v>2190.6666666666665</v>
      </c>
    </row>
    <row r="17" spans="1:23" x14ac:dyDescent="0.2">
      <c r="A17" s="2"/>
      <c r="B17" s="2"/>
      <c r="E17" s="12"/>
    </row>
    <row r="18" spans="1:23" x14ac:dyDescent="0.2">
      <c r="A18" s="13"/>
      <c r="B18" s="82" t="s">
        <v>9</v>
      </c>
      <c r="C18" s="83"/>
      <c r="D18" s="82" t="s">
        <v>12</v>
      </c>
      <c r="E18" s="83"/>
      <c r="F18" s="82" t="s">
        <v>13</v>
      </c>
      <c r="G18" s="83"/>
      <c r="H18" s="82" t="s">
        <v>15</v>
      </c>
      <c r="I18" s="83"/>
      <c r="J18" s="82" t="s">
        <v>17</v>
      </c>
      <c r="K18" s="83"/>
      <c r="L18" s="82" t="s">
        <v>19</v>
      </c>
      <c r="M18" s="83"/>
      <c r="N18" s="82" t="s">
        <v>21</v>
      </c>
      <c r="O18" s="83"/>
      <c r="P18" s="82" t="s">
        <v>22</v>
      </c>
      <c r="Q18" s="83"/>
      <c r="R18" s="82" t="s">
        <v>23</v>
      </c>
      <c r="S18" s="83"/>
    </row>
    <row r="19" spans="1:23" x14ac:dyDescent="0.2">
      <c r="A19" s="13"/>
      <c r="B19" s="14" t="s">
        <v>26</v>
      </c>
      <c r="C19" s="14" t="s">
        <v>7</v>
      </c>
      <c r="D19" s="14" t="s">
        <v>6</v>
      </c>
      <c r="E19" s="14" t="s">
        <v>7</v>
      </c>
      <c r="F19" s="14" t="s">
        <v>6</v>
      </c>
      <c r="G19" s="14" t="s">
        <v>7</v>
      </c>
      <c r="H19" s="14" t="s">
        <v>6</v>
      </c>
      <c r="I19" s="14" t="s">
        <v>7</v>
      </c>
      <c r="J19" s="14" t="s">
        <v>6</v>
      </c>
      <c r="K19" s="14" t="s">
        <v>7</v>
      </c>
      <c r="L19" s="14" t="s">
        <v>6</v>
      </c>
      <c r="M19" s="14" t="s">
        <v>7</v>
      </c>
      <c r="N19" s="14" t="s">
        <v>6</v>
      </c>
      <c r="O19" s="14" t="s">
        <v>7</v>
      </c>
      <c r="P19" s="14" t="s">
        <v>6</v>
      </c>
      <c r="Q19" s="14" t="s">
        <v>7</v>
      </c>
      <c r="R19" s="14" t="s">
        <v>6</v>
      </c>
      <c r="S19" s="14" t="s">
        <v>7</v>
      </c>
      <c r="T19" s="15" t="s">
        <v>27</v>
      </c>
      <c r="U19" s="15" t="s">
        <v>28</v>
      </c>
      <c r="V19" s="16"/>
    </row>
    <row r="20" spans="1:23" x14ac:dyDescent="0.2">
      <c r="A20" s="13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7"/>
      <c r="U20" s="17"/>
      <c r="V20" s="18"/>
    </row>
    <row r="21" spans="1:23" x14ac:dyDescent="0.2">
      <c r="A21" s="19" t="s">
        <v>29</v>
      </c>
      <c r="B21" s="20">
        <v>1320232</v>
      </c>
      <c r="C21" s="20">
        <v>46581</v>
      </c>
      <c r="D21" s="20">
        <v>1344229</v>
      </c>
      <c r="E21" s="20">
        <v>71154</v>
      </c>
      <c r="F21" s="20">
        <v>1126895</v>
      </c>
      <c r="G21" s="20">
        <v>51637</v>
      </c>
      <c r="H21" s="20">
        <v>1790876</v>
      </c>
      <c r="I21" s="20">
        <v>76485</v>
      </c>
      <c r="J21" s="20">
        <v>1923225</v>
      </c>
      <c r="K21" s="20">
        <v>79815</v>
      </c>
      <c r="L21" s="20">
        <v>1503896</v>
      </c>
      <c r="M21" s="20">
        <v>644322</v>
      </c>
      <c r="N21" s="20">
        <v>1281662</v>
      </c>
      <c r="O21" s="20">
        <v>61142</v>
      </c>
      <c r="P21" s="20">
        <v>1812293</v>
      </c>
      <c r="Q21" s="20">
        <v>72136</v>
      </c>
      <c r="R21" s="20">
        <v>1601103</v>
      </c>
      <c r="S21" s="20">
        <v>72173</v>
      </c>
      <c r="T21" s="17"/>
      <c r="U21" s="17"/>
      <c r="V21" s="19" t="s">
        <v>29</v>
      </c>
      <c r="W21" s="21" t="s">
        <v>30</v>
      </c>
    </row>
    <row r="22" spans="1:23" x14ac:dyDescent="0.2">
      <c r="A22" s="22" t="s">
        <v>31</v>
      </c>
      <c r="B22" s="20">
        <v>96</v>
      </c>
      <c r="C22" s="20">
        <v>14</v>
      </c>
      <c r="D22" s="20">
        <v>112</v>
      </c>
      <c r="E22" s="20">
        <v>18</v>
      </c>
      <c r="F22" s="20">
        <v>56</v>
      </c>
      <c r="G22" s="20">
        <v>5</v>
      </c>
      <c r="H22" s="20">
        <v>19854</v>
      </c>
      <c r="I22" s="20">
        <v>924</v>
      </c>
      <c r="J22" s="20">
        <v>17526</v>
      </c>
      <c r="K22" s="20">
        <v>865</v>
      </c>
      <c r="L22" s="20">
        <v>11548</v>
      </c>
      <c r="M22" s="20">
        <v>614</v>
      </c>
      <c r="N22" s="20">
        <v>25513</v>
      </c>
      <c r="O22" s="20">
        <v>1256</v>
      </c>
      <c r="P22" s="20">
        <v>27452</v>
      </c>
      <c r="Q22" s="14">
        <v>1274</v>
      </c>
      <c r="R22" s="20">
        <v>36525</v>
      </c>
      <c r="S22" s="14">
        <v>2115</v>
      </c>
      <c r="T22" s="23">
        <v>2.3818065475670002E-3</v>
      </c>
      <c r="U22" s="24">
        <v>3.4419805791953043E-2</v>
      </c>
      <c r="V22" s="22" t="s">
        <v>31</v>
      </c>
      <c r="W22" s="25" t="s">
        <v>32</v>
      </c>
    </row>
    <row r="23" spans="1:23" x14ac:dyDescent="0.2">
      <c r="A23" s="19" t="s">
        <v>33</v>
      </c>
      <c r="B23" s="26">
        <v>0</v>
      </c>
      <c r="C23" s="26">
        <v>0</v>
      </c>
      <c r="D23" s="20">
        <v>0</v>
      </c>
      <c r="E23" s="20">
        <v>0</v>
      </c>
      <c r="F23" s="20">
        <v>0</v>
      </c>
      <c r="G23" s="20">
        <v>0</v>
      </c>
      <c r="H23" s="20">
        <v>7</v>
      </c>
      <c r="I23" s="20">
        <v>1</v>
      </c>
      <c r="J23" s="20">
        <v>0</v>
      </c>
      <c r="K23" s="20">
        <v>0</v>
      </c>
      <c r="L23" s="20">
        <v>3</v>
      </c>
      <c r="M23" s="20">
        <v>1</v>
      </c>
      <c r="N23" s="20">
        <v>12</v>
      </c>
      <c r="O23" s="20">
        <v>2</v>
      </c>
      <c r="P23" s="20">
        <v>0</v>
      </c>
      <c r="Q23" s="20">
        <v>0</v>
      </c>
      <c r="R23" s="20">
        <v>38</v>
      </c>
      <c r="S23" s="20">
        <v>4</v>
      </c>
      <c r="T23" s="27">
        <v>0.28621291270163501</v>
      </c>
      <c r="U23" s="17">
        <v>0.14355977807405479</v>
      </c>
      <c r="V23" s="19">
        <v>-9</v>
      </c>
      <c r="W23" s="28" t="s">
        <v>34</v>
      </c>
    </row>
    <row r="24" spans="1:23" x14ac:dyDescent="0.2">
      <c r="A24" s="19" t="s">
        <v>33</v>
      </c>
      <c r="B24" s="26">
        <v>0</v>
      </c>
      <c r="C24" s="26">
        <v>0</v>
      </c>
      <c r="D24" s="20">
        <v>2</v>
      </c>
      <c r="E24" s="20">
        <v>1</v>
      </c>
      <c r="F24" s="20">
        <v>0</v>
      </c>
      <c r="G24" s="20">
        <v>0</v>
      </c>
      <c r="H24" s="20">
        <v>3</v>
      </c>
      <c r="I24" s="20">
        <v>1</v>
      </c>
      <c r="J24" s="20">
        <v>0</v>
      </c>
      <c r="K24" s="20">
        <v>0</v>
      </c>
      <c r="L24" s="20">
        <v>4</v>
      </c>
      <c r="M24" s="20">
        <v>1</v>
      </c>
      <c r="N24" s="20">
        <v>11</v>
      </c>
      <c r="O24" s="20">
        <v>2</v>
      </c>
      <c r="P24" s="20">
        <v>12</v>
      </c>
      <c r="Q24" s="20">
        <v>1</v>
      </c>
      <c r="R24" s="20">
        <v>85</v>
      </c>
      <c r="S24" s="20">
        <v>5</v>
      </c>
      <c r="T24" s="27">
        <v>0.63658320228890897</v>
      </c>
      <c r="U24" s="17">
        <v>0.14355977807405479</v>
      </c>
      <c r="V24" s="19" t="s">
        <v>33</v>
      </c>
      <c r="W24" s="28" t="s">
        <v>35</v>
      </c>
    </row>
    <row r="25" spans="1:23" x14ac:dyDescent="0.2">
      <c r="A25" s="19" t="s">
        <v>33</v>
      </c>
      <c r="B25" s="26">
        <v>3</v>
      </c>
      <c r="C25" s="26">
        <v>1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20">
        <v>14</v>
      </c>
      <c r="K25" s="20">
        <v>2</v>
      </c>
      <c r="L25" s="20">
        <v>1</v>
      </c>
      <c r="M25" s="20">
        <v>1</v>
      </c>
      <c r="N25" s="20">
        <v>18</v>
      </c>
      <c r="O25" s="20">
        <v>3</v>
      </c>
      <c r="P25" s="20">
        <v>8</v>
      </c>
      <c r="Q25" s="20">
        <v>1</v>
      </c>
      <c r="R25" s="20">
        <v>29</v>
      </c>
      <c r="S25" s="20">
        <v>4</v>
      </c>
      <c r="T25" s="27">
        <v>0.65352387073428997</v>
      </c>
      <c r="U25" s="17">
        <v>0.13207784210737131</v>
      </c>
      <c r="V25" s="19" t="s">
        <v>33</v>
      </c>
      <c r="W25" s="28" t="s">
        <v>36</v>
      </c>
    </row>
    <row r="26" spans="1:23" x14ac:dyDescent="0.2">
      <c r="A26" s="22" t="s">
        <v>37</v>
      </c>
      <c r="B26" s="26">
        <v>0</v>
      </c>
      <c r="C26" s="26">
        <v>0</v>
      </c>
      <c r="D26" s="20">
        <v>8</v>
      </c>
      <c r="E26" s="20">
        <v>1</v>
      </c>
      <c r="F26" s="20">
        <v>0</v>
      </c>
      <c r="G26" s="20">
        <v>0</v>
      </c>
      <c r="H26" s="20">
        <v>92</v>
      </c>
      <c r="I26" s="20">
        <v>4</v>
      </c>
      <c r="J26" s="20">
        <v>28</v>
      </c>
      <c r="K26" s="20">
        <v>3</v>
      </c>
      <c r="L26" s="20">
        <v>11</v>
      </c>
      <c r="M26" s="20">
        <v>4</v>
      </c>
      <c r="N26" s="20">
        <v>87</v>
      </c>
      <c r="O26" s="20">
        <v>6</v>
      </c>
      <c r="P26" s="20">
        <v>43</v>
      </c>
      <c r="Q26" s="20">
        <v>4</v>
      </c>
      <c r="R26" s="20">
        <v>85</v>
      </c>
      <c r="S26" s="20">
        <v>7</v>
      </c>
      <c r="T26" s="23">
        <v>2.1216476358173999E-2</v>
      </c>
      <c r="U26" s="24">
        <v>3.4419805791953043E-2</v>
      </c>
      <c r="V26" s="22" t="s">
        <v>37</v>
      </c>
      <c r="W26" s="28" t="s">
        <v>38</v>
      </c>
    </row>
    <row r="27" spans="1:23" x14ac:dyDescent="0.2">
      <c r="A27" s="19" t="s">
        <v>37</v>
      </c>
      <c r="B27" s="26">
        <v>4</v>
      </c>
      <c r="C27" s="26">
        <v>1</v>
      </c>
      <c r="D27" s="20">
        <v>0</v>
      </c>
      <c r="E27" s="20">
        <v>0</v>
      </c>
      <c r="F27" s="20">
        <v>0</v>
      </c>
      <c r="G27" s="20">
        <v>0</v>
      </c>
      <c r="H27" s="20">
        <v>6</v>
      </c>
      <c r="I27" s="20">
        <v>2</v>
      </c>
      <c r="J27" s="20">
        <v>31</v>
      </c>
      <c r="K27" s="20">
        <v>4</v>
      </c>
      <c r="L27" s="20">
        <v>8</v>
      </c>
      <c r="M27" s="20">
        <v>3</v>
      </c>
      <c r="N27" s="20">
        <v>188</v>
      </c>
      <c r="O27" s="20">
        <v>15</v>
      </c>
      <c r="P27" s="20">
        <v>84</v>
      </c>
      <c r="Q27" s="20">
        <v>5</v>
      </c>
      <c r="R27" s="20">
        <v>162</v>
      </c>
      <c r="S27" s="20">
        <v>12</v>
      </c>
      <c r="T27" s="27">
        <v>8.8446835452708997E-2</v>
      </c>
      <c r="U27" s="17">
        <v>7.0550470071848712E-2</v>
      </c>
      <c r="V27" s="19" t="s">
        <v>37</v>
      </c>
      <c r="W27" s="28" t="s">
        <v>39</v>
      </c>
    </row>
    <row r="28" spans="1:23" x14ac:dyDescent="0.2">
      <c r="A28" s="22" t="s">
        <v>14</v>
      </c>
      <c r="B28" s="26">
        <v>0</v>
      </c>
      <c r="C28" s="26">
        <v>0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20">
        <v>0</v>
      </c>
      <c r="K28" s="20">
        <v>0</v>
      </c>
      <c r="L28" s="20">
        <v>15</v>
      </c>
      <c r="M28" s="20">
        <v>5</v>
      </c>
      <c r="N28" s="20">
        <v>8</v>
      </c>
      <c r="O28" s="20">
        <v>2</v>
      </c>
      <c r="P28" s="20">
        <v>3</v>
      </c>
      <c r="Q28" s="20">
        <v>1</v>
      </c>
      <c r="R28" s="20">
        <v>5</v>
      </c>
      <c r="S28" s="20">
        <v>2</v>
      </c>
      <c r="T28" s="27">
        <v>0.538417391472088</v>
      </c>
      <c r="U28" s="24">
        <v>3.6252249499562614E-2</v>
      </c>
      <c r="V28" s="22" t="s">
        <v>14</v>
      </c>
      <c r="W28" s="25" t="s">
        <v>40</v>
      </c>
    </row>
    <row r="29" spans="1:23" x14ac:dyDescent="0.2">
      <c r="A29" s="19" t="s">
        <v>14</v>
      </c>
      <c r="B29" s="26">
        <v>0</v>
      </c>
      <c r="C29" s="26">
        <v>0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20">
        <v>3</v>
      </c>
      <c r="K29" s="20">
        <v>1</v>
      </c>
      <c r="L29" s="20">
        <v>0</v>
      </c>
      <c r="M29" s="20">
        <v>0</v>
      </c>
      <c r="N29" s="20">
        <v>4</v>
      </c>
      <c r="O29" s="20">
        <v>2</v>
      </c>
      <c r="P29" s="20">
        <v>0</v>
      </c>
      <c r="Q29" s="20">
        <v>0</v>
      </c>
      <c r="R29" s="20">
        <v>11</v>
      </c>
      <c r="S29" s="20">
        <v>3</v>
      </c>
      <c r="T29" s="27">
        <v>0.538417391472088</v>
      </c>
      <c r="U29" s="17">
        <v>0.14355977807405479</v>
      </c>
      <c r="V29" s="19" t="s">
        <v>14</v>
      </c>
      <c r="W29" s="29" t="s">
        <v>41</v>
      </c>
    </row>
    <row r="30" spans="1:23" x14ac:dyDescent="0.2">
      <c r="A30" s="19" t="s">
        <v>14</v>
      </c>
      <c r="B30" s="26">
        <v>0</v>
      </c>
      <c r="C30" s="26">
        <v>0</v>
      </c>
      <c r="D30" s="20">
        <v>0</v>
      </c>
      <c r="E30" s="20">
        <v>0</v>
      </c>
      <c r="F30" s="20">
        <v>0</v>
      </c>
      <c r="G30" s="20">
        <v>0</v>
      </c>
      <c r="H30" s="20">
        <v>3</v>
      </c>
      <c r="I30" s="20">
        <v>1</v>
      </c>
      <c r="J30" s="20">
        <v>0</v>
      </c>
      <c r="K30" s="20">
        <v>0</v>
      </c>
      <c r="L30" s="20">
        <v>0</v>
      </c>
      <c r="M30" s="20">
        <v>0</v>
      </c>
      <c r="N30" s="20">
        <v>0</v>
      </c>
      <c r="O30" s="20">
        <v>0</v>
      </c>
      <c r="P30" s="20">
        <v>0</v>
      </c>
      <c r="Q30" s="20">
        <v>0</v>
      </c>
      <c r="R30" s="20">
        <v>8</v>
      </c>
      <c r="S30" s="20">
        <v>3</v>
      </c>
      <c r="T30" s="27">
        <v>0.538417391472088</v>
      </c>
      <c r="U30" s="17">
        <v>0.34425664416373919</v>
      </c>
      <c r="V30" s="19" t="s">
        <v>14</v>
      </c>
      <c r="W30" s="25" t="s">
        <v>42</v>
      </c>
    </row>
    <row r="31" spans="1:23" x14ac:dyDescent="0.2">
      <c r="A31" s="19" t="s">
        <v>14</v>
      </c>
      <c r="B31" s="26">
        <v>2</v>
      </c>
      <c r="C31" s="26">
        <v>1</v>
      </c>
      <c r="D31" s="20">
        <v>0</v>
      </c>
      <c r="E31" s="20">
        <v>0</v>
      </c>
      <c r="F31" s="20">
        <v>3</v>
      </c>
      <c r="G31" s="20">
        <v>1</v>
      </c>
      <c r="H31" s="20">
        <v>0</v>
      </c>
      <c r="I31" s="20">
        <v>0</v>
      </c>
      <c r="J31" s="20">
        <v>3</v>
      </c>
      <c r="K31" s="20">
        <v>1</v>
      </c>
      <c r="L31" s="20">
        <v>0</v>
      </c>
      <c r="M31" s="20">
        <v>0</v>
      </c>
      <c r="N31" s="20">
        <v>3</v>
      </c>
      <c r="O31" s="20">
        <v>1</v>
      </c>
      <c r="P31" s="20">
        <v>0</v>
      </c>
      <c r="Q31" s="20">
        <v>0</v>
      </c>
      <c r="R31" s="20">
        <v>11</v>
      </c>
      <c r="S31" s="20">
        <v>3</v>
      </c>
      <c r="T31" s="27">
        <v>0.538417391472088</v>
      </c>
      <c r="U31" s="17">
        <v>0.65327738965694437</v>
      </c>
      <c r="V31" s="19" t="s">
        <v>14</v>
      </c>
      <c r="W31" s="25" t="s">
        <v>43</v>
      </c>
    </row>
    <row r="32" spans="1:23" x14ac:dyDescent="0.2">
      <c r="A32" s="19" t="s">
        <v>14</v>
      </c>
      <c r="B32" s="26">
        <v>2</v>
      </c>
      <c r="C32" s="26">
        <v>1</v>
      </c>
      <c r="D32" s="20">
        <v>0</v>
      </c>
      <c r="E32" s="20">
        <v>0</v>
      </c>
      <c r="F32" s="20">
        <v>4</v>
      </c>
      <c r="G32" s="20">
        <v>1</v>
      </c>
      <c r="H32" s="20">
        <v>2</v>
      </c>
      <c r="I32" s="20">
        <v>1</v>
      </c>
      <c r="J32" s="20">
        <v>0</v>
      </c>
      <c r="K32" s="20">
        <v>0</v>
      </c>
      <c r="L32" s="20">
        <v>0</v>
      </c>
      <c r="M32" s="20">
        <v>0</v>
      </c>
      <c r="N32" s="20">
        <v>0</v>
      </c>
      <c r="O32" s="20">
        <v>0</v>
      </c>
      <c r="P32" s="20">
        <v>0</v>
      </c>
      <c r="Q32" s="20">
        <v>0</v>
      </c>
      <c r="R32" s="20">
        <v>13</v>
      </c>
      <c r="S32" s="20">
        <v>5</v>
      </c>
      <c r="T32" s="27">
        <v>0.538417391472088</v>
      </c>
      <c r="U32" s="17">
        <v>0.65327738965694437</v>
      </c>
      <c r="V32" s="19" t="s">
        <v>14</v>
      </c>
      <c r="W32" s="25" t="s">
        <v>44</v>
      </c>
    </row>
    <row r="33" spans="1:23" x14ac:dyDescent="0.2">
      <c r="A33" s="22" t="s">
        <v>14</v>
      </c>
      <c r="B33" s="26">
        <v>0</v>
      </c>
      <c r="C33" s="26">
        <v>0</v>
      </c>
      <c r="D33" s="20">
        <v>2</v>
      </c>
      <c r="E33" s="20">
        <v>1</v>
      </c>
      <c r="F33" s="20">
        <v>0</v>
      </c>
      <c r="G33" s="20">
        <v>0</v>
      </c>
      <c r="H33" s="20">
        <v>0</v>
      </c>
      <c r="I33" s="20">
        <v>0</v>
      </c>
      <c r="J33" s="20">
        <v>14</v>
      </c>
      <c r="K33" s="20">
        <v>4</v>
      </c>
      <c r="L33" s="20">
        <v>0</v>
      </c>
      <c r="M33" s="20">
        <v>0</v>
      </c>
      <c r="N33" s="20">
        <v>11</v>
      </c>
      <c r="O33" s="20">
        <v>3</v>
      </c>
      <c r="P33" s="20">
        <v>6</v>
      </c>
      <c r="Q33" s="20">
        <v>2</v>
      </c>
      <c r="R33" s="20">
        <v>22</v>
      </c>
      <c r="S33" s="20">
        <v>4</v>
      </c>
      <c r="T33" s="27">
        <v>0.63658320228890897</v>
      </c>
      <c r="U33" s="24">
        <v>3.6252249499562614E-2</v>
      </c>
      <c r="V33" s="22" t="s">
        <v>14</v>
      </c>
      <c r="W33" s="25" t="s">
        <v>45</v>
      </c>
    </row>
    <row r="34" spans="1:23" x14ac:dyDescent="0.2">
      <c r="A34" s="19" t="s">
        <v>14</v>
      </c>
      <c r="B34" s="26">
        <v>1</v>
      </c>
      <c r="C34" s="26">
        <v>1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11</v>
      </c>
      <c r="M34" s="20">
        <v>3</v>
      </c>
      <c r="N34" s="20">
        <v>16</v>
      </c>
      <c r="O34" s="20">
        <v>5</v>
      </c>
      <c r="P34" s="20">
        <v>5</v>
      </c>
      <c r="Q34" s="20">
        <v>2</v>
      </c>
      <c r="R34" s="20">
        <v>9</v>
      </c>
      <c r="S34" s="20">
        <v>2</v>
      </c>
      <c r="T34" s="27">
        <v>0.69942834800993403</v>
      </c>
      <c r="U34" s="17">
        <v>0.14355977807405479</v>
      </c>
      <c r="V34" s="19" t="s">
        <v>14</v>
      </c>
      <c r="W34" s="25" t="s">
        <v>46</v>
      </c>
    </row>
    <row r="35" spans="1:23" x14ac:dyDescent="0.2">
      <c r="A35" s="19" t="s">
        <v>14</v>
      </c>
      <c r="B35" s="26">
        <v>0</v>
      </c>
      <c r="C35" s="26">
        <v>0</v>
      </c>
      <c r="D35" s="20">
        <v>2</v>
      </c>
      <c r="E35" s="20">
        <v>1</v>
      </c>
      <c r="F35" s="20">
        <v>0</v>
      </c>
      <c r="G35" s="20">
        <v>0</v>
      </c>
      <c r="H35" s="20">
        <v>0</v>
      </c>
      <c r="I35" s="20">
        <v>0</v>
      </c>
      <c r="J35" s="20">
        <v>0</v>
      </c>
      <c r="K35" s="20">
        <v>0</v>
      </c>
      <c r="L35" s="20">
        <v>2</v>
      </c>
      <c r="M35" s="20">
        <v>1</v>
      </c>
      <c r="N35" s="20">
        <v>5</v>
      </c>
      <c r="O35" s="20">
        <v>2</v>
      </c>
      <c r="P35" s="20">
        <v>1</v>
      </c>
      <c r="Q35" s="20">
        <v>1</v>
      </c>
      <c r="R35" s="20">
        <v>14</v>
      </c>
      <c r="S35" s="20">
        <v>2</v>
      </c>
      <c r="T35" s="27">
        <v>0.95302469170360304</v>
      </c>
      <c r="U35" s="17">
        <v>8.5143284575893916E-2</v>
      </c>
      <c r="V35" s="19" t="s">
        <v>14</v>
      </c>
      <c r="W35" s="25" t="s">
        <v>47</v>
      </c>
    </row>
    <row r="36" spans="1:23" x14ac:dyDescent="0.2">
      <c r="A36" s="22" t="s">
        <v>48</v>
      </c>
      <c r="B36" s="20">
        <v>6</v>
      </c>
      <c r="C36" s="20">
        <v>2</v>
      </c>
      <c r="D36" s="20">
        <v>4</v>
      </c>
      <c r="E36" s="20">
        <v>1</v>
      </c>
      <c r="F36" s="20">
        <v>5</v>
      </c>
      <c r="G36" s="20">
        <v>1</v>
      </c>
      <c r="H36" s="20">
        <v>655</v>
      </c>
      <c r="I36" s="20">
        <v>41</v>
      </c>
      <c r="J36" s="20">
        <v>421</v>
      </c>
      <c r="K36" s="20">
        <v>33</v>
      </c>
      <c r="L36" s="20">
        <v>326</v>
      </c>
      <c r="M36" s="20">
        <v>26</v>
      </c>
      <c r="N36" s="20">
        <v>1563</v>
      </c>
      <c r="O36" s="20">
        <v>122</v>
      </c>
      <c r="P36" s="20">
        <v>1024</v>
      </c>
      <c r="Q36" s="20">
        <v>65</v>
      </c>
      <c r="R36" s="20">
        <v>1885</v>
      </c>
      <c r="S36" s="20">
        <v>137</v>
      </c>
      <c r="T36" s="23">
        <v>4.454249073934E-3</v>
      </c>
      <c r="U36" s="24">
        <v>3.6252249499562614E-2</v>
      </c>
      <c r="V36" s="22" t="s">
        <v>48</v>
      </c>
      <c r="W36" s="25" t="s">
        <v>49</v>
      </c>
    </row>
    <row r="37" spans="1:23" x14ac:dyDescent="0.2">
      <c r="A37" s="22" t="s">
        <v>48</v>
      </c>
      <c r="B37" s="20">
        <v>3</v>
      </c>
      <c r="C37" s="20">
        <v>1</v>
      </c>
      <c r="D37" s="20">
        <v>12</v>
      </c>
      <c r="E37" s="20">
        <v>2</v>
      </c>
      <c r="F37" s="20">
        <v>0</v>
      </c>
      <c r="G37" s="20">
        <v>0</v>
      </c>
      <c r="H37" s="20">
        <v>285</v>
      </c>
      <c r="I37" s="20">
        <v>19</v>
      </c>
      <c r="J37" s="20">
        <v>224</v>
      </c>
      <c r="K37" s="20">
        <v>17</v>
      </c>
      <c r="L37" s="20">
        <v>167</v>
      </c>
      <c r="M37" s="20">
        <v>12</v>
      </c>
      <c r="N37" s="20">
        <v>452</v>
      </c>
      <c r="O37" s="20">
        <v>29</v>
      </c>
      <c r="P37" s="20">
        <v>368</v>
      </c>
      <c r="Q37" s="20">
        <v>21</v>
      </c>
      <c r="R37" s="20">
        <v>952</v>
      </c>
      <c r="S37" s="20">
        <v>51</v>
      </c>
      <c r="T37" s="23">
        <v>4.454249073934E-3</v>
      </c>
      <c r="U37" s="24">
        <v>3.6252249499562614E-2</v>
      </c>
      <c r="V37" s="22" t="s">
        <v>48</v>
      </c>
      <c r="W37" s="25" t="s">
        <v>50</v>
      </c>
    </row>
    <row r="38" spans="1:23" x14ac:dyDescent="0.2">
      <c r="A38" s="22" t="s">
        <v>48</v>
      </c>
      <c r="B38" s="20">
        <v>7</v>
      </c>
      <c r="C38" s="20">
        <v>2</v>
      </c>
      <c r="D38" s="20">
        <v>0</v>
      </c>
      <c r="E38" s="20">
        <v>0</v>
      </c>
      <c r="F38" s="20">
        <v>3</v>
      </c>
      <c r="G38" s="20">
        <v>1</v>
      </c>
      <c r="H38" s="20">
        <v>442</v>
      </c>
      <c r="I38" s="20">
        <v>28</v>
      </c>
      <c r="J38" s="20">
        <v>773</v>
      </c>
      <c r="K38" s="20">
        <v>40</v>
      </c>
      <c r="L38" s="20">
        <v>386</v>
      </c>
      <c r="M38" s="20">
        <v>22</v>
      </c>
      <c r="N38" s="20">
        <v>772</v>
      </c>
      <c r="O38" s="20">
        <v>41</v>
      </c>
      <c r="P38" s="20">
        <v>568</v>
      </c>
      <c r="Q38" s="20">
        <v>33</v>
      </c>
      <c r="R38" s="20">
        <v>1424</v>
      </c>
      <c r="S38" s="20">
        <v>89</v>
      </c>
      <c r="T38" s="23">
        <v>1.0162030804018E-2</v>
      </c>
      <c r="U38" s="24">
        <v>4.8899015014320008E-2</v>
      </c>
      <c r="V38" s="22" t="s">
        <v>48</v>
      </c>
      <c r="W38" s="25" t="s">
        <v>51</v>
      </c>
    </row>
    <row r="39" spans="1:23" x14ac:dyDescent="0.2">
      <c r="A39" s="22" t="s">
        <v>48</v>
      </c>
      <c r="B39" s="20">
        <v>3</v>
      </c>
      <c r="C39" s="20">
        <v>1</v>
      </c>
      <c r="D39" s="20">
        <v>8</v>
      </c>
      <c r="E39" s="20">
        <v>2</v>
      </c>
      <c r="F39" s="20">
        <v>5</v>
      </c>
      <c r="G39" s="20">
        <v>2</v>
      </c>
      <c r="H39" s="20">
        <v>385</v>
      </c>
      <c r="I39" s="20">
        <v>23</v>
      </c>
      <c r="J39" s="20">
        <v>897</v>
      </c>
      <c r="K39" s="20">
        <v>51</v>
      </c>
      <c r="L39" s="20">
        <v>423</v>
      </c>
      <c r="M39" s="20">
        <v>31</v>
      </c>
      <c r="N39" s="20">
        <v>689</v>
      </c>
      <c r="O39" s="20">
        <v>63</v>
      </c>
      <c r="P39" s="20">
        <v>556</v>
      </c>
      <c r="Q39" s="20">
        <v>42</v>
      </c>
      <c r="R39" s="20">
        <v>1626</v>
      </c>
      <c r="S39" s="20">
        <v>115</v>
      </c>
      <c r="T39" s="23">
        <v>3.4675576740190998E-2</v>
      </c>
      <c r="U39" s="24">
        <v>4.4571283861633046E-2</v>
      </c>
      <c r="V39" s="22" t="s">
        <v>48</v>
      </c>
      <c r="W39" s="25" t="s">
        <v>52</v>
      </c>
    </row>
    <row r="40" spans="1:23" x14ac:dyDescent="0.2">
      <c r="A40" s="22">
        <v>-1</v>
      </c>
      <c r="B40" s="20">
        <v>24</v>
      </c>
      <c r="C40" s="20">
        <v>3</v>
      </c>
      <c r="D40" s="20">
        <v>37</v>
      </c>
      <c r="E40" s="20">
        <v>4</v>
      </c>
      <c r="F40" s="20">
        <v>19</v>
      </c>
      <c r="G40" s="20">
        <v>3</v>
      </c>
      <c r="H40" s="20">
        <v>217</v>
      </c>
      <c r="I40" s="20">
        <v>14</v>
      </c>
      <c r="J40" s="20">
        <v>182</v>
      </c>
      <c r="K40" s="20">
        <v>11</v>
      </c>
      <c r="L40" s="20">
        <v>29</v>
      </c>
      <c r="M40" s="20">
        <v>9</v>
      </c>
      <c r="N40" s="20">
        <v>384</v>
      </c>
      <c r="O40" s="20">
        <v>22</v>
      </c>
      <c r="P40" s="20">
        <v>324</v>
      </c>
      <c r="Q40" s="20">
        <v>17</v>
      </c>
      <c r="R40" s="20">
        <v>452</v>
      </c>
      <c r="S40" s="20">
        <v>29</v>
      </c>
      <c r="T40" s="23">
        <v>1.3690091624708E-2</v>
      </c>
      <c r="U40" s="24">
        <v>3.4419805791953043E-2</v>
      </c>
      <c r="V40" s="22">
        <v>-1</v>
      </c>
      <c r="W40" s="25" t="s">
        <v>53</v>
      </c>
    </row>
    <row r="41" spans="1:23" x14ac:dyDescent="0.2">
      <c r="A41" s="22">
        <v>-12</v>
      </c>
      <c r="B41" s="26">
        <v>12</v>
      </c>
      <c r="C41" s="26">
        <v>2</v>
      </c>
      <c r="D41" s="20">
        <v>5</v>
      </c>
      <c r="E41" s="20">
        <v>1</v>
      </c>
      <c r="F41" s="20">
        <v>6</v>
      </c>
      <c r="G41" s="20">
        <v>1</v>
      </c>
      <c r="H41" s="20">
        <v>6</v>
      </c>
      <c r="I41" s="20">
        <v>2</v>
      </c>
      <c r="J41" s="20">
        <v>21</v>
      </c>
      <c r="K41" s="20">
        <v>3</v>
      </c>
      <c r="L41" s="20">
        <v>3</v>
      </c>
      <c r="M41" s="20">
        <v>2</v>
      </c>
      <c r="N41" s="20">
        <v>252</v>
      </c>
      <c r="O41" s="20">
        <v>14</v>
      </c>
      <c r="P41" s="20">
        <v>155</v>
      </c>
      <c r="Q41" s="20">
        <v>9</v>
      </c>
      <c r="R41" s="20">
        <v>338</v>
      </c>
      <c r="S41" s="20">
        <v>19</v>
      </c>
      <c r="T41" s="27">
        <v>0.65352387073428997</v>
      </c>
      <c r="U41" s="24">
        <v>3.6252249499562614E-2</v>
      </c>
      <c r="V41" s="22">
        <v>-12</v>
      </c>
      <c r="W41" s="28" t="s">
        <v>54</v>
      </c>
    </row>
    <row r="42" spans="1:23" x14ac:dyDescent="0.2">
      <c r="A42" s="19">
        <v>-12</v>
      </c>
      <c r="B42" s="26">
        <v>11</v>
      </c>
      <c r="C42" s="26">
        <v>3</v>
      </c>
      <c r="D42" s="20">
        <v>3</v>
      </c>
      <c r="E42" s="20">
        <v>1</v>
      </c>
      <c r="F42" s="20">
        <v>11</v>
      </c>
      <c r="G42" s="20">
        <v>2</v>
      </c>
      <c r="H42" s="20">
        <v>78</v>
      </c>
      <c r="I42" s="20">
        <v>4</v>
      </c>
      <c r="J42" s="20">
        <v>11</v>
      </c>
      <c r="K42" s="20">
        <v>2</v>
      </c>
      <c r="L42" s="20">
        <v>5</v>
      </c>
      <c r="M42" s="20">
        <v>1</v>
      </c>
      <c r="N42" s="20">
        <v>112</v>
      </c>
      <c r="O42" s="20">
        <v>9</v>
      </c>
      <c r="P42" s="20">
        <v>92</v>
      </c>
      <c r="Q42" s="20">
        <v>5</v>
      </c>
      <c r="R42" s="20">
        <v>217</v>
      </c>
      <c r="S42" s="20">
        <v>16</v>
      </c>
      <c r="T42" s="27">
        <v>0.69942834800993403</v>
      </c>
      <c r="U42" s="17">
        <v>0.11285783774359739</v>
      </c>
      <c r="V42" s="19">
        <v>-12</v>
      </c>
      <c r="W42" s="28" t="s">
        <v>55</v>
      </c>
    </row>
    <row r="43" spans="1:23" x14ac:dyDescent="0.2">
      <c r="A43" s="19">
        <v>-50</v>
      </c>
      <c r="B43" s="26">
        <v>0</v>
      </c>
      <c r="C43" s="26">
        <v>0</v>
      </c>
      <c r="D43" s="20">
        <v>0</v>
      </c>
      <c r="E43" s="20">
        <v>0</v>
      </c>
      <c r="F43" s="20">
        <v>0</v>
      </c>
      <c r="G43" s="20">
        <v>0</v>
      </c>
      <c r="H43" s="20">
        <v>3</v>
      </c>
      <c r="I43" s="20">
        <v>1</v>
      </c>
      <c r="J43" s="20">
        <v>0</v>
      </c>
      <c r="K43" s="20">
        <v>0</v>
      </c>
      <c r="L43" s="20">
        <v>0</v>
      </c>
      <c r="M43" s="20">
        <v>0</v>
      </c>
      <c r="N43" s="20">
        <v>2</v>
      </c>
      <c r="O43" s="20">
        <v>1</v>
      </c>
      <c r="P43" s="20">
        <v>0</v>
      </c>
      <c r="Q43" s="20">
        <v>0</v>
      </c>
      <c r="R43" s="20">
        <v>5</v>
      </c>
      <c r="S43" s="20">
        <v>2</v>
      </c>
      <c r="T43" s="27">
        <v>0.538417391472088</v>
      </c>
      <c r="U43" s="17">
        <v>0.14355977807405479</v>
      </c>
      <c r="V43" s="19">
        <v>-50</v>
      </c>
      <c r="W43" s="25" t="s">
        <v>56</v>
      </c>
    </row>
    <row r="44" spans="1:23" x14ac:dyDescent="0.2">
      <c r="A44" s="19">
        <v>-56</v>
      </c>
      <c r="B44" s="26">
        <v>0</v>
      </c>
      <c r="C44" s="26">
        <v>0</v>
      </c>
      <c r="D44" s="20">
        <v>0</v>
      </c>
      <c r="E44" s="20">
        <v>0</v>
      </c>
      <c r="F44" s="20">
        <v>2</v>
      </c>
      <c r="G44" s="20">
        <v>1</v>
      </c>
      <c r="H44" s="20">
        <v>5</v>
      </c>
      <c r="I44" s="20">
        <v>1</v>
      </c>
      <c r="J44" s="20">
        <v>0</v>
      </c>
      <c r="K44" s="20">
        <v>0</v>
      </c>
      <c r="L44" s="20">
        <v>2</v>
      </c>
      <c r="M44" s="20">
        <v>1</v>
      </c>
      <c r="N44" s="20">
        <v>12</v>
      </c>
      <c r="O44" s="20">
        <v>3</v>
      </c>
      <c r="P44" s="20">
        <v>5</v>
      </c>
      <c r="Q44" s="20">
        <v>1</v>
      </c>
      <c r="R44" s="20">
        <v>42</v>
      </c>
      <c r="S44" s="20">
        <v>8</v>
      </c>
      <c r="T44" s="27">
        <v>0.75304545572144699</v>
      </c>
      <c r="U44" s="17">
        <v>0.14819380808876523</v>
      </c>
      <c r="V44" s="19">
        <v>-56</v>
      </c>
      <c r="W44" s="28" t="s">
        <v>57</v>
      </c>
    </row>
    <row r="45" spans="1:23" x14ac:dyDescent="0.2">
      <c r="A45" s="22">
        <v>-69</v>
      </c>
      <c r="B45" s="26">
        <v>0</v>
      </c>
      <c r="C45" s="26">
        <v>0</v>
      </c>
      <c r="D45" s="20">
        <v>0</v>
      </c>
      <c r="E45" s="20">
        <v>0</v>
      </c>
      <c r="F45" s="20">
        <v>0</v>
      </c>
      <c r="G45" s="20">
        <v>0</v>
      </c>
      <c r="H45" s="20">
        <v>14</v>
      </c>
      <c r="I45" s="20">
        <v>2</v>
      </c>
      <c r="J45" s="20">
        <v>4</v>
      </c>
      <c r="K45" s="20">
        <v>1</v>
      </c>
      <c r="L45" s="20">
        <v>5</v>
      </c>
      <c r="M45" s="20">
        <v>2</v>
      </c>
      <c r="N45" s="20">
        <v>33</v>
      </c>
      <c r="O45" s="20">
        <v>4</v>
      </c>
      <c r="P45" s="20">
        <v>22</v>
      </c>
      <c r="Q45" s="20">
        <v>3</v>
      </c>
      <c r="R45" s="20">
        <v>75</v>
      </c>
      <c r="S45" s="20">
        <v>8</v>
      </c>
      <c r="T45" s="23">
        <v>4.1726999814149998E-2</v>
      </c>
      <c r="U45" s="24">
        <v>4.4571283861633046E-2</v>
      </c>
      <c r="V45" s="22">
        <v>-69</v>
      </c>
      <c r="W45" s="28" t="s">
        <v>58</v>
      </c>
    </row>
    <row r="46" spans="1:23" x14ac:dyDescent="0.2">
      <c r="A46" s="22">
        <v>-72</v>
      </c>
      <c r="B46" s="26">
        <v>0</v>
      </c>
      <c r="C46" s="26">
        <v>0</v>
      </c>
      <c r="D46" s="20">
        <v>0</v>
      </c>
      <c r="E46" s="20">
        <v>0</v>
      </c>
      <c r="F46" s="20">
        <v>0</v>
      </c>
      <c r="G46" s="20">
        <v>0</v>
      </c>
      <c r="H46" s="20">
        <v>43</v>
      </c>
      <c r="I46" s="20">
        <v>4</v>
      </c>
      <c r="J46" s="20">
        <v>13</v>
      </c>
      <c r="K46" s="20">
        <v>3</v>
      </c>
      <c r="L46" s="20">
        <v>25</v>
      </c>
      <c r="M46" s="20">
        <v>4</v>
      </c>
      <c r="N46" s="20">
        <v>108</v>
      </c>
      <c r="O46" s="20">
        <v>8</v>
      </c>
      <c r="P46" s="20">
        <v>85</v>
      </c>
      <c r="Q46" s="20">
        <v>6</v>
      </c>
      <c r="R46" s="20">
        <v>214</v>
      </c>
      <c r="S46" s="20">
        <v>12</v>
      </c>
      <c r="T46" s="23">
        <v>1.0790181076586001E-2</v>
      </c>
      <c r="U46" s="24">
        <v>3.4419805791953043E-2</v>
      </c>
      <c r="V46" s="22">
        <v>-72</v>
      </c>
      <c r="W46" s="25" t="s">
        <v>59</v>
      </c>
    </row>
    <row r="47" spans="1:23" x14ac:dyDescent="0.2">
      <c r="A47" s="19">
        <v>-72</v>
      </c>
      <c r="B47" s="26">
        <v>0</v>
      </c>
      <c r="C47" s="26">
        <v>0</v>
      </c>
      <c r="D47" s="20">
        <v>2</v>
      </c>
      <c r="E47" s="20">
        <v>1</v>
      </c>
      <c r="F47" s="20">
        <v>0</v>
      </c>
      <c r="G47" s="20">
        <v>0</v>
      </c>
      <c r="H47" s="20">
        <v>0</v>
      </c>
      <c r="I47" s="20">
        <v>0</v>
      </c>
      <c r="J47" s="20">
        <v>0</v>
      </c>
      <c r="K47" s="20">
        <v>0</v>
      </c>
      <c r="L47" s="20">
        <v>0</v>
      </c>
      <c r="M47" s="20">
        <v>0</v>
      </c>
      <c r="N47" s="20">
        <v>6</v>
      </c>
      <c r="O47" s="20">
        <v>2</v>
      </c>
      <c r="P47" s="20">
        <v>0</v>
      </c>
      <c r="Q47" s="20">
        <v>0</v>
      </c>
      <c r="R47" s="20">
        <v>4</v>
      </c>
      <c r="S47" s="20">
        <v>2</v>
      </c>
      <c r="T47" s="27">
        <v>0.538417391472088</v>
      </c>
      <c r="U47" s="17">
        <v>0.23920394616579047</v>
      </c>
      <c r="V47" s="19">
        <v>-72</v>
      </c>
      <c r="W47" s="25" t="s">
        <v>60</v>
      </c>
    </row>
    <row r="48" spans="1:23" x14ac:dyDescent="0.2">
      <c r="A48" s="22">
        <v>-79</v>
      </c>
      <c r="B48" s="20">
        <v>0</v>
      </c>
      <c r="C48" s="20">
        <v>0</v>
      </c>
      <c r="D48" s="20">
        <v>0</v>
      </c>
      <c r="E48" s="20">
        <v>0</v>
      </c>
      <c r="F48" s="20">
        <v>0</v>
      </c>
      <c r="G48" s="20">
        <v>0</v>
      </c>
      <c r="H48" s="20">
        <v>55</v>
      </c>
      <c r="I48" s="20">
        <v>4</v>
      </c>
      <c r="J48" s="20">
        <v>21</v>
      </c>
      <c r="K48" s="20">
        <v>5</v>
      </c>
      <c r="L48" s="20">
        <v>13</v>
      </c>
      <c r="M48" s="20">
        <v>3</v>
      </c>
      <c r="N48" s="20">
        <v>117</v>
      </c>
      <c r="O48" s="20">
        <v>9</v>
      </c>
      <c r="P48" s="20">
        <v>117</v>
      </c>
      <c r="Q48" s="20">
        <v>5</v>
      </c>
      <c r="R48" s="20">
        <v>226</v>
      </c>
      <c r="S48" s="20">
        <v>13</v>
      </c>
      <c r="T48" s="23">
        <v>3.8028289101309999E-3</v>
      </c>
      <c r="U48" s="24">
        <v>3.6252249499562614E-2</v>
      </c>
      <c r="V48" s="22">
        <v>-79</v>
      </c>
      <c r="W48" s="25" t="s">
        <v>61</v>
      </c>
    </row>
    <row r="49" spans="1:23" x14ac:dyDescent="0.2">
      <c r="A49" s="19">
        <v>-80</v>
      </c>
      <c r="B49" s="26">
        <v>0</v>
      </c>
      <c r="C49" s="26">
        <v>0</v>
      </c>
      <c r="D49" s="20">
        <v>0</v>
      </c>
      <c r="E49" s="20">
        <v>0</v>
      </c>
      <c r="F49" s="20">
        <v>0</v>
      </c>
      <c r="G49" s="20">
        <v>0</v>
      </c>
      <c r="H49" s="20">
        <v>5</v>
      </c>
      <c r="I49" s="20">
        <v>1</v>
      </c>
      <c r="J49" s="20">
        <v>0</v>
      </c>
      <c r="K49" s="20">
        <v>0</v>
      </c>
      <c r="L49" s="20">
        <v>2</v>
      </c>
      <c r="M49" s="20">
        <v>1</v>
      </c>
      <c r="N49" s="20">
        <v>12</v>
      </c>
      <c r="O49" s="20">
        <v>2</v>
      </c>
      <c r="P49" s="20">
        <v>6</v>
      </c>
      <c r="Q49" s="20">
        <v>1</v>
      </c>
      <c r="R49" s="20">
        <v>52</v>
      </c>
      <c r="S49" s="20">
        <v>4</v>
      </c>
      <c r="T49" s="27">
        <v>0.28621291270163501</v>
      </c>
      <c r="U49" s="17">
        <v>7.0550470071848712E-2</v>
      </c>
      <c r="V49" s="19">
        <v>-80</v>
      </c>
      <c r="W49" s="28" t="s">
        <v>62</v>
      </c>
    </row>
    <row r="50" spans="1:23" x14ac:dyDescent="0.2">
      <c r="A50" s="19">
        <v>-92</v>
      </c>
      <c r="B50" s="26">
        <v>0</v>
      </c>
      <c r="C50" s="26">
        <v>0</v>
      </c>
      <c r="D50" s="20">
        <v>0</v>
      </c>
      <c r="E50" s="20">
        <v>0</v>
      </c>
      <c r="F50" s="20">
        <v>0</v>
      </c>
      <c r="G50" s="20">
        <v>0</v>
      </c>
      <c r="H50" s="20">
        <v>0</v>
      </c>
      <c r="I50" s="20">
        <v>0</v>
      </c>
      <c r="J50" s="20">
        <v>8</v>
      </c>
      <c r="K50" s="20">
        <v>1</v>
      </c>
      <c r="L50" s="20">
        <v>0</v>
      </c>
      <c r="M50" s="20">
        <v>0</v>
      </c>
      <c r="N50" s="20">
        <v>11</v>
      </c>
      <c r="O50" s="20">
        <v>2</v>
      </c>
      <c r="P50" s="20">
        <v>0</v>
      </c>
      <c r="Q50" s="20">
        <v>0</v>
      </c>
      <c r="R50" s="20">
        <v>27</v>
      </c>
      <c r="S50" s="20">
        <v>3</v>
      </c>
      <c r="T50" s="27">
        <v>0.538417391472088</v>
      </c>
      <c r="U50" s="17">
        <v>0.14355977807405479</v>
      </c>
      <c r="V50" s="19">
        <v>-92</v>
      </c>
      <c r="W50" s="28" t="s">
        <v>63</v>
      </c>
    </row>
    <row r="51" spans="1:23" x14ac:dyDescent="0.2">
      <c r="A51" s="22">
        <v>-95</v>
      </c>
      <c r="B51" s="26">
        <v>0</v>
      </c>
      <c r="C51" s="26">
        <v>0</v>
      </c>
      <c r="D51" s="20">
        <v>6</v>
      </c>
      <c r="E51" s="20">
        <v>1</v>
      </c>
      <c r="F51" s="20">
        <v>0</v>
      </c>
      <c r="G51" s="20">
        <v>0</v>
      </c>
      <c r="H51" s="20">
        <v>0</v>
      </c>
      <c r="I51" s="20">
        <v>0</v>
      </c>
      <c r="J51" s="20">
        <v>3</v>
      </c>
      <c r="K51" s="20">
        <v>1</v>
      </c>
      <c r="L51" s="20">
        <v>3</v>
      </c>
      <c r="M51" s="20">
        <v>1</v>
      </c>
      <c r="N51" s="20">
        <v>28</v>
      </c>
      <c r="O51" s="20">
        <v>4</v>
      </c>
      <c r="P51" s="20">
        <v>16</v>
      </c>
      <c r="Q51" s="20">
        <v>2</v>
      </c>
      <c r="R51" s="20">
        <v>53</v>
      </c>
      <c r="S51" s="20">
        <v>6</v>
      </c>
      <c r="T51" s="27">
        <v>0.63658320228890897</v>
      </c>
      <c r="U51" s="24">
        <v>5.7001740222867824E-2</v>
      </c>
      <c r="V51" s="22">
        <v>-95</v>
      </c>
      <c r="W51" s="28" t="s">
        <v>64</v>
      </c>
    </row>
    <row r="52" spans="1:23" x14ac:dyDescent="0.2">
      <c r="A52" s="22">
        <v>-98</v>
      </c>
      <c r="B52" s="20">
        <v>15</v>
      </c>
      <c r="C52" s="20">
        <v>2</v>
      </c>
      <c r="D52" s="20">
        <v>5</v>
      </c>
      <c r="E52" s="20">
        <v>1</v>
      </c>
      <c r="F52" s="20">
        <v>4</v>
      </c>
      <c r="G52" s="20">
        <v>1</v>
      </c>
      <c r="H52" s="20">
        <v>338</v>
      </c>
      <c r="I52" s="20">
        <v>24</v>
      </c>
      <c r="J52" s="20">
        <v>364</v>
      </c>
      <c r="K52" s="20">
        <v>26</v>
      </c>
      <c r="L52" s="20">
        <v>332</v>
      </c>
      <c r="M52" s="20">
        <v>19</v>
      </c>
      <c r="N52" s="20">
        <v>756</v>
      </c>
      <c r="O52" s="20">
        <v>49</v>
      </c>
      <c r="P52" s="20">
        <v>568</v>
      </c>
      <c r="Q52" s="20">
        <v>37</v>
      </c>
      <c r="R52" s="20">
        <v>897</v>
      </c>
      <c r="S52" s="20">
        <v>73</v>
      </c>
      <c r="T52" s="23">
        <v>8.2446050675299997E-4</v>
      </c>
      <c r="U52" s="24">
        <v>3.4419805791953043E-2</v>
      </c>
      <c r="V52" s="22">
        <v>-98</v>
      </c>
      <c r="W52" s="25" t="s">
        <v>65</v>
      </c>
    </row>
    <row r="53" spans="1:23" x14ac:dyDescent="0.2">
      <c r="A53" s="22">
        <v>-119</v>
      </c>
      <c r="B53" s="20">
        <v>0</v>
      </c>
      <c r="C53" s="20">
        <v>0</v>
      </c>
      <c r="D53" s="20">
        <v>0</v>
      </c>
      <c r="E53" s="20">
        <v>0</v>
      </c>
      <c r="F53" s="20">
        <v>0</v>
      </c>
      <c r="G53" s="20">
        <v>0</v>
      </c>
      <c r="H53" s="20">
        <v>65</v>
      </c>
      <c r="I53" s="20">
        <v>4</v>
      </c>
      <c r="J53" s="20">
        <v>55</v>
      </c>
      <c r="K53" s="20">
        <v>3</v>
      </c>
      <c r="L53" s="20">
        <v>11</v>
      </c>
      <c r="M53" s="20">
        <v>2</v>
      </c>
      <c r="N53" s="20">
        <v>212</v>
      </c>
      <c r="O53" s="20">
        <v>12</v>
      </c>
      <c r="P53" s="20">
        <v>125</v>
      </c>
      <c r="Q53" s="20">
        <v>7</v>
      </c>
      <c r="R53" s="20">
        <v>218</v>
      </c>
      <c r="S53" s="20">
        <v>15</v>
      </c>
      <c r="T53" s="23">
        <v>1.3490586750278E-2</v>
      </c>
      <c r="U53" s="24">
        <v>3.6252249499562614E-2</v>
      </c>
      <c r="V53" s="22">
        <v>-119</v>
      </c>
      <c r="W53" s="25" t="s">
        <v>66</v>
      </c>
    </row>
    <row r="54" spans="1:23" x14ac:dyDescent="0.2">
      <c r="A54" s="22">
        <v>-162</v>
      </c>
      <c r="B54" s="26">
        <v>0</v>
      </c>
      <c r="C54" s="26">
        <v>0</v>
      </c>
      <c r="D54" s="20">
        <v>0</v>
      </c>
      <c r="E54" s="20">
        <v>0</v>
      </c>
      <c r="F54" s="20">
        <v>5</v>
      </c>
      <c r="G54" s="20">
        <v>1</v>
      </c>
      <c r="H54" s="20">
        <v>5</v>
      </c>
      <c r="I54" s="20">
        <v>1</v>
      </c>
      <c r="J54" s="20">
        <v>0</v>
      </c>
      <c r="K54" s="20">
        <v>0</v>
      </c>
      <c r="L54" s="20">
        <v>18</v>
      </c>
      <c r="M54" s="20">
        <v>3</v>
      </c>
      <c r="N54" s="20">
        <v>56</v>
      </c>
      <c r="O54" s="20">
        <v>7</v>
      </c>
      <c r="P54" s="20">
        <v>67</v>
      </c>
      <c r="Q54" s="20">
        <v>8</v>
      </c>
      <c r="R54" s="20">
        <v>228</v>
      </c>
      <c r="S54" s="20">
        <v>18</v>
      </c>
      <c r="T54" s="27">
        <v>0.60075168746058305</v>
      </c>
      <c r="U54" s="24">
        <v>4.8899015014320008E-2</v>
      </c>
      <c r="V54" s="22">
        <v>-162</v>
      </c>
      <c r="W54" s="28" t="s">
        <v>67</v>
      </c>
    </row>
    <row r="55" spans="1:23" x14ac:dyDescent="0.2">
      <c r="A55" s="19">
        <v>-186</v>
      </c>
      <c r="B55" s="26">
        <v>0</v>
      </c>
      <c r="C55" s="26">
        <v>0</v>
      </c>
      <c r="D55" s="20">
        <v>5</v>
      </c>
      <c r="E55" s="20">
        <v>1</v>
      </c>
      <c r="F55" s="20">
        <v>0</v>
      </c>
      <c r="G55" s="20">
        <v>0</v>
      </c>
      <c r="H55" s="20">
        <v>3</v>
      </c>
      <c r="I55" s="20">
        <v>1</v>
      </c>
      <c r="J55" s="20">
        <v>0</v>
      </c>
      <c r="K55" s="20">
        <v>0</v>
      </c>
      <c r="L55" s="20">
        <v>5</v>
      </c>
      <c r="M55" s="20">
        <v>1</v>
      </c>
      <c r="N55" s="20">
        <v>25</v>
      </c>
      <c r="O55" s="20">
        <v>5</v>
      </c>
      <c r="P55" s="20">
        <v>6</v>
      </c>
      <c r="Q55" s="20">
        <v>2</v>
      </c>
      <c r="R55" s="20">
        <v>108</v>
      </c>
      <c r="S55" s="20">
        <v>9</v>
      </c>
      <c r="T55" s="27">
        <v>0.63658320228890897</v>
      </c>
      <c r="U55" s="17">
        <v>8.5143284575893916E-2</v>
      </c>
      <c r="V55" s="19">
        <v>-186</v>
      </c>
      <c r="W55" s="28" t="s">
        <v>68</v>
      </c>
    </row>
    <row r="56" spans="1:23" x14ac:dyDescent="0.2">
      <c r="A56" s="19">
        <v>-978</v>
      </c>
      <c r="B56" s="26">
        <v>0</v>
      </c>
      <c r="C56" s="26">
        <v>0</v>
      </c>
      <c r="D56" s="20">
        <v>0</v>
      </c>
      <c r="E56" s="20">
        <v>0</v>
      </c>
      <c r="F56" s="20">
        <v>0</v>
      </c>
      <c r="G56" s="20">
        <v>0</v>
      </c>
      <c r="H56" s="20">
        <v>2</v>
      </c>
      <c r="I56" s="20">
        <v>1</v>
      </c>
      <c r="J56" s="20">
        <v>0</v>
      </c>
      <c r="K56" s="20">
        <v>0</v>
      </c>
      <c r="L56" s="20">
        <v>0</v>
      </c>
      <c r="M56" s="20">
        <v>0</v>
      </c>
      <c r="N56" s="20">
        <v>2</v>
      </c>
      <c r="O56" s="20">
        <v>1</v>
      </c>
      <c r="P56" s="20">
        <v>0</v>
      </c>
      <c r="Q56" s="20">
        <v>0</v>
      </c>
      <c r="R56" s="20">
        <v>13</v>
      </c>
      <c r="S56" s="20">
        <v>3</v>
      </c>
      <c r="T56" s="27">
        <v>0.538417391472088</v>
      </c>
      <c r="U56" s="17">
        <v>0.17574325333717219</v>
      </c>
      <c r="V56" s="19">
        <v>-978</v>
      </c>
      <c r="W56" s="28" t="s">
        <v>69</v>
      </c>
    </row>
    <row r="57" spans="1:23" x14ac:dyDescent="0.2">
      <c r="A57" s="19">
        <v>-2442</v>
      </c>
      <c r="B57" s="26">
        <v>0</v>
      </c>
      <c r="C57" s="26">
        <v>0</v>
      </c>
      <c r="D57" s="20">
        <v>0</v>
      </c>
      <c r="E57" s="20">
        <v>0</v>
      </c>
      <c r="F57" s="20">
        <v>0</v>
      </c>
      <c r="G57" s="20">
        <v>0</v>
      </c>
      <c r="H57" s="20">
        <v>0</v>
      </c>
      <c r="I57" s="20">
        <v>0</v>
      </c>
      <c r="J57" s="20">
        <v>0</v>
      </c>
      <c r="K57" s="20">
        <v>0</v>
      </c>
      <c r="L57" s="20">
        <v>2</v>
      </c>
      <c r="M57" s="20">
        <v>1</v>
      </c>
      <c r="N57" s="20">
        <v>1</v>
      </c>
      <c r="O57" s="20">
        <v>1</v>
      </c>
      <c r="P57" s="20">
        <v>0</v>
      </c>
      <c r="Q57" s="20">
        <v>0</v>
      </c>
      <c r="R57" s="20">
        <v>5</v>
      </c>
      <c r="S57" s="20">
        <v>2</v>
      </c>
      <c r="T57" s="27">
        <v>0.538417391472088</v>
      </c>
      <c r="U57" s="17">
        <v>0.14355977807405479</v>
      </c>
      <c r="V57" s="19">
        <v>-2442</v>
      </c>
      <c r="W57" s="28" t="s">
        <v>70</v>
      </c>
    </row>
    <row r="58" spans="1:23" x14ac:dyDescent="0.2">
      <c r="A58" s="13"/>
      <c r="C58"/>
      <c r="D58" s="2"/>
    </row>
  </sheetData>
  <mergeCells count="15">
    <mergeCell ref="L4:M4"/>
    <mergeCell ref="B4:C4"/>
    <mergeCell ref="D4:E4"/>
    <mergeCell ref="F4:G4"/>
    <mergeCell ref="H4:I4"/>
    <mergeCell ref="J4:K4"/>
    <mergeCell ref="N18:O18"/>
    <mergeCell ref="P18:Q18"/>
    <mergeCell ref="R18:S18"/>
    <mergeCell ref="B18:C18"/>
    <mergeCell ref="D18:E18"/>
    <mergeCell ref="F18:G18"/>
    <mergeCell ref="H18:I18"/>
    <mergeCell ref="J18:K18"/>
    <mergeCell ref="L18:M18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87536E-E852-1D4B-B914-01E3058136C0}">
  <dimension ref="A2:W58"/>
  <sheetViews>
    <sheetView workbookViewId="0">
      <selection activeCell="F2" sqref="F2"/>
    </sheetView>
  </sheetViews>
  <sheetFormatPr baseColWidth="10" defaultColWidth="8.83203125" defaultRowHeight="16" x14ac:dyDescent="0.2"/>
  <cols>
    <col min="1" max="1" width="7.83203125" customWidth="1"/>
    <col min="3" max="3" width="11" style="2" customWidth="1"/>
    <col min="4" max="4" width="9.1640625" customWidth="1"/>
    <col min="5" max="5" width="10.6640625" customWidth="1"/>
    <col min="6" max="6" width="8.6640625" customWidth="1"/>
    <col min="7" max="7" width="12" customWidth="1"/>
    <col min="8" max="8" width="9.83203125" customWidth="1"/>
    <col min="9" max="9" width="9.5" customWidth="1"/>
    <col min="10" max="10" width="9.1640625" customWidth="1"/>
    <col min="11" max="11" width="11.83203125" customWidth="1"/>
    <col min="12" max="12" width="11.33203125" customWidth="1"/>
    <col min="13" max="13" width="10.6640625" customWidth="1"/>
    <col min="14" max="14" width="9" bestFit="1" customWidth="1"/>
    <col min="15" max="15" width="9.33203125" bestFit="1" customWidth="1"/>
    <col min="16" max="16" width="9" bestFit="1" customWidth="1"/>
    <col min="17" max="17" width="14" customWidth="1"/>
    <col min="18" max="18" width="9" bestFit="1" customWidth="1"/>
    <col min="19" max="19" width="9.33203125" bestFit="1" customWidth="1"/>
    <col min="20" max="22" width="13" style="3" customWidth="1"/>
    <col min="23" max="23" width="168.83203125" style="4" customWidth="1"/>
  </cols>
  <sheetData>
    <row r="2" spans="1:18" x14ac:dyDescent="0.2">
      <c r="A2" s="1" t="s">
        <v>71</v>
      </c>
    </row>
    <row r="4" spans="1:18" x14ac:dyDescent="0.2">
      <c r="A4" s="5"/>
      <c r="B4" s="84" t="s">
        <v>0</v>
      </c>
      <c r="C4" s="84"/>
      <c r="D4" s="84" t="s">
        <v>1</v>
      </c>
      <c r="E4" s="84"/>
      <c r="F4" s="84" t="s">
        <v>2</v>
      </c>
      <c r="G4" s="84"/>
      <c r="H4" s="84" t="s">
        <v>3</v>
      </c>
      <c r="I4" s="84"/>
      <c r="J4" s="85" t="s">
        <v>4</v>
      </c>
      <c r="K4" s="85"/>
      <c r="L4" s="84" t="s">
        <v>5</v>
      </c>
      <c r="M4" s="84"/>
    </row>
    <row r="5" spans="1:18" x14ac:dyDescent="0.2">
      <c r="A5" s="5"/>
      <c r="B5" s="6" t="s">
        <v>6</v>
      </c>
      <c r="C5" s="6" t="s">
        <v>7</v>
      </c>
      <c r="D5" s="6" t="s">
        <v>6</v>
      </c>
      <c r="E5" s="6" t="s">
        <v>7</v>
      </c>
      <c r="F5" s="6" t="s">
        <v>6</v>
      </c>
      <c r="G5" s="6" t="s">
        <v>7</v>
      </c>
      <c r="H5" s="6" t="s">
        <v>6</v>
      </c>
      <c r="I5" s="6" t="s">
        <v>7</v>
      </c>
      <c r="J5" s="6" t="s">
        <v>6</v>
      </c>
      <c r="K5" s="6" t="s">
        <v>7</v>
      </c>
      <c r="L5" s="6" t="s">
        <v>6</v>
      </c>
      <c r="M5" s="6" t="s">
        <v>7</v>
      </c>
      <c r="P5" t="s">
        <v>8</v>
      </c>
    </row>
    <row r="6" spans="1:18" x14ac:dyDescent="0.2">
      <c r="A6" s="5" t="s">
        <v>9</v>
      </c>
      <c r="B6" s="6">
        <v>1320768</v>
      </c>
      <c r="C6" s="6">
        <v>46632</v>
      </c>
      <c r="D6" s="6">
        <v>96</v>
      </c>
      <c r="E6" s="6">
        <v>14</v>
      </c>
      <c r="F6" s="6">
        <v>377</v>
      </c>
      <c r="G6" s="6">
        <v>29</v>
      </c>
      <c r="H6" s="6">
        <v>54</v>
      </c>
      <c r="I6" s="6">
        <v>7</v>
      </c>
      <c r="J6" s="6">
        <v>9</v>
      </c>
      <c r="K6" s="6">
        <v>1</v>
      </c>
      <c r="L6" s="6">
        <v>0</v>
      </c>
      <c r="M6" s="6">
        <v>0</v>
      </c>
      <c r="P6" t="s">
        <v>10</v>
      </c>
      <c r="R6" t="s">
        <v>11</v>
      </c>
    </row>
    <row r="7" spans="1:18" x14ac:dyDescent="0.2">
      <c r="A7" s="5" t="s">
        <v>12</v>
      </c>
      <c r="B7" s="6">
        <v>1344784</v>
      </c>
      <c r="C7" s="6">
        <v>71231</v>
      </c>
      <c r="D7" s="6">
        <v>112</v>
      </c>
      <c r="E7" s="6">
        <v>18</v>
      </c>
      <c r="F7" s="6">
        <v>385</v>
      </c>
      <c r="G7" s="6">
        <v>52</v>
      </c>
      <c r="H7" s="6">
        <v>44</v>
      </c>
      <c r="I7" s="6">
        <v>5</v>
      </c>
      <c r="J7" s="6">
        <v>14</v>
      </c>
      <c r="K7" s="6">
        <v>2</v>
      </c>
      <c r="L7" s="6">
        <v>0</v>
      </c>
      <c r="M7" s="6">
        <v>0</v>
      </c>
      <c r="P7">
        <f>E15/H16</f>
        <v>0.70678636640292147</v>
      </c>
      <c r="Q7" s="7" t="s">
        <v>1</v>
      </c>
      <c r="R7" s="7">
        <f>P7*100</f>
        <v>70.678636640292154</v>
      </c>
    </row>
    <row r="8" spans="1:18" x14ac:dyDescent="0.2">
      <c r="A8" s="5" t="s">
        <v>13</v>
      </c>
      <c r="B8" s="6">
        <v>1127485</v>
      </c>
      <c r="C8" s="8">
        <v>51684</v>
      </c>
      <c r="D8" s="6">
        <v>56</v>
      </c>
      <c r="E8" s="6">
        <v>5</v>
      </c>
      <c r="F8" s="6">
        <v>512</v>
      </c>
      <c r="G8" s="6">
        <v>38</v>
      </c>
      <c r="H8" s="6">
        <v>19</v>
      </c>
      <c r="I8" s="6">
        <v>3</v>
      </c>
      <c r="J8" s="6">
        <v>3</v>
      </c>
      <c r="K8" s="6">
        <v>1</v>
      </c>
      <c r="L8" s="6">
        <v>0</v>
      </c>
      <c r="M8" s="6">
        <v>0</v>
      </c>
      <c r="P8">
        <f>G15/H16</f>
        <v>0.21743761412051127</v>
      </c>
      <c r="Q8" s="9" t="s">
        <v>14</v>
      </c>
      <c r="R8" s="7">
        <f t="shared" ref="R8:R11" si="0">P8*100</f>
        <v>21.743761412051128</v>
      </c>
    </row>
    <row r="9" spans="1:18" x14ac:dyDescent="0.2">
      <c r="A9" s="5" t="s">
        <v>15</v>
      </c>
      <c r="B9" s="6">
        <v>1817081</v>
      </c>
      <c r="C9" s="6">
        <v>77854</v>
      </c>
      <c r="D9" s="6">
        <v>19854</v>
      </c>
      <c r="E9" s="6">
        <v>924</v>
      </c>
      <c r="F9" s="6">
        <v>4352</v>
      </c>
      <c r="G9" s="6">
        <v>211</v>
      </c>
      <c r="H9" s="6">
        <v>1322</v>
      </c>
      <c r="I9" s="6">
        <v>71</v>
      </c>
      <c r="J9" s="6">
        <v>79</v>
      </c>
      <c r="K9" s="6">
        <v>13</v>
      </c>
      <c r="L9" s="6">
        <v>22</v>
      </c>
      <c r="M9" s="6">
        <v>3</v>
      </c>
      <c r="P9">
        <f>I15/H16</f>
        <v>5.7060255629945225E-2</v>
      </c>
      <c r="Q9" s="9" t="s">
        <v>16</v>
      </c>
      <c r="R9" s="7">
        <f t="shared" si="0"/>
        <v>5.7060255629945225</v>
      </c>
    </row>
    <row r="10" spans="1:18" x14ac:dyDescent="0.2">
      <c r="A10" s="5" t="s">
        <v>17</v>
      </c>
      <c r="B10" s="6">
        <v>1945421</v>
      </c>
      <c r="C10" s="6">
        <v>81256</v>
      </c>
      <c r="D10" s="6">
        <v>17526</v>
      </c>
      <c r="E10" s="6">
        <v>865</v>
      </c>
      <c r="F10" s="6">
        <v>2464</v>
      </c>
      <c r="G10" s="6">
        <v>238</v>
      </c>
      <c r="H10" s="6">
        <v>1165</v>
      </c>
      <c r="I10" s="6">
        <v>62</v>
      </c>
      <c r="J10" s="6">
        <v>85</v>
      </c>
      <c r="K10" s="6">
        <v>11</v>
      </c>
      <c r="L10" s="6">
        <v>19</v>
      </c>
      <c r="M10" s="6">
        <v>3</v>
      </c>
      <c r="P10">
        <f>K15/H16</f>
        <v>1.3998782714546562E-2</v>
      </c>
      <c r="Q10" s="9" t="s">
        <v>18</v>
      </c>
      <c r="R10" s="7">
        <f t="shared" si="0"/>
        <v>1.3998782714546563</v>
      </c>
    </row>
    <row r="11" spans="1:18" x14ac:dyDescent="0.2">
      <c r="A11" s="5" t="s">
        <v>19</v>
      </c>
      <c r="B11" s="6">
        <v>1521478</v>
      </c>
      <c r="C11" s="6">
        <v>65424</v>
      </c>
      <c r="D11" s="6">
        <v>11548</v>
      </c>
      <c r="E11" s="6">
        <v>614</v>
      </c>
      <c r="F11" s="6">
        <v>3716</v>
      </c>
      <c r="G11" s="6">
        <v>189</v>
      </c>
      <c r="H11" s="6">
        <v>1327</v>
      </c>
      <c r="I11" s="6">
        <v>55</v>
      </c>
      <c r="J11" s="6">
        <v>82</v>
      </c>
      <c r="K11" s="6">
        <v>10</v>
      </c>
      <c r="L11" s="6">
        <v>5</v>
      </c>
      <c r="M11" s="6">
        <v>1</v>
      </c>
      <c r="P11">
        <f>M15/H16</f>
        <v>4.7169811320754724E-3</v>
      </c>
      <c r="Q11" s="9" t="s">
        <v>20</v>
      </c>
      <c r="R11" s="7">
        <f t="shared" si="0"/>
        <v>0.47169811320754723</v>
      </c>
    </row>
    <row r="12" spans="1:18" x14ac:dyDescent="0.2">
      <c r="A12" s="5" t="s">
        <v>21</v>
      </c>
      <c r="B12" s="6">
        <v>1325475</v>
      </c>
      <c r="C12" s="6">
        <v>63367</v>
      </c>
      <c r="D12" s="6">
        <v>25513</v>
      </c>
      <c r="E12" s="6">
        <v>1256</v>
      </c>
      <c r="F12" s="6">
        <v>7785</v>
      </c>
      <c r="G12" s="6">
        <v>419</v>
      </c>
      <c r="H12" s="6">
        <v>1985</v>
      </c>
      <c r="I12" s="6">
        <v>112</v>
      </c>
      <c r="J12" s="6">
        <v>124</v>
      </c>
      <c r="K12" s="6">
        <v>17</v>
      </c>
      <c r="L12" s="6">
        <v>61</v>
      </c>
      <c r="M12" s="6">
        <v>7</v>
      </c>
    </row>
    <row r="13" spans="1:18" x14ac:dyDescent="0.2">
      <c r="A13" s="5" t="s">
        <v>22</v>
      </c>
      <c r="B13" s="6">
        <v>1854788</v>
      </c>
      <c r="C13" s="6">
        <v>74541</v>
      </c>
      <c r="D13" s="6">
        <v>27452</v>
      </c>
      <c r="E13" s="6">
        <v>1274</v>
      </c>
      <c r="F13" s="6">
        <v>5562</v>
      </c>
      <c r="G13" s="6">
        <v>298</v>
      </c>
      <c r="H13" s="6">
        <v>1428</v>
      </c>
      <c r="I13" s="6">
        <v>86</v>
      </c>
      <c r="J13" s="6">
        <v>75</v>
      </c>
      <c r="K13" s="6">
        <v>21</v>
      </c>
      <c r="L13" s="6">
        <v>32</v>
      </c>
      <c r="M13" s="6">
        <v>6</v>
      </c>
    </row>
    <row r="14" spans="1:18" x14ac:dyDescent="0.2">
      <c r="A14" s="5" t="s">
        <v>23</v>
      </c>
      <c r="B14" s="6">
        <v>1654876</v>
      </c>
      <c r="C14" s="6">
        <v>78458</v>
      </c>
      <c r="D14" s="6">
        <v>36525</v>
      </c>
      <c r="E14" s="6">
        <v>2115</v>
      </c>
      <c r="F14" s="6">
        <v>12235</v>
      </c>
      <c r="G14" s="6">
        <v>712</v>
      </c>
      <c r="H14" s="6">
        <v>2565</v>
      </c>
      <c r="I14" s="6">
        <v>177</v>
      </c>
      <c r="J14" s="6">
        <v>228</v>
      </c>
      <c r="K14" s="6">
        <v>54</v>
      </c>
      <c r="L14" s="6">
        <v>216</v>
      </c>
      <c r="M14" s="6">
        <v>18</v>
      </c>
    </row>
    <row r="15" spans="1:18" x14ac:dyDescent="0.2">
      <c r="A15" s="10" t="s">
        <v>24</v>
      </c>
      <c r="B15" s="11"/>
      <c r="C15" s="11">
        <f>AVERAGE(C12:C14)</f>
        <v>72122</v>
      </c>
      <c r="D15" s="11"/>
      <c r="E15" s="11">
        <f t="shared" ref="E15:M15" si="1">AVERAGE(E12:E14)</f>
        <v>1548.3333333333333</v>
      </c>
      <c r="F15" s="11"/>
      <c r="G15" s="11">
        <f t="shared" si="1"/>
        <v>476.33333333333331</v>
      </c>
      <c r="H15" s="11"/>
      <c r="I15" s="11">
        <f t="shared" si="1"/>
        <v>125</v>
      </c>
      <c r="J15" s="11"/>
      <c r="K15" s="11">
        <f t="shared" si="1"/>
        <v>30.666666666666668</v>
      </c>
      <c r="L15" s="11"/>
      <c r="M15" s="11">
        <f t="shared" si="1"/>
        <v>10.333333333333334</v>
      </c>
    </row>
    <row r="16" spans="1:18" x14ac:dyDescent="0.2">
      <c r="A16" s="2"/>
      <c r="B16" s="2"/>
      <c r="G16" s="1" t="s">
        <v>25</v>
      </c>
      <c r="H16" s="1">
        <f>SUM(E15,G15,K15,I15,M15)</f>
        <v>2190.6666666666665</v>
      </c>
    </row>
    <row r="17" spans="1:23" x14ac:dyDescent="0.2">
      <c r="A17" s="2"/>
      <c r="B17" s="2"/>
      <c r="E17" s="12"/>
    </row>
    <row r="18" spans="1:23" x14ac:dyDescent="0.2">
      <c r="A18" s="13"/>
      <c r="B18" s="82" t="s">
        <v>9</v>
      </c>
      <c r="C18" s="83"/>
      <c r="D18" s="82" t="s">
        <v>12</v>
      </c>
      <c r="E18" s="83"/>
      <c r="F18" s="82" t="s">
        <v>13</v>
      </c>
      <c r="G18" s="83"/>
      <c r="H18" s="82" t="s">
        <v>15</v>
      </c>
      <c r="I18" s="83"/>
      <c r="J18" s="82" t="s">
        <v>17</v>
      </c>
      <c r="K18" s="83"/>
      <c r="L18" s="82" t="s">
        <v>19</v>
      </c>
      <c r="M18" s="83"/>
      <c r="N18" s="82" t="s">
        <v>21</v>
      </c>
      <c r="O18" s="83"/>
      <c r="P18" s="82" t="s">
        <v>22</v>
      </c>
      <c r="Q18" s="83"/>
      <c r="R18" s="82" t="s">
        <v>23</v>
      </c>
      <c r="S18" s="83"/>
    </row>
    <row r="19" spans="1:23" x14ac:dyDescent="0.2">
      <c r="A19" s="13"/>
      <c r="B19" s="14" t="s">
        <v>26</v>
      </c>
      <c r="C19" s="14" t="s">
        <v>7</v>
      </c>
      <c r="D19" s="14" t="s">
        <v>6</v>
      </c>
      <c r="E19" s="14" t="s">
        <v>7</v>
      </c>
      <c r="F19" s="14" t="s">
        <v>6</v>
      </c>
      <c r="G19" s="14" t="s">
        <v>7</v>
      </c>
      <c r="H19" s="14" t="s">
        <v>6</v>
      </c>
      <c r="I19" s="14" t="s">
        <v>7</v>
      </c>
      <c r="J19" s="14" t="s">
        <v>6</v>
      </c>
      <c r="K19" s="14" t="s">
        <v>7</v>
      </c>
      <c r="L19" s="14" t="s">
        <v>6</v>
      </c>
      <c r="M19" s="14" t="s">
        <v>7</v>
      </c>
      <c r="N19" s="14" t="s">
        <v>6</v>
      </c>
      <c r="O19" s="14" t="s">
        <v>7</v>
      </c>
      <c r="P19" s="14" t="s">
        <v>6</v>
      </c>
      <c r="Q19" s="14" t="s">
        <v>7</v>
      </c>
      <c r="R19" s="14" t="s">
        <v>6</v>
      </c>
      <c r="S19" s="14" t="s">
        <v>7</v>
      </c>
      <c r="T19" s="15" t="s">
        <v>27</v>
      </c>
      <c r="U19" s="15" t="s">
        <v>28</v>
      </c>
      <c r="V19" s="16"/>
    </row>
    <row r="20" spans="1:23" x14ac:dyDescent="0.2">
      <c r="A20" s="13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7"/>
      <c r="U20" s="17"/>
      <c r="V20" s="18"/>
    </row>
    <row r="21" spans="1:23" x14ac:dyDescent="0.2">
      <c r="A21" s="19" t="s">
        <v>29</v>
      </c>
      <c r="B21" s="20">
        <v>1320232</v>
      </c>
      <c r="C21" s="20">
        <v>46581</v>
      </c>
      <c r="D21" s="20">
        <v>1344229</v>
      </c>
      <c r="E21" s="20">
        <v>71154</v>
      </c>
      <c r="F21" s="20">
        <v>1126895</v>
      </c>
      <c r="G21" s="20">
        <v>51637</v>
      </c>
      <c r="H21" s="20">
        <v>1790876</v>
      </c>
      <c r="I21" s="20">
        <v>76485</v>
      </c>
      <c r="J21" s="20">
        <v>1923225</v>
      </c>
      <c r="K21" s="20">
        <v>79815</v>
      </c>
      <c r="L21" s="20">
        <v>1503896</v>
      </c>
      <c r="M21" s="20">
        <v>644322</v>
      </c>
      <c r="N21" s="20">
        <v>1281662</v>
      </c>
      <c r="O21" s="20">
        <v>61142</v>
      </c>
      <c r="P21" s="20">
        <v>1812293</v>
      </c>
      <c r="Q21" s="20">
        <v>72136</v>
      </c>
      <c r="R21" s="20">
        <v>1601103</v>
      </c>
      <c r="S21" s="20">
        <v>72173</v>
      </c>
      <c r="T21" s="17"/>
      <c r="U21" s="17"/>
      <c r="V21" s="19" t="s">
        <v>29</v>
      </c>
      <c r="W21" s="21" t="s">
        <v>30</v>
      </c>
    </row>
    <row r="22" spans="1:23" x14ac:dyDescent="0.2">
      <c r="A22" s="22" t="s">
        <v>31</v>
      </c>
      <c r="B22" s="20">
        <v>96</v>
      </c>
      <c r="C22" s="20">
        <v>14</v>
      </c>
      <c r="D22" s="20">
        <v>112</v>
      </c>
      <c r="E22" s="20">
        <v>18</v>
      </c>
      <c r="F22" s="20">
        <v>56</v>
      </c>
      <c r="G22" s="20">
        <v>5</v>
      </c>
      <c r="H22" s="20">
        <v>19854</v>
      </c>
      <c r="I22" s="20">
        <v>924</v>
      </c>
      <c r="J22" s="20">
        <v>17526</v>
      </c>
      <c r="K22" s="20">
        <v>865</v>
      </c>
      <c r="L22" s="20">
        <v>11548</v>
      </c>
      <c r="M22" s="20">
        <v>614</v>
      </c>
      <c r="N22" s="20">
        <v>25513</v>
      </c>
      <c r="O22" s="20">
        <v>1256</v>
      </c>
      <c r="P22" s="20">
        <v>27452</v>
      </c>
      <c r="Q22" s="14">
        <v>1274</v>
      </c>
      <c r="R22" s="20">
        <v>36525</v>
      </c>
      <c r="S22" s="14">
        <v>2115</v>
      </c>
      <c r="T22" s="23">
        <v>2.3818065475670002E-3</v>
      </c>
      <c r="U22" s="24">
        <v>3.4419805791953043E-2</v>
      </c>
      <c r="V22" s="22" t="s">
        <v>31</v>
      </c>
      <c r="W22" s="25" t="s">
        <v>32</v>
      </c>
    </row>
    <row r="23" spans="1:23" x14ac:dyDescent="0.2">
      <c r="A23" s="19" t="s">
        <v>33</v>
      </c>
      <c r="B23" s="26">
        <v>0</v>
      </c>
      <c r="C23" s="26">
        <v>0</v>
      </c>
      <c r="D23" s="20">
        <v>0</v>
      </c>
      <c r="E23" s="20">
        <v>0</v>
      </c>
      <c r="F23" s="20">
        <v>0</v>
      </c>
      <c r="G23" s="20">
        <v>0</v>
      </c>
      <c r="H23" s="20">
        <v>7</v>
      </c>
      <c r="I23" s="20">
        <v>1</v>
      </c>
      <c r="J23" s="20">
        <v>0</v>
      </c>
      <c r="K23" s="20">
        <v>0</v>
      </c>
      <c r="L23" s="20">
        <v>3</v>
      </c>
      <c r="M23" s="20">
        <v>1</v>
      </c>
      <c r="N23" s="20">
        <v>12</v>
      </c>
      <c r="O23" s="20">
        <v>2</v>
      </c>
      <c r="P23" s="20">
        <v>0</v>
      </c>
      <c r="Q23" s="20">
        <v>0</v>
      </c>
      <c r="R23" s="20">
        <v>38</v>
      </c>
      <c r="S23" s="20">
        <v>4</v>
      </c>
      <c r="T23" s="27">
        <v>0.28621291270163501</v>
      </c>
      <c r="U23" s="17">
        <v>0.14355977807405479</v>
      </c>
      <c r="V23" s="19">
        <v>-9</v>
      </c>
      <c r="W23" s="28" t="s">
        <v>34</v>
      </c>
    </row>
    <row r="24" spans="1:23" x14ac:dyDescent="0.2">
      <c r="A24" s="19" t="s">
        <v>33</v>
      </c>
      <c r="B24" s="26">
        <v>0</v>
      </c>
      <c r="C24" s="26">
        <v>0</v>
      </c>
      <c r="D24" s="20">
        <v>2</v>
      </c>
      <c r="E24" s="20">
        <v>1</v>
      </c>
      <c r="F24" s="20">
        <v>0</v>
      </c>
      <c r="G24" s="20">
        <v>0</v>
      </c>
      <c r="H24" s="20">
        <v>3</v>
      </c>
      <c r="I24" s="20">
        <v>1</v>
      </c>
      <c r="J24" s="20">
        <v>0</v>
      </c>
      <c r="K24" s="20">
        <v>0</v>
      </c>
      <c r="L24" s="20">
        <v>4</v>
      </c>
      <c r="M24" s="20">
        <v>1</v>
      </c>
      <c r="N24" s="20">
        <v>11</v>
      </c>
      <c r="O24" s="20">
        <v>2</v>
      </c>
      <c r="P24" s="20">
        <v>12</v>
      </c>
      <c r="Q24" s="20">
        <v>1</v>
      </c>
      <c r="R24" s="20">
        <v>85</v>
      </c>
      <c r="S24" s="20">
        <v>5</v>
      </c>
      <c r="T24" s="27">
        <v>0.63658320228890897</v>
      </c>
      <c r="U24" s="17">
        <v>0.14355977807405479</v>
      </c>
      <c r="V24" s="19" t="s">
        <v>33</v>
      </c>
      <c r="W24" s="28" t="s">
        <v>35</v>
      </c>
    </row>
    <row r="25" spans="1:23" x14ac:dyDescent="0.2">
      <c r="A25" s="19" t="s">
        <v>33</v>
      </c>
      <c r="B25" s="26">
        <v>3</v>
      </c>
      <c r="C25" s="26">
        <v>1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20">
        <v>14</v>
      </c>
      <c r="K25" s="20">
        <v>2</v>
      </c>
      <c r="L25" s="20">
        <v>1</v>
      </c>
      <c r="M25" s="20">
        <v>1</v>
      </c>
      <c r="N25" s="20">
        <v>18</v>
      </c>
      <c r="O25" s="20">
        <v>3</v>
      </c>
      <c r="P25" s="20">
        <v>8</v>
      </c>
      <c r="Q25" s="20">
        <v>1</v>
      </c>
      <c r="R25" s="20">
        <v>29</v>
      </c>
      <c r="S25" s="20">
        <v>4</v>
      </c>
      <c r="T25" s="27">
        <v>0.65352387073428997</v>
      </c>
      <c r="U25" s="17">
        <v>0.13207784210737131</v>
      </c>
      <c r="V25" s="19" t="s">
        <v>33</v>
      </c>
      <c r="W25" s="28" t="s">
        <v>36</v>
      </c>
    </row>
    <row r="26" spans="1:23" x14ac:dyDescent="0.2">
      <c r="A26" s="22" t="s">
        <v>37</v>
      </c>
      <c r="B26" s="26">
        <v>0</v>
      </c>
      <c r="C26" s="26">
        <v>0</v>
      </c>
      <c r="D26" s="20">
        <v>8</v>
      </c>
      <c r="E26" s="20">
        <v>1</v>
      </c>
      <c r="F26" s="20">
        <v>0</v>
      </c>
      <c r="G26" s="20">
        <v>0</v>
      </c>
      <c r="H26" s="20">
        <v>92</v>
      </c>
      <c r="I26" s="20">
        <v>4</v>
      </c>
      <c r="J26" s="20">
        <v>28</v>
      </c>
      <c r="K26" s="20">
        <v>3</v>
      </c>
      <c r="L26" s="20">
        <v>11</v>
      </c>
      <c r="M26" s="20">
        <v>4</v>
      </c>
      <c r="N26" s="20">
        <v>87</v>
      </c>
      <c r="O26" s="20">
        <v>6</v>
      </c>
      <c r="P26" s="20">
        <v>43</v>
      </c>
      <c r="Q26" s="20">
        <v>4</v>
      </c>
      <c r="R26" s="20">
        <v>85</v>
      </c>
      <c r="S26" s="20">
        <v>7</v>
      </c>
      <c r="T26" s="23">
        <v>2.1216476358173999E-2</v>
      </c>
      <c r="U26" s="24">
        <v>3.4419805791953043E-2</v>
      </c>
      <c r="V26" s="22" t="s">
        <v>37</v>
      </c>
      <c r="W26" s="28" t="s">
        <v>38</v>
      </c>
    </row>
    <row r="27" spans="1:23" x14ac:dyDescent="0.2">
      <c r="A27" s="19" t="s">
        <v>37</v>
      </c>
      <c r="B27" s="26">
        <v>4</v>
      </c>
      <c r="C27" s="26">
        <v>1</v>
      </c>
      <c r="D27" s="20">
        <v>0</v>
      </c>
      <c r="E27" s="20">
        <v>0</v>
      </c>
      <c r="F27" s="20">
        <v>0</v>
      </c>
      <c r="G27" s="20">
        <v>0</v>
      </c>
      <c r="H27" s="20">
        <v>6</v>
      </c>
      <c r="I27" s="20">
        <v>2</v>
      </c>
      <c r="J27" s="20">
        <v>31</v>
      </c>
      <c r="K27" s="20">
        <v>4</v>
      </c>
      <c r="L27" s="20">
        <v>8</v>
      </c>
      <c r="M27" s="20">
        <v>3</v>
      </c>
      <c r="N27" s="20">
        <v>188</v>
      </c>
      <c r="O27" s="20">
        <v>15</v>
      </c>
      <c r="P27" s="20">
        <v>84</v>
      </c>
      <c r="Q27" s="20">
        <v>5</v>
      </c>
      <c r="R27" s="20">
        <v>162</v>
      </c>
      <c r="S27" s="20">
        <v>12</v>
      </c>
      <c r="T27" s="27">
        <v>8.8446835452708997E-2</v>
      </c>
      <c r="U27" s="17">
        <v>7.0550470071848712E-2</v>
      </c>
      <c r="V27" s="19" t="s">
        <v>37</v>
      </c>
      <c r="W27" s="28" t="s">
        <v>39</v>
      </c>
    </row>
    <row r="28" spans="1:23" x14ac:dyDescent="0.2">
      <c r="A28" s="22" t="s">
        <v>14</v>
      </c>
      <c r="B28" s="26">
        <v>0</v>
      </c>
      <c r="C28" s="26">
        <v>0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20">
        <v>0</v>
      </c>
      <c r="K28" s="20">
        <v>0</v>
      </c>
      <c r="L28" s="20">
        <v>15</v>
      </c>
      <c r="M28" s="20">
        <v>5</v>
      </c>
      <c r="N28" s="20">
        <v>8</v>
      </c>
      <c r="O28" s="20">
        <v>2</v>
      </c>
      <c r="P28" s="20">
        <v>3</v>
      </c>
      <c r="Q28" s="20">
        <v>1</v>
      </c>
      <c r="R28" s="20">
        <v>5</v>
      </c>
      <c r="S28" s="20">
        <v>2</v>
      </c>
      <c r="T28" s="27">
        <v>0.538417391472088</v>
      </c>
      <c r="U28" s="24">
        <v>3.6252249499562614E-2</v>
      </c>
      <c r="V28" s="22" t="s">
        <v>14</v>
      </c>
      <c r="W28" s="25" t="s">
        <v>40</v>
      </c>
    </row>
    <row r="29" spans="1:23" x14ac:dyDescent="0.2">
      <c r="A29" s="19" t="s">
        <v>14</v>
      </c>
      <c r="B29" s="26">
        <v>0</v>
      </c>
      <c r="C29" s="26">
        <v>0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20">
        <v>3</v>
      </c>
      <c r="K29" s="20">
        <v>1</v>
      </c>
      <c r="L29" s="20">
        <v>0</v>
      </c>
      <c r="M29" s="20">
        <v>0</v>
      </c>
      <c r="N29" s="20">
        <v>4</v>
      </c>
      <c r="O29" s="20">
        <v>2</v>
      </c>
      <c r="P29" s="20">
        <v>0</v>
      </c>
      <c r="Q29" s="20">
        <v>0</v>
      </c>
      <c r="R29" s="20">
        <v>11</v>
      </c>
      <c r="S29" s="20">
        <v>3</v>
      </c>
      <c r="T29" s="27">
        <v>0.538417391472088</v>
      </c>
      <c r="U29" s="17">
        <v>0.14355977807405479</v>
      </c>
      <c r="V29" s="19" t="s">
        <v>14</v>
      </c>
      <c r="W29" s="29" t="s">
        <v>41</v>
      </c>
    </row>
    <row r="30" spans="1:23" x14ac:dyDescent="0.2">
      <c r="A30" s="19" t="s">
        <v>14</v>
      </c>
      <c r="B30" s="26">
        <v>0</v>
      </c>
      <c r="C30" s="26">
        <v>0</v>
      </c>
      <c r="D30" s="20">
        <v>0</v>
      </c>
      <c r="E30" s="20">
        <v>0</v>
      </c>
      <c r="F30" s="20">
        <v>0</v>
      </c>
      <c r="G30" s="20">
        <v>0</v>
      </c>
      <c r="H30" s="20">
        <v>3</v>
      </c>
      <c r="I30" s="20">
        <v>1</v>
      </c>
      <c r="J30" s="20">
        <v>0</v>
      </c>
      <c r="K30" s="20">
        <v>0</v>
      </c>
      <c r="L30" s="20">
        <v>0</v>
      </c>
      <c r="M30" s="20">
        <v>0</v>
      </c>
      <c r="N30" s="20">
        <v>0</v>
      </c>
      <c r="O30" s="20">
        <v>0</v>
      </c>
      <c r="P30" s="20">
        <v>0</v>
      </c>
      <c r="Q30" s="20">
        <v>0</v>
      </c>
      <c r="R30" s="20">
        <v>8</v>
      </c>
      <c r="S30" s="20">
        <v>3</v>
      </c>
      <c r="T30" s="27">
        <v>0.538417391472088</v>
      </c>
      <c r="U30" s="17">
        <v>0.34425664416373919</v>
      </c>
      <c r="V30" s="19" t="s">
        <v>14</v>
      </c>
      <c r="W30" s="25" t="s">
        <v>42</v>
      </c>
    </row>
    <row r="31" spans="1:23" x14ac:dyDescent="0.2">
      <c r="A31" s="19" t="s">
        <v>14</v>
      </c>
      <c r="B31" s="26">
        <v>2</v>
      </c>
      <c r="C31" s="26">
        <v>1</v>
      </c>
      <c r="D31" s="20">
        <v>0</v>
      </c>
      <c r="E31" s="20">
        <v>0</v>
      </c>
      <c r="F31" s="20">
        <v>3</v>
      </c>
      <c r="G31" s="20">
        <v>1</v>
      </c>
      <c r="H31" s="20">
        <v>0</v>
      </c>
      <c r="I31" s="20">
        <v>0</v>
      </c>
      <c r="J31" s="20">
        <v>3</v>
      </c>
      <c r="K31" s="20">
        <v>1</v>
      </c>
      <c r="L31" s="20">
        <v>0</v>
      </c>
      <c r="M31" s="20">
        <v>0</v>
      </c>
      <c r="N31" s="20">
        <v>3</v>
      </c>
      <c r="O31" s="20">
        <v>1</v>
      </c>
      <c r="P31" s="20">
        <v>0</v>
      </c>
      <c r="Q31" s="20">
        <v>0</v>
      </c>
      <c r="R31" s="20">
        <v>11</v>
      </c>
      <c r="S31" s="20">
        <v>3</v>
      </c>
      <c r="T31" s="27">
        <v>0.538417391472088</v>
      </c>
      <c r="U31" s="17">
        <v>0.65327738965694437</v>
      </c>
      <c r="V31" s="19" t="s">
        <v>14</v>
      </c>
      <c r="W31" s="25" t="s">
        <v>43</v>
      </c>
    </row>
    <row r="32" spans="1:23" x14ac:dyDescent="0.2">
      <c r="A32" s="19" t="s">
        <v>14</v>
      </c>
      <c r="B32" s="26">
        <v>2</v>
      </c>
      <c r="C32" s="26">
        <v>1</v>
      </c>
      <c r="D32" s="20">
        <v>0</v>
      </c>
      <c r="E32" s="20">
        <v>0</v>
      </c>
      <c r="F32" s="20">
        <v>4</v>
      </c>
      <c r="G32" s="20">
        <v>1</v>
      </c>
      <c r="H32" s="20">
        <v>2</v>
      </c>
      <c r="I32" s="20">
        <v>1</v>
      </c>
      <c r="J32" s="20">
        <v>0</v>
      </c>
      <c r="K32" s="20">
        <v>0</v>
      </c>
      <c r="L32" s="20">
        <v>0</v>
      </c>
      <c r="M32" s="20">
        <v>0</v>
      </c>
      <c r="N32" s="20">
        <v>0</v>
      </c>
      <c r="O32" s="20">
        <v>0</v>
      </c>
      <c r="P32" s="20">
        <v>0</v>
      </c>
      <c r="Q32" s="20">
        <v>0</v>
      </c>
      <c r="R32" s="20">
        <v>13</v>
      </c>
      <c r="S32" s="20">
        <v>5</v>
      </c>
      <c r="T32" s="27">
        <v>0.538417391472088</v>
      </c>
      <c r="U32" s="17">
        <v>0.65327738965694437</v>
      </c>
      <c r="V32" s="19" t="s">
        <v>14</v>
      </c>
      <c r="W32" s="25" t="s">
        <v>44</v>
      </c>
    </row>
    <row r="33" spans="1:23" x14ac:dyDescent="0.2">
      <c r="A33" s="22" t="s">
        <v>14</v>
      </c>
      <c r="B33" s="26">
        <v>0</v>
      </c>
      <c r="C33" s="26">
        <v>0</v>
      </c>
      <c r="D33" s="20">
        <v>2</v>
      </c>
      <c r="E33" s="20">
        <v>1</v>
      </c>
      <c r="F33" s="20">
        <v>0</v>
      </c>
      <c r="G33" s="20">
        <v>0</v>
      </c>
      <c r="H33" s="20">
        <v>0</v>
      </c>
      <c r="I33" s="20">
        <v>0</v>
      </c>
      <c r="J33" s="20">
        <v>14</v>
      </c>
      <c r="K33" s="20">
        <v>4</v>
      </c>
      <c r="L33" s="20">
        <v>0</v>
      </c>
      <c r="M33" s="20">
        <v>0</v>
      </c>
      <c r="N33" s="20">
        <v>11</v>
      </c>
      <c r="O33" s="20">
        <v>3</v>
      </c>
      <c r="P33" s="20">
        <v>6</v>
      </c>
      <c r="Q33" s="20">
        <v>2</v>
      </c>
      <c r="R33" s="20">
        <v>22</v>
      </c>
      <c r="S33" s="20">
        <v>4</v>
      </c>
      <c r="T33" s="27">
        <v>0.63658320228890897</v>
      </c>
      <c r="U33" s="24">
        <v>3.6252249499562614E-2</v>
      </c>
      <c r="V33" s="22" t="s">
        <v>14</v>
      </c>
      <c r="W33" s="25" t="s">
        <v>45</v>
      </c>
    </row>
    <row r="34" spans="1:23" x14ac:dyDescent="0.2">
      <c r="A34" s="19" t="s">
        <v>14</v>
      </c>
      <c r="B34" s="26">
        <v>1</v>
      </c>
      <c r="C34" s="26">
        <v>1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11</v>
      </c>
      <c r="M34" s="20">
        <v>3</v>
      </c>
      <c r="N34" s="20">
        <v>16</v>
      </c>
      <c r="O34" s="20">
        <v>5</v>
      </c>
      <c r="P34" s="20">
        <v>5</v>
      </c>
      <c r="Q34" s="20">
        <v>2</v>
      </c>
      <c r="R34" s="20">
        <v>9</v>
      </c>
      <c r="S34" s="20">
        <v>2</v>
      </c>
      <c r="T34" s="27">
        <v>0.69942834800993403</v>
      </c>
      <c r="U34" s="17">
        <v>0.14355977807405479</v>
      </c>
      <c r="V34" s="19" t="s">
        <v>14</v>
      </c>
      <c r="W34" s="25" t="s">
        <v>46</v>
      </c>
    </row>
    <row r="35" spans="1:23" x14ac:dyDescent="0.2">
      <c r="A35" s="19" t="s">
        <v>14</v>
      </c>
      <c r="B35" s="26">
        <v>0</v>
      </c>
      <c r="C35" s="26">
        <v>0</v>
      </c>
      <c r="D35" s="20">
        <v>2</v>
      </c>
      <c r="E35" s="20">
        <v>1</v>
      </c>
      <c r="F35" s="20">
        <v>0</v>
      </c>
      <c r="G35" s="20">
        <v>0</v>
      </c>
      <c r="H35" s="20">
        <v>0</v>
      </c>
      <c r="I35" s="20">
        <v>0</v>
      </c>
      <c r="J35" s="20">
        <v>0</v>
      </c>
      <c r="K35" s="20">
        <v>0</v>
      </c>
      <c r="L35" s="20">
        <v>2</v>
      </c>
      <c r="M35" s="20">
        <v>1</v>
      </c>
      <c r="N35" s="20">
        <v>5</v>
      </c>
      <c r="O35" s="20">
        <v>2</v>
      </c>
      <c r="P35" s="20">
        <v>1</v>
      </c>
      <c r="Q35" s="20">
        <v>1</v>
      </c>
      <c r="R35" s="20">
        <v>14</v>
      </c>
      <c r="S35" s="20">
        <v>2</v>
      </c>
      <c r="T35" s="27">
        <v>0.95302469170360304</v>
      </c>
      <c r="U35" s="17">
        <v>8.5143284575893916E-2</v>
      </c>
      <c r="V35" s="19" t="s">
        <v>14</v>
      </c>
      <c r="W35" s="25" t="s">
        <v>47</v>
      </c>
    </row>
    <row r="36" spans="1:23" x14ac:dyDescent="0.2">
      <c r="A36" s="22" t="s">
        <v>48</v>
      </c>
      <c r="B36" s="20">
        <v>6</v>
      </c>
      <c r="C36" s="20">
        <v>2</v>
      </c>
      <c r="D36" s="20">
        <v>4</v>
      </c>
      <c r="E36" s="20">
        <v>1</v>
      </c>
      <c r="F36" s="20">
        <v>5</v>
      </c>
      <c r="G36" s="20">
        <v>1</v>
      </c>
      <c r="H36" s="20">
        <v>655</v>
      </c>
      <c r="I36" s="20">
        <v>41</v>
      </c>
      <c r="J36" s="20">
        <v>421</v>
      </c>
      <c r="K36" s="20">
        <v>33</v>
      </c>
      <c r="L36" s="20">
        <v>326</v>
      </c>
      <c r="M36" s="20">
        <v>26</v>
      </c>
      <c r="N36" s="20">
        <v>1563</v>
      </c>
      <c r="O36" s="20">
        <v>122</v>
      </c>
      <c r="P36" s="20">
        <v>1024</v>
      </c>
      <c r="Q36" s="20">
        <v>65</v>
      </c>
      <c r="R36" s="20">
        <v>1885</v>
      </c>
      <c r="S36" s="20">
        <v>137</v>
      </c>
      <c r="T36" s="23">
        <v>4.454249073934E-3</v>
      </c>
      <c r="U36" s="24">
        <v>3.6252249499562614E-2</v>
      </c>
      <c r="V36" s="22" t="s">
        <v>48</v>
      </c>
      <c r="W36" s="25" t="s">
        <v>49</v>
      </c>
    </row>
    <row r="37" spans="1:23" x14ac:dyDescent="0.2">
      <c r="A37" s="22" t="s">
        <v>48</v>
      </c>
      <c r="B37" s="20">
        <v>3</v>
      </c>
      <c r="C37" s="20">
        <v>1</v>
      </c>
      <c r="D37" s="20">
        <v>12</v>
      </c>
      <c r="E37" s="20">
        <v>2</v>
      </c>
      <c r="F37" s="20">
        <v>0</v>
      </c>
      <c r="G37" s="20">
        <v>0</v>
      </c>
      <c r="H37" s="20">
        <v>285</v>
      </c>
      <c r="I37" s="20">
        <v>19</v>
      </c>
      <c r="J37" s="20">
        <v>224</v>
      </c>
      <c r="K37" s="20">
        <v>17</v>
      </c>
      <c r="L37" s="20">
        <v>167</v>
      </c>
      <c r="M37" s="20">
        <v>12</v>
      </c>
      <c r="N37" s="20">
        <v>452</v>
      </c>
      <c r="O37" s="20">
        <v>29</v>
      </c>
      <c r="P37" s="20">
        <v>368</v>
      </c>
      <c r="Q37" s="20">
        <v>21</v>
      </c>
      <c r="R37" s="20">
        <v>952</v>
      </c>
      <c r="S37" s="20">
        <v>51</v>
      </c>
      <c r="T37" s="23">
        <v>4.454249073934E-3</v>
      </c>
      <c r="U37" s="24">
        <v>3.6252249499562614E-2</v>
      </c>
      <c r="V37" s="22" t="s">
        <v>48</v>
      </c>
      <c r="W37" s="25" t="s">
        <v>50</v>
      </c>
    </row>
    <row r="38" spans="1:23" x14ac:dyDescent="0.2">
      <c r="A38" s="22" t="s">
        <v>48</v>
      </c>
      <c r="B38" s="20">
        <v>7</v>
      </c>
      <c r="C38" s="20">
        <v>2</v>
      </c>
      <c r="D38" s="20">
        <v>0</v>
      </c>
      <c r="E38" s="20">
        <v>0</v>
      </c>
      <c r="F38" s="20">
        <v>3</v>
      </c>
      <c r="G38" s="20">
        <v>1</v>
      </c>
      <c r="H38" s="20">
        <v>442</v>
      </c>
      <c r="I38" s="20">
        <v>28</v>
      </c>
      <c r="J38" s="20">
        <v>773</v>
      </c>
      <c r="K38" s="20">
        <v>40</v>
      </c>
      <c r="L38" s="20">
        <v>386</v>
      </c>
      <c r="M38" s="20">
        <v>22</v>
      </c>
      <c r="N38" s="20">
        <v>772</v>
      </c>
      <c r="O38" s="20">
        <v>41</v>
      </c>
      <c r="P38" s="20">
        <v>568</v>
      </c>
      <c r="Q38" s="20">
        <v>33</v>
      </c>
      <c r="R38" s="20">
        <v>1424</v>
      </c>
      <c r="S38" s="20">
        <v>89</v>
      </c>
      <c r="T38" s="23">
        <v>1.0162030804018E-2</v>
      </c>
      <c r="U38" s="24">
        <v>4.8899015014320008E-2</v>
      </c>
      <c r="V38" s="22" t="s">
        <v>48</v>
      </c>
      <c r="W38" s="25" t="s">
        <v>51</v>
      </c>
    </row>
    <row r="39" spans="1:23" x14ac:dyDescent="0.2">
      <c r="A39" s="22" t="s">
        <v>48</v>
      </c>
      <c r="B39" s="20">
        <v>3</v>
      </c>
      <c r="C39" s="20">
        <v>1</v>
      </c>
      <c r="D39" s="20">
        <v>8</v>
      </c>
      <c r="E39" s="20">
        <v>2</v>
      </c>
      <c r="F39" s="20">
        <v>5</v>
      </c>
      <c r="G39" s="20">
        <v>2</v>
      </c>
      <c r="H39" s="20">
        <v>385</v>
      </c>
      <c r="I39" s="20">
        <v>23</v>
      </c>
      <c r="J39" s="20">
        <v>897</v>
      </c>
      <c r="K39" s="20">
        <v>51</v>
      </c>
      <c r="L39" s="20">
        <v>423</v>
      </c>
      <c r="M39" s="20">
        <v>31</v>
      </c>
      <c r="N39" s="20">
        <v>689</v>
      </c>
      <c r="O39" s="20">
        <v>63</v>
      </c>
      <c r="P39" s="20">
        <v>556</v>
      </c>
      <c r="Q39" s="20">
        <v>42</v>
      </c>
      <c r="R39" s="20">
        <v>1626</v>
      </c>
      <c r="S39" s="20">
        <v>115</v>
      </c>
      <c r="T39" s="23">
        <v>3.4675576740190998E-2</v>
      </c>
      <c r="U39" s="24">
        <v>4.4571283861633046E-2</v>
      </c>
      <c r="V39" s="22" t="s">
        <v>48</v>
      </c>
      <c r="W39" s="25" t="s">
        <v>52</v>
      </c>
    </row>
    <row r="40" spans="1:23" x14ac:dyDescent="0.2">
      <c r="A40" s="22">
        <v>-1</v>
      </c>
      <c r="B40" s="20">
        <v>24</v>
      </c>
      <c r="C40" s="20">
        <v>3</v>
      </c>
      <c r="D40" s="20">
        <v>37</v>
      </c>
      <c r="E40" s="20">
        <v>4</v>
      </c>
      <c r="F40" s="20">
        <v>19</v>
      </c>
      <c r="G40" s="20">
        <v>3</v>
      </c>
      <c r="H40" s="20">
        <v>217</v>
      </c>
      <c r="I40" s="20">
        <v>14</v>
      </c>
      <c r="J40" s="20">
        <v>182</v>
      </c>
      <c r="K40" s="20">
        <v>11</v>
      </c>
      <c r="L40" s="20">
        <v>29</v>
      </c>
      <c r="M40" s="20">
        <v>9</v>
      </c>
      <c r="N40" s="20">
        <v>384</v>
      </c>
      <c r="O40" s="20">
        <v>22</v>
      </c>
      <c r="P40" s="20">
        <v>324</v>
      </c>
      <c r="Q40" s="20">
        <v>17</v>
      </c>
      <c r="R40" s="20">
        <v>452</v>
      </c>
      <c r="S40" s="20">
        <v>29</v>
      </c>
      <c r="T40" s="23">
        <v>1.3690091624708E-2</v>
      </c>
      <c r="U40" s="24">
        <v>3.4419805791953043E-2</v>
      </c>
      <c r="V40" s="22">
        <v>-1</v>
      </c>
      <c r="W40" s="25" t="s">
        <v>53</v>
      </c>
    </row>
    <row r="41" spans="1:23" x14ac:dyDescent="0.2">
      <c r="A41" s="22">
        <v>-12</v>
      </c>
      <c r="B41" s="26">
        <v>12</v>
      </c>
      <c r="C41" s="26">
        <v>2</v>
      </c>
      <c r="D41" s="20">
        <v>5</v>
      </c>
      <c r="E41" s="20">
        <v>1</v>
      </c>
      <c r="F41" s="20">
        <v>6</v>
      </c>
      <c r="G41" s="20">
        <v>1</v>
      </c>
      <c r="H41" s="20">
        <v>6</v>
      </c>
      <c r="I41" s="20">
        <v>2</v>
      </c>
      <c r="J41" s="20">
        <v>21</v>
      </c>
      <c r="K41" s="20">
        <v>3</v>
      </c>
      <c r="L41" s="20">
        <v>3</v>
      </c>
      <c r="M41" s="20">
        <v>2</v>
      </c>
      <c r="N41" s="20">
        <v>252</v>
      </c>
      <c r="O41" s="20">
        <v>14</v>
      </c>
      <c r="P41" s="20">
        <v>155</v>
      </c>
      <c r="Q41" s="20">
        <v>9</v>
      </c>
      <c r="R41" s="20">
        <v>338</v>
      </c>
      <c r="S41" s="20">
        <v>19</v>
      </c>
      <c r="T41" s="27">
        <v>0.65352387073428997</v>
      </c>
      <c r="U41" s="24">
        <v>3.6252249499562614E-2</v>
      </c>
      <c r="V41" s="22">
        <v>-12</v>
      </c>
      <c r="W41" s="28" t="s">
        <v>54</v>
      </c>
    </row>
    <row r="42" spans="1:23" x14ac:dyDescent="0.2">
      <c r="A42" s="19">
        <v>-12</v>
      </c>
      <c r="B42" s="26">
        <v>11</v>
      </c>
      <c r="C42" s="26">
        <v>3</v>
      </c>
      <c r="D42" s="20">
        <v>3</v>
      </c>
      <c r="E42" s="20">
        <v>1</v>
      </c>
      <c r="F42" s="20">
        <v>11</v>
      </c>
      <c r="G42" s="20">
        <v>2</v>
      </c>
      <c r="H42" s="20">
        <v>78</v>
      </c>
      <c r="I42" s="20">
        <v>4</v>
      </c>
      <c r="J42" s="20">
        <v>11</v>
      </c>
      <c r="K42" s="20">
        <v>2</v>
      </c>
      <c r="L42" s="20">
        <v>5</v>
      </c>
      <c r="M42" s="20">
        <v>1</v>
      </c>
      <c r="N42" s="20">
        <v>112</v>
      </c>
      <c r="O42" s="20">
        <v>9</v>
      </c>
      <c r="P42" s="20">
        <v>92</v>
      </c>
      <c r="Q42" s="20">
        <v>5</v>
      </c>
      <c r="R42" s="20">
        <v>217</v>
      </c>
      <c r="S42" s="20">
        <v>16</v>
      </c>
      <c r="T42" s="27">
        <v>0.69942834800993403</v>
      </c>
      <c r="U42" s="17">
        <v>0.11285783774359739</v>
      </c>
      <c r="V42" s="19">
        <v>-12</v>
      </c>
      <c r="W42" s="28" t="s">
        <v>55</v>
      </c>
    </row>
    <row r="43" spans="1:23" x14ac:dyDescent="0.2">
      <c r="A43" s="19">
        <v>-50</v>
      </c>
      <c r="B43" s="26">
        <v>0</v>
      </c>
      <c r="C43" s="26">
        <v>0</v>
      </c>
      <c r="D43" s="20">
        <v>0</v>
      </c>
      <c r="E43" s="20">
        <v>0</v>
      </c>
      <c r="F43" s="20">
        <v>0</v>
      </c>
      <c r="G43" s="20">
        <v>0</v>
      </c>
      <c r="H43" s="20">
        <v>3</v>
      </c>
      <c r="I43" s="20">
        <v>1</v>
      </c>
      <c r="J43" s="20">
        <v>0</v>
      </c>
      <c r="K43" s="20">
        <v>0</v>
      </c>
      <c r="L43" s="20">
        <v>0</v>
      </c>
      <c r="M43" s="20">
        <v>0</v>
      </c>
      <c r="N43" s="20">
        <v>2</v>
      </c>
      <c r="O43" s="20">
        <v>1</v>
      </c>
      <c r="P43" s="20">
        <v>0</v>
      </c>
      <c r="Q43" s="20">
        <v>0</v>
      </c>
      <c r="R43" s="20">
        <v>5</v>
      </c>
      <c r="S43" s="20">
        <v>2</v>
      </c>
      <c r="T43" s="27">
        <v>0.538417391472088</v>
      </c>
      <c r="U43" s="17">
        <v>0.14355977807405479</v>
      </c>
      <c r="V43" s="19">
        <v>-50</v>
      </c>
      <c r="W43" s="25" t="s">
        <v>56</v>
      </c>
    </row>
    <row r="44" spans="1:23" x14ac:dyDescent="0.2">
      <c r="A44" s="19">
        <v>-56</v>
      </c>
      <c r="B44" s="26">
        <v>0</v>
      </c>
      <c r="C44" s="26">
        <v>0</v>
      </c>
      <c r="D44" s="20">
        <v>0</v>
      </c>
      <c r="E44" s="20">
        <v>0</v>
      </c>
      <c r="F44" s="20">
        <v>2</v>
      </c>
      <c r="G44" s="20">
        <v>1</v>
      </c>
      <c r="H44" s="20">
        <v>5</v>
      </c>
      <c r="I44" s="20">
        <v>1</v>
      </c>
      <c r="J44" s="20">
        <v>0</v>
      </c>
      <c r="K44" s="20">
        <v>0</v>
      </c>
      <c r="L44" s="20">
        <v>2</v>
      </c>
      <c r="M44" s="20">
        <v>1</v>
      </c>
      <c r="N44" s="20">
        <v>12</v>
      </c>
      <c r="O44" s="20">
        <v>3</v>
      </c>
      <c r="P44" s="20">
        <v>5</v>
      </c>
      <c r="Q44" s="20">
        <v>1</v>
      </c>
      <c r="R44" s="20">
        <v>42</v>
      </c>
      <c r="S44" s="20">
        <v>8</v>
      </c>
      <c r="T44" s="27">
        <v>0.75304545572144699</v>
      </c>
      <c r="U44" s="17">
        <v>0.14819380808876523</v>
      </c>
      <c r="V44" s="19">
        <v>-56</v>
      </c>
      <c r="W44" s="28" t="s">
        <v>57</v>
      </c>
    </row>
    <row r="45" spans="1:23" x14ac:dyDescent="0.2">
      <c r="A45" s="22">
        <v>-69</v>
      </c>
      <c r="B45" s="26">
        <v>0</v>
      </c>
      <c r="C45" s="26">
        <v>0</v>
      </c>
      <c r="D45" s="20">
        <v>0</v>
      </c>
      <c r="E45" s="20">
        <v>0</v>
      </c>
      <c r="F45" s="20">
        <v>0</v>
      </c>
      <c r="G45" s="20">
        <v>0</v>
      </c>
      <c r="H45" s="20">
        <v>14</v>
      </c>
      <c r="I45" s="20">
        <v>2</v>
      </c>
      <c r="J45" s="20">
        <v>4</v>
      </c>
      <c r="K45" s="20">
        <v>1</v>
      </c>
      <c r="L45" s="20">
        <v>5</v>
      </c>
      <c r="M45" s="20">
        <v>2</v>
      </c>
      <c r="N45" s="20">
        <v>33</v>
      </c>
      <c r="O45" s="20">
        <v>4</v>
      </c>
      <c r="P45" s="20">
        <v>22</v>
      </c>
      <c r="Q45" s="20">
        <v>3</v>
      </c>
      <c r="R45" s="20">
        <v>75</v>
      </c>
      <c r="S45" s="20">
        <v>8</v>
      </c>
      <c r="T45" s="23">
        <v>4.1726999814149998E-2</v>
      </c>
      <c r="U45" s="24">
        <v>4.4571283861633046E-2</v>
      </c>
      <c r="V45" s="22">
        <v>-69</v>
      </c>
      <c r="W45" s="28" t="s">
        <v>58</v>
      </c>
    </row>
    <row r="46" spans="1:23" x14ac:dyDescent="0.2">
      <c r="A46" s="22">
        <v>-72</v>
      </c>
      <c r="B46" s="26">
        <v>0</v>
      </c>
      <c r="C46" s="26">
        <v>0</v>
      </c>
      <c r="D46" s="20">
        <v>0</v>
      </c>
      <c r="E46" s="20">
        <v>0</v>
      </c>
      <c r="F46" s="20">
        <v>0</v>
      </c>
      <c r="G46" s="20">
        <v>0</v>
      </c>
      <c r="H46" s="20">
        <v>43</v>
      </c>
      <c r="I46" s="20">
        <v>4</v>
      </c>
      <c r="J46" s="20">
        <v>13</v>
      </c>
      <c r="K46" s="20">
        <v>3</v>
      </c>
      <c r="L46" s="20">
        <v>25</v>
      </c>
      <c r="M46" s="20">
        <v>4</v>
      </c>
      <c r="N46" s="20">
        <v>108</v>
      </c>
      <c r="O46" s="20">
        <v>8</v>
      </c>
      <c r="P46" s="20">
        <v>85</v>
      </c>
      <c r="Q46" s="20">
        <v>6</v>
      </c>
      <c r="R46" s="20">
        <v>214</v>
      </c>
      <c r="S46" s="20">
        <v>12</v>
      </c>
      <c r="T46" s="23">
        <v>1.0790181076586001E-2</v>
      </c>
      <c r="U46" s="24">
        <v>3.4419805791953043E-2</v>
      </c>
      <c r="V46" s="22">
        <v>-72</v>
      </c>
      <c r="W46" s="25" t="s">
        <v>59</v>
      </c>
    </row>
    <row r="47" spans="1:23" x14ac:dyDescent="0.2">
      <c r="A47" s="19">
        <v>-72</v>
      </c>
      <c r="B47" s="26">
        <v>0</v>
      </c>
      <c r="C47" s="26">
        <v>0</v>
      </c>
      <c r="D47" s="20">
        <v>2</v>
      </c>
      <c r="E47" s="20">
        <v>1</v>
      </c>
      <c r="F47" s="20">
        <v>0</v>
      </c>
      <c r="G47" s="20">
        <v>0</v>
      </c>
      <c r="H47" s="20">
        <v>0</v>
      </c>
      <c r="I47" s="20">
        <v>0</v>
      </c>
      <c r="J47" s="20">
        <v>0</v>
      </c>
      <c r="K47" s="20">
        <v>0</v>
      </c>
      <c r="L47" s="20">
        <v>0</v>
      </c>
      <c r="M47" s="20">
        <v>0</v>
      </c>
      <c r="N47" s="20">
        <v>6</v>
      </c>
      <c r="O47" s="20">
        <v>2</v>
      </c>
      <c r="P47" s="20">
        <v>0</v>
      </c>
      <c r="Q47" s="20">
        <v>0</v>
      </c>
      <c r="R47" s="20">
        <v>4</v>
      </c>
      <c r="S47" s="20">
        <v>2</v>
      </c>
      <c r="T47" s="27">
        <v>0.538417391472088</v>
      </c>
      <c r="U47" s="17">
        <v>0.23920394616579047</v>
      </c>
      <c r="V47" s="19">
        <v>-72</v>
      </c>
      <c r="W47" s="25" t="s">
        <v>60</v>
      </c>
    </row>
    <row r="48" spans="1:23" x14ac:dyDescent="0.2">
      <c r="A48" s="22">
        <v>-79</v>
      </c>
      <c r="B48" s="20">
        <v>0</v>
      </c>
      <c r="C48" s="20">
        <v>0</v>
      </c>
      <c r="D48" s="20">
        <v>0</v>
      </c>
      <c r="E48" s="20">
        <v>0</v>
      </c>
      <c r="F48" s="20">
        <v>0</v>
      </c>
      <c r="G48" s="20">
        <v>0</v>
      </c>
      <c r="H48" s="20">
        <v>55</v>
      </c>
      <c r="I48" s="20">
        <v>4</v>
      </c>
      <c r="J48" s="20">
        <v>21</v>
      </c>
      <c r="K48" s="20">
        <v>5</v>
      </c>
      <c r="L48" s="20">
        <v>13</v>
      </c>
      <c r="M48" s="20">
        <v>3</v>
      </c>
      <c r="N48" s="20">
        <v>117</v>
      </c>
      <c r="O48" s="20">
        <v>9</v>
      </c>
      <c r="P48" s="20">
        <v>117</v>
      </c>
      <c r="Q48" s="20">
        <v>5</v>
      </c>
      <c r="R48" s="20">
        <v>226</v>
      </c>
      <c r="S48" s="20">
        <v>13</v>
      </c>
      <c r="T48" s="23">
        <v>3.8028289101309999E-3</v>
      </c>
      <c r="U48" s="24">
        <v>3.6252249499562614E-2</v>
      </c>
      <c r="V48" s="22">
        <v>-79</v>
      </c>
      <c r="W48" s="25" t="s">
        <v>61</v>
      </c>
    </row>
    <row r="49" spans="1:23" x14ac:dyDescent="0.2">
      <c r="A49" s="19">
        <v>-80</v>
      </c>
      <c r="B49" s="26">
        <v>0</v>
      </c>
      <c r="C49" s="26">
        <v>0</v>
      </c>
      <c r="D49" s="20">
        <v>0</v>
      </c>
      <c r="E49" s="20">
        <v>0</v>
      </c>
      <c r="F49" s="20">
        <v>0</v>
      </c>
      <c r="G49" s="20">
        <v>0</v>
      </c>
      <c r="H49" s="20">
        <v>5</v>
      </c>
      <c r="I49" s="20">
        <v>1</v>
      </c>
      <c r="J49" s="20">
        <v>0</v>
      </c>
      <c r="K49" s="20">
        <v>0</v>
      </c>
      <c r="L49" s="20">
        <v>2</v>
      </c>
      <c r="M49" s="20">
        <v>1</v>
      </c>
      <c r="N49" s="20">
        <v>12</v>
      </c>
      <c r="O49" s="20">
        <v>2</v>
      </c>
      <c r="P49" s="20">
        <v>6</v>
      </c>
      <c r="Q49" s="20">
        <v>1</v>
      </c>
      <c r="R49" s="20">
        <v>52</v>
      </c>
      <c r="S49" s="20">
        <v>4</v>
      </c>
      <c r="T49" s="27">
        <v>0.28621291270163501</v>
      </c>
      <c r="U49" s="17">
        <v>7.0550470071848712E-2</v>
      </c>
      <c r="V49" s="19">
        <v>-80</v>
      </c>
      <c r="W49" s="28" t="s">
        <v>62</v>
      </c>
    </row>
    <row r="50" spans="1:23" x14ac:dyDescent="0.2">
      <c r="A50" s="19">
        <v>-92</v>
      </c>
      <c r="B50" s="26">
        <v>0</v>
      </c>
      <c r="C50" s="26">
        <v>0</v>
      </c>
      <c r="D50" s="20">
        <v>0</v>
      </c>
      <c r="E50" s="20">
        <v>0</v>
      </c>
      <c r="F50" s="20">
        <v>0</v>
      </c>
      <c r="G50" s="20">
        <v>0</v>
      </c>
      <c r="H50" s="20">
        <v>0</v>
      </c>
      <c r="I50" s="20">
        <v>0</v>
      </c>
      <c r="J50" s="20">
        <v>8</v>
      </c>
      <c r="K50" s="20">
        <v>1</v>
      </c>
      <c r="L50" s="20">
        <v>0</v>
      </c>
      <c r="M50" s="20">
        <v>0</v>
      </c>
      <c r="N50" s="20">
        <v>11</v>
      </c>
      <c r="O50" s="20">
        <v>2</v>
      </c>
      <c r="P50" s="20">
        <v>0</v>
      </c>
      <c r="Q50" s="20">
        <v>0</v>
      </c>
      <c r="R50" s="20">
        <v>27</v>
      </c>
      <c r="S50" s="20">
        <v>3</v>
      </c>
      <c r="T50" s="27">
        <v>0.538417391472088</v>
      </c>
      <c r="U50" s="17">
        <v>0.14355977807405479</v>
      </c>
      <c r="V50" s="19">
        <v>-92</v>
      </c>
      <c r="W50" s="28" t="s">
        <v>63</v>
      </c>
    </row>
    <row r="51" spans="1:23" x14ac:dyDescent="0.2">
      <c r="A51" s="22">
        <v>-95</v>
      </c>
      <c r="B51" s="26">
        <v>0</v>
      </c>
      <c r="C51" s="26">
        <v>0</v>
      </c>
      <c r="D51" s="20">
        <v>6</v>
      </c>
      <c r="E51" s="20">
        <v>1</v>
      </c>
      <c r="F51" s="20">
        <v>0</v>
      </c>
      <c r="G51" s="20">
        <v>0</v>
      </c>
      <c r="H51" s="20">
        <v>0</v>
      </c>
      <c r="I51" s="20">
        <v>0</v>
      </c>
      <c r="J51" s="20">
        <v>3</v>
      </c>
      <c r="K51" s="20">
        <v>1</v>
      </c>
      <c r="L51" s="20">
        <v>3</v>
      </c>
      <c r="M51" s="20">
        <v>1</v>
      </c>
      <c r="N51" s="20">
        <v>28</v>
      </c>
      <c r="O51" s="20">
        <v>4</v>
      </c>
      <c r="P51" s="20">
        <v>16</v>
      </c>
      <c r="Q51" s="20">
        <v>2</v>
      </c>
      <c r="R51" s="20">
        <v>53</v>
      </c>
      <c r="S51" s="20">
        <v>6</v>
      </c>
      <c r="T51" s="27">
        <v>0.63658320228890897</v>
      </c>
      <c r="U51" s="24">
        <v>5.7001740222867824E-2</v>
      </c>
      <c r="V51" s="22">
        <v>-95</v>
      </c>
      <c r="W51" s="28" t="s">
        <v>64</v>
      </c>
    </row>
    <row r="52" spans="1:23" x14ac:dyDescent="0.2">
      <c r="A52" s="22">
        <v>-98</v>
      </c>
      <c r="B52" s="20">
        <v>15</v>
      </c>
      <c r="C52" s="20">
        <v>2</v>
      </c>
      <c r="D52" s="20">
        <v>5</v>
      </c>
      <c r="E52" s="20">
        <v>1</v>
      </c>
      <c r="F52" s="20">
        <v>4</v>
      </c>
      <c r="G52" s="20">
        <v>1</v>
      </c>
      <c r="H52" s="20">
        <v>338</v>
      </c>
      <c r="I52" s="20">
        <v>24</v>
      </c>
      <c r="J52" s="20">
        <v>364</v>
      </c>
      <c r="K52" s="20">
        <v>26</v>
      </c>
      <c r="L52" s="20">
        <v>332</v>
      </c>
      <c r="M52" s="20">
        <v>19</v>
      </c>
      <c r="N52" s="20">
        <v>756</v>
      </c>
      <c r="O52" s="20">
        <v>49</v>
      </c>
      <c r="P52" s="20">
        <v>568</v>
      </c>
      <c r="Q52" s="20">
        <v>37</v>
      </c>
      <c r="R52" s="20">
        <v>897</v>
      </c>
      <c r="S52" s="20">
        <v>73</v>
      </c>
      <c r="T52" s="23">
        <v>8.2446050675299997E-4</v>
      </c>
      <c r="U52" s="24">
        <v>3.4419805791953043E-2</v>
      </c>
      <c r="V52" s="22">
        <v>-98</v>
      </c>
      <c r="W52" s="25" t="s">
        <v>65</v>
      </c>
    </row>
    <row r="53" spans="1:23" x14ac:dyDescent="0.2">
      <c r="A53" s="22">
        <v>-119</v>
      </c>
      <c r="B53" s="20">
        <v>0</v>
      </c>
      <c r="C53" s="20">
        <v>0</v>
      </c>
      <c r="D53" s="20">
        <v>0</v>
      </c>
      <c r="E53" s="20">
        <v>0</v>
      </c>
      <c r="F53" s="20">
        <v>0</v>
      </c>
      <c r="G53" s="20">
        <v>0</v>
      </c>
      <c r="H53" s="20">
        <v>65</v>
      </c>
      <c r="I53" s="20">
        <v>4</v>
      </c>
      <c r="J53" s="20">
        <v>55</v>
      </c>
      <c r="K53" s="20">
        <v>3</v>
      </c>
      <c r="L53" s="20">
        <v>11</v>
      </c>
      <c r="M53" s="20">
        <v>2</v>
      </c>
      <c r="N53" s="20">
        <v>212</v>
      </c>
      <c r="O53" s="20">
        <v>12</v>
      </c>
      <c r="P53" s="20">
        <v>125</v>
      </c>
      <c r="Q53" s="20">
        <v>7</v>
      </c>
      <c r="R53" s="20">
        <v>218</v>
      </c>
      <c r="S53" s="20">
        <v>15</v>
      </c>
      <c r="T53" s="23">
        <v>1.3490586750278E-2</v>
      </c>
      <c r="U53" s="24">
        <v>3.6252249499562614E-2</v>
      </c>
      <c r="V53" s="22">
        <v>-119</v>
      </c>
      <c r="W53" s="25" t="s">
        <v>66</v>
      </c>
    </row>
    <row r="54" spans="1:23" x14ac:dyDescent="0.2">
      <c r="A54" s="22">
        <v>-162</v>
      </c>
      <c r="B54" s="26">
        <v>0</v>
      </c>
      <c r="C54" s="26">
        <v>0</v>
      </c>
      <c r="D54" s="20">
        <v>0</v>
      </c>
      <c r="E54" s="20">
        <v>0</v>
      </c>
      <c r="F54" s="20">
        <v>5</v>
      </c>
      <c r="G54" s="20">
        <v>1</v>
      </c>
      <c r="H54" s="20">
        <v>5</v>
      </c>
      <c r="I54" s="20">
        <v>1</v>
      </c>
      <c r="J54" s="20">
        <v>0</v>
      </c>
      <c r="K54" s="20">
        <v>0</v>
      </c>
      <c r="L54" s="20">
        <v>18</v>
      </c>
      <c r="M54" s="20">
        <v>3</v>
      </c>
      <c r="N54" s="20">
        <v>56</v>
      </c>
      <c r="O54" s="20">
        <v>7</v>
      </c>
      <c r="P54" s="20">
        <v>67</v>
      </c>
      <c r="Q54" s="20">
        <v>8</v>
      </c>
      <c r="R54" s="20">
        <v>228</v>
      </c>
      <c r="S54" s="20">
        <v>18</v>
      </c>
      <c r="T54" s="27">
        <v>0.60075168746058305</v>
      </c>
      <c r="U54" s="24">
        <v>4.8899015014320008E-2</v>
      </c>
      <c r="V54" s="22">
        <v>-162</v>
      </c>
      <c r="W54" s="28" t="s">
        <v>67</v>
      </c>
    </row>
    <row r="55" spans="1:23" x14ac:dyDescent="0.2">
      <c r="A55" s="19">
        <v>-186</v>
      </c>
      <c r="B55" s="26">
        <v>0</v>
      </c>
      <c r="C55" s="26">
        <v>0</v>
      </c>
      <c r="D55" s="20">
        <v>5</v>
      </c>
      <c r="E55" s="20">
        <v>1</v>
      </c>
      <c r="F55" s="20">
        <v>0</v>
      </c>
      <c r="G55" s="20">
        <v>0</v>
      </c>
      <c r="H55" s="20">
        <v>3</v>
      </c>
      <c r="I55" s="20">
        <v>1</v>
      </c>
      <c r="J55" s="20">
        <v>0</v>
      </c>
      <c r="K55" s="20">
        <v>0</v>
      </c>
      <c r="L55" s="20">
        <v>5</v>
      </c>
      <c r="M55" s="20">
        <v>1</v>
      </c>
      <c r="N55" s="20">
        <v>25</v>
      </c>
      <c r="O55" s="20">
        <v>5</v>
      </c>
      <c r="P55" s="20">
        <v>6</v>
      </c>
      <c r="Q55" s="20">
        <v>2</v>
      </c>
      <c r="R55" s="20">
        <v>108</v>
      </c>
      <c r="S55" s="20">
        <v>9</v>
      </c>
      <c r="T55" s="27">
        <v>0.63658320228890897</v>
      </c>
      <c r="U55" s="17">
        <v>8.5143284575893916E-2</v>
      </c>
      <c r="V55" s="19">
        <v>-186</v>
      </c>
      <c r="W55" s="28" t="s">
        <v>68</v>
      </c>
    </row>
    <row r="56" spans="1:23" x14ac:dyDescent="0.2">
      <c r="A56" s="19">
        <v>-978</v>
      </c>
      <c r="B56" s="26">
        <v>0</v>
      </c>
      <c r="C56" s="26">
        <v>0</v>
      </c>
      <c r="D56" s="20">
        <v>0</v>
      </c>
      <c r="E56" s="20">
        <v>0</v>
      </c>
      <c r="F56" s="20">
        <v>0</v>
      </c>
      <c r="G56" s="20">
        <v>0</v>
      </c>
      <c r="H56" s="20">
        <v>2</v>
      </c>
      <c r="I56" s="20">
        <v>1</v>
      </c>
      <c r="J56" s="20">
        <v>0</v>
      </c>
      <c r="K56" s="20">
        <v>0</v>
      </c>
      <c r="L56" s="20">
        <v>0</v>
      </c>
      <c r="M56" s="20">
        <v>0</v>
      </c>
      <c r="N56" s="20">
        <v>2</v>
      </c>
      <c r="O56" s="20">
        <v>1</v>
      </c>
      <c r="P56" s="20">
        <v>0</v>
      </c>
      <c r="Q56" s="20">
        <v>0</v>
      </c>
      <c r="R56" s="20">
        <v>13</v>
      </c>
      <c r="S56" s="20">
        <v>3</v>
      </c>
      <c r="T56" s="27">
        <v>0.538417391472088</v>
      </c>
      <c r="U56" s="17">
        <v>0.17574325333717219</v>
      </c>
      <c r="V56" s="19">
        <v>-978</v>
      </c>
      <c r="W56" s="28" t="s">
        <v>69</v>
      </c>
    </row>
    <row r="57" spans="1:23" x14ac:dyDescent="0.2">
      <c r="A57" s="19">
        <v>-2442</v>
      </c>
      <c r="B57" s="26">
        <v>0</v>
      </c>
      <c r="C57" s="26">
        <v>0</v>
      </c>
      <c r="D57" s="20">
        <v>0</v>
      </c>
      <c r="E57" s="20">
        <v>0</v>
      </c>
      <c r="F57" s="20">
        <v>0</v>
      </c>
      <c r="G57" s="20">
        <v>0</v>
      </c>
      <c r="H57" s="20">
        <v>0</v>
      </c>
      <c r="I57" s="20">
        <v>0</v>
      </c>
      <c r="J57" s="20">
        <v>0</v>
      </c>
      <c r="K57" s="20">
        <v>0</v>
      </c>
      <c r="L57" s="20">
        <v>2</v>
      </c>
      <c r="M57" s="20">
        <v>1</v>
      </c>
      <c r="N57" s="20">
        <v>1</v>
      </c>
      <c r="O57" s="20">
        <v>1</v>
      </c>
      <c r="P57" s="20">
        <v>0</v>
      </c>
      <c r="Q57" s="20">
        <v>0</v>
      </c>
      <c r="R57" s="20">
        <v>5</v>
      </c>
      <c r="S57" s="20">
        <v>2</v>
      </c>
      <c r="T57" s="27">
        <v>0.538417391472088</v>
      </c>
      <c r="U57" s="17">
        <v>0.14355977807405479</v>
      </c>
      <c r="V57" s="19">
        <v>-2442</v>
      </c>
      <c r="W57" s="28" t="s">
        <v>70</v>
      </c>
    </row>
    <row r="58" spans="1:23" x14ac:dyDescent="0.2">
      <c r="A58" s="13"/>
      <c r="C58"/>
      <c r="D58" s="2"/>
    </row>
  </sheetData>
  <mergeCells count="15">
    <mergeCell ref="N18:O18"/>
    <mergeCell ref="P18:Q18"/>
    <mergeCell ref="R18:S18"/>
    <mergeCell ref="B18:C18"/>
    <mergeCell ref="D18:E18"/>
    <mergeCell ref="F18:G18"/>
    <mergeCell ref="H18:I18"/>
    <mergeCell ref="J18:K18"/>
    <mergeCell ref="L18:M18"/>
    <mergeCell ref="L4:M4"/>
    <mergeCell ref="B4:C4"/>
    <mergeCell ref="D4:E4"/>
    <mergeCell ref="F4:G4"/>
    <mergeCell ref="H4:I4"/>
    <mergeCell ref="J4:K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7C976-0501-A94C-9C50-A72D2D232B86}">
  <dimension ref="A3:L77"/>
  <sheetViews>
    <sheetView workbookViewId="0">
      <selection activeCell="D3" sqref="D3"/>
    </sheetView>
  </sheetViews>
  <sheetFormatPr baseColWidth="10" defaultColWidth="10.83203125" defaultRowHeight="16" x14ac:dyDescent="0.2"/>
  <cols>
    <col min="1" max="1" width="8.33203125" customWidth="1"/>
    <col min="2" max="2" width="11.83203125" style="31" hidden="1" customWidth="1"/>
    <col min="3" max="3" width="23.83203125" style="32" customWidth="1"/>
    <col min="4" max="4" width="20" style="33" customWidth="1"/>
    <col min="5" max="5" width="15.33203125" style="33" customWidth="1"/>
    <col min="6" max="10" width="15.33203125" style="34" customWidth="1"/>
    <col min="11" max="11" width="15.5" style="34" customWidth="1"/>
    <col min="12" max="12" width="10.83203125" style="35"/>
  </cols>
  <sheetData>
    <row r="3" spans="1:12" ht="23" x14ac:dyDescent="0.2">
      <c r="A3" s="30" t="s">
        <v>127</v>
      </c>
    </row>
    <row r="4" spans="1:12" s="30" customFormat="1" ht="23" x14ac:dyDescent="0.2">
      <c r="C4" s="36"/>
      <c r="F4" s="57" t="s">
        <v>72</v>
      </c>
      <c r="G4" s="57"/>
      <c r="H4" s="58" t="s">
        <v>73</v>
      </c>
      <c r="I4" s="58"/>
      <c r="J4" s="57" t="s">
        <v>74</v>
      </c>
      <c r="K4" s="57"/>
      <c r="L4" s="37"/>
    </row>
    <row r="5" spans="1:12" ht="18" x14ac:dyDescent="0.2">
      <c r="A5" s="38" t="s">
        <v>75</v>
      </c>
      <c r="B5" s="38" t="s">
        <v>76</v>
      </c>
      <c r="C5" s="39" t="s">
        <v>77</v>
      </c>
      <c r="D5" s="38" t="s">
        <v>78</v>
      </c>
      <c r="E5" s="38" t="s">
        <v>79</v>
      </c>
      <c r="F5" s="40" t="s">
        <v>78</v>
      </c>
      <c r="G5" s="40" t="s">
        <v>79</v>
      </c>
      <c r="H5" s="40" t="s">
        <v>78</v>
      </c>
      <c r="I5" s="40" t="s">
        <v>79</v>
      </c>
      <c r="J5" s="40" t="s">
        <v>78</v>
      </c>
      <c r="K5" s="41" t="s">
        <v>79</v>
      </c>
      <c r="L5" s="42" t="s">
        <v>80</v>
      </c>
    </row>
    <row r="6" spans="1:12" x14ac:dyDescent="0.2">
      <c r="A6" s="59" t="s">
        <v>90</v>
      </c>
      <c r="B6" s="61" t="s">
        <v>82</v>
      </c>
      <c r="C6" s="61" t="s">
        <v>83</v>
      </c>
      <c r="D6" s="49">
        <v>2.2799999999999998</v>
      </c>
      <c r="E6" s="49">
        <v>0.55000000000000004</v>
      </c>
      <c r="F6" s="44">
        <f>AVERAGE(D6:D11)</f>
        <v>3.0583333333333331</v>
      </c>
      <c r="G6" s="44">
        <f t="shared" ref="G6" si="0">AVERAGE(E6:E11)</f>
        <v>0.39333333333333331</v>
      </c>
      <c r="H6" s="44">
        <f t="shared" ref="H6:I6" si="1">STDEVPA(D6:D11)</f>
        <v>0.55158609683550197</v>
      </c>
      <c r="I6" s="44">
        <f t="shared" si="1"/>
        <v>0.1791337179005921</v>
      </c>
      <c r="J6" s="45"/>
      <c r="K6" s="45"/>
      <c r="L6" s="46"/>
    </row>
    <row r="7" spans="1:12" x14ac:dyDescent="0.2">
      <c r="A7" s="60"/>
      <c r="B7" s="62"/>
      <c r="C7" s="62"/>
      <c r="D7" s="49">
        <v>2.73</v>
      </c>
      <c r="E7" s="49">
        <v>0.5</v>
      </c>
      <c r="F7" s="44"/>
      <c r="G7" s="44"/>
      <c r="H7" s="44"/>
      <c r="I7" s="44"/>
      <c r="J7" s="45"/>
      <c r="K7" s="45"/>
      <c r="L7" s="46"/>
    </row>
    <row r="8" spans="1:12" x14ac:dyDescent="0.2">
      <c r="A8" s="60"/>
      <c r="B8" s="62"/>
      <c r="C8" s="62"/>
      <c r="D8" s="49">
        <v>3.21</v>
      </c>
      <c r="E8" s="49">
        <v>0.6</v>
      </c>
      <c r="F8" s="44"/>
      <c r="G8" s="44"/>
      <c r="H8" s="44"/>
      <c r="I8" s="44"/>
      <c r="J8" s="45"/>
      <c r="K8" s="45"/>
      <c r="L8" s="46"/>
    </row>
    <row r="9" spans="1:12" x14ac:dyDescent="0.2">
      <c r="A9" s="60"/>
      <c r="B9" s="62"/>
      <c r="C9" s="62"/>
      <c r="D9" s="49">
        <v>2.66</v>
      </c>
      <c r="E9" s="49">
        <v>0.21</v>
      </c>
      <c r="F9" s="44"/>
      <c r="G9" s="44"/>
      <c r="H9" s="44"/>
      <c r="I9" s="44"/>
      <c r="J9" s="45"/>
      <c r="K9" s="45"/>
      <c r="L9" s="46"/>
    </row>
    <row r="10" spans="1:12" x14ac:dyDescent="0.2">
      <c r="A10" s="60"/>
      <c r="B10" s="62"/>
      <c r="C10" s="62"/>
      <c r="D10" s="49">
        <v>3.82</v>
      </c>
      <c r="E10" s="49">
        <v>0.11</v>
      </c>
      <c r="F10" s="44"/>
      <c r="G10" s="44"/>
      <c r="H10" s="44"/>
      <c r="I10" s="44"/>
      <c r="J10" s="45"/>
      <c r="K10" s="45"/>
      <c r="L10" s="46"/>
    </row>
    <row r="11" spans="1:12" x14ac:dyDescent="0.2">
      <c r="A11" s="60"/>
      <c r="B11" s="62"/>
      <c r="C11" s="63"/>
      <c r="D11" s="49">
        <v>3.65</v>
      </c>
      <c r="E11" s="49">
        <v>0.39</v>
      </c>
      <c r="F11" s="44"/>
      <c r="G11" s="44"/>
      <c r="H11" s="44"/>
      <c r="I11" s="44"/>
      <c r="J11" s="45"/>
      <c r="K11" s="45"/>
      <c r="L11" s="46"/>
    </row>
    <row r="12" spans="1:12" x14ac:dyDescent="0.2">
      <c r="A12" s="60"/>
      <c r="B12" s="62"/>
      <c r="C12" s="61" t="s">
        <v>84</v>
      </c>
      <c r="D12" s="49">
        <v>6.79</v>
      </c>
      <c r="E12" s="49">
        <v>1.88</v>
      </c>
      <c r="F12" s="44">
        <f>AVERAGE(D12:D17)</f>
        <v>7.3116666666666648</v>
      </c>
      <c r="G12" s="44">
        <f t="shared" ref="G12" si="2">AVERAGE(E12:E17)</f>
        <v>1.7149999999999999</v>
      </c>
      <c r="H12" s="44">
        <f>STDEVPA(D12:D17)</f>
        <v>0.56360200693594231</v>
      </c>
      <c r="I12" s="44">
        <f>STDEVPA(E12:E17)</f>
        <v>0.11828637565952668</v>
      </c>
      <c r="J12" s="45"/>
      <c r="K12" s="45"/>
      <c r="L12" s="46"/>
    </row>
    <row r="13" spans="1:12" x14ac:dyDescent="0.2">
      <c r="A13" s="60"/>
      <c r="B13" s="62"/>
      <c r="C13" s="62"/>
      <c r="D13" s="49">
        <v>7.21</v>
      </c>
      <c r="E13" s="49">
        <v>1.8</v>
      </c>
      <c r="F13" s="44"/>
      <c r="G13" s="44"/>
      <c r="H13" s="44"/>
      <c r="I13" s="44"/>
      <c r="J13" s="45"/>
      <c r="K13" s="45"/>
      <c r="L13" s="46"/>
    </row>
    <row r="14" spans="1:12" x14ac:dyDescent="0.2">
      <c r="A14" s="60"/>
      <c r="B14" s="62"/>
      <c r="C14" s="62"/>
      <c r="D14" s="49">
        <v>6.54</v>
      </c>
      <c r="E14" s="49">
        <v>1.66</v>
      </c>
      <c r="F14" s="44"/>
      <c r="G14" s="44"/>
      <c r="H14" s="44"/>
      <c r="I14" s="44"/>
      <c r="J14" s="45"/>
      <c r="K14" s="45"/>
      <c r="L14" s="46"/>
    </row>
    <row r="15" spans="1:12" x14ac:dyDescent="0.2">
      <c r="A15" s="60"/>
      <c r="B15" s="62"/>
      <c r="C15" s="62"/>
      <c r="D15" s="49">
        <v>7.33</v>
      </c>
      <c r="E15" s="49">
        <v>1.52</v>
      </c>
      <c r="F15" s="44"/>
      <c r="G15" s="44"/>
      <c r="H15" s="44"/>
      <c r="I15" s="44"/>
      <c r="J15" s="45"/>
      <c r="K15" s="45"/>
      <c r="L15" s="46"/>
    </row>
    <row r="16" spans="1:12" x14ac:dyDescent="0.2">
      <c r="A16" s="60"/>
      <c r="B16" s="62"/>
      <c r="C16" s="62"/>
      <c r="D16" s="49">
        <v>8.1999999999999993</v>
      </c>
      <c r="E16" s="49">
        <v>1.78</v>
      </c>
      <c r="F16" s="44"/>
      <c r="G16" s="44"/>
      <c r="H16" s="44"/>
      <c r="I16" s="44"/>
      <c r="J16" s="45"/>
      <c r="K16" s="45"/>
      <c r="L16" s="46"/>
    </row>
    <row r="17" spans="1:12" x14ac:dyDescent="0.2">
      <c r="A17" s="60"/>
      <c r="B17" s="62"/>
      <c r="C17" s="63"/>
      <c r="D17" s="49">
        <v>7.8</v>
      </c>
      <c r="E17" s="49">
        <v>1.65</v>
      </c>
      <c r="F17" s="44"/>
      <c r="G17" s="44"/>
      <c r="H17" s="44"/>
      <c r="I17" s="44"/>
      <c r="J17" s="45"/>
      <c r="K17" s="45"/>
      <c r="L17" s="46"/>
    </row>
    <row r="18" spans="1:12" x14ac:dyDescent="0.2">
      <c r="A18" s="60"/>
      <c r="B18" s="62"/>
      <c r="C18" s="61" t="s">
        <v>85</v>
      </c>
      <c r="D18" s="49">
        <v>4.43</v>
      </c>
      <c r="E18" s="49">
        <v>1.68</v>
      </c>
      <c r="F18" s="44">
        <f>AVERAGE(D18:D23)</f>
        <v>4.5616666666666665</v>
      </c>
      <c r="G18" s="44">
        <f>AVERAGE(E18:E23)</f>
        <v>1.6033333333333335</v>
      </c>
      <c r="H18" s="44">
        <f t="shared" ref="H18:I18" si="3">STDEVPA(D18:D23)</f>
        <v>0.46969552785702734</v>
      </c>
      <c r="I18" s="44">
        <f t="shared" si="3"/>
        <v>0.22095751225568624</v>
      </c>
      <c r="J18" s="45"/>
      <c r="K18" s="45"/>
      <c r="L18" s="46"/>
    </row>
    <row r="19" spans="1:12" x14ac:dyDescent="0.2">
      <c r="A19" s="60"/>
      <c r="B19" s="62"/>
      <c r="C19" s="62"/>
      <c r="D19" s="49">
        <v>5.22</v>
      </c>
      <c r="E19" s="49">
        <v>1.62</v>
      </c>
      <c r="F19" s="44"/>
      <c r="G19" s="44"/>
      <c r="H19" s="44"/>
      <c r="I19" s="44"/>
      <c r="J19" s="45"/>
      <c r="K19" s="45"/>
      <c r="L19" s="46"/>
    </row>
    <row r="20" spans="1:12" x14ac:dyDescent="0.2">
      <c r="A20" s="60"/>
      <c r="B20" s="62"/>
      <c r="C20" s="62"/>
      <c r="D20" s="49">
        <v>4.82</v>
      </c>
      <c r="E20" s="49">
        <v>1.95</v>
      </c>
      <c r="F20" s="44"/>
      <c r="G20" s="44"/>
      <c r="H20" s="44"/>
      <c r="I20" s="44"/>
      <c r="J20" s="45"/>
      <c r="K20" s="45"/>
      <c r="L20" s="46"/>
    </row>
    <row r="21" spans="1:12" x14ac:dyDescent="0.2">
      <c r="A21" s="60"/>
      <c r="B21" s="62"/>
      <c r="C21" s="62"/>
      <c r="D21" s="49">
        <v>3.88</v>
      </c>
      <c r="E21" s="49">
        <v>1.67</v>
      </c>
      <c r="F21" s="44"/>
      <c r="G21" s="44"/>
      <c r="H21" s="44"/>
      <c r="I21" s="44"/>
      <c r="J21" s="45"/>
      <c r="K21" s="45"/>
      <c r="L21" s="46"/>
    </row>
    <row r="22" spans="1:12" x14ac:dyDescent="0.2">
      <c r="A22" s="60"/>
      <c r="B22" s="62"/>
      <c r="C22" s="62"/>
      <c r="D22" s="49">
        <v>4.92</v>
      </c>
      <c r="E22" s="49">
        <v>1.22</v>
      </c>
      <c r="F22" s="44"/>
      <c r="G22" s="44"/>
      <c r="H22" s="44"/>
      <c r="I22" s="44"/>
      <c r="J22" s="45"/>
      <c r="K22" s="45"/>
      <c r="L22" s="46"/>
    </row>
    <row r="23" spans="1:12" x14ac:dyDescent="0.2">
      <c r="A23" s="60"/>
      <c r="B23" s="63"/>
      <c r="C23" s="63"/>
      <c r="D23" s="49">
        <v>4.0999999999999996</v>
      </c>
      <c r="E23" s="49">
        <v>1.48</v>
      </c>
      <c r="F23" s="44"/>
      <c r="G23" s="44"/>
      <c r="H23" s="44"/>
      <c r="I23" s="44"/>
      <c r="J23" s="45"/>
      <c r="K23" s="45"/>
      <c r="L23" s="46"/>
    </row>
    <row r="24" spans="1:12" x14ac:dyDescent="0.2">
      <c r="A24" s="60"/>
      <c r="B24" s="61" t="s">
        <v>86</v>
      </c>
      <c r="C24" s="61" t="s">
        <v>83</v>
      </c>
      <c r="D24" s="49">
        <v>5.85</v>
      </c>
      <c r="E24" s="49">
        <v>0.49</v>
      </c>
      <c r="F24" s="44">
        <f t="shared" ref="F24:G24" si="4">AVERAGE(D24:D29)</f>
        <v>5.6383333333333328</v>
      </c>
      <c r="G24" s="44">
        <f t="shared" si="4"/>
        <v>0.33333333333333331</v>
      </c>
      <c r="H24" s="44">
        <f>STDEVPA(D24:D29)</f>
        <v>0.74771689532573837</v>
      </c>
      <c r="I24" s="44">
        <f>STDEVPA(E24:E29)</f>
        <v>0.14693157893689465</v>
      </c>
      <c r="J24" s="45">
        <f>F24/F6</f>
        <v>1.8435967302452316</v>
      </c>
      <c r="K24" s="45">
        <f>G24/G6</f>
        <v>0.84745762711864403</v>
      </c>
      <c r="L24" s="48" t="s">
        <v>87</v>
      </c>
    </row>
    <row r="25" spans="1:12" x14ac:dyDescent="0.2">
      <c r="A25" s="60"/>
      <c r="B25" s="62"/>
      <c r="C25" s="62"/>
      <c r="D25" s="49">
        <v>5.01</v>
      </c>
      <c r="E25" s="49">
        <v>0.4</v>
      </c>
      <c r="F25" s="44"/>
      <c r="G25" s="44"/>
      <c r="H25" s="44"/>
      <c r="I25" s="44"/>
      <c r="J25" s="45"/>
      <c r="K25" s="45"/>
      <c r="L25" s="46"/>
    </row>
    <row r="26" spans="1:12" x14ac:dyDescent="0.2">
      <c r="A26" s="60"/>
      <c r="B26" s="62"/>
      <c r="C26" s="62"/>
      <c r="D26" s="49">
        <v>6.9</v>
      </c>
      <c r="E26" s="49">
        <v>0.5</v>
      </c>
      <c r="F26" s="44"/>
      <c r="G26" s="44"/>
      <c r="H26" s="44"/>
      <c r="I26" s="44"/>
      <c r="J26" s="45"/>
      <c r="K26" s="45"/>
      <c r="L26" s="46"/>
    </row>
    <row r="27" spans="1:12" x14ac:dyDescent="0.2">
      <c r="A27" s="60"/>
      <c r="B27" s="62"/>
      <c r="C27" s="62"/>
      <c r="D27" s="49">
        <v>5.71</v>
      </c>
      <c r="E27" s="49">
        <v>0.2</v>
      </c>
      <c r="F27" s="44"/>
      <c r="G27" s="44"/>
      <c r="H27" s="44"/>
      <c r="I27" s="44"/>
      <c r="J27" s="45"/>
      <c r="K27" s="45"/>
      <c r="L27" s="46"/>
    </row>
    <row r="28" spans="1:12" x14ac:dyDescent="0.2">
      <c r="A28" s="60"/>
      <c r="B28" s="62"/>
      <c r="C28" s="62"/>
      <c r="D28" s="49">
        <v>5.85</v>
      </c>
      <c r="E28" s="49">
        <v>0.1</v>
      </c>
      <c r="F28" s="44"/>
      <c r="G28" s="44"/>
      <c r="H28" s="44"/>
      <c r="I28" s="44"/>
      <c r="J28" s="45"/>
      <c r="K28" s="45"/>
      <c r="L28" s="46"/>
    </row>
    <row r="29" spans="1:12" x14ac:dyDescent="0.2">
      <c r="A29" s="60"/>
      <c r="B29" s="62"/>
      <c r="C29" s="63"/>
      <c r="D29" s="49">
        <v>4.51</v>
      </c>
      <c r="E29" s="49">
        <v>0.31</v>
      </c>
      <c r="F29" s="44"/>
      <c r="G29" s="44"/>
      <c r="H29" s="44"/>
      <c r="I29" s="44"/>
      <c r="J29" s="45"/>
      <c r="K29" s="45"/>
      <c r="L29" s="46"/>
    </row>
    <row r="30" spans="1:12" x14ac:dyDescent="0.2">
      <c r="A30" s="60"/>
      <c r="B30" s="62"/>
      <c r="C30" s="61" t="s">
        <v>84</v>
      </c>
      <c r="D30" s="49">
        <v>11.03</v>
      </c>
      <c r="E30" s="49">
        <v>2.63</v>
      </c>
      <c r="F30" s="44">
        <f t="shared" ref="F30:G30" si="5">AVERAGE(D30:D35)</f>
        <v>11.32</v>
      </c>
      <c r="G30" s="44">
        <f t="shared" si="5"/>
        <v>2.8916666666666671</v>
      </c>
      <c r="H30" s="44">
        <f t="shared" ref="H30:I30" si="6">STDEVPA(D30:D35)</f>
        <v>1.1675330116674778</v>
      </c>
      <c r="I30" s="44">
        <f t="shared" si="6"/>
        <v>0.33741254010813038</v>
      </c>
      <c r="J30" s="45">
        <f>F30/F12</f>
        <v>1.5482106222931393</v>
      </c>
      <c r="K30" s="45">
        <f>G30/G12</f>
        <v>1.6861030126336252</v>
      </c>
      <c r="L30" s="48" t="s">
        <v>87</v>
      </c>
    </row>
    <row r="31" spans="1:12" x14ac:dyDescent="0.2">
      <c r="A31" s="60"/>
      <c r="B31" s="62"/>
      <c r="C31" s="62"/>
      <c r="D31" s="49">
        <v>12.75</v>
      </c>
      <c r="E31" s="49">
        <v>2.8</v>
      </c>
      <c r="F31" s="44"/>
      <c r="G31" s="44"/>
      <c r="H31" s="44"/>
      <c r="I31" s="44"/>
      <c r="J31" s="45"/>
      <c r="K31" s="45"/>
      <c r="L31" s="46"/>
    </row>
    <row r="32" spans="1:12" x14ac:dyDescent="0.2">
      <c r="A32" s="60"/>
      <c r="B32" s="62"/>
      <c r="C32" s="62"/>
      <c r="D32" s="49">
        <v>9.11</v>
      </c>
      <c r="E32" s="49">
        <v>3.59</v>
      </c>
      <c r="F32" s="44"/>
      <c r="G32" s="44"/>
      <c r="H32" s="44"/>
      <c r="I32" s="44"/>
      <c r="J32" s="45"/>
      <c r="K32" s="45"/>
      <c r="L32" s="46"/>
    </row>
    <row r="33" spans="1:12" x14ac:dyDescent="0.2">
      <c r="A33" s="60"/>
      <c r="B33" s="62"/>
      <c r="C33" s="62"/>
      <c r="D33" s="49">
        <v>11.18</v>
      </c>
      <c r="E33" s="49">
        <v>2.62</v>
      </c>
      <c r="F33" s="44"/>
      <c r="G33" s="44"/>
      <c r="H33" s="44"/>
      <c r="I33" s="44"/>
      <c r="J33" s="45"/>
      <c r="K33" s="45"/>
      <c r="L33" s="46"/>
    </row>
    <row r="34" spans="1:12" x14ac:dyDescent="0.2">
      <c r="A34" s="60"/>
      <c r="B34" s="62"/>
      <c r="C34" s="62"/>
      <c r="D34" s="49">
        <v>11.47</v>
      </c>
      <c r="E34" s="49">
        <v>2.71</v>
      </c>
      <c r="F34" s="44"/>
      <c r="G34" s="44"/>
      <c r="H34" s="44"/>
      <c r="I34" s="44"/>
      <c r="J34" s="45"/>
      <c r="K34" s="45"/>
      <c r="L34" s="46"/>
    </row>
    <row r="35" spans="1:12" x14ac:dyDescent="0.2">
      <c r="A35" s="60"/>
      <c r="B35" s="62"/>
      <c r="C35" s="63"/>
      <c r="D35" s="49">
        <v>12.38</v>
      </c>
      <c r="E35" s="49">
        <v>3</v>
      </c>
      <c r="F35" s="44"/>
      <c r="G35" s="44"/>
      <c r="H35" s="44"/>
      <c r="I35" s="44"/>
      <c r="J35" s="45"/>
      <c r="K35" s="45"/>
      <c r="L35" s="46"/>
    </row>
    <row r="36" spans="1:12" x14ac:dyDescent="0.2">
      <c r="A36" s="60"/>
      <c r="B36" s="62"/>
      <c r="C36" s="61" t="s">
        <v>85</v>
      </c>
      <c r="D36" s="49">
        <v>7.27</v>
      </c>
      <c r="E36" s="49">
        <v>2.69</v>
      </c>
      <c r="F36" s="44">
        <f t="shared" ref="F36:G36" si="7">AVERAGE(D36:D41)</f>
        <v>7.4133333333333331</v>
      </c>
      <c r="G36" s="44">
        <f t="shared" si="7"/>
        <v>3.3033333333333332</v>
      </c>
      <c r="H36" s="44">
        <f>STDEVPA(D36:D41)</f>
        <v>0.65453970255609595</v>
      </c>
      <c r="I36" s="44">
        <f>STDEVPA(E36:E41)</f>
        <v>0.54245327499753948</v>
      </c>
      <c r="J36" s="45">
        <f>F36/F18</f>
        <v>1.6251370113262695</v>
      </c>
      <c r="K36" s="45">
        <f>G36/G18</f>
        <v>2.06029106029106</v>
      </c>
      <c r="L36" s="48" t="s">
        <v>87</v>
      </c>
    </row>
    <row r="37" spans="1:12" x14ac:dyDescent="0.2">
      <c r="A37" s="60"/>
      <c r="B37" s="62"/>
      <c r="C37" s="62"/>
      <c r="D37" s="49">
        <v>7.62</v>
      </c>
      <c r="E37" s="49">
        <v>2.61</v>
      </c>
      <c r="F37" s="44"/>
      <c r="G37" s="44"/>
      <c r="H37" s="44"/>
      <c r="I37" s="44"/>
      <c r="J37" s="45"/>
      <c r="K37" s="45"/>
      <c r="L37" s="46"/>
    </row>
    <row r="38" spans="1:12" x14ac:dyDescent="0.2">
      <c r="A38" s="60"/>
      <c r="B38" s="62"/>
      <c r="C38" s="62"/>
      <c r="D38" s="49">
        <v>8.57</v>
      </c>
      <c r="E38" s="49">
        <v>4.1100000000000003</v>
      </c>
      <c r="F38" s="44"/>
      <c r="G38" s="44"/>
      <c r="H38" s="44"/>
      <c r="I38" s="44"/>
      <c r="J38" s="45"/>
      <c r="K38" s="45"/>
      <c r="L38" s="46"/>
    </row>
    <row r="39" spans="1:12" x14ac:dyDescent="0.2">
      <c r="A39" s="60"/>
      <c r="B39" s="62"/>
      <c r="C39" s="62"/>
      <c r="D39" s="49">
        <v>7.45</v>
      </c>
      <c r="E39" s="49">
        <v>3.38</v>
      </c>
      <c r="F39" s="44"/>
      <c r="G39" s="44"/>
      <c r="H39" s="44"/>
      <c r="I39" s="44"/>
      <c r="J39" s="45"/>
      <c r="K39" s="45"/>
      <c r="L39" s="46"/>
    </row>
    <row r="40" spans="1:12" x14ac:dyDescent="0.2">
      <c r="A40" s="60"/>
      <c r="B40" s="62"/>
      <c r="C40" s="62"/>
      <c r="D40" s="49">
        <v>6.35</v>
      </c>
      <c r="E40" s="49">
        <v>3.23</v>
      </c>
      <c r="F40" s="44"/>
      <c r="G40" s="44"/>
      <c r="H40" s="44"/>
      <c r="I40" s="44"/>
      <c r="J40" s="45"/>
      <c r="K40" s="45"/>
      <c r="L40" s="46"/>
    </row>
    <row r="41" spans="1:12" x14ac:dyDescent="0.2">
      <c r="A41" s="60"/>
      <c r="B41" s="63"/>
      <c r="C41" s="63"/>
      <c r="D41" s="49">
        <v>7.22</v>
      </c>
      <c r="E41" s="49">
        <v>3.8</v>
      </c>
      <c r="F41" s="44"/>
      <c r="G41" s="44"/>
      <c r="H41" s="44"/>
      <c r="I41" s="44"/>
      <c r="J41" s="45"/>
      <c r="K41" s="45"/>
      <c r="L41" s="46"/>
    </row>
    <row r="42" spans="1:12" x14ac:dyDescent="0.2">
      <c r="A42" s="60"/>
      <c r="B42" s="61" t="s">
        <v>88</v>
      </c>
      <c r="C42" s="61" t="s">
        <v>83</v>
      </c>
      <c r="D42" s="49">
        <v>1.38</v>
      </c>
      <c r="E42" s="49">
        <v>0.32</v>
      </c>
      <c r="F42" s="44">
        <f>AVERAGE(D42:D47)</f>
        <v>1.3150000000000002</v>
      </c>
      <c r="G42" s="44">
        <f t="shared" ref="G42" si="8">AVERAGE(E42:E47)</f>
        <v>0.29166666666666669</v>
      </c>
      <c r="H42" s="44">
        <f t="shared" ref="H42:I42" si="9">STDEVPA(D42:D47)</f>
        <v>0.38853356783337673</v>
      </c>
      <c r="I42" s="44">
        <f t="shared" si="9"/>
        <v>8.8396204041174112E-2</v>
      </c>
      <c r="J42" s="45"/>
      <c r="K42" s="45"/>
      <c r="L42" s="46"/>
    </row>
    <row r="43" spans="1:12" x14ac:dyDescent="0.2">
      <c r="A43" s="60"/>
      <c r="B43" s="62"/>
      <c r="C43" s="62"/>
      <c r="D43" s="49">
        <v>1.49</v>
      </c>
      <c r="E43" s="49">
        <v>0.34</v>
      </c>
      <c r="F43" s="44"/>
      <c r="G43" s="44"/>
      <c r="H43" s="44"/>
      <c r="I43" s="44"/>
      <c r="J43" s="45"/>
      <c r="K43" s="45"/>
      <c r="L43" s="46"/>
    </row>
    <row r="44" spans="1:12" x14ac:dyDescent="0.2">
      <c r="A44" s="60"/>
      <c r="B44" s="62"/>
      <c r="C44" s="62"/>
      <c r="D44" s="49">
        <v>1.1200000000000001</v>
      </c>
      <c r="E44" s="49">
        <v>0.24</v>
      </c>
      <c r="F44" s="44"/>
      <c r="G44" s="44"/>
      <c r="H44" s="44"/>
      <c r="I44" s="44"/>
      <c r="J44" s="45"/>
      <c r="K44" s="45"/>
      <c r="L44" s="46"/>
    </row>
    <row r="45" spans="1:12" x14ac:dyDescent="0.2">
      <c r="A45" s="60"/>
      <c r="B45" s="62"/>
      <c r="C45" s="62"/>
      <c r="D45" s="49">
        <v>1.95</v>
      </c>
      <c r="E45" s="49">
        <v>0.44</v>
      </c>
      <c r="F45" s="44"/>
      <c r="G45" s="44"/>
      <c r="H45" s="44"/>
      <c r="I45" s="44"/>
      <c r="J45" s="45"/>
      <c r="K45" s="45"/>
      <c r="L45" s="46"/>
    </row>
    <row r="46" spans="1:12" x14ac:dyDescent="0.2">
      <c r="A46" s="60"/>
      <c r="B46" s="62"/>
      <c r="C46" s="62"/>
      <c r="D46" s="49">
        <v>1.29</v>
      </c>
      <c r="E46" s="49">
        <v>0.25</v>
      </c>
      <c r="F46" s="44"/>
      <c r="G46" s="44"/>
      <c r="H46" s="44"/>
      <c r="I46" s="44"/>
      <c r="J46" s="45"/>
      <c r="K46" s="45"/>
      <c r="L46" s="46"/>
    </row>
    <row r="47" spans="1:12" x14ac:dyDescent="0.2">
      <c r="A47" s="60"/>
      <c r="B47" s="62"/>
      <c r="C47" s="63"/>
      <c r="D47" s="49">
        <v>0.66</v>
      </c>
      <c r="E47" s="49">
        <v>0.16</v>
      </c>
      <c r="F47" s="44"/>
      <c r="G47" s="44"/>
      <c r="H47" s="44"/>
      <c r="I47" s="44"/>
      <c r="J47" s="45"/>
      <c r="K47" s="45"/>
      <c r="L47" s="46"/>
    </row>
    <row r="48" spans="1:12" x14ac:dyDescent="0.2">
      <c r="A48" s="60"/>
      <c r="B48" s="62"/>
      <c r="C48" s="61" t="s">
        <v>84</v>
      </c>
      <c r="D48" s="49">
        <v>4.93</v>
      </c>
      <c r="E48" s="49">
        <v>1.08</v>
      </c>
      <c r="F48" s="44">
        <f t="shared" ref="F48:G48" si="10">AVERAGE(D48:D53)</f>
        <v>4.2116666666666669</v>
      </c>
      <c r="G48" s="44">
        <f t="shared" si="10"/>
        <v>1.0333333333333332</v>
      </c>
      <c r="H48" s="44">
        <f>STDEVPA(D48:D53)</f>
        <v>0.36676135141108973</v>
      </c>
      <c r="I48" s="44">
        <f>STDEVPA(E48:E53)</f>
        <v>0.36677271193781952</v>
      </c>
      <c r="J48" s="45"/>
      <c r="K48" s="45"/>
      <c r="L48" s="46"/>
    </row>
    <row r="49" spans="1:12" x14ac:dyDescent="0.2">
      <c r="A49" s="60"/>
      <c r="B49" s="62"/>
      <c r="C49" s="62"/>
      <c r="D49" s="49">
        <v>4.1100000000000003</v>
      </c>
      <c r="E49" s="49">
        <v>1.26</v>
      </c>
      <c r="F49" s="44"/>
      <c r="G49" s="44"/>
      <c r="H49" s="44"/>
      <c r="I49" s="44"/>
      <c r="J49" s="45"/>
      <c r="K49" s="45"/>
      <c r="L49" s="46"/>
    </row>
    <row r="50" spans="1:12" x14ac:dyDescent="0.2">
      <c r="A50" s="60"/>
      <c r="B50" s="62"/>
      <c r="C50" s="62"/>
      <c r="D50" s="49">
        <v>3.9</v>
      </c>
      <c r="E50" s="49">
        <v>1.01</v>
      </c>
      <c r="F50" s="44"/>
      <c r="G50" s="44"/>
      <c r="H50" s="44"/>
      <c r="I50" s="44"/>
      <c r="J50" s="45"/>
      <c r="K50" s="45"/>
      <c r="L50" s="46"/>
    </row>
    <row r="51" spans="1:12" x14ac:dyDescent="0.2">
      <c r="A51" s="60"/>
      <c r="B51" s="62"/>
      <c r="C51" s="62"/>
      <c r="D51" s="49">
        <v>3.82</v>
      </c>
      <c r="E51" s="49">
        <v>1.64</v>
      </c>
      <c r="F51" s="44"/>
      <c r="G51" s="44"/>
      <c r="H51" s="44"/>
      <c r="I51" s="44"/>
      <c r="J51" s="45"/>
      <c r="K51" s="45"/>
      <c r="L51" s="46"/>
    </row>
    <row r="52" spans="1:12" x14ac:dyDescent="0.2">
      <c r="A52" s="60"/>
      <c r="B52" s="62"/>
      <c r="C52" s="62"/>
      <c r="D52" s="49">
        <v>4.1399999999999997</v>
      </c>
      <c r="E52" s="49">
        <v>0.7</v>
      </c>
      <c r="F52" s="44"/>
      <c r="G52" s="44"/>
      <c r="H52" s="44"/>
      <c r="I52" s="44"/>
      <c r="J52" s="45"/>
      <c r="K52" s="45"/>
      <c r="L52" s="46"/>
    </row>
    <row r="53" spans="1:12" x14ac:dyDescent="0.2">
      <c r="A53" s="60"/>
      <c r="B53" s="62"/>
      <c r="C53" s="63"/>
      <c r="D53" s="49">
        <v>4.37</v>
      </c>
      <c r="E53" s="49">
        <v>0.51</v>
      </c>
      <c r="F53" s="44"/>
      <c r="G53" s="44"/>
      <c r="H53" s="44"/>
      <c r="I53" s="44"/>
      <c r="J53" s="45"/>
      <c r="K53" s="45"/>
      <c r="L53" s="46"/>
    </row>
    <row r="54" spans="1:12" x14ac:dyDescent="0.2">
      <c r="A54" s="60"/>
      <c r="B54" s="62"/>
      <c r="C54" s="61" t="s">
        <v>85</v>
      </c>
      <c r="D54" s="49">
        <v>2.81</v>
      </c>
      <c r="E54" s="49">
        <v>0.93</v>
      </c>
      <c r="F54" s="44">
        <f t="shared" ref="F54:G54" si="11">AVERAGE(D54:D59)</f>
        <v>3.0150000000000001</v>
      </c>
      <c r="G54" s="44">
        <f t="shared" si="11"/>
        <v>0.82833333333333348</v>
      </c>
      <c r="H54" s="44">
        <f t="shared" ref="H54:I54" si="12">STDEVPA(D54:D59)</f>
        <v>0.43184680925840535</v>
      </c>
      <c r="I54" s="44">
        <f t="shared" si="12"/>
        <v>0.21050864326409222</v>
      </c>
      <c r="J54" s="45"/>
      <c r="K54" s="45"/>
      <c r="L54" s="46"/>
    </row>
    <row r="55" spans="1:12" x14ac:dyDescent="0.2">
      <c r="A55" s="60"/>
      <c r="B55" s="62"/>
      <c r="C55" s="62"/>
      <c r="D55" s="49">
        <v>3.67</v>
      </c>
      <c r="E55" s="49">
        <v>0.96</v>
      </c>
      <c r="F55" s="44"/>
      <c r="G55" s="44"/>
      <c r="H55" s="44"/>
      <c r="I55" s="44"/>
      <c r="J55" s="45"/>
      <c r="K55" s="45"/>
      <c r="L55" s="46"/>
    </row>
    <row r="56" spans="1:12" x14ac:dyDescent="0.2">
      <c r="A56" s="60"/>
      <c r="B56" s="62"/>
      <c r="C56" s="62"/>
      <c r="D56" s="49">
        <v>2.88</v>
      </c>
      <c r="E56" s="49">
        <v>0.86</v>
      </c>
      <c r="F56" s="44"/>
      <c r="G56" s="44"/>
      <c r="H56" s="44"/>
      <c r="I56" s="44"/>
      <c r="J56" s="45"/>
      <c r="K56" s="45"/>
      <c r="L56" s="46"/>
    </row>
    <row r="57" spans="1:12" x14ac:dyDescent="0.2">
      <c r="A57" s="60"/>
      <c r="B57" s="62"/>
      <c r="C57" s="62"/>
      <c r="D57" s="49">
        <v>3.2</v>
      </c>
      <c r="E57" s="49">
        <v>1.1100000000000001</v>
      </c>
      <c r="F57" s="44"/>
      <c r="G57" s="44"/>
      <c r="H57" s="44"/>
      <c r="I57" s="44"/>
      <c r="J57" s="45"/>
      <c r="K57" s="45"/>
      <c r="L57" s="46"/>
    </row>
    <row r="58" spans="1:12" x14ac:dyDescent="0.2">
      <c r="A58" s="60"/>
      <c r="B58" s="62"/>
      <c r="C58" s="62"/>
      <c r="D58" s="49">
        <v>3.25</v>
      </c>
      <c r="E58" s="49">
        <v>0.62</v>
      </c>
      <c r="F58" s="44"/>
      <c r="G58" s="44"/>
      <c r="H58" s="44"/>
      <c r="I58" s="44"/>
      <c r="J58" s="45"/>
      <c r="K58" s="45"/>
      <c r="L58" s="46"/>
    </row>
    <row r="59" spans="1:12" x14ac:dyDescent="0.2">
      <c r="A59" s="65"/>
      <c r="B59" s="63"/>
      <c r="C59" s="63"/>
      <c r="D59" s="49">
        <v>2.2799999999999998</v>
      </c>
      <c r="E59" s="49">
        <v>0.49</v>
      </c>
      <c r="F59" s="44"/>
      <c r="G59" s="44"/>
      <c r="H59" s="44"/>
      <c r="I59" s="44"/>
      <c r="J59" s="45"/>
      <c r="K59" s="45"/>
      <c r="L59" s="46"/>
    </row>
    <row r="60" spans="1:12" x14ac:dyDescent="0.2">
      <c r="C60" s="34"/>
      <c r="D60" s="34"/>
      <c r="E60" s="34"/>
    </row>
    <row r="61" spans="1:12" x14ac:dyDescent="0.2">
      <c r="C61" s="34"/>
      <c r="D61" s="34"/>
      <c r="E61" s="34"/>
    </row>
    <row r="62" spans="1:12" x14ac:dyDescent="0.2">
      <c r="C62" s="34"/>
      <c r="D62" s="34"/>
      <c r="E62" s="34"/>
    </row>
    <row r="63" spans="1:12" x14ac:dyDescent="0.2">
      <c r="C63" s="34"/>
      <c r="D63" s="34"/>
      <c r="E63" s="34"/>
    </row>
    <row r="64" spans="1:12" x14ac:dyDescent="0.2">
      <c r="C64" s="34"/>
      <c r="D64" s="34"/>
      <c r="E64" s="34"/>
    </row>
    <row r="65" spans="3:5" x14ac:dyDescent="0.2">
      <c r="C65" s="34"/>
      <c r="D65" s="34"/>
      <c r="E65" s="34"/>
    </row>
    <row r="66" spans="3:5" x14ac:dyDescent="0.2">
      <c r="C66" s="34"/>
      <c r="D66" s="34"/>
      <c r="E66" s="34"/>
    </row>
    <row r="67" spans="3:5" x14ac:dyDescent="0.2">
      <c r="C67" s="34"/>
      <c r="D67" s="34"/>
      <c r="E67" s="34"/>
    </row>
    <row r="68" spans="3:5" x14ac:dyDescent="0.2">
      <c r="C68" s="34"/>
      <c r="D68" s="34"/>
      <c r="E68" s="34"/>
    </row>
    <row r="69" spans="3:5" x14ac:dyDescent="0.2">
      <c r="C69" s="34"/>
      <c r="D69" s="34"/>
      <c r="E69" s="34"/>
    </row>
    <row r="70" spans="3:5" x14ac:dyDescent="0.2">
      <c r="C70" s="34"/>
      <c r="D70" s="34"/>
      <c r="E70" s="34"/>
    </row>
    <row r="71" spans="3:5" x14ac:dyDescent="0.2">
      <c r="C71" s="34"/>
      <c r="D71" s="34"/>
      <c r="E71" s="34"/>
    </row>
    <row r="72" spans="3:5" x14ac:dyDescent="0.2">
      <c r="C72" s="34"/>
      <c r="D72" s="34"/>
      <c r="E72" s="34"/>
    </row>
    <row r="73" spans="3:5" x14ac:dyDescent="0.2">
      <c r="C73" s="34"/>
      <c r="D73" s="34"/>
      <c r="E73" s="34"/>
    </row>
    <row r="74" spans="3:5" x14ac:dyDescent="0.2">
      <c r="D74"/>
      <c r="E74"/>
    </row>
    <row r="75" spans="3:5" x14ac:dyDescent="0.2">
      <c r="D75"/>
      <c r="E75"/>
    </row>
    <row r="76" spans="3:5" x14ac:dyDescent="0.2">
      <c r="D76"/>
      <c r="E76"/>
    </row>
    <row r="77" spans="3:5" x14ac:dyDescent="0.2">
      <c r="D77"/>
      <c r="E77"/>
    </row>
  </sheetData>
  <mergeCells count="16">
    <mergeCell ref="F4:G4"/>
    <mergeCell ref="H4:I4"/>
    <mergeCell ref="J4:K4"/>
    <mergeCell ref="A6:A59"/>
    <mergeCell ref="B6:B23"/>
    <mergeCell ref="C6:C11"/>
    <mergeCell ref="C12:C17"/>
    <mergeCell ref="C18:C23"/>
    <mergeCell ref="B24:B41"/>
    <mergeCell ref="C24:C29"/>
    <mergeCell ref="C30:C35"/>
    <mergeCell ref="C36:C41"/>
    <mergeCell ref="B42:B59"/>
    <mergeCell ref="C42:C47"/>
    <mergeCell ref="C48:C53"/>
    <mergeCell ref="C54:C5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AB266-6A8B-BB43-B48E-71BC28F5AE33}">
  <dimension ref="A3:L78"/>
  <sheetViews>
    <sheetView workbookViewId="0">
      <selection activeCell="C2" sqref="C2"/>
    </sheetView>
  </sheetViews>
  <sheetFormatPr baseColWidth="10" defaultColWidth="10.83203125" defaultRowHeight="16" x14ac:dyDescent="0.2"/>
  <cols>
    <col min="1" max="1" width="10.83203125" customWidth="1"/>
    <col min="2" max="2" width="10.83203125" style="31" customWidth="1"/>
    <col min="3" max="3" width="10.83203125" style="32" customWidth="1"/>
    <col min="4" max="5" width="10.83203125" style="33" customWidth="1"/>
    <col min="6" max="11" width="10.83203125" style="34" customWidth="1"/>
    <col min="12" max="12" width="10.83203125" style="35"/>
  </cols>
  <sheetData>
    <row r="3" spans="1:12" ht="23" x14ac:dyDescent="0.2">
      <c r="A3" s="30" t="s">
        <v>127</v>
      </c>
    </row>
    <row r="4" spans="1:12" s="30" customFormat="1" ht="23" x14ac:dyDescent="0.2">
      <c r="C4" s="36"/>
      <c r="F4" s="57" t="s">
        <v>72</v>
      </c>
      <c r="G4" s="57"/>
      <c r="H4" s="58" t="s">
        <v>73</v>
      </c>
      <c r="I4" s="58"/>
      <c r="J4" s="57" t="s">
        <v>74</v>
      </c>
      <c r="K4" s="57"/>
      <c r="L4" s="37"/>
    </row>
    <row r="5" spans="1:12" ht="18" x14ac:dyDescent="0.2">
      <c r="A5" s="38" t="s">
        <v>75</v>
      </c>
      <c r="B5" s="38" t="s">
        <v>76</v>
      </c>
      <c r="C5" s="39" t="s">
        <v>77</v>
      </c>
      <c r="D5" s="38" t="s">
        <v>78</v>
      </c>
      <c r="E5" s="38" t="s">
        <v>79</v>
      </c>
      <c r="F5" s="40" t="s">
        <v>78</v>
      </c>
      <c r="G5" s="40" t="s">
        <v>79</v>
      </c>
      <c r="H5" s="40" t="s">
        <v>78</v>
      </c>
      <c r="I5" s="40" t="s">
        <v>79</v>
      </c>
      <c r="J5" s="40" t="s">
        <v>78</v>
      </c>
      <c r="K5" s="41" t="s">
        <v>79</v>
      </c>
      <c r="L5" s="42" t="s">
        <v>80</v>
      </c>
    </row>
    <row r="6" spans="1:12" x14ac:dyDescent="0.2">
      <c r="A6" s="59" t="s">
        <v>91</v>
      </c>
      <c r="B6" s="61" t="s">
        <v>82</v>
      </c>
      <c r="C6" s="61" t="s">
        <v>83</v>
      </c>
      <c r="D6" s="49">
        <v>3.79</v>
      </c>
      <c r="E6" s="49">
        <v>0.42</v>
      </c>
      <c r="F6" s="44">
        <f t="shared" ref="F6:G6" si="0">AVERAGE(D6:D11)</f>
        <v>3.2916666666666661</v>
      </c>
      <c r="G6" s="44">
        <f t="shared" si="0"/>
        <v>0.33333333333333331</v>
      </c>
      <c r="H6" s="44">
        <f>STDEVPA(D6:D11)</f>
        <v>0.35830232423968178</v>
      </c>
      <c r="I6" s="44">
        <f>STDEVPA(E6:E11)</f>
        <v>0.13792107243718135</v>
      </c>
      <c r="J6" s="45"/>
      <c r="K6" s="45"/>
      <c r="L6" s="46"/>
    </row>
    <row r="7" spans="1:12" x14ac:dyDescent="0.2">
      <c r="A7" s="60"/>
      <c r="B7" s="62"/>
      <c r="C7" s="62"/>
      <c r="D7" s="49">
        <v>3.45</v>
      </c>
      <c r="E7" s="49">
        <v>0.4</v>
      </c>
      <c r="F7" s="44"/>
      <c r="G7" s="44"/>
      <c r="H7" s="44"/>
      <c r="I7" s="44"/>
      <c r="J7" s="45"/>
      <c r="K7" s="45"/>
      <c r="L7" s="46"/>
    </row>
    <row r="8" spans="1:12" x14ac:dyDescent="0.2">
      <c r="A8" s="60"/>
      <c r="B8" s="62"/>
      <c r="C8" s="62"/>
      <c r="D8" s="49">
        <v>3.21</v>
      </c>
      <c r="E8" s="49">
        <v>0.5</v>
      </c>
      <c r="F8" s="44"/>
      <c r="G8" s="44"/>
      <c r="H8" s="44"/>
      <c r="I8" s="44"/>
      <c r="J8" s="45"/>
      <c r="K8" s="45"/>
      <c r="L8" s="46"/>
    </row>
    <row r="9" spans="1:12" x14ac:dyDescent="0.2">
      <c r="A9" s="60"/>
      <c r="B9" s="62"/>
      <c r="C9" s="62"/>
      <c r="D9" s="49">
        <v>3.6</v>
      </c>
      <c r="E9" s="49">
        <v>0.2</v>
      </c>
      <c r="F9" s="44"/>
      <c r="G9" s="44"/>
      <c r="H9" s="44"/>
      <c r="I9" s="44"/>
      <c r="J9" s="45"/>
      <c r="K9" s="45"/>
      <c r="L9" s="46"/>
    </row>
    <row r="10" spans="1:12" x14ac:dyDescent="0.2">
      <c r="A10" s="60"/>
      <c r="B10" s="62"/>
      <c r="C10" s="62"/>
      <c r="D10" s="49">
        <v>2.8</v>
      </c>
      <c r="E10" s="49">
        <v>0.1</v>
      </c>
      <c r="F10" s="44"/>
      <c r="G10" s="44"/>
      <c r="H10" s="44"/>
      <c r="I10" s="44"/>
      <c r="J10" s="45"/>
      <c r="K10" s="45"/>
      <c r="L10" s="46"/>
    </row>
    <row r="11" spans="1:12" x14ac:dyDescent="0.2">
      <c r="A11" s="60"/>
      <c r="B11" s="62"/>
      <c r="C11" s="63"/>
      <c r="D11" s="49">
        <v>2.9</v>
      </c>
      <c r="E11" s="49">
        <v>0.38</v>
      </c>
      <c r="F11" s="44"/>
      <c r="G11" s="44"/>
      <c r="H11" s="44"/>
      <c r="I11" s="44"/>
      <c r="J11" s="45"/>
      <c r="K11" s="45"/>
      <c r="L11" s="46"/>
    </row>
    <row r="12" spans="1:12" x14ac:dyDescent="0.2">
      <c r="A12" s="60"/>
      <c r="B12" s="62"/>
      <c r="C12" s="61" t="s">
        <v>84</v>
      </c>
      <c r="D12" s="49">
        <v>6.73</v>
      </c>
      <c r="E12" s="49">
        <v>1.52</v>
      </c>
      <c r="F12" s="44">
        <f t="shared" ref="F12:G12" si="1">AVERAGE(D12:D17)</f>
        <v>5.5883333333333347</v>
      </c>
      <c r="G12" s="44">
        <f t="shared" si="1"/>
        <v>0.98666666666666669</v>
      </c>
      <c r="H12" s="44">
        <f t="shared" ref="H12:I12" si="2">STDEVPA(D12:D17)</f>
        <v>0.55321534886716794</v>
      </c>
      <c r="I12" s="44">
        <f t="shared" si="2"/>
        <v>0.34864818306647705</v>
      </c>
      <c r="J12" s="45"/>
      <c r="K12" s="45"/>
      <c r="L12" s="46"/>
    </row>
    <row r="13" spans="1:12" x14ac:dyDescent="0.2">
      <c r="A13" s="60"/>
      <c r="B13" s="62"/>
      <c r="C13" s="62"/>
      <c r="D13" s="49">
        <v>5.21</v>
      </c>
      <c r="E13" s="49">
        <v>0.8</v>
      </c>
      <c r="F13" s="44"/>
      <c r="G13" s="44"/>
      <c r="H13" s="44"/>
      <c r="I13" s="44"/>
      <c r="J13" s="45"/>
      <c r="K13" s="45"/>
      <c r="L13" s="46"/>
    </row>
    <row r="14" spans="1:12" x14ac:dyDescent="0.2">
      <c r="A14" s="60"/>
      <c r="B14" s="62"/>
      <c r="C14" s="62"/>
      <c r="D14" s="49">
        <v>5.19</v>
      </c>
      <c r="E14" s="49">
        <v>0.4</v>
      </c>
      <c r="F14" s="44"/>
      <c r="G14" s="44"/>
      <c r="H14" s="44"/>
      <c r="I14" s="44"/>
      <c r="J14" s="45"/>
      <c r="K14" s="45"/>
      <c r="L14" s="46"/>
    </row>
    <row r="15" spans="1:12" x14ac:dyDescent="0.2">
      <c r="A15" s="60"/>
      <c r="B15" s="62"/>
      <c r="C15" s="62"/>
      <c r="D15" s="49">
        <v>5.8</v>
      </c>
      <c r="E15" s="49">
        <v>0.9</v>
      </c>
      <c r="F15" s="44"/>
      <c r="G15" s="44"/>
      <c r="H15" s="44"/>
      <c r="I15" s="44"/>
      <c r="J15" s="45"/>
      <c r="K15" s="45"/>
      <c r="L15" s="46"/>
    </row>
    <row r="16" spans="1:12" x14ac:dyDescent="0.2">
      <c r="A16" s="60"/>
      <c r="B16" s="62"/>
      <c r="C16" s="62"/>
      <c r="D16" s="49">
        <v>5.4</v>
      </c>
      <c r="E16" s="49">
        <v>1.2</v>
      </c>
      <c r="F16" s="44"/>
      <c r="G16" s="44"/>
      <c r="H16" s="44"/>
      <c r="I16" s="44"/>
      <c r="J16" s="45"/>
      <c r="K16" s="45"/>
      <c r="L16" s="46"/>
    </row>
    <row r="17" spans="1:12" x14ac:dyDescent="0.2">
      <c r="A17" s="60"/>
      <c r="B17" s="62"/>
      <c r="C17" s="63"/>
      <c r="D17" s="49">
        <v>5.2</v>
      </c>
      <c r="E17" s="49">
        <v>1.1000000000000001</v>
      </c>
      <c r="F17" s="44"/>
      <c r="G17" s="44"/>
      <c r="H17" s="44"/>
      <c r="I17" s="44"/>
      <c r="J17" s="45"/>
      <c r="K17" s="45"/>
      <c r="L17" s="46"/>
    </row>
    <row r="18" spans="1:12" x14ac:dyDescent="0.2">
      <c r="A18" s="60"/>
      <c r="B18" s="62"/>
      <c r="C18" s="61" t="s">
        <v>85</v>
      </c>
      <c r="D18" s="49">
        <v>4.4000000000000004</v>
      </c>
      <c r="E18" s="49">
        <v>0.86</v>
      </c>
      <c r="F18" s="44">
        <f t="shared" ref="F18:G18" si="3">AVERAGE(D18:D23)</f>
        <v>4.5166666666666666</v>
      </c>
      <c r="G18" s="44">
        <f t="shared" si="3"/>
        <v>0.84333333333333327</v>
      </c>
      <c r="H18" s="44">
        <f>STDEVPA(D18:D23)</f>
        <v>0.44876373392787539</v>
      </c>
      <c r="I18" s="44">
        <f>STDEVPA(E18:E23)</f>
        <v>0.20507451220362743</v>
      </c>
      <c r="J18" s="45"/>
      <c r="K18" s="45"/>
      <c r="L18" s="46"/>
    </row>
    <row r="19" spans="1:12" x14ac:dyDescent="0.2">
      <c r="A19" s="60"/>
      <c r="B19" s="62"/>
      <c r="C19" s="62"/>
      <c r="D19" s="49">
        <v>4.7</v>
      </c>
      <c r="E19" s="49">
        <v>0.8</v>
      </c>
      <c r="F19" s="44"/>
      <c r="G19" s="44"/>
      <c r="H19" s="44"/>
      <c r="I19" s="44"/>
      <c r="J19" s="45"/>
      <c r="K19" s="45"/>
      <c r="L19" s="46"/>
    </row>
    <row r="20" spans="1:12" x14ac:dyDescent="0.2">
      <c r="A20" s="60"/>
      <c r="B20" s="62"/>
      <c r="C20" s="62"/>
      <c r="D20" s="49">
        <v>5.2</v>
      </c>
      <c r="E20" s="49">
        <v>1.2</v>
      </c>
      <c r="F20" s="44"/>
      <c r="G20" s="44"/>
      <c r="H20" s="44"/>
      <c r="I20" s="44"/>
      <c r="J20" s="45"/>
      <c r="K20" s="45"/>
      <c r="L20" s="46"/>
    </row>
    <row r="21" spans="1:12" x14ac:dyDescent="0.2">
      <c r="A21" s="60"/>
      <c r="B21" s="62"/>
      <c r="C21" s="62"/>
      <c r="D21" s="49">
        <v>4.2</v>
      </c>
      <c r="E21" s="49">
        <v>0.9</v>
      </c>
      <c r="F21" s="44"/>
      <c r="G21" s="44"/>
      <c r="H21" s="44"/>
      <c r="I21" s="44"/>
      <c r="J21" s="45"/>
      <c r="K21" s="45"/>
      <c r="L21" s="46"/>
    </row>
    <row r="22" spans="1:12" x14ac:dyDescent="0.2">
      <c r="A22" s="60"/>
      <c r="B22" s="62"/>
      <c r="C22" s="62"/>
      <c r="D22" s="49">
        <v>3.8</v>
      </c>
      <c r="E22" s="49">
        <v>0.5</v>
      </c>
      <c r="F22" s="44"/>
      <c r="G22" s="44"/>
      <c r="H22" s="44"/>
      <c r="I22" s="44"/>
      <c r="J22" s="45"/>
      <c r="K22" s="45"/>
      <c r="L22" s="46"/>
    </row>
    <row r="23" spans="1:12" x14ac:dyDescent="0.2">
      <c r="A23" s="60"/>
      <c r="B23" s="63"/>
      <c r="C23" s="63"/>
      <c r="D23" s="49">
        <v>4.8</v>
      </c>
      <c r="E23" s="49">
        <v>0.8</v>
      </c>
      <c r="F23" s="44"/>
      <c r="G23" s="44"/>
      <c r="H23" s="44"/>
      <c r="I23" s="44"/>
      <c r="J23" s="45"/>
      <c r="K23" s="45"/>
      <c r="L23" s="46"/>
    </row>
    <row r="24" spans="1:12" x14ac:dyDescent="0.2">
      <c r="A24" s="60"/>
      <c r="B24" s="61" t="s">
        <v>86</v>
      </c>
      <c r="C24" s="61" t="s">
        <v>83</v>
      </c>
      <c r="D24" s="49">
        <v>6.16</v>
      </c>
      <c r="E24" s="49">
        <v>0.5</v>
      </c>
      <c r="F24" s="44">
        <f t="shared" ref="F24:G24" si="4">AVERAGE(D24:D29)</f>
        <v>5.48</v>
      </c>
      <c r="G24" s="44">
        <f t="shared" si="4"/>
        <v>0.35000000000000003</v>
      </c>
      <c r="H24" s="44">
        <f>STDEVPA(D24:D29)</f>
        <v>0.63671029518925826</v>
      </c>
      <c r="I24" s="44">
        <f>STDEVPA(E24:E29)</f>
        <v>0.15000000000000005</v>
      </c>
      <c r="J24" s="45">
        <f>F24/F6</f>
        <v>1.664810126582279</v>
      </c>
      <c r="K24" s="45">
        <f>G24/G6</f>
        <v>1.0500000000000003</v>
      </c>
      <c r="L24" s="48">
        <v>2.9999999999999997E-4</v>
      </c>
    </row>
    <row r="25" spans="1:12" x14ac:dyDescent="0.2">
      <c r="A25" s="60"/>
      <c r="B25" s="62"/>
      <c r="C25" s="62"/>
      <c r="D25" s="49">
        <v>5.51</v>
      </c>
      <c r="E25" s="49">
        <v>0.4</v>
      </c>
      <c r="F25" s="44"/>
      <c r="G25" s="44"/>
      <c r="H25" s="44"/>
      <c r="I25" s="44"/>
      <c r="J25" s="45"/>
      <c r="K25" s="45"/>
      <c r="L25" s="46"/>
    </row>
    <row r="26" spans="1:12" x14ac:dyDescent="0.2">
      <c r="A26" s="60"/>
      <c r="B26" s="62"/>
      <c r="C26" s="62"/>
      <c r="D26" s="49">
        <v>5.39</v>
      </c>
      <c r="E26" s="49">
        <v>0.5</v>
      </c>
      <c r="F26" s="44"/>
      <c r="G26" s="44"/>
      <c r="H26" s="44"/>
      <c r="I26" s="44"/>
      <c r="J26" s="45"/>
      <c r="K26" s="45"/>
      <c r="L26" s="46"/>
    </row>
    <row r="27" spans="1:12" x14ac:dyDescent="0.2">
      <c r="A27" s="60"/>
      <c r="B27" s="62"/>
      <c r="C27" s="62"/>
      <c r="D27" s="49">
        <v>6.19</v>
      </c>
      <c r="E27" s="49">
        <v>0.2</v>
      </c>
      <c r="F27" s="44"/>
      <c r="G27" s="44"/>
      <c r="H27" s="44"/>
      <c r="I27" s="44"/>
      <c r="J27" s="45"/>
      <c r="K27" s="45"/>
      <c r="L27" s="46"/>
    </row>
    <row r="28" spans="1:12" x14ac:dyDescent="0.2">
      <c r="A28" s="60"/>
      <c r="B28" s="62"/>
      <c r="C28" s="62"/>
      <c r="D28" s="49">
        <v>4.28</v>
      </c>
      <c r="E28" s="49">
        <v>0.1</v>
      </c>
      <c r="F28" s="44"/>
      <c r="G28" s="44"/>
      <c r="H28" s="44"/>
      <c r="I28" s="44"/>
      <c r="J28" s="45"/>
      <c r="K28" s="45"/>
      <c r="L28" s="46"/>
    </row>
    <row r="29" spans="1:12" x14ac:dyDescent="0.2">
      <c r="A29" s="60"/>
      <c r="B29" s="62"/>
      <c r="C29" s="63"/>
      <c r="D29" s="49">
        <v>5.35</v>
      </c>
      <c r="E29" s="49">
        <v>0.4</v>
      </c>
      <c r="F29" s="44"/>
      <c r="G29" s="44"/>
      <c r="H29" s="44"/>
      <c r="I29" s="44"/>
      <c r="J29" s="45"/>
      <c r="K29" s="45"/>
      <c r="L29" s="46"/>
    </row>
    <row r="30" spans="1:12" x14ac:dyDescent="0.2">
      <c r="A30" s="60"/>
      <c r="B30" s="62"/>
      <c r="C30" s="61" t="s">
        <v>84</v>
      </c>
      <c r="D30" s="49">
        <v>13.78</v>
      </c>
      <c r="E30" s="49">
        <v>2.79</v>
      </c>
      <c r="F30" s="44">
        <f t="shared" ref="F30:G30" si="5">AVERAGE(D30:D35)</f>
        <v>11.585000000000001</v>
      </c>
      <c r="G30" s="44">
        <f t="shared" si="5"/>
        <v>1.9800000000000002</v>
      </c>
      <c r="H30" s="44">
        <f t="shared" ref="H30:I30" si="6">STDEVPA(D30:D35)</f>
        <v>1.9510232358090114</v>
      </c>
      <c r="I30" s="44">
        <f t="shared" si="6"/>
        <v>0.55431639581259529</v>
      </c>
      <c r="J30" s="45">
        <f>F30/F12</f>
        <v>2.0730688935281836</v>
      </c>
      <c r="K30" s="45">
        <f>G30/G12</f>
        <v>2.006756756756757</v>
      </c>
      <c r="L30" s="48" t="s">
        <v>87</v>
      </c>
    </row>
    <row r="31" spans="1:12" x14ac:dyDescent="0.2">
      <c r="A31" s="60"/>
      <c r="B31" s="62"/>
      <c r="C31" s="62"/>
      <c r="D31" s="49">
        <v>14.19</v>
      </c>
      <c r="E31" s="49">
        <v>1.57</v>
      </c>
      <c r="F31" s="44"/>
      <c r="G31" s="44"/>
      <c r="H31" s="44"/>
      <c r="I31" s="44"/>
      <c r="J31" s="45"/>
      <c r="K31" s="45"/>
      <c r="L31" s="46"/>
    </row>
    <row r="32" spans="1:12" x14ac:dyDescent="0.2">
      <c r="A32" s="60"/>
      <c r="B32" s="62"/>
      <c r="C32" s="62"/>
      <c r="D32" s="49">
        <v>10.73</v>
      </c>
      <c r="E32" s="49">
        <v>1.1200000000000001</v>
      </c>
      <c r="F32" s="44"/>
      <c r="G32" s="44"/>
      <c r="H32" s="44"/>
      <c r="I32" s="44"/>
      <c r="J32" s="45"/>
      <c r="K32" s="45"/>
      <c r="L32" s="46"/>
    </row>
    <row r="33" spans="1:12" x14ac:dyDescent="0.2">
      <c r="A33" s="60"/>
      <c r="B33" s="62"/>
      <c r="C33" s="62"/>
      <c r="D33" s="49">
        <v>8.48</v>
      </c>
      <c r="E33" s="49">
        <v>1.76</v>
      </c>
      <c r="F33" s="44"/>
      <c r="G33" s="44"/>
      <c r="H33" s="44"/>
      <c r="I33" s="44"/>
      <c r="J33" s="45"/>
      <c r="K33" s="45"/>
      <c r="L33" s="46"/>
    </row>
    <row r="34" spans="1:12" x14ac:dyDescent="0.2">
      <c r="A34" s="60"/>
      <c r="B34" s="62"/>
      <c r="C34" s="62"/>
      <c r="D34" s="49">
        <v>10.66</v>
      </c>
      <c r="E34" s="49">
        <v>2.33</v>
      </c>
      <c r="F34" s="44"/>
      <c r="G34" s="44"/>
      <c r="H34" s="44"/>
      <c r="I34" s="44"/>
      <c r="J34" s="45"/>
      <c r="K34" s="45"/>
      <c r="L34" s="46"/>
    </row>
    <row r="35" spans="1:12" x14ac:dyDescent="0.2">
      <c r="A35" s="60"/>
      <c r="B35" s="62"/>
      <c r="C35" s="63"/>
      <c r="D35" s="49">
        <v>11.67</v>
      </c>
      <c r="E35" s="49">
        <v>2.31</v>
      </c>
      <c r="F35" s="44"/>
      <c r="G35" s="44"/>
      <c r="H35" s="44"/>
      <c r="I35" s="44"/>
      <c r="J35" s="45"/>
      <c r="K35" s="45"/>
      <c r="L35" s="46"/>
    </row>
    <row r="36" spans="1:12" x14ac:dyDescent="0.2">
      <c r="A36" s="60"/>
      <c r="B36" s="62"/>
      <c r="C36" s="61" t="s">
        <v>85</v>
      </c>
      <c r="D36" s="49">
        <v>8.52</v>
      </c>
      <c r="E36" s="49">
        <v>2.4500000000000002</v>
      </c>
      <c r="F36" s="44">
        <f t="shared" ref="F36:G36" si="7">AVERAGE(D36:D41)</f>
        <v>8.5183333333333326</v>
      </c>
      <c r="G36" s="44">
        <f t="shared" si="7"/>
        <v>1.8766666666666669</v>
      </c>
      <c r="H36" s="44">
        <f>STDEVPA(D36:D41)</f>
        <v>0.79848641538573228</v>
      </c>
      <c r="I36" s="44">
        <f>STDEVPA(E36:E41)</f>
        <v>0.60323203569512751</v>
      </c>
      <c r="J36" s="45">
        <f>F36/F18</f>
        <v>1.8859778597785977</v>
      </c>
      <c r="K36" s="45">
        <f>G36/G18</f>
        <v>2.2252964426877475</v>
      </c>
      <c r="L36" s="48" t="s">
        <v>87</v>
      </c>
    </row>
    <row r="37" spans="1:12" x14ac:dyDescent="0.2">
      <c r="A37" s="60"/>
      <c r="B37" s="62"/>
      <c r="C37" s="62"/>
      <c r="D37" s="49">
        <v>9.6300000000000008</v>
      </c>
      <c r="E37" s="49">
        <v>1.81</v>
      </c>
      <c r="F37" s="44"/>
      <c r="G37" s="44"/>
      <c r="H37" s="44"/>
      <c r="I37" s="44"/>
      <c r="J37" s="45"/>
      <c r="K37" s="45"/>
      <c r="L37" s="46"/>
    </row>
    <row r="38" spans="1:12" x14ac:dyDescent="0.2">
      <c r="A38" s="60"/>
      <c r="B38" s="62"/>
      <c r="C38" s="62"/>
      <c r="D38" s="49">
        <v>9.2100000000000009</v>
      </c>
      <c r="E38" s="49">
        <v>2.54</v>
      </c>
      <c r="F38" s="44"/>
      <c r="G38" s="44"/>
      <c r="H38" s="44"/>
      <c r="I38" s="44"/>
      <c r="J38" s="45"/>
      <c r="K38" s="45"/>
      <c r="L38" s="46"/>
    </row>
    <row r="39" spans="1:12" x14ac:dyDescent="0.2">
      <c r="A39" s="60"/>
      <c r="B39" s="62"/>
      <c r="C39" s="62"/>
      <c r="D39" s="49">
        <v>8.61</v>
      </c>
      <c r="E39" s="49">
        <v>1.68</v>
      </c>
      <c r="F39" s="44"/>
      <c r="G39" s="44"/>
      <c r="H39" s="44"/>
      <c r="I39" s="44"/>
      <c r="J39" s="45"/>
      <c r="K39" s="45"/>
      <c r="L39" s="46"/>
    </row>
    <row r="40" spans="1:12" x14ac:dyDescent="0.2">
      <c r="A40" s="60"/>
      <c r="B40" s="62"/>
      <c r="C40" s="62"/>
      <c r="D40" s="49">
        <v>7.18</v>
      </c>
      <c r="E40" s="49">
        <v>0.72</v>
      </c>
      <c r="F40" s="44"/>
      <c r="G40" s="44"/>
      <c r="H40" s="44"/>
      <c r="I40" s="44"/>
      <c r="J40" s="45"/>
      <c r="K40" s="45"/>
      <c r="L40" s="46"/>
    </row>
    <row r="41" spans="1:12" x14ac:dyDescent="0.2">
      <c r="A41" s="60"/>
      <c r="B41" s="63"/>
      <c r="C41" s="63"/>
      <c r="D41" s="49">
        <v>7.96</v>
      </c>
      <c r="E41" s="49">
        <v>2.06</v>
      </c>
      <c r="F41" s="44"/>
      <c r="G41" s="44"/>
      <c r="H41" s="44"/>
      <c r="I41" s="44"/>
      <c r="J41" s="45"/>
      <c r="K41" s="45"/>
      <c r="L41" s="46"/>
    </row>
    <row r="42" spans="1:12" x14ac:dyDescent="0.2">
      <c r="A42" s="60"/>
      <c r="B42" s="61" t="s">
        <v>88</v>
      </c>
      <c r="C42" s="61" t="s">
        <v>83</v>
      </c>
      <c r="D42" s="49">
        <v>1.07</v>
      </c>
      <c r="E42" s="49">
        <v>0.26</v>
      </c>
      <c r="F42" s="44">
        <f t="shared" ref="F42:G42" si="8">AVERAGE(D42:D47)</f>
        <v>0.9916666666666667</v>
      </c>
      <c r="G42" s="44">
        <f t="shared" si="8"/>
        <v>0.18333333333333335</v>
      </c>
      <c r="H42" s="44">
        <f t="shared" ref="H42:I42" si="9">STDEVPA(D42:D47)</f>
        <v>0.28956384826532111</v>
      </c>
      <c r="I42" s="44">
        <f t="shared" si="9"/>
        <v>7.4535599249992937E-2</v>
      </c>
      <c r="J42" s="45"/>
      <c r="K42" s="45"/>
      <c r="L42" s="46"/>
    </row>
    <row r="43" spans="1:12" x14ac:dyDescent="0.2">
      <c r="A43" s="60"/>
      <c r="B43" s="62"/>
      <c r="C43" s="62"/>
      <c r="D43" s="49">
        <v>1.44</v>
      </c>
      <c r="E43" s="49">
        <v>0.17</v>
      </c>
      <c r="F43" s="44"/>
      <c r="G43" s="44"/>
      <c r="H43" s="44"/>
      <c r="I43" s="44"/>
      <c r="J43" s="45"/>
      <c r="K43" s="45"/>
      <c r="L43" s="46"/>
    </row>
    <row r="44" spans="1:12" x14ac:dyDescent="0.2">
      <c r="A44" s="60"/>
      <c r="B44" s="62"/>
      <c r="C44" s="62"/>
      <c r="D44" s="49">
        <v>1.24</v>
      </c>
      <c r="E44" s="49">
        <v>0.14000000000000001</v>
      </c>
      <c r="F44" s="44"/>
      <c r="G44" s="44"/>
      <c r="H44" s="44"/>
      <c r="I44" s="44"/>
      <c r="J44" s="45"/>
      <c r="K44" s="45"/>
      <c r="L44" s="46"/>
    </row>
    <row r="45" spans="1:12" x14ac:dyDescent="0.2">
      <c r="A45" s="60"/>
      <c r="B45" s="62"/>
      <c r="C45" s="62"/>
      <c r="D45" s="49">
        <v>0.87</v>
      </c>
      <c r="E45" s="49">
        <v>0.3</v>
      </c>
      <c r="F45" s="44"/>
      <c r="G45" s="44"/>
      <c r="H45" s="44"/>
      <c r="I45" s="44"/>
      <c r="J45" s="45"/>
      <c r="K45" s="45"/>
      <c r="L45" s="46"/>
    </row>
    <row r="46" spans="1:12" x14ac:dyDescent="0.2">
      <c r="A46" s="60"/>
      <c r="B46" s="62"/>
      <c r="C46" s="62"/>
      <c r="D46" s="49">
        <v>0.61</v>
      </c>
      <c r="E46" s="49">
        <v>0.15</v>
      </c>
      <c r="F46" s="44"/>
      <c r="G46" s="44"/>
      <c r="H46" s="44"/>
      <c r="I46" s="44"/>
      <c r="J46" s="45"/>
      <c r="K46" s="45"/>
      <c r="L46" s="46"/>
    </row>
    <row r="47" spans="1:12" x14ac:dyDescent="0.2">
      <c r="A47" s="60"/>
      <c r="B47" s="62"/>
      <c r="C47" s="63"/>
      <c r="D47" s="49">
        <v>0.72</v>
      </c>
      <c r="E47" s="49">
        <v>0.08</v>
      </c>
      <c r="F47" s="44"/>
      <c r="G47" s="44"/>
      <c r="H47" s="44"/>
      <c r="I47" s="44"/>
      <c r="J47" s="45"/>
      <c r="K47" s="45"/>
      <c r="L47" s="46"/>
    </row>
    <row r="48" spans="1:12" x14ac:dyDescent="0.2">
      <c r="A48" s="60"/>
      <c r="B48" s="62"/>
      <c r="C48" s="61" t="s">
        <v>84</v>
      </c>
      <c r="D48" s="49">
        <v>1.84</v>
      </c>
      <c r="E48" s="49">
        <v>1.94</v>
      </c>
      <c r="F48" s="44">
        <f t="shared" ref="F48:G48" si="10">AVERAGE(D48:D53)</f>
        <v>2.9233333333333333</v>
      </c>
      <c r="G48" s="44">
        <f t="shared" si="10"/>
        <v>1.5683333333333334</v>
      </c>
      <c r="H48" s="44">
        <f>STDEVPA(D48:D53)</f>
        <v>1.1080262732544852</v>
      </c>
      <c r="I48" s="44">
        <f>STDEVPA(E48:E53)</f>
        <v>0.48281869152808166</v>
      </c>
      <c r="J48" s="45"/>
      <c r="K48" s="45"/>
      <c r="L48" s="46"/>
    </row>
    <row r="49" spans="1:12" x14ac:dyDescent="0.2">
      <c r="A49" s="60"/>
      <c r="B49" s="62"/>
      <c r="C49" s="62"/>
      <c r="D49" s="49">
        <v>2.74</v>
      </c>
      <c r="E49" s="49">
        <v>1.69</v>
      </c>
      <c r="F49" s="44"/>
      <c r="G49" s="44"/>
      <c r="H49" s="44"/>
      <c r="I49" s="44"/>
      <c r="J49" s="45"/>
      <c r="K49" s="45"/>
      <c r="L49" s="46"/>
    </row>
    <row r="50" spans="1:12" x14ac:dyDescent="0.2">
      <c r="A50" s="60"/>
      <c r="B50" s="62"/>
      <c r="C50" s="62"/>
      <c r="D50" s="49">
        <v>2.15</v>
      </c>
      <c r="E50" s="49">
        <v>1.34</v>
      </c>
      <c r="F50" s="44"/>
      <c r="G50" s="44"/>
      <c r="H50" s="44"/>
      <c r="I50" s="44"/>
      <c r="J50" s="45"/>
      <c r="K50" s="45"/>
      <c r="L50" s="46"/>
    </row>
    <row r="51" spans="1:12" x14ac:dyDescent="0.2">
      <c r="A51" s="60"/>
      <c r="B51" s="62"/>
      <c r="C51" s="62"/>
      <c r="D51" s="49">
        <v>5.1100000000000003</v>
      </c>
      <c r="E51" s="49">
        <v>2.19</v>
      </c>
      <c r="F51" s="44"/>
      <c r="G51" s="44"/>
      <c r="H51" s="44"/>
      <c r="I51" s="44"/>
      <c r="J51" s="45"/>
      <c r="K51" s="45"/>
      <c r="L51" s="46"/>
    </row>
    <row r="52" spans="1:12" x14ac:dyDescent="0.2">
      <c r="A52" s="60"/>
      <c r="B52" s="62"/>
      <c r="C52" s="62"/>
      <c r="D52" s="49">
        <v>2.23</v>
      </c>
      <c r="E52" s="49">
        <v>1.58</v>
      </c>
      <c r="F52" s="44"/>
      <c r="G52" s="44"/>
      <c r="H52" s="44"/>
      <c r="I52" s="44"/>
      <c r="J52" s="45"/>
      <c r="K52" s="45"/>
      <c r="L52" s="46"/>
    </row>
    <row r="53" spans="1:12" x14ac:dyDescent="0.2">
      <c r="A53" s="60"/>
      <c r="B53" s="62"/>
      <c r="C53" s="63"/>
      <c r="D53" s="49">
        <v>3.47</v>
      </c>
      <c r="E53" s="49">
        <v>0.67</v>
      </c>
      <c r="F53" s="44"/>
      <c r="G53" s="44"/>
      <c r="H53" s="44"/>
      <c r="I53" s="44"/>
      <c r="J53" s="45"/>
      <c r="K53" s="45"/>
      <c r="L53" s="46"/>
    </row>
    <row r="54" spans="1:12" x14ac:dyDescent="0.2">
      <c r="A54" s="60"/>
      <c r="B54" s="62"/>
      <c r="C54" s="61" t="s">
        <v>85</v>
      </c>
      <c r="D54" s="49">
        <v>2.2000000000000002</v>
      </c>
      <c r="E54" s="49">
        <v>0.51</v>
      </c>
      <c r="F54" s="44">
        <f t="shared" ref="F54" si="11">AVERAGE(D54:D59)</f>
        <v>2.4316666666666666</v>
      </c>
      <c r="G54" s="44">
        <f>AVERAGE(E54:E59)</f>
        <v>0.75</v>
      </c>
      <c r="H54" s="44">
        <f>STDEVPA(D54:D59)</f>
        <v>0.53539445479218528</v>
      </c>
      <c r="I54" s="44">
        <f>STDEVPA(E54:E59)</f>
        <v>0.27202941017470877</v>
      </c>
      <c r="J54" s="45"/>
      <c r="K54" s="45"/>
      <c r="L54" s="46"/>
    </row>
    <row r="55" spans="1:12" x14ac:dyDescent="0.2">
      <c r="A55" s="60"/>
      <c r="B55" s="62"/>
      <c r="C55" s="62"/>
      <c r="D55" s="49">
        <v>3.28</v>
      </c>
      <c r="E55" s="49">
        <v>0.48</v>
      </c>
      <c r="F55" s="44"/>
      <c r="G55" s="44"/>
      <c r="H55" s="44"/>
      <c r="I55" s="44"/>
      <c r="J55" s="45"/>
      <c r="K55" s="45"/>
      <c r="L55" s="46"/>
    </row>
    <row r="56" spans="1:12" x14ac:dyDescent="0.2">
      <c r="A56" s="60"/>
      <c r="B56" s="62"/>
      <c r="C56" s="62"/>
      <c r="D56" s="49">
        <v>2.33</v>
      </c>
      <c r="E56" s="49">
        <v>1.06</v>
      </c>
      <c r="F56" s="44"/>
      <c r="G56" s="44"/>
      <c r="H56" s="44"/>
      <c r="I56" s="44"/>
      <c r="J56" s="45"/>
      <c r="K56" s="45"/>
      <c r="L56" s="46"/>
    </row>
    <row r="57" spans="1:12" x14ac:dyDescent="0.2">
      <c r="A57" s="60"/>
      <c r="B57" s="62"/>
      <c r="C57" s="62"/>
      <c r="D57" s="49">
        <v>1.84</v>
      </c>
      <c r="E57" s="49">
        <v>0.69</v>
      </c>
      <c r="F57" s="44"/>
      <c r="G57" s="44"/>
      <c r="H57" s="44"/>
      <c r="I57" s="44"/>
      <c r="J57" s="45"/>
      <c r="K57" s="45"/>
      <c r="L57" s="46"/>
    </row>
    <row r="58" spans="1:12" x14ac:dyDescent="0.2">
      <c r="A58" s="60"/>
      <c r="B58" s="62"/>
      <c r="C58" s="62"/>
      <c r="D58" s="49">
        <v>3.01</v>
      </c>
      <c r="E58" s="49">
        <v>1.18</v>
      </c>
      <c r="F58" s="44"/>
      <c r="G58" s="44"/>
      <c r="H58" s="44"/>
      <c r="I58" s="44"/>
      <c r="J58" s="45"/>
      <c r="K58" s="45"/>
      <c r="L58" s="46"/>
    </row>
    <row r="59" spans="1:12" x14ac:dyDescent="0.2">
      <c r="A59" s="65"/>
      <c r="B59" s="63"/>
      <c r="C59" s="63"/>
      <c r="D59" s="49">
        <v>1.93</v>
      </c>
      <c r="E59" s="49">
        <v>0.57999999999999996</v>
      </c>
      <c r="F59" s="44"/>
      <c r="G59" s="44"/>
      <c r="H59" s="44"/>
      <c r="I59" s="44"/>
      <c r="J59" s="45"/>
      <c r="K59" s="45"/>
      <c r="L59" s="46"/>
    </row>
    <row r="61" spans="1:12" x14ac:dyDescent="0.2">
      <c r="C61" s="34"/>
      <c r="D61" s="34"/>
      <c r="E61" s="34"/>
    </row>
    <row r="62" spans="1:12" x14ac:dyDescent="0.2">
      <c r="C62" s="34"/>
      <c r="D62" s="34"/>
      <c r="E62" s="34"/>
    </row>
    <row r="63" spans="1:12" x14ac:dyDescent="0.2">
      <c r="C63" s="34"/>
      <c r="D63" s="34"/>
      <c r="E63" s="34"/>
    </row>
    <row r="64" spans="1:12" x14ac:dyDescent="0.2">
      <c r="C64" s="34"/>
      <c r="D64" s="34"/>
      <c r="E64" s="34"/>
    </row>
    <row r="65" spans="3:5" x14ac:dyDescent="0.2">
      <c r="C65" s="34"/>
      <c r="D65" s="34"/>
      <c r="E65" s="34"/>
    </row>
    <row r="66" spans="3:5" x14ac:dyDescent="0.2">
      <c r="C66" s="34"/>
      <c r="D66" s="34"/>
      <c r="E66" s="34"/>
    </row>
    <row r="67" spans="3:5" x14ac:dyDescent="0.2">
      <c r="C67" s="34"/>
      <c r="D67" s="34"/>
      <c r="E67" s="34"/>
    </row>
    <row r="68" spans="3:5" x14ac:dyDescent="0.2">
      <c r="C68" s="34"/>
      <c r="D68" s="34"/>
      <c r="E68" s="34"/>
    </row>
    <row r="69" spans="3:5" x14ac:dyDescent="0.2">
      <c r="C69" s="34"/>
      <c r="D69" s="34"/>
      <c r="E69" s="34"/>
    </row>
    <row r="70" spans="3:5" x14ac:dyDescent="0.2">
      <c r="C70" s="34"/>
      <c r="D70" s="34"/>
      <c r="E70" s="34"/>
    </row>
    <row r="71" spans="3:5" x14ac:dyDescent="0.2">
      <c r="C71" s="34"/>
      <c r="D71" s="34"/>
      <c r="E71" s="34"/>
    </row>
    <row r="72" spans="3:5" x14ac:dyDescent="0.2">
      <c r="C72" s="34"/>
      <c r="D72" s="34"/>
      <c r="E72" s="34"/>
    </row>
    <row r="73" spans="3:5" x14ac:dyDescent="0.2">
      <c r="C73" s="34"/>
      <c r="D73" s="34"/>
      <c r="E73" s="34"/>
    </row>
    <row r="74" spans="3:5" x14ac:dyDescent="0.2">
      <c r="C74" s="34"/>
      <c r="D74" s="34"/>
      <c r="E74" s="34"/>
    </row>
    <row r="75" spans="3:5" x14ac:dyDescent="0.2">
      <c r="D75"/>
      <c r="E75"/>
    </row>
    <row r="76" spans="3:5" x14ac:dyDescent="0.2">
      <c r="D76"/>
      <c r="E76"/>
    </row>
    <row r="77" spans="3:5" x14ac:dyDescent="0.2">
      <c r="D77"/>
      <c r="E77"/>
    </row>
    <row r="78" spans="3:5" x14ac:dyDescent="0.2">
      <c r="D78"/>
      <c r="E78"/>
    </row>
  </sheetData>
  <mergeCells count="16">
    <mergeCell ref="F4:G4"/>
    <mergeCell ref="H4:I4"/>
    <mergeCell ref="J4:K4"/>
    <mergeCell ref="A6:A59"/>
    <mergeCell ref="B6:B23"/>
    <mergeCell ref="C6:C11"/>
    <mergeCell ref="C12:C17"/>
    <mergeCell ref="C18:C23"/>
    <mergeCell ref="B24:B41"/>
    <mergeCell ref="C24:C29"/>
    <mergeCell ref="C30:C35"/>
    <mergeCell ref="C36:C41"/>
    <mergeCell ref="B42:B59"/>
    <mergeCell ref="C42:C47"/>
    <mergeCell ref="C48:C53"/>
    <mergeCell ref="C54:C5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1080FB-BE95-6943-B8C6-E0A914F67760}">
  <dimension ref="A3:L77"/>
  <sheetViews>
    <sheetView workbookViewId="0">
      <selection activeCell="A3" sqref="A3"/>
    </sheetView>
  </sheetViews>
  <sheetFormatPr baseColWidth="10" defaultColWidth="21.83203125" defaultRowHeight="16" x14ac:dyDescent="0.2"/>
  <cols>
    <col min="2" max="2" width="21.83203125" style="31"/>
    <col min="3" max="3" width="21.83203125" style="32"/>
    <col min="4" max="5" width="21.83203125" style="33"/>
    <col min="6" max="11" width="21.83203125" style="34"/>
    <col min="12" max="12" width="21.83203125" style="35"/>
  </cols>
  <sheetData>
    <row r="3" spans="1:12" ht="23" x14ac:dyDescent="0.2">
      <c r="A3" s="30" t="s">
        <v>127</v>
      </c>
    </row>
    <row r="4" spans="1:12" s="30" customFormat="1" ht="23" x14ac:dyDescent="0.2">
      <c r="C4" s="36"/>
      <c r="F4" s="57" t="s">
        <v>72</v>
      </c>
      <c r="G4" s="57"/>
      <c r="H4" s="58" t="s">
        <v>73</v>
      </c>
      <c r="I4" s="58"/>
      <c r="J4" s="57" t="s">
        <v>74</v>
      </c>
      <c r="K4" s="57"/>
      <c r="L4" s="37"/>
    </row>
    <row r="5" spans="1:12" ht="18" x14ac:dyDescent="0.2">
      <c r="A5" s="38" t="s">
        <v>75</v>
      </c>
      <c r="B5" s="38" t="s">
        <v>76</v>
      </c>
      <c r="C5" s="39" t="s">
        <v>77</v>
      </c>
      <c r="D5" s="38" t="s">
        <v>78</v>
      </c>
      <c r="E5" s="38" t="s">
        <v>79</v>
      </c>
      <c r="F5" s="40" t="s">
        <v>78</v>
      </c>
      <c r="G5" s="40" t="s">
        <v>79</v>
      </c>
      <c r="H5" s="40" t="s">
        <v>78</v>
      </c>
      <c r="I5" s="40" t="s">
        <v>79</v>
      </c>
      <c r="J5" s="40" t="s">
        <v>78</v>
      </c>
      <c r="K5" s="41" t="s">
        <v>79</v>
      </c>
      <c r="L5" s="42" t="s">
        <v>80</v>
      </c>
    </row>
    <row r="6" spans="1:12" x14ac:dyDescent="0.2">
      <c r="A6" s="69" t="s">
        <v>92</v>
      </c>
      <c r="B6" s="61" t="s">
        <v>82</v>
      </c>
      <c r="C6" s="61" t="s">
        <v>83</v>
      </c>
      <c r="D6" s="49">
        <v>1.49</v>
      </c>
      <c r="E6" s="49">
        <v>0.05</v>
      </c>
      <c r="F6" s="44">
        <f>AVERAGE(D6:D8)</f>
        <v>1.5200000000000002</v>
      </c>
      <c r="G6" s="44">
        <f>AVERAGE(E6:E8)</f>
        <v>5.6666666666666671E-2</v>
      </c>
      <c r="H6" s="44">
        <f>STDEVPA(D6:D8)</f>
        <v>0.33950945004029809</v>
      </c>
      <c r="I6" s="44">
        <f>STDEVPA(E6:E8)</f>
        <v>9.4280904158206454E-3</v>
      </c>
      <c r="J6" s="45"/>
      <c r="K6" s="45"/>
      <c r="L6" s="46"/>
    </row>
    <row r="7" spans="1:12" x14ac:dyDescent="0.2">
      <c r="A7" s="70"/>
      <c r="B7" s="62"/>
      <c r="C7" s="62"/>
      <c r="D7" s="49">
        <v>1.1200000000000001</v>
      </c>
      <c r="E7" s="49">
        <v>7.0000000000000007E-2</v>
      </c>
      <c r="F7" s="44"/>
      <c r="G7" s="44"/>
      <c r="H7" s="44"/>
      <c r="I7" s="44"/>
      <c r="J7" s="45"/>
      <c r="K7" s="45"/>
      <c r="L7" s="46"/>
    </row>
    <row r="8" spans="1:12" x14ac:dyDescent="0.2">
      <c r="A8" s="70"/>
      <c r="B8" s="62"/>
      <c r="C8" s="62"/>
      <c r="D8" s="49">
        <v>1.95</v>
      </c>
      <c r="E8" s="49">
        <v>0.05</v>
      </c>
      <c r="F8" s="44"/>
      <c r="G8" s="44"/>
      <c r="H8" s="44"/>
      <c r="I8" s="44"/>
      <c r="J8" s="45"/>
      <c r="K8" s="45"/>
      <c r="L8" s="46"/>
    </row>
    <row r="9" spans="1:12" x14ac:dyDescent="0.2">
      <c r="A9" s="70"/>
      <c r="B9" s="62"/>
      <c r="C9" s="61" t="s">
        <v>84</v>
      </c>
      <c r="D9" s="49">
        <v>4.25</v>
      </c>
      <c r="E9" s="49">
        <v>0.56999999999999995</v>
      </c>
      <c r="F9" s="44">
        <f>AVERAGE(D9:D11)</f>
        <v>3.78</v>
      </c>
      <c r="G9" s="44">
        <f>AVERAGE(E9:E11)</f>
        <v>0.58666666666666667</v>
      </c>
      <c r="H9" s="44">
        <f t="shared" ref="H9:I9" si="0">STDEVPA(D9:D11)</f>
        <v>0.52325901807804576</v>
      </c>
      <c r="I9" s="44">
        <f t="shared" si="0"/>
        <v>0.13523641850067197</v>
      </c>
      <c r="J9" s="45"/>
      <c r="K9" s="45"/>
      <c r="L9" s="46"/>
    </row>
    <row r="10" spans="1:12" x14ac:dyDescent="0.2">
      <c r="A10" s="70"/>
      <c r="B10" s="62"/>
      <c r="C10" s="62"/>
      <c r="D10" s="49">
        <v>4.04</v>
      </c>
      <c r="E10" s="49">
        <v>0.76</v>
      </c>
      <c r="F10" s="44"/>
      <c r="G10" s="44"/>
      <c r="H10" s="45"/>
      <c r="I10" s="45"/>
      <c r="J10" s="45"/>
      <c r="K10" s="45"/>
      <c r="L10" s="46"/>
    </row>
    <row r="11" spans="1:12" x14ac:dyDescent="0.2">
      <c r="A11" s="70"/>
      <c r="B11" s="62"/>
      <c r="C11" s="62"/>
      <c r="D11" s="49">
        <v>3.05</v>
      </c>
      <c r="E11" s="49">
        <v>0.43</v>
      </c>
      <c r="F11" s="44"/>
      <c r="G11" s="44"/>
      <c r="H11" s="45"/>
      <c r="I11" s="45"/>
      <c r="J11" s="45"/>
      <c r="K11" s="45"/>
      <c r="L11" s="46"/>
    </row>
    <row r="12" spans="1:12" x14ac:dyDescent="0.2">
      <c r="A12" s="70"/>
      <c r="B12" s="62"/>
      <c r="C12" s="61" t="s">
        <v>85</v>
      </c>
      <c r="D12" s="49">
        <v>2.04</v>
      </c>
      <c r="E12" s="49">
        <v>0.24</v>
      </c>
      <c r="F12" s="44">
        <f>AVERAGE(D12:D14)</f>
        <v>2.5233333333333334</v>
      </c>
      <c r="G12" s="44">
        <f>AVERAGE(E12:E14)</f>
        <v>0.54333333333333333</v>
      </c>
      <c r="H12" s="44">
        <f t="shared" ref="H12:I12" si="1">STDEVPA(D12:D14)</f>
        <v>0.41346772008895089</v>
      </c>
      <c r="I12" s="44">
        <f t="shared" si="1"/>
        <v>0.24499433100017279</v>
      </c>
      <c r="J12" s="45"/>
      <c r="K12" s="45"/>
      <c r="L12" s="46"/>
    </row>
    <row r="13" spans="1:12" x14ac:dyDescent="0.2">
      <c r="A13" s="70"/>
      <c r="B13" s="62"/>
      <c r="C13" s="62"/>
      <c r="D13" s="49">
        <v>3.05</v>
      </c>
      <c r="E13" s="49">
        <v>0.55000000000000004</v>
      </c>
      <c r="F13" s="44"/>
      <c r="G13" s="44"/>
      <c r="H13" s="44"/>
      <c r="I13" s="44"/>
      <c r="J13" s="45"/>
      <c r="K13" s="45"/>
      <c r="L13" s="46"/>
    </row>
    <row r="14" spans="1:12" x14ac:dyDescent="0.2">
      <c r="A14" s="70"/>
      <c r="B14" s="62"/>
      <c r="C14" s="62"/>
      <c r="D14" s="49">
        <v>2.48</v>
      </c>
      <c r="E14" s="49">
        <v>0.84</v>
      </c>
      <c r="F14" s="44"/>
      <c r="G14" s="44"/>
      <c r="H14" s="44"/>
      <c r="I14" s="44"/>
      <c r="J14" s="45"/>
      <c r="K14" s="45"/>
      <c r="L14" s="46"/>
    </row>
    <row r="15" spans="1:12" x14ac:dyDescent="0.2">
      <c r="A15" s="70"/>
      <c r="B15" s="61" t="s">
        <v>86</v>
      </c>
      <c r="C15" s="61" t="s">
        <v>83</v>
      </c>
      <c r="D15" s="49">
        <v>4.25</v>
      </c>
      <c r="E15" s="49">
        <v>0.1</v>
      </c>
      <c r="F15" s="44">
        <f>AVERAGE(D15:D17)</f>
        <v>3.1133333333333333</v>
      </c>
      <c r="G15" s="44">
        <f>AVERAGE(E15:E17)</f>
        <v>7.6666666666666661E-2</v>
      </c>
      <c r="H15" s="44">
        <f t="shared" ref="H15:I15" si="2">STDEVPA(D15:D17)</f>
        <v>0.9033394833738988</v>
      </c>
      <c r="I15" s="44">
        <f t="shared" si="2"/>
        <v>2.0548046676563285E-2</v>
      </c>
      <c r="J15" s="45">
        <f>F15/F6</f>
        <v>2.0482456140350873</v>
      </c>
      <c r="K15" s="45">
        <f>G15/G6</f>
        <v>1.3529411764705881</v>
      </c>
      <c r="L15" s="48">
        <v>0.1598</v>
      </c>
    </row>
    <row r="16" spans="1:12" x14ac:dyDescent="0.2">
      <c r="A16" s="70"/>
      <c r="B16" s="62"/>
      <c r="C16" s="62"/>
      <c r="D16" s="49">
        <v>2.04</v>
      </c>
      <c r="E16" s="49">
        <v>0.08</v>
      </c>
      <c r="F16" s="44"/>
      <c r="G16" s="44"/>
      <c r="H16" s="45"/>
      <c r="I16" s="45"/>
      <c r="J16" s="45"/>
      <c r="K16" s="45"/>
      <c r="L16" s="46"/>
    </row>
    <row r="17" spans="1:12" x14ac:dyDescent="0.2">
      <c r="A17" s="70"/>
      <c r="B17" s="62"/>
      <c r="C17" s="62"/>
      <c r="D17" s="49">
        <v>3.05</v>
      </c>
      <c r="E17" s="49">
        <v>0.05</v>
      </c>
      <c r="F17" s="44"/>
      <c r="G17" s="44"/>
      <c r="H17" s="45"/>
      <c r="I17" s="45"/>
      <c r="J17" s="45"/>
      <c r="K17" s="45"/>
      <c r="L17" s="46"/>
    </row>
    <row r="18" spans="1:12" x14ac:dyDescent="0.2">
      <c r="A18" s="70"/>
      <c r="B18" s="62"/>
      <c r="C18" s="61" t="s">
        <v>84</v>
      </c>
      <c r="D18" s="49">
        <v>7.98</v>
      </c>
      <c r="E18" s="49">
        <v>1.46</v>
      </c>
      <c r="F18" s="44">
        <f t="shared" ref="F18:G18" si="3">AVERAGE(D18:D20)</f>
        <v>6.5200000000000005</v>
      </c>
      <c r="G18" s="44">
        <f t="shared" si="3"/>
        <v>1.1333333333333335</v>
      </c>
      <c r="H18" s="44">
        <f t="shared" ref="H18:I18" si="4">STDEVPA(D18:D20)</f>
        <v>1.1462402307835204</v>
      </c>
      <c r="I18" s="44">
        <f t="shared" si="4"/>
        <v>0.31930480039541431</v>
      </c>
      <c r="J18" s="45">
        <f t="shared" ref="J18:K21" si="5">F18/F9</f>
        <v>1.7248677248677251</v>
      </c>
      <c r="K18" s="45">
        <f t="shared" si="5"/>
        <v>1.9318181818181821</v>
      </c>
      <c r="L18" s="48">
        <v>2.9999999999999997E-4</v>
      </c>
    </row>
    <row r="19" spans="1:12" x14ac:dyDescent="0.2">
      <c r="A19" s="70"/>
      <c r="B19" s="62"/>
      <c r="C19" s="62"/>
      <c r="D19" s="49">
        <v>6.4</v>
      </c>
      <c r="E19" s="49">
        <v>1.24</v>
      </c>
      <c r="F19" s="44"/>
      <c r="G19" s="44"/>
      <c r="H19" s="44"/>
      <c r="I19" s="44"/>
      <c r="J19" s="45"/>
      <c r="K19" s="45"/>
      <c r="L19" s="46"/>
    </row>
    <row r="20" spans="1:12" x14ac:dyDescent="0.2">
      <c r="A20" s="70"/>
      <c r="B20" s="62"/>
      <c r="C20" s="62"/>
      <c r="D20" s="49">
        <v>5.18</v>
      </c>
      <c r="E20" s="49">
        <v>0.7</v>
      </c>
      <c r="F20" s="44"/>
      <c r="G20" s="44"/>
      <c r="H20" s="44"/>
      <c r="I20" s="44"/>
      <c r="J20" s="45"/>
      <c r="K20" s="45"/>
      <c r="L20" s="46"/>
    </row>
    <row r="21" spans="1:12" x14ac:dyDescent="0.2">
      <c r="A21" s="70"/>
      <c r="B21" s="62"/>
      <c r="C21" s="61" t="s">
        <v>85</v>
      </c>
      <c r="D21" s="49">
        <v>5.9</v>
      </c>
      <c r="E21" s="49">
        <v>1.1299999999999999</v>
      </c>
      <c r="F21" s="44">
        <f t="shared" ref="F21:G21" si="6">AVERAGE(D21:D23)</f>
        <v>4.4433333333333342</v>
      </c>
      <c r="G21" s="44">
        <f t="shared" si="6"/>
        <v>1.0533333333333332</v>
      </c>
      <c r="H21" s="44">
        <f t="shared" ref="H21:I21" si="7">STDEVPA(D21:D23)</f>
        <v>1.1643691663538451</v>
      </c>
      <c r="I21" s="44">
        <f t="shared" si="7"/>
        <v>0.12283683848458839</v>
      </c>
      <c r="J21" s="45">
        <f t="shared" si="5"/>
        <v>1.7608982826948483</v>
      </c>
      <c r="K21" s="45">
        <f t="shared" si="5"/>
        <v>1.9386503067484662</v>
      </c>
      <c r="L21" s="48">
        <v>5.8999999999999999E-3</v>
      </c>
    </row>
    <row r="22" spans="1:12" x14ac:dyDescent="0.2">
      <c r="A22" s="70"/>
      <c r="B22" s="62"/>
      <c r="C22" s="62"/>
      <c r="D22" s="49">
        <v>4.38</v>
      </c>
      <c r="E22" s="49">
        <v>1.1499999999999999</v>
      </c>
      <c r="F22" s="44"/>
      <c r="G22" s="44"/>
      <c r="H22" s="45"/>
      <c r="I22" s="45"/>
      <c r="J22" s="45"/>
      <c r="K22" s="45"/>
      <c r="L22" s="46"/>
    </row>
    <row r="23" spans="1:12" x14ac:dyDescent="0.2">
      <c r="A23" s="71"/>
      <c r="B23" s="62"/>
      <c r="C23" s="62"/>
      <c r="D23" s="49">
        <v>3.05</v>
      </c>
      <c r="E23" s="49">
        <v>0.88</v>
      </c>
      <c r="F23" s="44"/>
      <c r="G23" s="44"/>
      <c r="H23" s="45"/>
      <c r="I23" s="45"/>
      <c r="J23" s="45"/>
      <c r="K23" s="45"/>
      <c r="L23" s="46"/>
    </row>
    <row r="24" spans="1:12" ht="16" customHeight="1" x14ac:dyDescent="0.2">
      <c r="A24" s="69" t="s">
        <v>93</v>
      </c>
      <c r="B24" s="61" t="s">
        <v>82</v>
      </c>
      <c r="C24" s="61" t="s">
        <v>83</v>
      </c>
      <c r="D24" s="49">
        <v>1.2</v>
      </c>
      <c r="E24" s="49">
        <v>0.04</v>
      </c>
      <c r="F24" s="44">
        <f t="shared" ref="F24:G24" si="8">AVERAGE(D24:D26)</f>
        <v>1.5833333333333333</v>
      </c>
      <c r="G24" s="44">
        <f t="shared" si="8"/>
        <v>4.6666666666666669E-2</v>
      </c>
      <c r="H24" s="44">
        <f t="shared" ref="H24:I24" si="9">STDEVPA(D24:D26)</f>
        <v>0.45330882286680546</v>
      </c>
      <c r="I24" s="44">
        <f t="shared" si="9"/>
        <v>4.7140452079103175E-3</v>
      </c>
      <c r="J24" s="45"/>
      <c r="K24" s="45"/>
      <c r="L24" s="46"/>
    </row>
    <row r="25" spans="1:12" ht="16" customHeight="1" x14ac:dyDescent="0.2">
      <c r="A25" s="70"/>
      <c r="B25" s="62"/>
      <c r="C25" s="62"/>
      <c r="D25" s="49">
        <v>1.33</v>
      </c>
      <c r="E25" s="49">
        <v>0.05</v>
      </c>
      <c r="F25" s="44"/>
      <c r="G25" s="44"/>
      <c r="H25" s="44"/>
      <c r="I25" s="44"/>
      <c r="J25" s="45"/>
      <c r="K25" s="45"/>
      <c r="L25" s="46"/>
    </row>
    <row r="26" spans="1:12" ht="16" customHeight="1" x14ac:dyDescent="0.2">
      <c r="A26" s="70"/>
      <c r="B26" s="62"/>
      <c r="C26" s="62"/>
      <c r="D26" s="49">
        <v>2.2200000000000002</v>
      </c>
      <c r="E26" s="49">
        <v>0.05</v>
      </c>
      <c r="F26" s="44"/>
      <c r="G26" s="44"/>
      <c r="H26" s="44"/>
      <c r="I26" s="44"/>
      <c r="J26" s="45"/>
      <c r="K26" s="45"/>
      <c r="L26" s="46"/>
    </row>
    <row r="27" spans="1:12" ht="16" customHeight="1" x14ac:dyDescent="0.2">
      <c r="A27" s="70"/>
      <c r="B27" s="62"/>
      <c r="C27" s="61" t="s">
        <v>84</v>
      </c>
      <c r="D27" s="49">
        <v>2.38</v>
      </c>
      <c r="E27" s="49">
        <v>0.4</v>
      </c>
      <c r="F27" s="44">
        <f t="shared" ref="F27:G27" si="10">AVERAGE(D27:D29)</f>
        <v>2.56</v>
      </c>
      <c r="G27" s="44">
        <f t="shared" si="10"/>
        <v>0.49333333333333335</v>
      </c>
      <c r="H27" s="44">
        <f t="shared" ref="H27:I27" si="11">STDEVPA(D27:D29)</f>
        <v>0.52198339692625018</v>
      </c>
      <c r="I27" s="44">
        <f t="shared" si="11"/>
        <v>7.363574011458171E-2</v>
      </c>
      <c r="J27" s="45"/>
      <c r="K27" s="45"/>
      <c r="L27" s="46"/>
    </row>
    <row r="28" spans="1:12" ht="16" customHeight="1" x14ac:dyDescent="0.2">
      <c r="A28" s="70"/>
      <c r="B28" s="62"/>
      <c r="C28" s="62"/>
      <c r="D28" s="49">
        <v>2.0299999999999998</v>
      </c>
      <c r="E28" s="49">
        <v>0.57999999999999996</v>
      </c>
      <c r="F28" s="44"/>
      <c r="G28" s="44"/>
      <c r="H28" s="45"/>
      <c r="I28" s="45"/>
      <c r="J28" s="45"/>
      <c r="K28" s="45"/>
      <c r="L28" s="46"/>
    </row>
    <row r="29" spans="1:12" ht="16" customHeight="1" x14ac:dyDescent="0.2">
      <c r="A29" s="70"/>
      <c r="B29" s="62"/>
      <c r="C29" s="62"/>
      <c r="D29" s="49">
        <v>3.27</v>
      </c>
      <c r="E29" s="49">
        <v>0.5</v>
      </c>
      <c r="F29" s="44"/>
      <c r="G29" s="44"/>
      <c r="H29" s="45"/>
      <c r="I29" s="45"/>
      <c r="J29" s="45"/>
      <c r="K29" s="45"/>
      <c r="L29" s="46"/>
    </row>
    <row r="30" spans="1:12" x14ac:dyDescent="0.2">
      <c r="A30" s="70"/>
      <c r="B30" s="62"/>
      <c r="C30" s="61" t="s">
        <v>85</v>
      </c>
      <c r="D30" s="49">
        <v>2.15</v>
      </c>
      <c r="E30" s="49">
        <v>0.24</v>
      </c>
      <c r="F30" s="44">
        <f t="shared" ref="F30:G30" si="12">AVERAGE(D30:D32)</f>
        <v>2.9200000000000004</v>
      </c>
      <c r="G30" s="44">
        <f t="shared" si="12"/>
        <v>0.51333333333333331</v>
      </c>
      <c r="H30" s="44">
        <f t="shared" ref="H30:I30" si="13">STDEVPA(D30:D32)</f>
        <v>0.55118055118082543</v>
      </c>
      <c r="I30" s="44">
        <f t="shared" si="13"/>
        <v>0.22050447211388322</v>
      </c>
      <c r="J30" s="45"/>
      <c r="K30" s="45"/>
      <c r="L30" s="46"/>
    </row>
    <row r="31" spans="1:12" x14ac:dyDescent="0.2">
      <c r="A31" s="70"/>
      <c r="B31" s="62"/>
      <c r="C31" s="62"/>
      <c r="D31" s="49">
        <v>3.41</v>
      </c>
      <c r="E31" s="49">
        <v>0.78</v>
      </c>
      <c r="F31" s="44"/>
      <c r="G31" s="44"/>
      <c r="H31" s="44"/>
      <c r="I31" s="44"/>
      <c r="J31" s="45"/>
      <c r="K31" s="45"/>
      <c r="L31" s="46"/>
    </row>
    <row r="32" spans="1:12" x14ac:dyDescent="0.2">
      <c r="A32" s="70"/>
      <c r="B32" s="62"/>
      <c r="C32" s="62"/>
      <c r="D32" s="49">
        <v>3.2</v>
      </c>
      <c r="E32" s="49">
        <v>0.52</v>
      </c>
      <c r="F32" s="44"/>
      <c r="G32" s="44"/>
      <c r="H32" s="44"/>
      <c r="I32" s="44"/>
      <c r="J32" s="45"/>
      <c r="K32" s="45"/>
      <c r="L32" s="46"/>
    </row>
    <row r="33" spans="1:12" x14ac:dyDescent="0.2">
      <c r="A33" s="70"/>
      <c r="B33" s="61" t="s">
        <v>86</v>
      </c>
      <c r="C33" s="61" t="s">
        <v>83</v>
      </c>
      <c r="D33" s="49">
        <v>1.71</v>
      </c>
      <c r="E33" s="49">
        <v>0.11</v>
      </c>
      <c r="F33" s="44">
        <f t="shared" ref="F33:G33" si="14">AVERAGE(D33:D35)</f>
        <v>2.0766666666666667</v>
      </c>
      <c r="G33" s="44">
        <f t="shared" si="14"/>
        <v>0.08</v>
      </c>
      <c r="H33" s="44">
        <f t="shared" ref="H33:I33" si="15">STDEVPA(D33:D35)</f>
        <v>0.30641293851416906</v>
      </c>
      <c r="I33" s="44">
        <f t="shared" si="15"/>
        <v>2.4494897427831785E-2</v>
      </c>
      <c r="J33" s="45">
        <f>F33/F24</f>
        <v>1.3115789473684212</v>
      </c>
      <c r="K33" s="45">
        <f>G33/G24</f>
        <v>1.7142857142857142</v>
      </c>
      <c r="L33" s="48">
        <v>0.99829999999999997</v>
      </c>
    </row>
    <row r="34" spans="1:12" x14ac:dyDescent="0.2">
      <c r="A34" s="70"/>
      <c r="B34" s="62"/>
      <c r="C34" s="62"/>
      <c r="D34" s="49">
        <v>2.06</v>
      </c>
      <c r="E34" s="49">
        <v>0.08</v>
      </c>
      <c r="F34" s="44"/>
      <c r="G34" s="44"/>
      <c r="H34" s="45"/>
      <c r="I34" s="45"/>
      <c r="J34" s="45"/>
      <c r="K34" s="45"/>
      <c r="L34" s="46"/>
    </row>
    <row r="35" spans="1:12" x14ac:dyDescent="0.2">
      <c r="A35" s="70"/>
      <c r="B35" s="62"/>
      <c r="C35" s="62"/>
      <c r="D35" s="49">
        <v>2.46</v>
      </c>
      <c r="E35" s="49">
        <v>0.05</v>
      </c>
      <c r="F35" s="44"/>
      <c r="G35" s="44"/>
      <c r="H35" s="45"/>
      <c r="I35" s="45"/>
      <c r="J35" s="45"/>
      <c r="K35" s="45"/>
      <c r="L35" s="46"/>
    </row>
    <row r="36" spans="1:12" x14ac:dyDescent="0.2">
      <c r="A36" s="70"/>
      <c r="B36" s="62"/>
      <c r="C36" s="61" t="s">
        <v>84</v>
      </c>
      <c r="D36" s="49">
        <v>6.91</v>
      </c>
      <c r="E36" s="49">
        <v>1.26</v>
      </c>
      <c r="F36" s="44">
        <f t="shared" ref="F36:G36" si="16">AVERAGE(D36:D38)</f>
        <v>5.9600000000000009</v>
      </c>
      <c r="G36" s="44">
        <f t="shared" si="16"/>
        <v>1.0333333333333334</v>
      </c>
      <c r="H36" s="44">
        <f t="shared" ref="H36:I36" si="17">STDEVPA(D36:D38)</f>
        <v>1.0541663372858505</v>
      </c>
      <c r="I36" s="44">
        <f t="shared" si="17"/>
        <v>0.33479678745305902</v>
      </c>
      <c r="J36" s="45">
        <f t="shared" ref="J36:K39" si="18">F36/F27</f>
        <v>2.3281250000000004</v>
      </c>
      <c r="K36" s="45">
        <f t="shared" si="18"/>
        <v>2.0945945945945947</v>
      </c>
      <c r="L36" s="48" t="s">
        <v>87</v>
      </c>
    </row>
    <row r="37" spans="1:12" x14ac:dyDescent="0.2">
      <c r="A37" s="70"/>
      <c r="B37" s="62"/>
      <c r="C37" s="62"/>
      <c r="D37" s="49">
        <v>6.48</v>
      </c>
      <c r="E37" s="49">
        <v>1.28</v>
      </c>
      <c r="F37" s="44"/>
      <c r="G37" s="44"/>
      <c r="H37" s="44"/>
      <c r="I37" s="44"/>
      <c r="J37" s="45"/>
      <c r="K37" s="45"/>
      <c r="L37" s="46"/>
    </row>
    <row r="38" spans="1:12" x14ac:dyDescent="0.2">
      <c r="A38" s="70"/>
      <c r="B38" s="62"/>
      <c r="C38" s="62"/>
      <c r="D38" s="49">
        <v>4.49</v>
      </c>
      <c r="E38" s="49">
        <v>0.56000000000000005</v>
      </c>
      <c r="F38" s="44"/>
      <c r="G38" s="44"/>
      <c r="H38" s="44"/>
      <c r="I38" s="44"/>
      <c r="J38" s="45"/>
      <c r="K38" s="45"/>
      <c r="L38" s="46"/>
    </row>
    <row r="39" spans="1:12" x14ac:dyDescent="0.2">
      <c r="A39" s="70"/>
      <c r="B39" s="62"/>
      <c r="C39" s="61" t="s">
        <v>85</v>
      </c>
      <c r="D39" s="49">
        <v>3.58</v>
      </c>
      <c r="E39" s="49">
        <v>1.1100000000000001</v>
      </c>
      <c r="F39" s="44">
        <f t="shared" ref="F39:G39" si="19">AVERAGE(D39:D41)</f>
        <v>4.4366666666666665</v>
      </c>
      <c r="G39" s="44">
        <f t="shared" si="19"/>
        <v>0.98999999999999988</v>
      </c>
      <c r="H39" s="44">
        <f t="shared" ref="H39:I39" si="20">STDEVPA(D39:D41)</f>
        <v>0.68246286020233782</v>
      </c>
      <c r="I39" s="44">
        <f t="shared" si="20"/>
        <v>8.5244745683629525E-2</v>
      </c>
      <c r="J39" s="45">
        <f t="shared" si="18"/>
        <v>1.5194063926940637</v>
      </c>
      <c r="K39" s="45">
        <f t="shared" si="18"/>
        <v>1.9285714285714284</v>
      </c>
      <c r="L39" s="48">
        <v>4.87E-2</v>
      </c>
    </row>
    <row r="40" spans="1:12" x14ac:dyDescent="0.2">
      <c r="A40" s="70"/>
      <c r="B40" s="62"/>
      <c r="C40" s="62"/>
      <c r="D40" s="49">
        <v>4.4800000000000004</v>
      </c>
      <c r="E40" s="49">
        <v>0.94</v>
      </c>
      <c r="F40" s="44"/>
      <c r="G40" s="44"/>
      <c r="H40" s="45"/>
      <c r="I40" s="45"/>
      <c r="J40" s="45"/>
      <c r="K40" s="45"/>
      <c r="L40" s="46"/>
    </row>
    <row r="41" spans="1:12" x14ac:dyDescent="0.2">
      <c r="A41" s="71"/>
      <c r="B41" s="62"/>
      <c r="C41" s="62"/>
      <c r="D41" s="49">
        <v>5.25</v>
      </c>
      <c r="E41" s="49">
        <v>0.92</v>
      </c>
      <c r="F41" s="44"/>
      <c r="G41" s="44"/>
      <c r="H41" s="45"/>
      <c r="I41" s="45"/>
      <c r="J41" s="45"/>
      <c r="K41" s="45"/>
      <c r="L41" s="46"/>
    </row>
    <row r="42" spans="1:12" x14ac:dyDescent="0.2">
      <c r="A42" s="66" t="s">
        <v>94</v>
      </c>
      <c r="B42" s="64" t="s">
        <v>82</v>
      </c>
      <c r="C42" s="64" t="s">
        <v>83</v>
      </c>
      <c r="D42" s="49">
        <v>0.93</v>
      </c>
      <c r="E42" s="49">
        <v>0.03</v>
      </c>
      <c r="F42" s="44">
        <f t="shared" ref="F42:G42" si="21">AVERAGE(D42:D44)</f>
        <v>0.93333333333333324</v>
      </c>
      <c r="G42" s="44">
        <f t="shared" si="21"/>
        <v>4.6666666666666669E-2</v>
      </c>
      <c r="H42" s="44">
        <f t="shared" ref="H42:I42" si="22">STDEVPA(D42:D44)</f>
        <v>0.27353650985238226</v>
      </c>
      <c r="I42" s="44">
        <f t="shared" si="22"/>
        <v>1.2472191289246464E-2</v>
      </c>
      <c r="J42" s="45"/>
      <c r="K42" s="45"/>
      <c r="L42" s="46"/>
    </row>
    <row r="43" spans="1:12" x14ac:dyDescent="0.2">
      <c r="A43" s="67"/>
      <c r="B43" s="64"/>
      <c r="C43" s="64"/>
      <c r="D43" s="49">
        <v>0.6</v>
      </c>
      <c r="E43" s="49">
        <v>0.06</v>
      </c>
      <c r="F43" s="44"/>
      <c r="G43" s="44"/>
      <c r="H43" s="44"/>
      <c r="I43" s="44"/>
      <c r="J43" s="45"/>
      <c r="K43" s="45"/>
      <c r="L43" s="46"/>
    </row>
    <row r="44" spans="1:12" x14ac:dyDescent="0.2">
      <c r="A44" s="67"/>
      <c r="B44" s="64"/>
      <c r="C44" s="64"/>
      <c r="D44" s="49">
        <v>1.27</v>
      </c>
      <c r="E44" s="49">
        <v>0.05</v>
      </c>
      <c r="F44" s="44"/>
      <c r="G44" s="44"/>
      <c r="H44" s="44"/>
      <c r="I44" s="44"/>
      <c r="J44" s="45"/>
      <c r="K44" s="45"/>
      <c r="L44" s="46"/>
    </row>
    <row r="45" spans="1:12" x14ac:dyDescent="0.2">
      <c r="A45" s="67"/>
      <c r="B45" s="64"/>
      <c r="C45" s="64" t="s">
        <v>84</v>
      </c>
      <c r="D45" s="49">
        <v>1.66</v>
      </c>
      <c r="E45" s="49">
        <v>0.38</v>
      </c>
      <c r="F45" s="44">
        <f>AVERAGE(D45:D47)</f>
        <v>1.8333333333333333</v>
      </c>
      <c r="G45" s="44">
        <f>AVERAGE(E45:E47)</f>
        <v>0.52999999999999992</v>
      </c>
      <c r="H45" s="44">
        <f t="shared" ref="H45:I45" si="23">STDEVPA(D45:D47)</f>
        <v>0.30346151137976135</v>
      </c>
      <c r="I45" s="44">
        <f t="shared" si="23"/>
        <v>0.12675435561221052</v>
      </c>
      <c r="J45" s="45"/>
      <c r="K45" s="45"/>
      <c r="L45" s="46"/>
    </row>
    <row r="46" spans="1:12" x14ac:dyDescent="0.2">
      <c r="A46" s="67"/>
      <c r="B46" s="64"/>
      <c r="C46" s="64"/>
      <c r="D46" s="49">
        <v>1.58</v>
      </c>
      <c r="E46" s="49">
        <v>0.69</v>
      </c>
      <c r="F46" s="44"/>
      <c r="G46" s="44"/>
      <c r="H46" s="45"/>
      <c r="I46" s="45"/>
      <c r="J46" s="45"/>
      <c r="K46" s="45"/>
      <c r="L46" s="46"/>
    </row>
    <row r="47" spans="1:12" x14ac:dyDescent="0.2">
      <c r="A47" s="67"/>
      <c r="B47" s="64"/>
      <c r="C47" s="64"/>
      <c r="D47" s="49">
        <v>2.2599999999999998</v>
      </c>
      <c r="E47" s="49">
        <v>0.52</v>
      </c>
      <c r="F47" s="44"/>
      <c r="G47" s="44"/>
      <c r="H47" s="45"/>
      <c r="I47" s="45"/>
      <c r="J47" s="45"/>
      <c r="K47" s="45"/>
      <c r="L47" s="46"/>
    </row>
    <row r="48" spans="1:12" x14ac:dyDescent="0.2">
      <c r="A48" s="67"/>
      <c r="B48" s="64"/>
      <c r="C48" s="64" t="s">
        <v>85</v>
      </c>
      <c r="D48" s="49">
        <v>1.63</v>
      </c>
      <c r="E48" s="49">
        <v>0.2</v>
      </c>
      <c r="F48" s="44">
        <f>AVERAGE(D48:D50)</f>
        <v>1.6466666666666665</v>
      </c>
      <c r="G48" s="44">
        <f>AVERAGE(E48:E50)</f>
        <v>0.39666666666666667</v>
      </c>
      <c r="H48" s="44">
        <f t="shared" ref="H48:I48" si="24">STDEVPA(D48:D50)</f>
        <v>0.38801489089409391</v>
      </c>
      <c r="I48" s="44">
        <f t="shared" si="24"/>
        <v>0.1774510887227489</v>
      </c>
      <c r="J48" s="45"/>
      <c r="K48" s="45"/>
      <c r="L48" s="46"/>
    </row>
    <row r="49" spans="1:12" x14ac:dyDescent="0.2">
      <c r="A49" s="67"/>
      <c r="B49" s="64"/>
      <c r="C49" s="64"/>
      <c r="D49" s="49">
        <v>1.18</v>
      </c>
      <c r="E49" s="49">
        <v>0.63</v>
      </c>
      <c r="F49" s="44"/>
      <c r="G49" s="44"/>
      <c r="H49" s="44"/>
      <c r="I49" s="44"/>
      <c r="J49" s="45"/>
      <c r="K49" s="45"/>
      <c r="L49" s="46"/>
    </row>
    <row r="50" spans="1:12" x14ac:dyDescent="0.2">
      <c r="A50" s="67"/>
      <c r="B50" s="64"/>
      <c r="C50" s="64"/>
      <c r="D50" s="49">
        <v>2.13</v>
      </c>
      <c r="E50" s="49">
        <v>0.36</v>
      </c>
      <c r="F50" s="44"/>
      <c r="G50" s="44"/>
      <c r="H50" s="44"/>
      <c r="I50" s="44"/>
      <c r="J50" s="45"/>
      <c r="K50" s="45"/>
      <c r="L50" s="46"/>
    </row>
    <row r="51" spans="1:12" x14ac:dyDescent="0.2">
      <c r="A51" s="67"/>
      <c r="B51" s="64" t="s">
        <v>86</v>
      </c>
      <c r="C51" s="64" t="s">
        <v>83</v>
      </c>
      <c r="D51" s="49">
        <v>2.5</v>
      </c>
      <c r="E51" s="49">
        <v>0.13</v>
      </c>
      <c r="F51" s="44">
        <f>AVERAGE(D51:D53)</f>
        <v>2.2600000000000002</v>
      </c>
      <c r="G51" s="44">
        <f>AVERAGE(E51:E53)</f>
        <v>8.666666666666667E-2</v>
      </c>
      <c r="H51" s="44">
        <f>STDEVPA(D51:D53)</f>
        <v>0.25311394008759486</v>
      </c>
      <c r="I51" s="44">
        <f>STDEVPA(E51:E53)</f>
        <v>3.6817870057290876E-2</v>
      </c>
      <c r="J51" s="45">
        <f>F51/F42</f>
        <v>2.4214285714285717</v>
      </c>
      <c r="K51" s="45">
        <f>G51/G42</f>
        <v>1.8571428571428572</v>
      </c>
      <c r="L51" s="48">
        <v>1.2699999999999999E-2</v>
      </c>
    </row>
    <row r="52" spans="1:12" x14ac:dyDescent="0.2">
      <c r="A52" s="67"/>
      <c r="B52" s="64"/>
      <c r="C52" s="64"/>
      <c r="D52" s="49">
        <v>1.91</v>
      </c>
      <c r="E52" s="49">
        <v>0.09</v>
      </c>
      <c r="F52" s="44"/>
      <c r="G52" s="44"/>
      <c r="H52" s="44"/>
      <c r="I52" s="44"/>
      <c r="J52" s="45"/>
      <c r="K52" s="45"/>
      <c r="L52" s="46"/>
    </row>
    <row r="53" spans="1:12" x14ac:dyDescent="0.2">
      <c r="A53" s="67"/>
      <c r="B53" s="64"/>
      <c r="C53" s="64"/>
      <c r="D53" s="49">
        <v>2.37</v>
      </c>
      <c r="E53" s="49">
        <v>0.04</v>
      </c>
      <c r="F53" s="44"/>
      <c r="G53" s="44"/>
      <c r="H53" s="44"/>
      <c r="I53" s="44"/>
      <c r="J53" s="45"/>
      <c r="K53" s="45"/>
      <c r="L53" s="46"/>
    </row>
    <row r="54" spans="1:12" x14ac:dyDescent="0.2">
      <c r="A54" s="67"/>
      <c r="B54" s="64"/>
      <c r="C54" s="64" t="s">
        <v>84</v>
      </c>
      <c r="D54" s="49">
        <v>3.33</v>
      </c>
      <c r="E54" s="49">
        <v>0.42</v>
      </c>
      <c r="F54" s="44">
        <f>AVERAGE(D54:D56)</f>
        <v>3.1433333333333331</v>
      </c>
      <c r="G54" s="44">
        <f>AVERAGE(E54:E56)</f>
        <v>0.71333333333333337</v>
      </c>
      <c r="H54" s="44">
        <f t="shared" ref="H54:I54" si="25">STDEVPA(D54:D56)</f>
        <v>0.55481728724168577</v>
      </c>
      <c r="I54" s="44">
        <f t="shared" si="25"/>
        <v>0.27438820836342237</v>
      </c>
      <c r="J54" s="45">
        <f t="shared" ref="J54:K57" si="26">F54/F45</f>
        <v>1.7145454545454544</v>
      </c>
      <c r="K54" s="45">
        <f t="shared" si="26"/>
        <v>1.345911949685535</v>
      </c>
      <c r="L54" s="48">
        <v>1.46E-2</v>
      </c>
    </row>
    <row r="55" spans="1:12" x14ac:dyDescent="0.2">
      <c r="A55" s="67"/>
      <c r="B55" s="64"/>
      <c r="C55" s="64"/>
      <c r="D55" s="49">
        <v>3.71</v>
      </c>
      <c r="E55" s="49">
        <v>1.08</v>
      </c>
      <c r="F55" s="44"/>
      <c r="G55" s="44"/>
      <c r="H55" s="45"/>
      <c r="I55" s="45"/>
      <c r="J55" s="45"/>
      <c r="K55" s="45"/>
      <c r="L55" s="46"/>
    </row>
    <row r="56" spans="1:12" x14ac:dyDescent="0.2">
      <c r="A56" s="67"/>
      <c r="B56" s="64"/>
      <c r="C56" s="64"/>
      <c r="D56" s="49">
        <v>2.39</v>
      </c>
      <c r="E56" s="49">
        <v>0.64</v>
      </c>
      <c r="F56" s="44"/>
      <c r="G56" s="44"/>
      <c r="H56" s="45"/>
      <c r="I56" s="45"/>
      <c r="J56" s="45"/>
      <c r="K56" s="45"/>
      <c r="L56" s="46"/>
    </row>
    <row r="57" spans="1:12" x14ac:dyDescent="0.2">
      <c r="A57" s="67"/>
      <c r="B57" s="64"/>
      <c r="C57" s="64" t="s">
        <v>85</v>
      </c>
      <c r="D57" s="49">
        <v>2.4700000000000002</v>
      </c>
      <c r="E57" s="49">
        <v>1.08</v>
      </c>
      <c r="F57" s="44">
        <f t="shared" ref="F57:G57" si="27">AVERAGE(D57:D59)</f>
        <v>2.8666666666666671</v>
      </c>
      <c r="G57" s="44">
        <f t="shared" si="27"/>
        <v>0.85</v>
      </c>
      <c r="H57" s="44">
        <f t="shared" ref="H57:I57" si="28">STDEVPA(D57:D59)</f>
        <v>0.77512722969988623</v>
      </c>
      <c r="I57" s="44">
        <f t="shared" si="28"/>
        <v>0.21118712081942914</v>
      </c>
      <c r="J57" s="45">
        <f t="shared" si="26"/>
        <v>1.7408906882591098</v>
      </c>
      <c r="K57" s="45">
        <f t="shared" si="26"/>
        <v>2.1428571428571428</v>
      </c>
      <c r="L57" s="48">
        <v>3.1199999999999999E-2</v>
      </c>
    </row>
    <row r="58" spans="1:12" x14ac:dyDescent="0.2">
      <c r="A58" s="67"/>
      <c r="B58" s="64"/>
      <c r="C58" s="64"/>
      <c r="D58" s="49">
        <v>2.1800000000000002</v>
      </c>
      <c r="E58" s="49">
        <v>0.9</v>
      </c>
      <c r="F58" s="44"/>
      <c r="G58" s="44"/>
      <c r="H58" s="44"/>
      <c r="I58" s="44"/>
      <c r="J58" s="45"/>
      <c r="K58" s="45"/>
      <c r="L58" s="46"/>
    </row>
    <row r="59" spans="1:12" x14ac:dyDescent="0.2">
      <c r="A59" s="68"/>
      <c r="B59" s="64"/>
      <c r="C59" s="64"/>
      <c r="D59" s="49">
        <v>3.95</v>
      </c>
      <c r="E59" s="49">
        <v>0.56999999999999995</v>
      </c>
      <c r="F59" s="44"/>
      <c r="G59" s="44"/>
      <c r="H59" s="44"/>
      <c r="I59" s="44"/>
      <c r="J59" s="45"/>
      <c r="K59" s="45"/>
      <c r="L59" s="46"/>
    </row>
    <row r="60" spans="1:12" x14ac:dyDescent="0.2">
      <c r="C60" s="34"/>
      <c r="D60" s="34"/>
      <c r="E60" s="34"/>
    </row>
    <row r="61" spans="1:12" x14ac:dyDescent="0.2">
      <c r="C61" s="34"/>
      <c r="D61" s="34"/>
      <c r="E61" s="34"/>
    </row>
    <row r="62" spans="1:12" x14ac:dyDescent="0.2">
      <c r="C62" s="34"/>
      <c r="D62" s="34"/>
      <c r="E62" s="34"/>
    </row>
    <row r="63" spans="1:12" x14ac:dyDescent="0.2">
      <c r="C63" s="34"/>
      <c r="D63" s="34"/>
      <c r="E63" s="34"/>
    </row>
    <row r="64" spans="1:12" x14ac:dyDescent="0.2">
      <c r="C64" s="34"/>
      <c r="D64" s="34"/>
      <c r="E64" s="34"/>
    </row>
    <row r="65" spans="3:5" x14ac:dyDescent="0.2">
      <c r="C65" s="34"/>
      <c r="D65" s="34"/>
      <c r="E65" s="34"/>
    </row>
    <row r="66" spans="3:5" x14ac:dyDescent="0.2">
      <c r="C66" s="34"/>
      <c r="D66" s="34"/>
      <c r="E66" s="34"/>
    </row>
    <row r="67" spans="3:5" x14ac:dyDescent="0.2">
      <c r="C67" s="34"/>
      <c r="D67" s="34"/>
      <c r="E67" s="34"/>
    </row>
    <row r="68" spans="3:5" x14ac:dyDescent="0.2">
      <c r="C68" s="34"/>
      <c r="D68" s="34"/>
      <c r="E68" s="34"/>
    </row>
    <row r="69" spans="3:5" x14ac:dyDescent="0.2">
      <c r="C69" s="34"/>
      <c r="D69" s="34"/>
      <c r="E69" s="34"/>
    </row>
    <row r="70" spans="3:5" x14ac:dyDescent="0.2">
      <c r="C70" s="34"/>
      <c r="D70" s="34"/>
      <c r="E70" s="34"/>
    </row>
    <row r="71" spans="3:5" x14ac:dyDescent="0.2">
      <c r="C71" s="34"/>
      <c r="D71" s="34"/>
      <c r="E71" s="34"/>
    </row>
    <row r="72" spans="3:5" x14ac:dyDescent="0.2">
      <c r="C72" s="34"/>
      <c r="D72" s="34"/>
      <c r="E72" s="34"/>
    </row>
    <row r="73" spans="3:5" x14ac:dyDescent="0.2">
      <c r="C73" s="34"/>
      <c r="D73" s="34"/>
      <c r="E73" s="34"/>
    </row>
    <row r="74" spans="3:5" x14ac:dyDescent="0.2">
      <c r="D74"/>
      <c r="E74"/>
    </row>
    <row r="75" spans="3:5" x14ac:dyDescent="0.2">
      <c r="D75"/>
      <c r="E75"/>
    </row>
    <row r="76" spans="3:5" x14ac:dyDescent="0.2">
      <c r="D76"/>
      <c r="E76"/>
    </row>
    <row r="77" spans="3:5" x14ac:dyDescent="0.2">
      <c r="D77"/>
      <c r="E77"/>
    </row>
  </sheetData>
  <mergeCells count="30">
    <mergeCell ref="F4:G4"/>
    <mergeCell ref="H4:I4"/>
    <mergeCell ref="J4:K4"/>
    <mergeCell ref="A6:A23"/>
    <mergeCell ref="B6:B14"/>
    <mergeCell ref="C6:C8"/>
    <mergeCell ref="C9:C11"/>
    <mergeCell ref="C12:C14"/>
    <mergeCell ref="B15:B23"/>
    <mergeCell ref="C15:C17"/>
    <mergeCell ref="C18:C20"/>
    <mergeCell ref="C21:C23"/>
    <mergeCell ref="A24:A41"/>
    <mergeCell ref="B24:B32"/>
    <mergeCell ref="C24:C26"/>
    <mergeCell ref="C27:C29"/>
    <mergeCell ref="C30:C32"/>
    <mergeCell ref="B33:B41"/>
    <mergeCell ref="C33:C35"/>
    <mergeCell ref="C36:C38"/>
    <mergeCell ref="C39:C41"/>
    <mergeCell ref="A42:A59"/>
    <mergeCell ref="B42:B50"/>
    <mergeCell ref="C42:C44"/>
    <mergeCell ref="C45:C47"/>
    <mergeCell ref="C48:C50"/>
    <mergeCell ref="B51:B59"/>
    <mergeCell ref="C51:C53"/>
    <mergeCell ref="C54:C56"/>
    <mergeCell ref="C57:C5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37D0B5-F578-A343-9C63-68A5F5B30037}">
  <dimension ref="A3:L47"/>
  <sheetViews>
    <sheetView workbookViewId="0">
      <selection activeCell="A3" sqref="A3"/>
    </sheetView>
  </sheetViews>
  <sheetFormatPr baseColWidth="10" defaultColWidth="9.33203125" defaultRowHeight="16" x14ac:dyDescent="0.2"/>
  <cols>
    <col min="1" max="1" width="20.6640625" customWidth="1"/>
    <col min="2" max="2" width="9.33203125" style="31"/>
    <col min="3" max="3" width="9.33203125" style="32"/>
    <col min="4" max="5" width="9.33203125" style="33"/>
    <col min="6" max="11" width="9.33203125" style="34"/>
    <col min="12" max="12" width="9.33203125" style="35"/>
  </cols>
  <sheetData>
    <row r="3" spans="1:12" ht="23" x14ac:dyDescent="0.2">
      <c r="A3" s="30" t="s">
        <v>127</v>
      </c>
    </row>
    <row r="4" spans="1:12" s="30" customFormat="1" ht="23" x14ac:dyDescent="0.2">
      <c r="C4" s="36"/>
      <c r="F4" s="57" t="s">
        <v>72</v>
      </c>
      <c r="G4" s="57"/>
      <c r="H4" s="58" t="s">
        <v>73</v>
      </c>
      <c r="I4" s="58"/>
      <c r="J4" s="57" t="s">
        <v>74</v>
      </c>
      <c r="K4" s="57"/>
      <c r="L4" s="37"/>
    </row>
    <row r="5" spans="1:12" ht="18" x14ac:dyDescent="0.2">
      <c r="A5" s="38" t="s">
        <v>75</v>
      </c>
      <c r="B5" s="38" t="s">
        <v>76</v>
      </c>
      <c r="C5" s="39" t="s">
        <v>77</v>
      </c>
      <c r="D5" s="38" t="s">
        <v>78</v>
      </c>
      <c r="E5" s="38" t="s">
        <v>79</v>
      </c>
      <c r="F5" s="40" t="s">
        <v>78</v>
      </c>
      <c r="G5" s="40" t="s">
        <v>79</v>
      </c>
      <c r="H5" s="40" t="s">
        <v>78</v>
      </c>
      <c r="I5" s="40" t="s">
        <v>79</v>
      </c>
      <c r="J5" s="40" t="s">
        <v>78</v>
      </c>
      <c r="K5" s="41" t="s">
        <v>79</v>
      </c>
      <c r="L5" s="42" t="s">
        <v>80</v>
      </c>
    </row>
    <row r="6" spans="1:12" ht="16" customHeight="1" x14ac:dyDescent="0.2">
      <c r="A6" s="66" t="s">
        <v>95</v>
      </c>
      <c r="B6" s="61" t="s">
        <v>96</v>
      </c>
      <c r="C6" s="64" t="s">
        <v>83</v>
      </c>
      <c r="D6" s="49">
        <v>4.75</v>
      </c>
      <c r="E6" s="49">
        <v>0.03</v>
      </c>
      <c r="F6" s="44">
        <f t="shared" ref="F6:G6" si="0">AVERAGE(D6:D8)</f>
        <v>4.753333333333333</v>
      </c>
      <c r="G6" s="44">
        <f t="shared" si="0"/>
        <v>2.6666666666666668E-2</v>
      </c>
      <c r="H6" s="44">
        <f t="shared" ref="H6:I6" si="1">STDEVPA(D6:D8)</f>
        <v>0.66544888776090472</v>
      </c>
      <c r="I6" s="44">
        <f t="shared" si="1"/>
        <v>4.7140452079103157E-3</v>
      </c>
      <c r="J6" s="45"/>
      <c r="K6" s="45"/>
      <c r="L6" s="46"/>
    </row>
    <row r="7" spans="1:12" x14ac:dyDescent="0.2">
      <c r="A7" s="67"/>
      <c r="B7" s="62"/>
      <c r="C7" s="64"/>
      <c r="D7" s="49">
        <v>3.94</v>
      </c>
      <c r="E7" s="49">
        <v>0.03</v>
      </c>
      <c r="F7" s="44"/>
      <c r="G7" s="44"/>
      <c r="H7" s="45"/>
      <c r="I7" s="45"/>
      <c r="J7" s="45"/>
      <c r="K7" s="45"/>
      <c r="L7" s="46"/>
    </row>
    <row r="8" spans="1:12" x14ac:dyDescent="0.2">
      <c r="A8" s="67"/>
      <c r="B8" s="62"/>
      <c r="C8" s="64"/>
      <c r="D8" s="49">
        <v>5.57</v>
      </c>
      <c r="E8" s="49">
        <v>0.02</v>
      </c>
      <c r="F8" s="44"/>
      <c r="G8" s="44"/>
      <c r="H8" s="45"/>
      <c r="I8" s="45"/>
      <c r="J8" s="45"/>
      <c r="K8" s="45"/>
      <c r="L8" s="46"/>
    </row>
    <row r="9" spans="1:12" x14ac:dyDescent="0.2">
      <c r="A9" s="67"/>
      <c r="B9" s="62"/>
      <c r="C9" s="64" t="s">
        <v>84</v>
      </c>
      <c r="D9" s="49">
        <v>11.37</v>
      </c>
      <c r="E9" s="49">
        <v>0.89</v>
      </c>
      <c r="F9" s="44">
        <f t="shared" ref="F9:G9" si="2">AVERAGE(D9:D11)</f>
        <v>9.3733333333333331</v>
      </c>
      <c r="G9" s="44">
        <f t="shared" si="2"/>
        <v>0.58666666666666667</v>
      </c>
      <c r="H9" s="44">
        <f t="shared" ref="H9:I9" si="3">STDEVPA(D9:D11)</f>
        <v>1.7302472527230233</v>
      </c>
      <c r="I9" s="44">
        <f t="shared" si="3"/>
        <v>0.23753362335093159</v>
      </c>
      <c r="J9" s="45"/>
      <c r="K9" s="45"/>
      <c r="L9" s="46"/>
    </row>
    <row r="10" spans="1:12" x14ac:dyDescent="0.2">
      <c r="A10" s="67"/>
      <c r="B10" s="62"/>
      <c r="C10" s="64"/>
      <c r="D10" s="49">
        <v>7.15</v>
      </c>
      <c r="E10" s="49">
        <v>0.31</v>
      </c>
      <c r="F10" s="44"/>
      <c r="G10" s="44"/>
      <c r="H10" s="44"/>
      <c r="I10" s="44"/>
      <c r="J10" s="45"/>
      <c r="K10" s="45"/>
      <c r="L10" s="46"/>
    </row>
    <row r="11" spans="1:12" x14ac:dyDescent="0.2">
      <c r="A11" s="67"/>
      <c r="B11" s="62"/>
      <c r="C11" s="64"/>
      <c r="D11" s="49">
        <v>9.6</v>
      </c>
      <c r="E11" s="49">
        <v>0.56000000000000005</v>
      </c>
      <c r="F11" s="44"/>
      <c r="G11" s="44"/>
      <c r="H11" s="44"/>
      <c r="I11" s="44"/>
      <c r="J11" s="45"/>
      <c r="K11" s="45"/>
      <c r="L11" s="46"/>
    </row>
    <row r="12" spans="1:12" x14ac:dyDescent="0.2">
      <c r="A12" s="67"/>
      <c r="B12" s="62"/>
      <c r="C12" s="64" t="s">
        <v>85</v>
      </c>
      <c r="D12" s="49">
        <v>7.72</v>
      </c>
      <c r="E12" s="49">
        <v>0.7</v>
      </c>
      <c r="F12" s="44">
        <f t="shared" ref="F12:G12" si="4">AVERAGE(D12:D14)</f>
        <v>7.4633333333333338</v>
      </c>
      <c r="G12" s="44">
        <f t="shared" si="4"/>
        <v>0.58666666666666667</v>
      </c>
      <c r="H12" s="44">
        <f t="shared" ref="H12:I12" si="5">STDEVPA(D12:D14)</f>
        <v>0.68187649582278131</v>
      </c>
      <c r="I12" s="44">
        <f t="shared" si="5"/>
        <v>0.24997777679003572</v>
      </c>
      <c r="J12" s="45"/>
      <c r="K12" s="45"/>
      <c r="L12" s="46"/>
    </row>
    <row r="13" spans="1:12" x14ac:dyDescent="0.2">
      <c r="A13" s="67"/>
      <c r="B13" s="62"/>
      <c r="C13" s="64"/>
      <c r="D13" s="49">
        <v>8.14</v>
      </c>
      <c r="E13" s="49">
        <v>0.82</v>
      </c>
      <c r="F13" s="44"/>
      <c r="G13" s="44"/>
      <c r="H13" s="45"/>
      <c r="I13" s="45"/>
      <c r="J13" s="45"/>
      <c r="K13" s="45"/>
      <c r="L13" s="46"/>
    </row>
    <row r="14" spans="1:12" x14ac:dyDescent="0.2">
      <c r="A14" s="68"/>
      <c r="B14" s="62"/>
      <c r="C14" s="64"/>
      <c r="D14" s="49">
        <v>6.53</v>
      </c>
      <c r="E14" s="49">
        <v>0.24</v>
      </c>
      <c r="F14" s="44"/>
      <c r="G14" s="44"/>
      <c r="H14" s="45"/>
      <c r="I14" s="45"/>
      <c r="J14" s="45"/>
      <c r="K14" s="45"/>
      <c r="L14" s="46"/>
    </row>
    <row r="15" spans="1:12" ht="16" customHeight="1" x14ac:dyDescent="0.2">
      <c r="A15" s="66" t="s">
        <v>97</v>
      </c>
      <c r="B15" s="62"/>
      <c r="C15" s="64" t="s">
        <v>83</v>
      </c>
      <c r="D15" s="49">
        <v>5.48</v>
      </c>
      <c r="E15" s="49">
        <v>0.02</v>
      </c>
      <c r="F15" s="44">
        <f t="shared" ref="F15:G15" si="6">AVERAGE(D15:D17)</f>
        <v>4.1066666666666665</v>
      </c>
      <c r="G15" s="44">
        <f t="shared" si="6"/>
        <v>2.6666666666666668E-2</v>
      </c>
      <c r="H15" s="44">
        <f t="shared" ref="H15:I15" si="7">STDEVPA(D15:D17)</f>
        <v>1.03541725352096</v>
      </c>
      <c r="I15" s="44">
        <f t="shared" si="7"/>
        <v>4.7140452079103157E-3</v>
      </c>
      <c r="J15" s="45"/>
      <c r="K15" s="45"/>
      <c r="L15" s="48"/>
    </row>
    <row r="16" spans="1:12" ht="16" customHeight="1" x14ac:dyDescent="0.2">
      <c r="A16" s="67"/>
      <c r="B16" s="62"/>
      <c r="C16" s="64"/>
      <c r="D16" s="49">
        <v>2.98</v>
      </c>
      <c r="E16" s="49">
        <v>0.03</v>
      </c>
      <c r="F16" s="44"/>
      <c r="G16" s="44"/>
      <c r="H16" s="44"/>
      <c r="I16" s="44"/>
      <c r="J16" s="45"/>
      <c r="K16" s="45"/>
      <c r="L16" s="48"/>
    </row>
    <row r="17" spans="1:12" ht="16" customHeight="1" x14ac:dyDescent="0.2">
      <c r="A17" s="67"/>
      <c r="B17" s="62"/>
      <c r="C17" s="64"/>
      <c r="D17" s="49">
        <v>3.86</v>
      </c>
      <c r="E17" s="49">
        <v>0.03</v>
      </c>
      <c r="F17" s="44"/>
      <c r="G17" s="44"/>
      <c r="H17" s="44"/>
      <c r="I17" s="44"/>
      <c r="J17" s="45"/>
      <c r="K17" s="45"/>
      <c r="L17" s="48"/>
    </row>
    <row r="18" spans="1:12" ht="16" customHeight="1" x14ac:dyDescent="0.2">
      <c r="A18" s="67"/>
      <c r="B18" s="62"/>
      <c r="C18" s="64" t="s">
        <v>84</v>
      </c>
      <c r="D18" s="49">
        <v>8.35</v>
      </c>
      <c r="E18" s="49">
        <v>0.82</v>
      </c>
      <c r="F18" s="44">
        <f t="shared" ref="F18:G18" si="8">AVERAGE(D18:D20)</f>
        <v>9.4466666666666654</v>
      </c>
      <c r="G18" s="44">
        <f t="shared" si="8"/>
        <v>0.68333333333333324</v>
      </c>
      <c r="H18" s="44">
        <f t="shared" ref="H18:I18" si="9">STDEVPA(D18:D20)</f>
        <v>1.0997070316932434</v>
      </c>
      <c r="I18" s="44">
        <f t="shared" si="9"/>
        <v>0.11440668201153671</v>
      </c>
      <c r="J18" s="45"/>
      <c r="K18" s="45"/>
      <c r="L18" s="46"/>
    </row>
    <row r="19" spans="1:12" ht="16" customHeight="1" x14ac:dyDescent="0.2">
      <c r="A19" s="67"/>
      <c r="B19" s="62"/>
      <c r="C19" s="64"/>
      <c r="D19" s="49">
        <v>10.95</v>
      </c>
      <c r="E19" s="49">
        <v>0.54</v>
      </c>
      <c r="F19" s="44"/>
      <c r="G19" s="44"/>
      <c r="H19" s="45"/>
      <c r="I19" s="45"/>
      <c r="J19" s="45"/>
      <c r="K19" s="45"/>
      <c r="L19" s="46"/>
    </row>
    <row r="20" spans="1:12" ht="16" customHeight="1" x14ac:dyDescent="0.2">
      <c r="A20" s="67"/>
      <c r="B20" s="62"/>
      <c r="C20" s="64"/>
      <c r="D20" s="49">
        <v>9.0399999999999991</v>
      </c>
      <c r="E20" s="49">
        <v>0.69</v>
      </c>
      <c r="F20" s="44"/>
      <c r="G20" s="44"/>
      <c r="H20" s="45"/>
      <c r="I20" s="45"/>
      <c r="J20" s="45"/>
      <c r="K20" s="45"/>
      <c r="L20" s="46"/>
    </row>
    <row r="21" spans="1:12" x14ac:dyDescent="0.2">
      <c r="A21" s="67"/>
      <c r="B21" s="62"/>
      <c r="C21" s="64" t="s">
        <v>85</v>
      </c>
      <c r="D21" s="49">
        <v>8.73</v>
      </c>
      <c r="E21" s="49">
        <v>0.53</v>
      </c>
      <c r="F21" s="44">
        <f t="shared" ref="F21:G21" si="10">AVERAGE(D21:D23)</f>
        <v>6.7433333333333332</v>
      </c>
      <c r="G21" s="44">
        <f t="shared" si="10"/>
        <v>0.58333333333333337</v>
      </c>
      <c r="H21" s="44">
        <f t="shared" ref="H21:I21" si="11">STDEVPA(D21:D23)</f>
        <v>1.5741735044848832</v>
      </c>
      <c r="I21" s="44">
        <f t="shared" si="11"/>
        <v>0.21561282171728308</v>
      </c>
      <c r="J21" s="45"/>
      <c r="K21" s="45"/>
      <c r="L21" s="46"/>
    </row>
    <row r="22" spans="1:12" x14ac:dyDescent="0.2">
      <c r="A22" s="67"/>
      <c r="B22" s="62"/>
      <c r="C22" s="64"/>
      <c r="D22" s="49">
        <v>4.88</v>
      </c>
      <c r="E22" s="49">
        <v>0.35</v>
      </c>
      <c r="F22" s="44"/>
      <c r="G22" s="44"/>
      <c r="H22" s="44"/>
      <c r="I22" s="44"/>
      <c r="J22" s="45"/>
      <c r="K22" s="45"/>
      <c r="L22" s="46"/>
    </row>
    <row r="23" spans="1:12" x14ac:dyDescent="0.2">
      <c r="A23" s="68"/>
      <c r="B23" s="62"/>
      <c r="C23" s="64"/>
      <c r="D23" s="49">
        <v>6.62</v>
      </c>
      <c r="E23" s="49">
        <v>0.87</v>
      </c>
      <c r="F23" s="44"/>
      <c r="G23" s="44"/>
      <c r="H23" s="44"/>
      <c r="I23" s="44"/>
      <c r="J23" s="45"/>
      <c r="K23" s="45"/>
      <c r="L23" s="46"/>
    </row>
    <row r="24" spans="1:12" ht="16" customHeight="1" x14ac:dyDescent="0.2">
      <c r="A24" s="66" t="s">
        <v>98</v>
      </c>
      <c r="B24" s="62"/>
      <c r="C24" s="64" t="s">
        <v>83</v>
      </c>
      <c r="D24" s="49">
        <v>2.15</v>
      </c>
      <c r="E24" s="49">
        <v>0.03</v>
      </c>
      <c r="F24" s="44">
        <f t="shared" ref="F24:G24" si="12">AVERAGE(D24:D26)</f>
        <v>2.7266666666666666</v>
      </c>
      <c r="G24" s="44">
        <f t="shared" si="12"/>
        <v>0.03</v>
      </c>
      <c r="H24" s="44">
        <f>STDEVPA(D24:D26)</f>
        <v>0.75966366826964282</v>
      </c>
      <c r="I24" s="44">
        <f>STDEVPA(E24:E26)</f>
        <v>8.1649658092772595E-3</v>
      </c>
      <c r="J24" s="45"/>
      <c r="K24" s="45"/>
      <c r="L24" s="46"/>
    </row>
    <row r="25" spans="1:12" x14ac:dyDescent="0.2">
      <c r="A25" s="67"/>
      <c r="B25" s="62"/>
      <c r="C25" s="64"/>
      <c r="D25" s="49">
        <v>2.23</v>
      </c>
      <c r="E25" s="49">
        <v>0.02</v>
      </c>
      <c r="F25" s="44"/>
      <c r="G25" s="44"/>
      <c r="H25" s="44"/>
      <c r="I25" s="44"/>
      <c r="J25" s="45"/>
      <c r="K25" s="45"/>
      <c r="L25" s="46"/>
    </row>
    <row r="26" spans="1:12" x14ac:dyDescent="0.2">
      <c r="A26" s="67"/>
      <c r="B26" s="62"/>
      <c r="C26" s="64"/>
      <c r="D26" s="49">
        <v>3.8</v>
      </c>
      <c r="E26" s="49">
        <v>0.04</v>
      </c>
      <c r="F26" s="44"/>
      <c r="G26" s="44"/>
      <c r="H26" s="44"/>
      <c r="I26" s="44"/>
      <c r="J26" s="45"/>
      <c r="K26" s="45"/>
      <c r="L26" s="46"/>
    </row>
    <row r="27" spans="1:12" x14ac:dyDescent="0.2">
      <c r="A27" s="67"/>
      <c r="B27" s="62"/>
      <c r="C27" s="64" t="s">
        <v>84</v>
      </c>
      <c r="D27" s="49">
        <v>5.22</v>
      </c>
      <c r="E27" s="49">
        <v>0.41</v>
      </c>
      <c r="F27" s="44">
        <f t="shared" ref="F27:G27" si="13">AVERAGE(D27:D29)</f>
        <v>5.5633333333333326</v>
      </c>
      <c r="G27" s="44">
        <f t="shared" si="13"/>
        <v>0.56333333333333335</v>
      </c>
      <c r="H27" s="44">
        <f t="shared" ref="H27:I27" si="14">STDEVPA(D27:D29)</f>
        <v>0.45065384597148295</v>
      </c>
      <c r="I27" s="44">
        <f t="shared" si="14"/>
        <v>0.14613540144522005</v>
      </c>
      <c r="J27" s="45"/>
      <c r="K27" s="45"/>
      <c r="L27" s="46"/>
    </row>
    <row r="28" spans="1:12" x14ac:dyDescent="0.2">
      <c r="A28" s="67"/>
      <c r="B28" s="62"/>
      <c r="C28" s="64"/>
      <c r="D28" s="49">
        <v>5.27</v>
      </c>
      <c r="E28" s="49">
        <v>0.52</v>
      </c>
      <c r="F28" s="44"/>
      <c r="G28" s="44"/>
      <c r="H28" s="45"/>
      <c r="I28" s="45"/>
      <c r="J28" s="45"/>
      <c r="K28" s="45"/>
      <c r="L28" s="46"/>
    </row>
    <row r="29" spans="1:12" x14ac:dyDescent="0.2">
      <c r="A29" s="67"/>
      <c r="B29" s="62"/>
      <c r="C29" s="64"/>
      <c r="D29" s="49">
        <v>6.2</v>
      </c>
      <c r="E29" s="49">
        <v>0.76</v>
      </c>
      <c r="F29" s="44"/>
      <c r="G29" s="44"/>
      <c r="H29" s="45"/>
      <c r="I29" s="45"/>
      <c r="J29" s="45"/>
      <c r="K29" s="45"/>
      <c r="L29" s="46"/>
    </row>
    <row r="30" spans="1:12" x14ac:dyDescent="0.2">
      <c r="A30" s="67"/>
      <c r="B30" s="62"/>
      <c r="C30" s="64" t="s">
        <v>85</v>
      </c>
      <c r="D30" s="49">
        <v>4.3099999999999996</v>
      </c>
      <c r="E30" s="49">
        <v>0.66</v>
      </c>
      <c r="F30" s="44">
        <f t="shared" ref="F30:G30" si="15">AVERAGE(D30:D32)</f>
        <v>3.6300000000000003</v>
      </c>
      <c r="G30" s="44">
        <f t="shared" si="15"/>
        <v>0.5033333333333333</v>
      </c>
      <c r="H30" s="44">
        <f t="shared" ref="H30:I30" si="16">STDEVPA(D30:D32)</f>
        <v>0.49240904405449792</v>
      </c>
      <c r="I30" s="44">
        <f t="shared" si="16"/>
        <v>0.11440668201153693</v>
      </c>
      <c r="J30" s="45"/>
      <c r="K30" s="45"/>
      <c r="L30" s="46"/>
    </row>
    <row r="31" spans="1:12" x14ac:dyDescent="0.2">
      <c r="A31" s="67"/>
      <c r="B31" s="62"/>
      <c r="C31" s="64"/>
      <c r="D31" s="49">
        <v>3.16</v>
      </c>
      <c r="E31" s="49">
        <v>0.39</v>
      </c>
      <c r="F31" s="44"/>
      <c r="G31" s="44"/>
      <c r="H31" s="44"/>
      <c r="I31" s="44"/>
      <c r="J31" s="45"/>
      <c r="K31" s="45"/>
      <c r="L31" s="46"/>
    </row>
    <row r="32" spans="1:12" x14ac:dyDescent="0.2">
      <c r="A32" s="68"/>
      <c r="B32" s="62"/>
      <c r="C32" s="64"/>
      <c r="D32" s="49">
        <v>3.42</v>
      </c>
      <c r="E32" s="49">
        <v>0.46</v>
      </c>
      <c r="F32" s="44"/>
      <c r="G32" s="44"/>
      <c r="H32" s="44"/>
      <c r="I32" s="44"/>
      <c r="J32" s="45"/>
      <c r="K32" s="45"/>
      <c r="L32" s="46"/>
    </row>
    <row r="33" spans="3:5" x14ac:dyDescent="0.2">
      <c r="C33" s="34"/>
      <c r="D33" s="34"/>
      <c r="E33" s="34"/>
    </row>
    <row r="34" spans="3:5" x14ac:dyDescent="0.2">
      <c r="C34" s="34"/>
      <c r="D34" s="34"/>
      <c r="E34" s="34"/>
    </row>
    <row r="35" spans="3:5" x14ac:dyDescent="0.2">
      <c r="C35" s="34"/>
      <c r="D35" s="34"/>
      <c r="E35" s="34"/>
    </row>
    <row r="36" spans="3:5" x14ac:dyDescent="0.2">
      <c r="C36" s="34"/>
      <c r="D36" s="34"/>
      <c r="E36" s="34"/>
    </row>
    <row r="37" spans="3:5" x14ac:dyDescent="0.2">
      <c r="C37" s="34"/>
      <c r="D37" s="34"/>
      <c r="E37" s="34"/>
    </row>
    <row r="38" spans="3:5" x14ac:dyDescent="0.2">
      <c r="C38" s="34"/>
      <c r="D38" s="34"/>
      <c r="E38" s="34"/>
    </row>
    <row r="39" spans="3:5" x14ac:dyDescent="0.2">
      <c r="C39" s="34"/>
      <c r="D39" s="34"/>
      <c r="E39" s="34"/>
    </row>
    <row r="40" spans="3:5" x14ac:dyDescent="0.2">
      <c r="C40" s="34"/>
      <c r="D40" s="34"/>
      <c r="E40" s="34"/>
    </row>
    <row r="41" spans="3:5" x14ac:dyDescent="0.2">
      <c r="C41" s="34"/>
      <c r="D41" s="34"/>
      <c r="E41" s="34"/>
    </row>
    <row r="42" spans="3:5" x14ac:dyDescent="0.2">
      <c r="C42" s="34"/>
      <c r="D42" s="34"/>
      <c r="E42" s="34"/>
    </row>
    <row r="43" spans="3:5" x14ac:dyDescent="0.2">
      <c r="C43" s="34"/>
      <c r="D43" s="34"/>
      <c r="E43" s="34"/>
    </row>
    <row r="44" spans="3:5" x14ac:dyDescent="0.2">
      <c r="D44"/>
      <c r="E44"/>
    </row>
    <row r="45" spans="3:5" x14ac:dyDescent="0.2">
      <c r="D45"/>
      <c r="E45"/>
    </row>
    <row r="46" spans="3:5" x14ac:dyDescent="0.2">
      <c r="D46"/>
      <c r="E46"/>
    </row>
    <row r="47" spans="3:5" x14ac:dyDescent="0.2">
      <c r="D47"/>
      <c r="E47"/>
    </row>
  </sheetData>
  <mergeCells count="16">
    <mergeCell ref="F4:G4"/>
    <mergeCell ref="H4:I4"/>
    <mergeCell ref="J4:K4"/>
    <mergeCell ref="C24:C26"/>
    <mergeCell ref="C27:C29"/>
    <mergeCell ref="C30:C32"/>
    <mergeCell ref="A6:A14"/>
    <mergeCell ref="B6:B32"/>
    <mergeCell ref="C6:C8"/>
    <mergeCell ref="C9:C11"/>
    <mergeCell ref="C12:C14"/>
    <mergeCell ref="A15:A23"/>
    <mergeCell ref="C15:C17"/>
    <mergeCell ref="C18:C20"/>
    <mergeCell ref="C21:C23"/>
    <mergeCell ref="A24:A3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63F4C6-E4E6-7B4C-AC83-3A78301E2E30}">
  <dimension ref="A3:L50"/>
  <sheetViews>
    <sheetView workbookViewId="0">
      <selection activeCell="C3" sqref="C3"/>
    </sheetView>
  </sheetViews>
  <sheetFormatPr baseColWidth="10" defaultColWidth="10.83203125" defaultRowHeight="16" x14ac:dyDescent="0.2"/>
  <cols>
    <col min="1" max="1" width="22.5" customWidth="1"/>
    <col min="2" max="2" width="17.5" style="31" customWidth="1"/>
    <col min="3" max="3" width="23.83203125" style="32" customWidth="1"/>
    <col min="4" max="4" width="20" style="33" customWidth="1"/>
    <col min="5" max="5" width="15.33203125" style="33" customWidth="1"/>
    <col min="6" max="10" width="15.33203125" style="34" customWidth="1"/>
    <col min="11" max="11" width="15.5" style="34" customWidth="1"/>
    <col min="12" max="12" width="10.83203125" style="35"/>
  </cols>
  <sheetData>
    <row r="3" spans="1:12" ht="23" x14ac:dyDescent="0.2">
      <c r="A3" s="30" t="s">
        <v>127</v>
      </c>
    </row>
    <row r="4" spans="1:12" s="30" customFormat="1" ht="23" x14ac:dyDescent="0.2">
      <c r="C4" s="36"/>
      <c r="F4" s="57" t="s">
        <v>72</v>
      </c>
      <c r="G4" s="57"/>
      <c r="H4" s="58" t="s">
        <v>73</v>
      </c>
      <c r="I4" s="58"/>
      <c r="J4" s="57" t="s">
        <v>74</v>
      </c>
      <c r="K4" s="57"/>
      <c r="L4" s="37"/>
    </row>
    <row r="5" spans="1:12" ht="18" x14ac:dyDescent="0.2">
      <c r="A5" s="38" t="s">
        <v>75</v>
      </c>
      <c r="B5" s="38" t="s">
        <v>76</v>
      </c>
      <c r="C5" s="39" t="s">
        <v>77</v>
      </c>
      <c r="D5" s="38" t="s">
        <v>78</v>
      </c>
      <c r="E5" s="38" t="s">
        <v>79</v>
      </c>
      <c r="F5" s="40" t="s">
        <v>78</v>
      </c>
      <c r="G5" s="40" t="s">
        <v>79</v>
      </c>
      <c r="H5" s="40" t="s">
        <v>78</v>
      </c>
      <c r="I5" s="40" t="s">
        <v>79</v>
      </c>
      <c r="J5" s="40" t="s">
        <v>78</v>
      </c>
      <c r="K5" s="41" t="s">
        <v>79</v>
      </c>
      <c r="L5" s="42" t="s">
        <v>80</v>
      </c>
    </row>
    <row r="6" spans="1:12" ht="16" customHeight="1" x14ac:dyDescent="0.2">
      <c r="A6" s="66" t="s">
        <v>99</v>
      </c>
      <c r="B6" s="61" t="s">
        <v>88</v>
      </c>
      <c r="C6" s="64" t="s">
        <v>83</v>
      </c>
      <c r="D6" s="49">
        <v>0.85</v>
      </c>
      <c r="E6" s="49">
        <v>0.03</v>
      </c>
      <c r="F6" s="44">
        <f>AVERAGE(D6:D8)</f>
        <v>0.68666666666666665</v>
      </c>
      <c r="G6" s="44">
        <f>AVERAGE(E6:E8)</f>
        <v>3.3333333333333333E-2</v>
      </c>
      <c r="H6" s="44">
        <f t="shared" ref="H6:I6" si="0">STDEVPA(D6:D8)</f>
        <v>0.13072447700751771</v>
      </c>
      <c r="I6" s="44">
        <f t="shared" si="0"/>
        <v>1.2472191289246464E-2</v>
      </c>
      <c r="J6" s="45"/>
      <c r="K6" s="45"/>
      <c r="L6" s="46"/>
    </row>
    <row r="7" spans="1:12" x14ac:dyDescent="0.2">
      <c r="A7" s="67"/>
      <c r="B7" s="62"/>
      <c r="C7" s="64"/>
      <c r="D7" s="49">
        <v>0.53</v>
      </c>
      <c r="E7" s="49">
        <v>0.05</v>
      </c>
      <c r="F7" s="44"/>
      <c r="G7" s="44"/>
      <c r="H7" s="45"/>
      <c r="I7" s="45"/>
      <c r="J7" s="45"/>
      <c r="K7" s="45"/>
      <c r="L7" s="46"/>
    </row>
    <row r="8" spans="1:12" x14ac:dyDescent="0.2">
      <c r="A8" s="67"/>
      <c r="B8" s="62"/>
      <c r="C8" s="64"/>
      <c r="D8" s="49">
        <v>0.68</v>
      </c>
      <c r="E8" s="49">
        <v>0.02</v>
      </c>
      <c r="F8" s="44"/>
      <c r="G8" s="44"/>
      <c r="H8" s="45"/>
      <c r="I8" s="45"/>
      <c r="J8" s="45"/>
      <c r="K8" s="45"/>
      <c r="L8" s="46"/>
    </row>
    <row r="9" spans="1:12" x14ac:dyDescent="0.2">
      <c r="A9" s="67"/>
      <c r="B9" s="62"/>
      <c r="C9" s="64" t="s">
        <v>84</v>
      </c>
      <c r="D9" s="49">
        <v>1.5</v>
      </c>
      <c r="E9" s="49">
        <v>0.27</v>
      </c>
      <c r="F9" s="44">
        <f>AVERAGE(D9:D11)</f>
        <v>1.7833333333333332</v>
      </c>
      <c r="G9" s="44">
        <f>AVERAGE(E9:E11)</f>
        <v>0.31666666666666665</v>
      </c>
      <c r="H9" s="44">
        <f t="shared" ref="H9:I9" si="1">STDEVPA(D9:D11)</f>
        <v>0.22125902367034872</v>
      </c>
      <c r="I9" s="44">
        <f t="shared" si="1"/>
        <v>6.5996632910744354E-2</v>
      </c>
      <c r="J9" s="45"/>
      <c r="K9" s="45"/>
      <c r="L9" s="46"/>
    </row>
    <row r="10" spans="1:12" x14ac:dyDescent="0.2">
      <c r="A10" s="67"/>
      <c r="B10" s="62"/>
      <c r="C10" s="64"/>
      <c r="D10" s="49">
        <v>2.04</v>
      </c>
      <c r="E10" s="49">
        <v>0.27</v>
      </c>
      <c r="F10" s="44"/>
      <c r="G10" s="44"/>
      <c r="H10" s="44"/>
      <c r="I10" s="44"/>
      <c r="J10" s="45"/>
      <c r="K10" s="45"/>
      <c r="L10" s="46"/>
    </row>
    <row r="11" spans="1:12" x14ac:dyDescent="0.2">
      <c r="A11" s="67"/>
      <c r="B11" s="62"/>
      <c r="C11" s="64"/>
      <c r="D11" s="49">
        <v>1.81</v>
      </c>
      <c r="E11" s="49">
        <v>0.41</v>
      </c>
      <c r="F11" s="44"/>
      <c r="G11" s="44"/>
      <c r="H11" s="44"/>
      <c r="I11" s="44"/>
      <c r="J11" s="45"/>
      <c r="K11" s="45"/>
      <c r="L11" s="46"/>
    </row>
    <row r="12" spans="1:12" x14ac:dyDescent="0.2">
      <c r="A12" s="67"/>
      <c r="B12" s="62"/>
      <c r="C12" s="64" t="s">
        <v>85</v>
      </c>
      <c r="D12" s="49">
        <v>1.58</v>
      </c>
      <c r="E12" s="49">
        <v>0.24</v>
      </c>
      <c r="F12" s="44">
        <f>AVERAGE(D12:D14)</f>
        <v>1.8433333333333335</v>
      </c>
      <c r="G12" s="44">
        <f>AVERAGE(E12:E14)</f>
        <v>0.27666666666666667</v>
      </c>
      <c r="H12" s="44">
        <f t="shared" ref="H12:I12" si="2">STDEVPA(D12:D14)</f>
        <v>0.22983085567917524</v>
      </c>
      <c r="I12" s="44">
        <f t="shared" si="2"/>
        <v>4.4969125210773467E-2</v>
      </c>
      <c r="J12" s="45"/>
      <c r="K12" s="45"/>
      <c r="L12" s="46"/>
    </row>
    <row r="13" spans="1:12" x14ac:dyDescent="0.2">
      <c r="A13" s="67"/>
      <c r="B13" s="62"/>
      <c r="C13" s="64"/>
      <c r="D13" s="49">
        <v>1.81</v>
      </c>
      <c r="E13" s="49">
        <v>0.25</v>
      </c>
      <c r="F13" s="44"/>
      <c r="G13" s="44"/>
      <c r="H13" s="45"/>
      <c r="I13" s="45"/>
      <c r="J13" s="45"/>
      <c r="K13" s="45"/>
      <c r="L13" s="46"/>
    </row>
    <row r="14" spans="1:12" x14ac:dyDescent="0.2">
      <c r="A14" s="68"/>
      <c r="B14" s="62"/>
      <c r="C14" s="64"/>
      <c r="D14" s="49">
        <v>2.14</v>
      </c>
      <c r="E14" s="49">
        <v>0.34</v>
      </c>
      <c r="F14" s="44"/>
      <c r="G14" s="44"/>
      <c r="H14" s="45"/>
      <c r="I14" s="45"/>
      <c r="J14" s="45"/>
      <c r="K14" s="45"/>
      <c r="L14" s="46"/>
    </row>
    <row r="15" spans="1:12" x14ac:dyDescent="0.2">
      <c r="A15" s="66" t="s">
        <v>100</v>
      </c>
      <c r="B15" s="62"/>
      <c r="C15" s="64" t="s">
        <v>83</v>
      </c>
      <c r="D15" s="49">
        <v>0.83</v>
      </c>
      <c r="E15" s="49">
        <v>0.02</v>
      </c>
      <c r="F15" s="44">
        <f>AVERAGE(D15:D17)</f>
        <v>0.60666666666666658</v>
      </c>
      <c r="G15" s="44">
        <f>AVERAGE(E15:E17)</f>
        <v>2.3333333333333334E-2</v>
      </c>
      <c r="H15" s="44">
        <f t="shared" ref="H15:I15" si="3">STDEVPA(D15:D17)</f>
        <v>0.19737161790783284</v>
      </c>
      <c r="I15" s="44">
        <f t="shared" si="3"/>
        <v>4.7140452079103157E-3</v>
      </c>
      <c r="J15" s="45"/>
      <c r="K15" s="45"/>
      <c r="L15" s="46"/>
    </row>
    <row r="16" spans="1:12" x14ac:dyDescent="0.2">
      <c r="A16" s="67"/>
      <c r="B16" s="62"/>
      <c r="C16" s="64"/>
      <c r="D16" s="49">
        <v>0.35</v>
      </c>
      <c r="E16" s="49">
        <v>0.02</v>
      </c>
      <c r="F16" s="44"/>
      <c r="G16" s="44"/>
      <c r="H16" s="44"/>
      <c r="I16" s="44"/>
      <c r="J16" s="45"/>
      <c r="K16" s="45"/>
      <c r="L16" s="46"/>
    </row>
    <row r="17" spans="1:12" x14ac:dyDescent="0.2">
      <c r="A17" s="67"/>
      <c r="B17" s="62"/>
      <c r="C17" s="64"/>
      <c r="D17" s="49">
        <v>0.64</v>
      </c>
      <c r="E17" s="49">
        <v>0.03</v>
      </c>
      <c r="F17" s="44"/>
      <c r="G17" s="44"/>
      <c r="H17" s="44"/>
      <c r="I17" s="44"/>
      <c r="J17" s="45"/>
      <c r="K17" s="45"/>
      <c r="L17" s="46"/>
    </row>
    <row r="18" spans="1:12" x14ac:dyDescent="0.2">
      <c r="A18" s="67"/>
      <c r="B18" s="62"/>
      <c r="C18" s="64" t="s">
        <v>84</v>
      </c>
      <c r="D18" s="49">
        <v>1.1399999999999999</v>
      </c>
      <c r="E18" s="49">
        <v>0.26</v>
      </c>
      <c r="F18" s="44">
        <f t="shared" ref="F18:G18" si="4">AVERAGE(D18:D20)</f>
        <v>1.5399999999999998</v>
      </c>
      <c r="G18" s="44">
        <f t="shared" si="4"/>
        <v>0.31</v>
      </c>
      <c r="H18" s="44">
        <f t="shared" ref="H18:I18" si="5">STDEVPA(D18:D20)</f>
        <v>0.45085104709501056</v>
      </c>
      <c r="I18" s="44">
        <f t="shared" si="5"/>
        <v>5.7154760664940803E-2</v>
      </c>
      <c r="J18" s="45"/>
      <c r="K18" s="45"/>
      <c r="L18" s="46"/>
    </row>
    <row r="19" spans="1:12" x14ac:dyDescent="0.2">
      <c r="A19" s="67"/>
      <c r="B19" s="62"/>
      <c r="C19" s="64"/>
      <c r="D19" s="49">
        <v>2.17</v>
      </c>
      <c r="E19" s="49">
        <v>0.28000000000000003</v>
      </c>
      <c r="F19" s="44"/>
      <c r="G19" s="44"/>
      <c r="H19" s="45"/>
      <c r="I19" s="45"/>
      <c r="J19" s="45"/>
      <c r="K19" s="45"/>
      <c r="L19" s="46"/>
    </row>
    <row r="20" spans="1:12" x14ac:dyDescent="0.2">
      <c r="A20" s="67"/>
      <c r="B20" s="62"/>
      <c r="C20" s="64"/>
      <c r="D20" s="49">
        <v>1.31</v>
      </c>
      <c r="E20" s="49">
        <v>0.39</v>
      </c>
      <c r="F20" s="44"/>
      <c r="G20" s="44"/>
      <c r="H20" s="45"/>
      <c r="I20" s="45"/>
      <c r="J20" s="45"/>
      <c r="K20" s="45"/>
      <c r="L20" s="46"/>
    </row>
    <row r="21" spans="1:12" x14ac:dyDescent="0.2">
      <c r="A21" s="67"/>
      <c r="B21" s="62"/>
      <c r="C21" s="64" t="s">
        <v>85</v>
      </c>
      <c r="D21" s="49">
        <v>1.63</v>
      </c>
      <c r="E21" s="49">
        <v>0.23</v>
      </c>
      <c r="F21" s="44">
        <f t="shared" ref="F21:G21" si="6">AVERAGE(D21:D23)</f>
        <v>1.89</v>
      </c>
      <c r="G21" s="44">
        <f t="shared" si="6"/>
        <v>0.24333333333333332</v>
      </c>
      <c r="H21" s="44">
        <f t="shared" ref="H21:I21" si="7">STDEVPA(D21:D23)</f>
        <v>0.2303620339089455</v>
      </c>
      <c r="I21" s="44">
        <f t="shared" si="7"/>
        <v>3.399346342395184E-2</v>
      </c>
      <c r="J21" s="45"/>
      <c r="K21" s="45"/>
      <c r="L21" s="46"/>
    </row>
    <row r="22" spans="1:12" x14ac:dyDescent="0.2">
      <c r="A22" s="67"/>
      <c r="B22" s="62"/>
      <c r="C22" s="64"/>
      <c r="D22" s="49">
        <v>1.85</v>
      </c>
      <c r="E22" s="49">
        <v>0.21</v>
      </c>
      <c r="F22" s="44"/>
      <c r="G22" s="44"/>
      <c r="H22" s="44"/>
      <c r="I22" s="44"/>
      <c r="J22" s="45"/>
      <c r="K22" s="45"/>
      <c r="L22" s="46"/>
    </row>
    <row r="23" spans="1:12" x14ac:dyDescent="0.2">
      <c r="A23" s="68"/>
      <c r="B23" s="62"/>
      <c r="C23" s="64"/>
      <c r="D23" s="49">
        <v>2.19</v>
      </c>
      <c r="E23" s="49">
        <v>0.28999999999999998</v>
      </c>
      <c r="F23" s="44"/>
      <c r="G23" s="44"/>
      <c r="H23" s="44"/>
      <c r="I23" s="44"/>
      <c r="J23" s="45"/>
      <c r="K23" s="45"/>
      <c r="L23" s="46"/>
    </row>
    <row r="24" spans="1:12" ht="16" customHeight="1" x14ac:dyDescent="0.2">
      <c r="A24" s="66" t="s">
        <v>101</v>
      </c>
      <c r="B24" s="62"/>
      <c r="C24" s="64" t="s">
        <v>83</v>
      </c>
      <c r="D24" s="49">
        <v>0.65</v>
      </c>
      <c r="E24" s="49">
        <v>0.01</v>
      </c>
      <c r="F24" s="44">
        <f t="shared" ref="F24:G24" si="8">AVERAGE(D24:D26)</f>
        <v>0.42666666666666669</v>
      </c>
      <c r="G24" s="44">
        <f t="shared" si="8"/>
        <v>0.02</v>
      </c>
      <c r="H24" s="44">
        <f t="shared" ref="H24:I24" si="9">STDEVPA(D24:D26)</f>
        <v>0.16937794687883342</v>
      </c>
      <c r="I24" s="44">
        <f t="shared" si="9"/>
        <v>1.4142135623730952E-2</v>
      </c>
      <c r="J24" s="45"/>
      <c r="K24" s="45"/>
      <c r="L24" s="46"/>
    </row>
    <row r="25" spans="1:12" x14ac:dyDescent="0.2">
      <c r="A25" s="67"/>
      <c r="B25" s="62"/>
      <c r="C25" s="64"/>
      <c r="D25" s="49">
        <v>0.24</v>
      </c>
      <c r="E25" s="49">
        <v>0.01</v>
      </c>
      <c r="F25" s="44"/>
      <c r="G25" s="44"/>
      <c r="H25" s="45"/>
      <c r="I25" s="45"/>
      <c r="J25" s="45"/>
      <c r="K25" s="45"/>
      <c r="L25" s="46"/>
    </row>
    <row r="26" spans="1:12" x14ac:dyDescent="0.2">
      <c r="A26" s="67"/>
      <c r="B26" s="62"/>
      <c r="C26" s="64"/>
      <c r="D26" s="49">
        <v>0.39</v>
      </c>
      <c r="E26" s="49">
        <v>0.04</v>
      </c>
      <c r="F26" s="44"/>
      <c r="G26" s="44"/>
      <c r="H26" s="45"/>
      <c r="I26" s="45"/>
      <c r="J26" s="45"/>
      <c r="K26" s="45"/>
      <c r="L26" s="46"/>
    </row>
    <row r="27" spans="1:12" x14ac:dyDescent="0.2">
      <c r="A27" s="67"/>
      <c r="B27" s="62"/>
      <c r="C27" s="64" t="s">
        <v>84</v>
      </c>
      <c r="D27" s="49">
        <v>1.38</v>
      </c>
      <c r="E27" s="49">
        <v>0.06</v>
      </c>
      <c r="F27" s="44">
        <f t="shared" ref="F27:G27" si="10">AVERAGE(D27:D29)</f>
        <v>1.2433333333333332</v>
      </c>
      <c r="G27" s="44">
        <f t="shared" si="10"/>
        <v>0.19666666666666666</v>
      </c>
      <c r="H27" s="44">
        <f>STDEVPA(D27:D29)</f>
        <v>0.3996943276499626</v>
      </c>
      <c r="I27" s="44">
        <f>STDEVPA(E27:E29)</f>
        <v>9.8770215933527014E-2</v>
      </c>
      <c r="J27" s="45"/>
      <c r="K27" s="45"/>
      <c r="L27" s="46"/>
    </row>
    <row r="28" spans="1:12" x14ac:dyDescent="0.2">
      <c r="A28" s="67"/>
      <c r="B28" s="62"/>
      <c r="C28" s="64"/>
      <c r="D28" s="49">
        <v>1.65</v>
      </c>
      <c r="E28" s="49">
        <v>0.24</v>
      </c>
      <c r="F28" s="44"/>
      <c r="G28" s="44"/>
      <c r="H28" s="44"/>
      <c r="I28" s="44"/>
      <c r="J28" s="45"/>
      <c r="K28" s="45"/>
      <c r="L28" s="46"/>
    </row>
    <row r="29" spans="1:12" x14ac:dyDescent="0.2">
      <c r="A29" s="67"/>
      <c r="B29" s="62"/>
      <c r="C29" s="64"/>
      <c r="D29" s="49">
        <v>0.7</v>
      </c>
      <c r="E29" s="49">
        <v>0.28999999999999998</v>
      </c>
      <c r="F29" s="44"/>
      <c r="G29" s="44"/>
      <c r="H29" s="44"/>
      <c r="I29" s="44"/>
      <c r="J29" s="45"/>
      <c r="K29" s="45"/>
      <c r="L29" s="46"/>
    </row>
    <row r="30" spans="1:12" x14ac:dyDescent="0.2">
      <c r="A30" s="67"/>
      <c r="B30" s="62"/>
      <c r="C30" s="64" t="s">
        <v>85</v>
      </c>
      <c r="D30" s="49">
        <v>0.67</v>
      </c>
      <c r="E30" s="49">
        <v>0.17</v>
      </c>
      <c r="F30" s="44">
        <f t="shared" ref="F30:G30" si="11">AVERAGE(D30:D32)</f>
        <v>0.72000000000000008</v>
      </c>
      <c r="G30" s="44">
        <f t="shared" si="11"/>
        <v>0.22</v>
      </c>
      <c r="H30" s="44">
        <f t="shared" ref="H30:I30" si="12">STDEVPA(D30:D32)</f>
        <v>0.25961509971494345</v>
      </c>
      <c r="I30" s="44">
        <f t="shared" si="12"/>
        <v>3.74165738677395E-2</v>
      </c>
      <c r="J30" s="45"/>
      <c r="K30" s="45"/>
      <c r="L30" s="46"/>
    </row>
    <row r="31" spans="1:12" x14ac:dyDescent="0.2">
      <c r="A31" s="67"/>
      <c r="B31" s="62"/>
      <c r="C31" s="64"/>
      <c r="D31" s="49">
        <v>1.06</v>
      </c>
      <c r="E31" s="49">
        <v>0.26</v>
      </c>
      <c r="F31" s="44"/>
      <c r="G31" s="44"/>
      <c r="H31" s="45"/>
      <c r="I31" s="45"/>
      <c r="J31" s="45"/>
      <c r="K31" s="45"/>
      <c r="L31" s="46"/>
    </row>
    <row r="32" spans="1:12" x14ac:dyDescent="0.2">
      <c r="A32" s="68"/>
      <c r="B32" s="62"/>
      <c r="C32" s="64"/>
      <c r="D32" s="49">
        <v>0.43</v>
      </c>
      <c r="E32" s="49">
        <v>0.23</v>
      </c>
      <c r="F32" s="44"/>
      <c r="G32" s="44"/>
      <c r="H32" s="45"/>
      <c r="I32" s="45"/>
      <c r="J32" s="45"/>
      <c r="K32" s="45"/>
      <c r="L32" s="46"/>
    </row>
    <row r="33" spans="3:5" x14ac:dyDescent="0.2">
      <c r="C33" s="34"/>
      <c r="D33" s="34"/>
      <c r="E33" s="34"/>
    </row>
    <row r="34" spans="3:5" x14ac:dyDescent="0.2">
      <c r="C34" s="34"/>
      <c r="D34" s="34"/>
      <c r="E34" s="34"/>
    </row>
    <row r="35" spans="3:5" x14ac:dyDescent="0.2">
      <c r="C35" s="34"/>
      <c r="D35" s="34"/>
      <c r="E35" s="34"/>
    </row>
    <row r="36" spans="3:5" x14ac:dyDescent="0.2">
      <c r="C36" s="34"/>
      <c r="D36" s="34"/>
      <c r="E36" s="34"/>
    </row>
    <row r="37" spans="3:5" x14ac:dyDescent="0.2">
      <c r="C37" s="34"/>
      <c r="D37" s="34"/>
      <c r="E37" s="34"/>
    </row>
    <row r="38" spans="3:5" x14ac:dyDescent="0.2">
      <c r="C38" s="34"/>
      <c r="D38" s="34"/>
      <c r="E38" s="34"/>
    </row>
    <row r="39" spans="3:5" x14ac:dyDescent="0.2">
      <c r="C39" s="34"/>
      <c r="D39" s="34"/>
      <c r="E39" s="34"/>
    </row>
    <row r="40" spans="3:5" x14ac:dyDescent="0.2">
      <c r="C40" s="34"/>
      <c r="D40" s="34"/>
      <c r="E40" s="34"/>
    </row>
    <row r="41" spans="3:5" x14ac:dyDescent="0.2">
      <c r="C41" s="34"/>
      <c r="D41" s="34"/>
      <c r="E41" s="34"/>
    </row>
    <row r="42" spans="3:5" x14ac:dyDescent="0.2">
      <c r="C42" s="34"/>
      <c r="D42" s="34"/>
      <c r="E42" s="34"/>
    </row>
    <row r="43" spans="3:5" x14ac:dyDescent="0.2">
      <c r="C43" s="34"/>
      <c r="D43" s="34"/>
      <c r="E43" s="34"/>
    </row>
    <row r="44" spans="3:5" x14ac:dyDescent="0.2">
      <c r="C44" s="34"/>
      <c r="D44" s="34"/>
      <c r="E44" s="34"/>
    </row>
    <row r="45" spans="3:5" x14ac:dyDescent="0.2">
      <c r="C45" s="34"/>
      <c r="D45" s="34"/>
      <c r="E45" s="34"/>
    </row>
    <row r="46" spans="3:5" x14ac:dyDescent="0.2">
      <c r="C46" s="34"/>
      <c r="D46" s="34"/>
      <c r="E46" s="34"/>
    </row>
    <row r="47" spans="3:5" x14ac:dyDescent="0.2">
      <c r="D47"/>
      <c r="E47"/>
    </row>
    <row r="48" spans="3:5" x14ac:dyDescent="0.2">
      <c r="D48"/>
      <c r="E48"/>
    </row>
    <row r="49" spans="4:5" x14ac:dyDescent="0.2">
      <c r="D49"/>
      <c r="E49"/>
    </row>
    <row r="50" spans="4:5" x14ac:dyDescent="0.2">
      <c r="D50"/>
      <c r="E50"/>
    </row>
  </sheetData>
  <mergeCells count="16">
    <mergeCell ref="F4:G4"/>
    <mergeCell ref="H4:I4"/>
    <mergeCell ref="J4:K4"/>
    <mergeCell ref="A6:A14"/>
    <mergeCell ref="B6:B32"/>
    <mergeCell ref="C6:C8"/>
    <mergeCell ref="C9:C11"/>
    <mergeCell ref="C12:C14"/>
    <mergeCell ref="A15:A23"/>
    <mergeCell ref="C15:C17"/>
    <mergeCell ref="C18:C20"/>
    <mergeCell ref="C21:C23"/>
    <mergeCell ref="A24:A32"/>
    <mergeCell ref="C24:C26"/>
    <mergeCell ref="C27:C29"/>
    <mergeCell ref="C30:C3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D44D4-5E98-0B4C-9BFE-4E116CD8AD81}">
  <dimension ref="A3:L56"/>
  <sheetViews>
    <sheetView workbookViewId="0">
      <selection activeCell="E3" sqref="E3"/>
    </sheetView>
  </sheetViews>
  <sheetFormatPr baseColWidth="10" defaultColWidth="12" defaultRowHeight="16" x14ac:dyDescent="0.2"/>
  <cols>
    <col min="2" max="2" width="12" style="31"/>
    <col min="3" max="3" width="12" style="32"/>
    <col min="4" max="5" width="12" style="33"/>
    <col min="6" max="11" width="12" style="34"/>
    <col min="12" max="12" width="12" style="35"/>
  </cols>
  <sheetData>
    <row r="3" spans="1:12" ht="23" x14ac:dyDescent="0.2">
      <c r="A3" s="30" t="s">
        <v>127</v>
      </c>
    </row>
    <row r="4" spans="1:12" s="30" customFormat="1" ht="23" x14ac:dyDescent="0.2">
      <c r="C4" s="36"/>
      <c r="F4" s="57" t="s">
        <v>72</v>
      </c>
      <c r="G4" s="57"/>
      <c r="H4" s="58" t="s">
        <v>73</v>
      </c>
      <c r="I4" s="58"/>
      <c r="J4" s="57" t="s">
        <v>74</v>
      </c>
      <c r="K4" s="57"/>
      <c r="L4" s="37"/>
    </row>
    <row r="5" spans="1:12" ht="18" x14ac:dyDescent="0.2">
      <c r="A5" s="38" t="s">
        <v>75</v>
      </c>
      <c r="B5" s="38" t="s">
        <v>76</v>
      </c>
      <c r="C5" s="39" t="s">
        <v>77</v>
      </c>
      <c r="D5" s="38" t="s">
        <v>78</v>
      </c>
      <c r="E5" s="38" t="s">
        <v>79</v>
      </c>
      <c r="F5" s="40" t="s">
        <v>78</v>
      </c>
      <c r="G5" s="40" t="s">
        <v>79</v>
      </c>
      <c r="H5" s="40" t="s">
        <v>78</v>
      </c>
      <c r="I5" s="40" t="s">
        <v>79</v>
      </c>
      <c r="J5" s="40" t="s">
        <v>78</v>
      </c>
      <c r="K5" s="41" t="s">
        <v>79</v>
      </c>
      <c r="L5" s="42" t="s">
        <v>80</v>
      </c>
    </row>
    <row r="6" spans="1:12" x14ac:dyDescent="0.2">
      <c r="A6" s="69" t="s">
        <v>102</v>
      </c>
      <c r="B6" s="64" t="s">
        <v>82</v>
      </c>
      <c r="C6" s="64" t="s">
        <v>83</v>
      </c>
      <c r="D6" s="49">
        <v>1.67</v>
      </c>
      <c r="E6" s="49">
        <v>3.4000000000000002E-2</v>
      </c>
      <c r="F6" s="44">
        <f t="shared" ref="F6:G6" si="0">AVERAGE(D6:D8)</f>
        <v>1.8233333333333333</v>
      </c>
      <c r="G6" s="44">
        <f t="shared" si="0"/>
        <v>3.7666666666666675E-2</v>
      </c>
      <c r="H6" s="44">
        <f t="shared" ref="H6:I6" si="1">STDEVPA(D6:D8)</f>
        <v>0.13097921802925669</v>
      </c>
      <c r="I6" s="44">
        <f t="shared" si="1"/>
        <v>2.8674417556808752E-3</v>
      </c>
      <c r="J6" s="45"/>
      <c r="K6" s="45"/>
      <c r="L6" s="46"/>
    </row>
    <row r="7" spans="1:12" x14ac:dyDescent="0.2">
      <c r="A7" s="70"/>
      <c r="B7" s="64"/>
      <c r="C7" s="64"/>
      <c r="D7" s="49">
        <v>1.81</v>
      </c>
      <c r="E7" s="49">
        <v>3.7999999999999999E-2</v>
      </c>
      <c r="F7" s="44"/>
      <c r="G7" s="44"/>
      <c r="H7" s="44"/>
      <c r="I7" s="44"/>
      <c r="J7" s="45"/>
      <c r="K7" s="45"/>
      <c r="L7" s="46"/>
    </row>
    <row r="8" spans="1:12" x14ac:dyDescent="0.2">
      <c r="A8" s="70"/>
      <c r="B8" s="64"/>
      <c r="C8" s="64"/>
      <c r="D8" s="49">
        <v>1.99</v>
      </c>
      <c r="E8" s="49">
        <v>4.1000000000000002E-2</v>
      </c>
      <c r="F8" s="44"/>
      <c r="G8" s="44"/>
      <c r="H8" s="44"/>
      <c r="I8" s="44"/>
      <c r="J8" s="45"/>
      <c r="K8" s="45"/>
      <c r="L8" s="46"/>
    </row>
    <row r="9" spans="1:12" x14ac:dyDescent="0.2">
      <c r="A9" s="70"/>
      <c r="B9" s="64"/>
      <c r="C9" s="64" t="s">
        <v>84</v>
      </c>
      <c r="D9" s="49">
        <v>3.66</v>
      </c>
      <c r="E9" s="49">
        <v>0.31</v>
      </c>
      <c r="F9" s="44">
        <f t="shared" ref="F9:G9" si="2">AVERAGE(D9:D11)</f>
        <v>3.5500000000000003</v>
      </c>
      <c r="G9" s="44">
        <f t="shared" si="2"/>
        <v>0.33333333333333331</v>
      </c>
      <c r="H9" s="44">
        <f t="shared" ref="H9:I9" si="3">STDEVPA(D9:D11)</f>
        <v>0.53235326616824397</v>
      </c>
      <c r="I9" s="44">
        <f t="shared" si="3"/>
        <v>0.11145502331533653</v>
      </c>
      <c r="J9" s="50"/>
      <c r="K9" s="50"/>
      <c r="L9" s="46"/>
    </row>
    <row r="10" spans="1:12" x14ac:dyDescent="0.2">
      <c r="A10" s="70"/>
      <c r="B10" s="64"/>
      <c r="C10" s="64"/>
      <c r="D10" s="49">
        <v>4.1399999999999997</v>
      </c>
      <c r="E10" s="49">
        <v>0.48</v>
      </c>
      <c r="F10" s="44"/>
      <c r="G10" s="44"/>
      <c r="H10" s="45"/>
      <c r="I10" s="45"/>
      <c r="J10" s="45"/>
      <c r="K10" s="45"/>
      <c r="L10" s="46"/>
    </row>
    <row r="11" spans="1:12" x14ac:dyDescent="0.2">
      <c r="A11" s="70"/>
      <c r="B11" s="64"/>
      <c r="C11" s="64"/>
      <c r="D11" s="49">
        <v>2.85</v>
      </c>
      <c r="E11" s="49">
        <v>0.21</v>
      </c>
      <c r="F11" s="44"/>
      <c r="G11" s="44"/>
      <c r="H11" s="45"/>
      <c r="I11" s="45"/>
      <c r="J11" s="45"/>
      <c r="K11" s="45"/>
      <c r="L11" s="46"/>
    </row>
    <row r="12" spans="1:12" x14ac:dyDescent="0.2">
      <c r="A12" s="70"/>
      <c r="B12" s="64"/>
      <c r="C12" s="61" t="s">
        <v>85</v>
      </c>
      <c r="D12" s="49">
        <v>3.42</v>
      </c>
      <c r="E12" s="49">
        <v>0.27</v>
      </c>
      <c r="F12" s="44">
        <f t="shared" ref="F12:G12" si="4">AVERAGE(D12:D14)</f>
        <v>3.9166666666666665</v>
      </c>
      <c r="G12" s="44">
        <f t="shared" si="4"/>
        <v>0.28333333333333338</v>
      </c>
      <c r="H12" s="44">
        <f t="shared" ref="H12:I12" si="5">STDEVPA(D12:D14)</f>
        <v>0.39262648351270901</v>
      </c>
      <c r="I12" s="44">
        <f t="shared" si="5"/>
        <v>3.399346342395184E-2</v>
      </c>
      <c r="J12" s="45"/>
      <c r="K12" s="45"/>
      <c r="L12" s="46"/>
    </row>
    <row r="13" spans="1:12" x14ac:dyDescent="0.2">
      <c r="A13" s="70"/>
      <c r="B13" s="64"/>
      <c r="C13" s="62"/>
      <c r="D13" s="49">
        <v>3.95</v>
      </c>
      <c r="E13" s="49">
        <v>0.25</v>
      </c>
      <c r="F13" s="44"/>
      <c r="G13" s="44"/>
      <c r="H13" s="44"/>
      <c r="I13" s="44"/>
      <c r="J13" s="45"/>
      <c r="K13" s="45"/>
      <c r="L13" s="46"/>
    </row>
    <row r="14" spans="1:12" x14ac:dyDescent="0.2">
      <c r="A14" s="70"/>
      <c r="B14" s="64"/>
      <c r="C14" s="63"/>
      <c r="D14" s="49">
        <v>4.38</v>
      </c>
      <c r="E14" s="49">
        <v>0.33</v>
      </c>
      <c r="F14" s="44"/>
      <c r="G14" s="44"/>
      <c r="H14" s="44"/>
      <c r="I14" s="44"/>
      <c r="J14" s="45"/>
      <c r="K14" s="45"/>
      <c r="L14" s="46"/>
    </row>
    <row r="15" spans="1:12" x14ac:dyDescent="0.2">
      <c r="A15" s="70"/>
      <c r="B15" s="64"/>
      <c r="C15" s="61" t="s">
        <v>103</v>
      </c>
      <c r="D15" s="49">
        <v>3.8</v>
      </c>
      <c r="E15" s="49">
        <v>0.24</v>
      </c>
      <c r="F15" s="44">
        <f t="shared" ref="F15:G15" si="6">AVERAGE(D15:D17)</f>
        <v>4.2433333333333332</v>
      </c>
      <c r="G15" s="44">
        <f t="shared" si="6"/>
        <v>0.30333333333333329</v>
      </c>
      <c r="H15" s="44">
        <f t="shared" ref="H15:I15" si="7">STDEVPA(D15:D17)</f>
        <v>0.32499572646762964</v>
      </c>
      <c r="I15" s="44">
        <f t="shared" si="7"/>
        <v>7.5865377844940407E-2</v>
      </c>
      <c r="J15" s="45"/>
      <c r="K15" s="45"/>
      <c r="L15" s="46"/>
    </row>
    <row r="16" spans="1:12" x14ac:dyDescent="0.2">
      <c r="A16" s="70"/>
      <c r="B16" s="64"/>
      <c r="C16" s="62"/>
      <c r="D16" s="49">
        <v>4.57</v>
      </c>
      <c r="E16" s="49">
        <v>0.26</v>
      </c>
      <c r="F16" s="44"/>
      <c r="G16" s="44"/>
      <c r="H16" s="45"/>
      <c r="I16" s="45"/>
      <c r="J16" s="45"/>
      <c r="K16" s="45"/>
      <c r="L16" s="46"/>
    </row>
    <row r="17" spans="1:12" x14ac:dyDescent="0.2">
      <c r="A17" s="70"/>
      <c r="B17" s="64"/>
      <c r="C17" s="63"/>
      <c r="D17" s="49">
        <v>4.3600000000000003</v>
      </c>
      <c r="E17" s="49">
        <v>0.41</v>
      </c>
      <c r="F17" s="44"/>
      <c r="G17" s="44"/>
      <c r="H17" s="45"/>
      <c r="I17" s="45"/>
      <c r="J17" s="45"/>
      <c r="K17" s="45"/>
      <c r="L17" s="46"/>
    </row>
    <row r="18" spans="1:12" x14ac:dyDescent="0.2">
      <c r="A18" s="70"/>
      <c r="B18" s="64" t="s">
        <v>86</v>
      </c>
      <c r="C18" s="64" t="s">
        <v>83</v>
      </c>
      <c r="D18" s="49">
        <v>2.48</v>
      </c>
      <c r="E18" s="49">
        <v>3.2000000000000001E-2</v>
      </c>
      <c r="F18" s="44">
        <f t="shared" ref="F18:G18" si="8">AVERAGE(D18:D20)</f>
        <v>2.69</v>
      </c>
      <c r="G18" s="44">
        <f t="shared" si="8"/>
        <v>2.8666666666666663E-2</v>
      </c>
      <c r="H18" s="44">
        <f t="shared" ref="H18:I18" si="9">STDEVPA(D18:D20)</f>
        <v>0.18991226044325485</v>
      </c>
      <c r="I18" s="44">
        <f t="shared" si="9"/>
        <v>2.4944382578492947E-3</v>
      </c>
      <c r="J18" s="45">
        <f>F18/F6</f>
        <v>1.4753199268738575</v>
      </c>
      <c r="K18" s="45">
        <f>G18/G6</f>
        <v>0.76106194690265461</v>
      </c>
      <c r="L18" s="48">
        <v>0.1973</v>
      </c>
    </row>
    <row r="19" spans="1:12" x14ac:dyDescent="0.2">
      <c r="A19" s="70"/>
      <c r="B19" s="64"/>
      <c r="C19" s="64"/>
      <c r="D19" s="49">
        <v>2.65</v>
      </c>
      <c r="E19" s="49">
        <v>2.8000000000000001E-2</v>
      </c>
      <c r="F19" s="44"/>
      <c r="G19" s="44"/>
      <c r="H19" s="44"/>
      <c r="I19" s="44"/>
      <c r="J19" s="45"/>
      <c r="K19" s="45"/>
      <c r="L19" s="48"/>
    </row>
    <row r="20" spans="1:12" x14ac:dyDescent="0.2">
      <c r="A20" s="70"/>
      <c r="B20" s="64"/>
      <c r="C20" s="64"/>
      <c r="D20" s="49">
        <v>2.94</v>
      </c>
      <c r="E20" s="49">
        <v>2.5999999999999999E-2</v>
      </c>
      <c r="F20" s="44"/>
      <c r="G20" s="44"/>
      <c r="H20" s="44"/>
      <c r="I20" s="44"/>
      <c r="J20" s="45"/>
      <c r="K20" s="45"/>
      <c r="L20" s="48"/>
    </row>
    <row r="21" spans="1:12" x14ac:dyDescent="0.2">
      <c r="A21" s="70"/>
      <c r="B21" s="64"/>
      <c r="C21" s="64" t="s">
        <v>84</v>
      </c>
      <c r="D21" s="49">
        <v>3.84</v>
      </c>
      <c r="E21" s="49">
        <v>0.42</v>
      </c>
      <c r="F21" s="44">
        <f t="shared" ref="F21:G21" si="10">AVERAGE(D21:D23)</f>
        <v>3.9200000000000004</v>
      </c>
      <c r="G21" s="44">
        <f t="shared" si="10"/>
        <v>0.47333333333333333</v>
      </c>
      <c r="H21" s="44">
        <f t="shared" ref="H21:I21" si="11">STDEVPA(D21:D23)</f>
        <v>0.41214884042862765</v>
      </c>
      <c r="I21" s="44">
        <f t="shared" si="11"/>
        <v>6.182412330330448E-2</v>
      </c>
      <c r="J21" s="45">
        <f t="shared" ref="J21:K27" si="12">F21/F9</f>
        <v>1.1042253521126761</v>
      </c>
      <c r="K21" s="45">
        <f t="shared" si="12"/>
        <v>1.4200000000000002</v>
      </c>
      <c r="L21" s="48">
        <v>0.99880000000000002</v>
      </c>
    </row>
    <row r="22" spans="1:12" x14ac:dyDescent="0.2">
      <c r="A22" s="70"/>
      <c r="B22" s="64"/>
      <c r="C22" s="64"/>
      <c r="D22" s="49">
        <v>4.46</v>
      </c>
      <c r="E22" s="49">
        <v>0.56000000000000005</v>
      </c>
      <c r="F22" s="44"/>
      <c r="G22" s="44"/>
      <c r="H22" s="45"/>
      <c r="I22" s="45"/>
      <c r="J22" s="45"/>
      <c r="K22" s="45"/>
      <c r="L22" s="46"/>
    </row>
    <row r="23" spans="1:12" x14ac:dyDescent="0.2">
      <c r="A23" s="70"/>
      <c r="B23" s="64"/>
      <c r="C23" s="64"/>
      <c r="D23" s="49">
        <v>3.46</v>
      </c>
      <c r="E23" s="49">
        <v>0.44</v>
      </c>
      <c r="F23" s="44"/>
      <c r="G23" s="44"/>
      <c r="H23" s="45"/>
      <c r="I23" s="45"/>
      <c r="J23" s="45"/>
      <c r="K23" s="45"/>
      <c r="L23" s="46"/>
    </row>
    <row r="24" spans="1:12" x14ac:dyDescent="0.2">
      <c r="A24" s="70"/>
      <c r="B24" s="64"/>
      <c r="C24" s="61" t="s">
        <v>85</v>
      </c>
      <c r="D24" s="49">
        <v>5.17</v>
      </c>
      <c r="E24" s="49">
        <v>0.63</v>
      </c>
      <c r="F24" s="44">
        <f t="shared" ref="F24:G24" si="13">AVERAGE(D24:D26)</f>
        <v>5.1100000000000003</v>
      </c>
      <c r="G24" s="44">
        <f t="shared" si="13"/>
        <v>0.54999999999999993</v>
      </c>
      <c r="H24" s="44">
        <f t="shared" ref="H24:I24" si="14">STDEVPA(D24:D26)</f>
        <v>0.32124756808417998</v>
      </c>
      <c r="I24" s="44">
        <f t="shared" si="14"/>
        <v>6.1644140029690375E-2</v>
      </c>
      <c r="J24" s="45">
        <f t="shared" si="12"/>
        <v>1.3046808510638299</v>
      </c>
      <c r="K24" s="45">
        <f t="shared" si="12"/>
        <v>1.9411764705882348</v>
      </c>
      <c r="L24" s="48">
        <v>8.3000000000000001E-3</v>
      </c>
    </row>
    <row r="25" spans="1:12" x14ac:dyDescent="0.2">
      <c r="A25" s="70"/>
      <c r="B25" s="64"/>
      <c r="C25" s="62"/>
      <c r="D25" s="49">
        <v>5.47</v>
      </c>
      <c r="E25" s="49">
        <v>0.54</v>
      </c>
      <c r="F25" s="44"/>
      <c r="G25" s="44"/>
      <c r="H25" s="44"/>
      <c r="I25" s="44"/>
      <c r="J25" s="45"/>
      <c r="K25" s="45"/>
      <c r="L25" s="46"/>
    </row>
    <row r="26" spans="1:12" x14ac:dyDescent="0.2">
      <c r="A26" s="70"/>
      <c r="B26" s="64"/>
      <c r="C26" s="63"/>
      <c r="D26" s="49">
        <v>4.6900000000000004</v>
      </c>
      <c r="E26" s="49">
        <v>0.48</v>
      </c>
      <c r="F26" s="44"/>
      <c r="G26" s="44"/>
      <c r="H26" s="44"/>
      <c r="I26" s="44"/>
      <c r="J26" s="45"/>
      <c r="K26" s="45"/>
      <c r="L26" s="46"/>
    </row>
    <row r="27" spans="1:12" x14ac:dyDescent="0.2">
      <c r="A27" s="70"/>
      <c r="B27" s="64"/>
      <c r="C27" s="61" t="s">
        <v>103</v>
      </c>
      <c r="D27" s="49">
        <v>6.01</v>
      </c>
      <c r="E27" s="49">
        <v>0.47</v>
      </c>
      <c r="F27" s="44">
        <f t="shared" ref="F27:G27" si="15">AVERAGE(D27:D29)</f>
        <v>6.0333333333333341</v>
      </c>
      <c r="G27" s="44">
        <f t="shared" si="15"/>
        <v>0.5033333333333333</v>
      </c>
      <c r="H27" s="44">
        <f t="shared" ref="H27:I27" si="16">STDEVPA(D27:D29)</f>
        <v>0.54322084725173136</v>
      </c>
      <c r="I27" s="44">
        <f t="shared" si="16"/>
        <v>2.4944382578492966E-2</v>
      </c>
      <c r="J27" s="45">
        <f t="shared" si="12"/>
        <v>1.4218381775333859</v>
      </c>
      <c r="K27" s="45">
        <f t="shared" si="12"/>
        <v>1.6593406593406594</v>
      </c>
      <c r="L27" s="48" t="s">
        <v>87</v>
      </c>
    </row>
    <row r="28" spans="1:12" x14ac:dyDescent="0.2">
      <c r="A28" s="70"/>
      <c r="B28" s="64"/>
      <c r="C28" s="62"/>
      <c r="D28" s="49">
        <v>5.38</v>
      </c>
      <c r="E28" s="49">
        <v>0.51</v>
      </c>
      <c r="F28" s="44"/>
      <c r="G28" s="44"/>
      <c r="H28" s="45"/>
      <c r="I28" s="45"/>
      <c r="J28" s="45"/>
      <c r="K28" s="45"/>
      <c r="L28" s="46"/>
    </row>
    <row r="29" spans="1:12" x14ac:dyDescent="0.2">
      <c r="A29" s="70"/>
      <c r="B29" s="64"/>
      <c r="C29" s="63"/>
      <c r="D29" s="49">
        <v>6.71</v>
      </c>
      <c r="E29" s="49">
        <v>0.53</v>
      </c>
      <c r="F29" s="44"/>
      <c r="G29" s="44"/>
      <c r="H29" s="45"/>
      <c r="I29" s="45"/>
      <c r="J29" s="45"/>
      <c r="K29" s="45"/>
      <c r="L29" s="46"/>
    </row>
    <row r="30" spans="1:12" x14ac:dyDescent="0.2">
      <c r="A30" s="70"/>
      <c r="B30" s="64" t="s">
        <v>88</v>
      </c>
      <c r="C30" s="64" t="s">
        <v>83</v>
      </c>
      <c r="D30" s="49">
        <v>1.18</v>
      </c>
      <c r="E30" s="49">
        <v>2.5000000000000001E-2</v>
      </c>
      <c r="F30" s="44">
        <f t="shared" ref="F30:G30" si="17">AVERAGE(D30:D32)</f>
        <v>1.1633333333333333</v>
      </c>
      <c r="G30" s="44">
        <f t="shared" si="17"/>
        <v>2.1666666666666667E-2</v>
      </c>
      <c r="H30" s="44">
        <f t="shared" ref="H30:I30" si="18">STDEVPA(D30:D32)</f>
        <v>7.8457348639598773E-2</v>
      </c>
      <c r="I30" s="44">
        <f t="shared" si="18"/>
        <v>2.8674417556808769E-3</v>
      </c>
      <c r="J30" s="45"/>
      <c r="K30" s="45"/>
      <c r="L30" s="46"/>
    </row>
    <row r="31" spans="1:12" x14ac:dyDescent="0.2">
      <c r="A31" s="70"/>
      <c r="B31" s="64"/>
      <c r="C31" s="64"/>
      <c r="D31" s="49">
        <v>1.25</v>
      </c>
      <c r="E31" s="49">
        <v>2.1999999999999999E-2</v>
      </c>
      <c r="F31" s="44"/>
      <c r="G31" s="44"/>
      <c r="H31" s="44"/>
      <c r="I31" s="44"/>
      <c r="J31" s="45"/>
      <c r="K31" s="45"/>
      <c r="L31" s="46"/>
    </row>
    <row r="32" spans="1:12" x14ac:dyDescent="0.2">
      <c r="A32" s="70"/>
      <c r="B32" s="64"/>
      <c r="C32" s="64"/>
      <c r="D32" s="49">
        <v>1.06</v>
      </c>
      <c r="E32" s="49">
        <v>1.7999999999999999E-2</v>
      </c>
      <c r="F32" s="44"/>
      <c r="G32" s="44"/>
      <c r="H32" s="44"/>
      <c r="I32" s="44"/>
      <c r="J32" s="45"/>
      <c r="K32" s="45"/>
      <c r="L32" s="46"/>
    </row>
    <row r="33" spans="1:12" x14ac:dyDescent="0.2">
      <c r="A33" s="70"/>
      <c r="B33" s="64"/>
      <c r="C33" s="64" t="s">
        <v>84</v>
      </c>
      <c r="D33" s="49">
        <v>2.91</v>
      </c>
      <c r="E33" s="49">
        <v>0.224</v>
      </c>
      <c r="F33" s="44">
        <f t="shared" ref="F33:G33" si="19">AVERAGE(D33:D35)</f>
        <v>2.4233333333333333</v>
      </c>
      <c r="G33" s="44">
        <f t="shared" si="19"/>
        <v>0.17933333333333334</v>
      </c>
      <c r="H33" s="44">
        <f>STDEVPA(D33:D35)</f>
        <v>0.34759491109943264</v>
      </c>
      <c r="I33" s="44">
        <f>STDEVPA(E33:E35)</f>
        <v>3.4179265969622855E-2</v>
      </c>
      <c r="J33" s="45"/>
      <c r="K33" s="45"/>
      <c r="L33" s="46"/>
    </row>
    <row r="34" spans="1:12" x14ac:dyDescent="0.2">
      <c r="A34" s="70"/>
      <c r="B34" s="64"/>
      <c r="C34" s="64"/>
      <c r="D34" s="49">
        <v>2.12</v>
      </c>
      <c r="E34" s="49">
        <v>0.14099999999999999</v>
      </c>
      <c r="F34" s="44"/>
      <c r="G34" s="44"/>
      <c r="H34" s="44"/>
      <c r="I34" s="44"/>
      <c r="J34" s="45"/>
      <c r="K34" s="45"/>
      <c r="L34" s="46"/>
    </row>
    <row r="35" spans="1:12" x14ac:dyDescent="0.2">
      <c r="A35" s="70"/>
      <c r="B35" s="64"/>
      <c r="C35" s="64"/>
      <c r="D35" s="49">
        <v>2.2400000000000002</v>
      </c>
      <c r="E35" s="49">
        <v>0.17299999999999999</v>
      </c>
      <c r="F35" s="44"/>
      <c r="G35" s="44"/>
      <c r="H35" s="44"/>
      <c r="I35" s="44"/>
      <c r="J35" s="45"/>
      <c r="K35" s="45"/>
      <c r="L35" s="46"/>
    </row>
    <row r="36" spans="1:12" x14ac:dyDescent="0.2">
      <c r="A36" s="70"/>
      <c r="B36" s="64"/>
      <c r="C36" s="61" t="s">
        <v>85</v>
      </c>
      <c r="D36" s="49">
        <v>3.61</v>
      </c>
      <c r="E36" s="49">
        <v>0.23200000000000001</v>
      </c>
      <c r="F36" s="44">
        <f t="shared" ref="F36:G36" si="20">AVERAGE(D36:D38)</f>
        <v>2.9666666666666663</v>
      </c>
      <c r="G36" s="44">
        <f t="shared" si="20"/>
        <v>0.17800000000000002</v>
      </c>
      <c r="H36" s="44">
        <f t="shared" ref="H36:I36" si="21">STDEVPA(D36:D38)</f>
        <v>0.45711656670433337</v>
      </c>
      <c r="I36" s="44">
        <f t="shared" si="21"/>
        <v>4.673328578219163E-2</v>
      </c>
      <c r="J36" s="45"/>
      <c r="K36" s="45"/>
      <c r="L36" s="46"/>
    </row>
    <row r="37" spans="1:12" x14ac:dyDescent="0.2">
      <c r="A37" s="70"/>
      <c r="B37" s="64"/>
      <c r="C37" s="62"/>
      <c r="D37" s="49">
        <v>2.59</v>
      </c>
      <c r="E37" s="49">
        <v>0.184</v>
      </c>
      <c r="F37" s="44"/>
      <c r="G37" s="44"/>
      <c r="H37" s="45"/>
      <c r="I37" s="45"/>
      <c r="J37" s="45"/>
      <c r="K37" s="45"/>
      <c r="L37" s="46"/>
    </row>
    <row r="38" spans="1:12" x14ac:dyDescent="0.2">
      <c r="A38" s="71"/>
      <c r="B38" s="64"/>
      <c r="C38" s="63"/>
      <c r="D38" s="49">
        <v>2.7</v>
      </c>
      <c r="E38" s="49">
        <v>0.11799999999999999</v>
      </c>
      <c r="F38" s="44"/>
      <c r="G38" s="44"/>
      <c r="H38" s="45"/>
      <c r="I38" s="45"/>
      <c r="J38" s="45"/>
      <c r="K38" s="45"/>
      <c r="L38" s="46"/>
    </row>
    <row r="39" spans="1:12" x14ac:dyDescent="0.2">
      <c r="C39" s="34"/>
      <c r="D39" s="34"/>
      <c r="E39" s="34"/>
    </row>
    <row r="40" spans="1:12" x14ac:dyDescent="0.2">
      <c r="C40" s="34"/>
      <c r="D40" s="34"/>
      <c r="E40" s="34"/>
    </row>
    <row r="41" spans="1:12" x14ac:dyDescent="0.2">
      <c r="C41" s="34"/>
      <c r="D41" s="34"/>
      <c r="E41" s="34"/>
    </row>
    <row r="42" spans="1:12" x14ac:dyDescent="0.2">
      <c r="C42" s="34"/>
      <c r="D42" s="34"/>
      <c r="E42" s="34"/>
    </row>
    <row r="43" spans="1:12" x14ac:dyDescent="0.2">
      <c r="C43" s="34"/>
      <c r="D43" s="34"/>
      <c r="E43" s="34"/>
    </row>
    <row r="44" spans="1:12" x14ac:dyDescent="0.2">
      <c r="C44" s="34"/>
      <c r="D44" s="34"/>
      <c r="E44" s="34"/>
    </row>
    <row r="45" spans="1:12" x14ac:dyDescent="0.2">
      <c r="C45" s="34"/>
      <c r="D45" s="34"/>
      <c r="E45" s="34"/>
    </row>
    <row r="46" spans="1:12" x14ac:dyDescent="0.2">
      <c r="C46" s="34"/>
      <c r="D46" s="34"/>
      <c r="E46" s="34"/>
    </row>
    <row r="47" spans="1:12" x14ac:dyDescent="0.2">
      <c r="C47" s="34"/>
      <c r="D47" s="34"/>
      <c r="E47" s="34"/>
    </row>
    <row r="48" spans="1:12" x14ac:dyDescent="0.2">
      <c r="C48" s="34"/>
      <c r="D48" s="34"/>
      <c r="E48" s="34"/>
    </row>
    <row r="49" spans="3:5" x14ac:dyDescent="0.2">
      <c r="C49" s="34"/>
      <c r="D49" s="34"/>
      <c r="E49" s="34"/>
    </row>
    <row r="50" spans="3:5" x14ac:dyDescent="0.2">
      <c r="C50" s="34"/>
      <c r="D50" s="34"/>
      <c r="E50" s="34"/>
    </row>
    <row r="51" spans="3:5" x14ac:dyDescent="0.2">
      <c r="C51" s="34"/>
      <c r="D51" s="34"/>
      <c r="E51" s="34"/>
    </row>
    <row r="52" spans="3:5" x14ac:dyDescent="0.2">
      <c r="C52" s="34"/>
      <c r="D52" s="34"/>
      <c r="E52" s="34"/>
    </row>
    <row r="53" spans="3:5" x14ac:dyDescent="0.2">
      <c r="D53"/>
      <c r="E53"/>
    </row>
    <row r="54" spans="3:5" x14ac:dyDescent="0.2">
      <c r="D54"/>
      <c r="E54"/>
    </row>
    <row r="55" spans="3:5" x14ac:dyDescent="0.2">
      <c r="D55"/>
      <c r="E55"/>
    </row>
    <row r="56" spans="3:5" x14ac:dyDescent="0.2">
      <c r="D56"/>
      <c r="E56"/>
    </row>
  </sheetData>
  <mergeCells count="18">
    <mergeCell ref="C33:C35"/>
    <mergeCell ref="C36:C38"/>
    <mergeCell ref="F4:G4"/>
    <mergeCell ref="H4:I4"/>
    <mergeCell ref="J4:K4"/>
    <mergeCell ref="A6:A38"/>
    <mergeCell ref="B6:B17"/>
    <mergeCell ref="C6:C8"/>
    <mergeCell ref="C9:C11"/>
    <mergeCell ref="C12:C14"/>
    <mergeCell ref="C15:C17"/>
    <mergeCell ref="B18:B29"/>
    <mergeCell ref="C18:C20"/>
    <mergeCell ref="C21:C23"/>
    <mergeCell ref="C24:C26"/>
    <mergeCell ref="C27:C29"/>
    <mergeCell ref="B30:B38"/>
    <mergeCell ref="C30:C3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303A8F-4A2A-0146-8F00-984C6DB0A82B}">
  <dimension ref="A3:L62"/>
  <sheetViews>
    <sheetView topLeftCell="G7" workbookViewId="0">
      <selection activeCell="L5" sqref="L5"/>
    </sheetView>
  </sheetViews>
  <sheetFormatPr baseColWidth="10" defaultColWidth="10.83203125" defaultRowHeight="16" x14ac:dyDescent="0.2"/>
  <cols>
    <col min="1" max="1" width="14" customWidth="1"/>
    <col min="2" max="2" width="15.33203125" style="31" customWidth="1"/>
    <col min="3" max="3" width="23.83203125" style="32" customWidth="1"/>
    <col min="4" max="4" width="20" style="33" customWidth="1"/>
    <col min="5" max="5" width="15.33203125" style="33" customWidth="1"/>
    <col min="6" max="10" width="15.33203125" style="34" customWidth="1"/>
    <col min="11" max="11" width="15.5" style="34" customWidth="1"/>
    <col min="12" max="12" width="10.83203125" style="35"/>
  </cols>
  <sheetData>
    <row r="3" spans="1:12" ht="23" x14ac:dyDescent="0.2">
      <c r="A3" s="30" t="s">
        <v>127</v>
      </c>
    </row>
    <row r="4" spans="1:12" s="30" customFormat="1" ht="23" x14ac:dyDescent="0.2">
      <c r="C4" s="36"/>
      <c r="F4" s="57" t="s">
        <v>72</v>
      </c>
      <c r="G4" s="57"/>
      <c r="H4" s="58" t="s">
        <v>73</v>
      </c>
      <c r="I4" s="58"/>
      <c r="J4" s="57" t="s">
        <v>74</v>
      </c>
      <c r="K4" s="57"/>
      <c r="L4" s="37"/>
    </row>
    <row r="5" spans="1:12" ht="18" x14ac:dyDescent="0.2">
      <c r="A5" s="38" t="s">
        <v>75</v>
      </c>
      <c r="B5" s="38" t="s">
        <v>76</v>
      </c>
      <c r="C5" s="39" t="s">
        <v>77</v>
      </c>
      <c r="D5" s="38" t="s">
        <v>78</v>
      </c>
      <c r="E5" s="38" t="s">
        <v>79</v>
      </c>
      <c r="F5" s="40" t="s">
        <v>78</v>
      </c>
      <c r="G5" s="40" t="s">
        <v>79</v>
      </c>
      <c r="H5" s="40" t="s">
        <v>78</v>
      </c>
      <c r="I5" s="40" t="s">
        <v>79</v>
      </c>
      <c r="J5" s="40" t="s">
        <v>78</v>
      </c>
      <c r="K5" s="41" t="s">
        <v>79</v>
      </c>
      <c r="L5" s="42" t="s">
        <v>80</v>
      </c>
    </row>
    <row r="6" spans="1:12" x14ac:dyDescent="0.2">
      <c r="A6" s="69" t="s">
        <v>104</v>
      </c>
      <c r="B6" s="64" t="s">
        <v>82</v>
      </c>
      <c r="C6" s="64" t="s">
        <v>105</v>
      </c>
      <c r="D6" s="49">
        <v>1.42</v>
      </c>
      <c r="E6" s="49">
        <v>0.02</v>
      </c>
      <c r="F6" s="44">
        <f t="shared" ref="F6:G6" si="0">AVERAGE(D6:D8)</f>
        <v>1.9766666666666666</v>
      </c>
      <c r="G6" s="44">
        <f t="shared" si="0"/>
        <v>4.6666666666666669E-2</v>
      </c>
      <c r="H6" s="44">
        <f t="shared" ref="H6:I6" si="1">STDEVPA(D6:D8)</f>
        <v>0.41346772008895277</v>
      </c>
      <c r="I6" s="44">
        <f t="shared" si="1"/>
        <v>3.0912061651652334E-2</v>
      </c>
      <c r="J6" s="45"/>
      <c r="K6" s="45"/>
      <c r="L6" s="48"/>
    </row>
    <row r="7" spans="1:12" x14ac:dyDescent="0.2">
      <c r="A7" s="70"/>
      <c r="B7" s="64"/>
      <c r="C7" s="64"/>
      <c r="D7" s="49">
        <v>2.41</v>
      </c>
      <c r="E7" s="49">
        <v>0.09</v>
      </c>
      <c r="F7" s="44"/>
      <c r="G7" s="44"/>
      <c r="H7" s="44"/>
      <c r="I7" s="44"/>
      <c r="J7" s="45"/>
      <c r="K7" s="45"/>
      <c r="L7" s="48"/>
    </row>
    <row r="8" spans="1:12" x14ac:dyDescent="0.2">
      <c r="A8" s="70"/>
      <c r="B8" s="64"/>
      <c r="C8" s="64"/>
      <c r="D8" s="49">
        <v>2.1</v>
      </c>
      <c r="E8" s="49">
        <v>0.03</v>
      </c>
      <c r="F8" s="44"/>
      <c r="G8" s="44"/>
      <c r="H8" s="44"/>
      <c r="I8" s="44"/>
      <c r="J8" s="45"/>
      <c r="K8" s="45"/>
      <c r="L8" s="48"/>
    </row>
    <row r="9" spans="1:12" x14ac:dyDescent="0.2">
      <c r="A9" s="70"/>
      <c r="B9" s="64"/>
      <c r="C9" s="61" t="s">
        <v>84</v>
      </c>
      <c r="D9" s="49">
        <v>3.58</v>
      </c>
      <c r="E9" s="49">
        <v>1.77</v>
      </c>
      <c r="F9" s="44">
        <f t="shared" ref="F9:G9" si="2">AVERAGE(D9:D11)</f>
        <v>3.3700000000000006</v>
      </c>
      <c r="G9" s="44">
        <f t="shared" si="2"/>
        <v>2.2233333333333332</v>
      </c>
      <c r="H9" s="44">
        <f t="shared" ref="H9:I9" si="3">STDEVPA(D9:D11)</f>
        <v>0.15297058540778352</v>
      </c>
      <c r="I9" s="44">
        <f t="shared" si="3"/>
        <v>0.41875476780038673</v>
      </c>
      <c r="J9" s="45"/>
      <c r="K9" s="45"/>
      <c r="L9" s="46"/>
    </row>
    <row r="10" spans="1:12" x14ac:dyDescent="0.2">
      <c r="A10" s="70"/>
      <c r="B10" s="64"/>
      <c r="C10" s="62"/>
      <c r="D10" s="49">
        <v>3.31</v>
      </c>
      <c r="E10" s="49">
        <v>2.78</v>
      </c>
      <c r="F10" s="44"/>
      <c r="G10" s="44"/>
      <c r="H10" s="45"/>
      <c r="I10" s="45"/>
      <c r="J10" s="45"/>
      <c r="K10" s="45"/>
      <c r="L10" s="46"/>
    </row>
    <row r="11" spans="1:12" x14ac:dyDescent="0.2">
      <c r="A11" s="70"/>
      <c r="B11" s="64"/>
      <c r="C11" s="63"/>
      <c r="D11" s="49">
        <v>3.22</v>
      </c>
      <c r="E11" s="49">
        <v>2.12</v>
      </c>
      <c r="F11" s="44"/>
      <c r="G11" s="44"/>
      <c r="H11" s="45"/>
      <c r="I11" s="45"/>
      <c r="J11" s="45"/>
      <c r="K11" s="45"/>
      <c r="L11" s="46"/>
    </row>
    <row r="12" spans="1:12" x14ac:dyDescent="0.2">
      <c r="A12" s="70"/>
      <c r="B12" s="64"/>
      <c r="C12" s="61" t="s">
        <v>85</v>
      </c>
      <c r="D12" s="49">
        <v>4.72</v>
      </c>
      <c r="E12" s="49">
        <v>1.75</v>
      </c>
      <c r="F12" s="44">
        <f t="shared" ref="F12:G12" si="4">AVERAGE(D12:D14)</f>
        <v>5.8900000000000006</v>
      </c>
      <c r="G12" s="44">
        <f t="shared" si="4"/>
        <v>2.2533333333333334</v>
      </c>
      <c r="H12" s="44">
        <f t="shared" ref="H12:I12" si="5">STDEVPA(D12:D14)</f>
        <v>0.8335866281716986</v>
      </c>
      <c r="I12" s="44">
        <f t="shared" si="5"/>
        <v>0.38352169285307747</v>
      </c>
      <c r="J12" s="45"/>
      <c r="K12" s="45"/>
      <c r="L12" s="46"/>
    </row>
    <row r="13" spans="1:12" x14ac:dyDescent="0.2">
      <c r="A13" s="70"/>
      <c r="B13" s="64"/>
      <c r="C13" s="62"/>
      <c r="D13" s="49">
        <v>6.35</v>
      </c>
      <c r="E13" s="49">
        <v>2.33</v>
      </c>
      <c r="F13" s="44"/>
      <c r="G13" s="44"/>
      <c r="H13" s="44"/>
      <c r="I13" s="44"/>
      <c r="J13" s="45"/>
      <c r="K13" s="45"/>
      <c r="L13" s="46"/>
    </row>
    <row r="14" spans="1:12" x14ac:dyDescent="0.2">
      <c r="A14" s="70"/>
      <c r="B14" s="64"/>
      <c r="C14" s="63"/>
      <c r="D14" s="49">
        <v>6.6</v>
      </c>
      <c r="E14" s="49">
        <v>2.68</v>
      </c>
      <c r="F14" s="44"/>
      <c r="G14" s="44"/>
      <c r="H14" s="44"/>
      <c r="I14" s="44"/>
      <c r="J14" s="45"/>
      <c r="K14" s="45"/>
      <c r="L14" s="46"/>
    </row>
    <row r="15" spans="1:12" x14ac:dyDescent="0.2">
      <c r="A15" s="70"/>
      <c r="B15" s="64"/>
      <c r="C15" s="61" t="s">
        <v>103</v>
      </c>
      <c r="D15" s="49">
        <v>8.92</v>
      </c>
      <c r="E15" s="49">
        <v>1.1200000000000001</v>
      </c>
      <c r="F15" s="44">
        <f t="shared" ref="F15:G15" si="6">AVERAGE(D15:D17)</f>
        <v>9.9799999999999986</v>
      </c>
      <c r="G15" s="44">
        <f t="shared" si="6"/>
        <v>1.906666666666667</v>
      </c>
      <c r="H15" s="44">
        <f t="shared" ref="H15:I15" si="7">STDEVPA(D15:D17)</f>
        <v>0.79649231006959509</v>
      </c>
      <c r="I15" s="44">
        <f t="shared" si="7"/>
        <v>0.61456398274621349</v>
      </c>
      <c r="J15" s="45"/>
      <c r="K15" s="45"/>
      <c r="L15" s="46"/>
    </row>
    <row r="16" spans="1:12" x14ac:dyDescent="0.2">
      <c r="A16" s="70"/>
      <c r="B16" s="64"/>
      <c r="C16" s="62"/>
      <c r="D16" s="49">
        <v>10.84</v>
      </c>
      <c r="E16" s="49">
        <v>2.62</v>
      </c>
      <c r="F16" s="44"/>
      <c r="G16" s="44"/>
      <c r="H16" s="45"/>
      <c r="I16" s="45"/>
      <c r="J16" s="45"/>
      <c r="K16" s="45"/>
      <c r="L16" s="46"/>
    </row>
    <row r="17" spans="1:12" x14ac:dyDescent="0.2">
      <c r="A17" s="70"/>
      <c r="B17" s="64"/>
      <c r="C17" s="63"/>
      <c r="D17" s="49">
        <v>10.18</v>
      </c>
      <c r="E17" s="49">
        <v>1.98</v>
      </c>
      <c r="F17" s="44"/>
      <c r="G17" s="44"/>
      <c r="H17" s="45"/>
      <c r="I17" s="45"/>
      <c r="J17" s="45"/>
      <c r="K17" s="45"/>
      <c r="L17" s="46"/>
    </row>
    <row r="18" spans="1:12" x14ac:dyDescent="0.2">
      <c r="A18" s="70"/>
      <c r="B18" s="64"/>
      <c r="C18" s="61" t="s">
        <v>106</v>
      </c>
      <c r="D18" s="49">
        <v>8.6199999999999992</v>
      </c>
      <c r="E18" s="49">
        <v>2.81</v>
      </c>
      <c r="F18" s="44">
        <f t="shared" ref="F18:G18" si="8">AVERAGE(D18:D20)</f>
        <v>9.1366666666666685</v>
      </c>
      <c r="G18" s="44">
        <f t="shared" si="8"/>
        <v>1.9566666666666663</v>
      </c>
      <c r="H18" s="44">
        <f t="shared" ref="H18:I18" si="9">STDEVPA(D18:D20)</f>
        <v>0.36554373503347398</v>
      </c>
      <c r="I18" s="44">
        <f t="shared" si="9"/>
        <v>0.63965268353658711</v>
      </c>
      <c r="J18" s="45"/>
      <c r="K18" s="45"/>
      <c r="L18" s="46"/>
    </row>
    <row r="19" spans="1:12" x14ac:dyDescent="0.2">
      <c r="A19" s="70"/>
      <c r="B19" s="64"/>
      <c r="C19" s="62"/>
      <c r="D19" s="49">
        <v>9.41</v>
      </c>
      <c r="E19" s="49">
        <v>1.79</v>
      </c>
      <c r="F19" s="44"/>
      <c r="G19" s="44"/>
      <c r="H19" s="44"/>
      <c r="I19" s="44"/>
      <c r="J19" s="45"/>
      <c r="K19" s="45"/>
      <c r="L19" s="46"/>
    </row>
    <row r="20" spans="1:12" x14ac:dyDescent="0.2">
      <c r="A20" s="70"/>
      <c r="B20" s="64"/>
      <c r="C20" s="63"/>
      <c r="D20" s="49">
        <v>9.3800000000000008</v>
      </c>
      <c r="E20" s="49">
        <v>1.27</v>
      </c>
      <c r="F20" s="44"/>
      <c r="G20" s="44"/>
      <c r="H20" s="44"/>
      <c r="I20" s="44"/>
      <c r="J20" s="45"/>
      <c r="K20" s="45"/>
      <c r="L20" s="46"/>
    </row>
    <row r="21" spans="1:12" ht="16" customHeight="1" x14ac:dyDescent="0.2">
      <c r="A21" s="70"/>
      <c r="B21" s="64" t="s">
        <v>86</v>
      </c>
      <c r="C21" s="64" t="s">
        <v>107</v>
      </c>
      <c r="D21" s="49">
        <v>7.21</v>
      </c>
      <c r="E21" s="49">
        <v>0.12</v>
      </c>
      <c r="F21" s="44">
        <f t="shared" ref="F21:G21" si="10">AVERAGE(D21:D23)</f>
        <v>6.416666666666667</v>
      </c>
      <c r="G21" s="44">
        <f t="shared" si="10"/>
        <v>0.10333333333333333</v>
      </c>
      <c r="H21" s="44">
        <f t="shared" ref="H21:I21" si="11">STDEVPA(D21:D23)</f>
        <v>0.68902507614422226</v>
      </c>
      <c r="I21" s="44">
        <f t="shared" si="11"/>
        <v>1.699673171197592E-2</v>
      </c>
      <c r="J21" s="45">
        <f>F21/F6</f>
        <v>3.2462057335581789</v>
      </c>
      <c r="K21" s="45">
        <f>G21/G6</f>
        <v>2.214285714285714</v>
      </c>
      <c r="L21" s="48">
        <v>4.0000000000000002E-4</v>
      </c>
    </row>
    <row r="22" spans="1:12" ht="16" customHeight="1" x14ac:dyDescent="0.2">
      <c r="A22" s="70"/>
      <c r="B22" s="64"/>
      <c r="C22" s="64"/>
      <c r="D22" s="49">
        <v>5.53</v>
      </c>
      <c r="E22" s="49">
        <v>0.11</v>
      </c>
      <c r="F22" s="44"/>
      <c r="G22" s="44"/>
      <c r="H22" s="45"/>
      <c r="I22" s="45"/>
      <c r="J22" s="45"/>
      <c r="K22" s="45"/>
      <c r="L22" s="48"/>
    </row>
    <row r="23" spans="1:12" ht="16" customHeight="1" x14ac:dyDescent="0.2">
      <c r="A23" s="70"/>
      <c r="B23" s="64"/>
      <c r="C23" s="64"/>
      <c r="D23" s="49">
        <v>6.51</v>
      </c>
      <c r="E23" s="49">
        <v>0.08</v>
      </c>
      <c r="F23" s="44"/>
      <c r="G23" s="44"/>
      <c r="H23" s="45"/>
      <c r="I23" s="45"/>
      <c r="J23" s="45"/>
      <c r="K23" s="45"/>
      <c r="L23" s="48"/>
    </row>
    <row r="24" spans="1:12" x14ac:dyDescent="0.2">
      <c r="A24" s="70"/>
      <c r="B24" s="64"/>
      <c r="C24" s="61" t="s">
        <v>84</v>
      </c>
      <c r="D24" s="49">
        <v>9.6999999999999993</v>
      </c>
      <c r="E24" s="49">
        <v>3.63</v>
      </c>
      <c r="F24" s="44">
        <f t="shared" ref="F24:G24" si="12">AVERAGE(D24:D26)</f>
        <v>9.7999999999999989</v>
      </c>
      <c r="G24" s="44">
        <f t="shared" si="12"/>
        <v>3.8466666666666662</v>
      </c>
      <c r="H24" s="44">
        <f t="shared" ref="H24:I24" si="13">STDEVPA(D24:D26)</f>
        <v>0.94162979278836934</v>
      </c>
      <c r="I24" s="44">
        <f t="shared" si="13"/>
        <v>0.68285349006129481</v>
      </c>
      <c r="J24" s="45">
        <f t="shared" ref="J24:K33" si="14">F24/F9</f>
        <v>2.9080118694362009</v>
      </c>
      <c r="K24" s="45">
        <f t="shared" si="14"/>
        <v>1.7301349325337332</v>
      </c>
      <c r="L24" s="48" t="s">
        <v>87</v>
      </c>
    </row>
    <row r="25" spans="1:12" x14ac:dyDescent="0.2">
      <c r="A25" s="70"/>
      <c r="B25" s="64"/>
      <c r="C25" s="62"/>
      <c r="D25" s="49">
        <v>8.6999999999999993</v>
      </c>
      <c r="E25" s="49">
        <v>3.14</v>
      </c>
      <c r="F25" s="44"/>
      <c r="G25" s="44"/>
      <c r="H25" s="44"/>
      <c r="I25" s="44"/>
      <c r="J25" s="45"/>
      <c r="K25" s="45"/>
      <c r="L25" s="46"/>
    </row>
    <row r="26" spans="1:12" x14ac:dyDescent="0.2">
      <c r="A26" s="70"/>
      <c r="B26" s="64"/>
      <c r="C26" s="63"/>
      <c r="D26" s="49">
        <v>11</v>
      </c>
      <c r="E26" s="49">
        <v>4.7699999999999996</v>
      </c>
      <c r="F26" s="44"/>
      <c r="G26" s="44"/>
      <c r="H26" s="44"/>
      <c r="I26" s="44"/>
      <c r="J26" s="45"/>
      <c r="K26" s="45"/>
      <c r="L26" s="46"/>
    </row>
    <row r="27" spans="1:12" x14ac:dyDescent="0.2">
      <c r="A27" s="70"/>
      <c r="B27" s="64"/>
      <c r="C27" s="61" t="s">
        <v>85</v>
      </c>
      <c r="D27" s="49">
        <v>11.62</v>
      </c>
      <c r="E27" s="49">
        <v>4.07</v>
      </c>
      <c r="F27" s="44">
        <f t="shared" ref="F27:G27" si="15">AVERAGE(D27:D29)</f>
        <v>13.443333333333333</v>
      </c>
      <c r="G27" s="44">
        <f t="shared" si="15"/>
        <v>2.9066666666666667</v>
      </c>
      <c r="H27" s="44">
        <f t="shared" ref="H27:I27" si="16">STDEVPA(D27:D29)</f>
        <v>1.3866105757886362</v>
      </c>
      <c r="I27" s="44">
        <f t="shared" si="16"/>
        <v>0.91295612648631108</v>
      </c>
      <c r="J27" s="45">
        <f t="shared" si="14"/>
        <v>2.2823995472552348</v>
      </c>
      <c r="K27" s="45">
        <f t="shared" si="14"/>
        <v>1.2899408284023668</v>
      </c>
      <c r="L27" s="48" t="s">
        <v>87</v>
      </c>
    </row>
    <row r="28" spans="1:12" x14ac:dyDescent="0.2">
      <c r="A28" s="70"/>
      <c r="B28" s="64"/>
      <c r="C28" s="62"/>
      <c r="D28" s="49">
        <v>13.73</v>
      </c>
      <c r="E28" s="49">
        <v>1.84</v>
      </c>
      <c r="F28" s="44"/>
      <c r="G28" s="44"/>
      <c r="H28" s="45"/>
      <c r="I28" s="45"/>
      <c r="J28" s="45"/>
      <c r="K28" s="45"/>
      <c r="L28" s="46"/>
    </row>
    <row r="29" spans="1:12" x14ac:dyDescent="0.2">
      <c r="A29" s="70"/>
      <c r="B29" s="64"/>
      <c r="C29" s="63"/>
      <c r="D29" s="49">
        <v>14.98</v>
      </c>
      <c r="E29" s="49">
        <v>2.81</v>
      </c>
      <c r="F29" s="44"/>
      <c r="G29" s="44"/>
      <c r="H29" s="45"/>
      <c r="I29" s="45"/>
      <c r="J29" s="45"/>
      <c r="K29" s="45"/>
      <c r="L29" s="46"/>
    </row>
    <row r="30" spans="1:12" x14ac:dyDescent="0.2">
      <c r="A30" s="70"/>
      <c r="B30" s="64"/>
      <c r="C30" s="61" t="s">
        <v>103</v>
      </c>
      <c r="D30" s="49">
        <v>12.62</v>
      </c>
      <c r="E30" s="49">
        <v>2.08</v>
      </c>
      <c r="F30" s="44">
        <f t="shared" ref="F30:G30" si="17">AVERAGE(D30:D32)</f>
        <v>14.88</v>
      </c>
      <c r="G30" s="44">
        <f t="shared" si="17"/>
        <v>2.3266666666666667</v>
      </c>
      <c r="H30" s="44">
        <f>STDEVPA(D30:D32)</f>
        <v>2.6246523579323742</v>
      </c>
      <c r="I30" s="44">
        <f>STDEVPA(E30:E32)</f>
        <v>0.47415421776276723</v>
      </c>
      <c r="J30" s="45">
        <f t="shared" si="14"/>
        <v>1.4909819639278561</v>
      </c>
      <c r="K30" s="45">
        <f t="shared" si="14"/>
        <v>1.2202797202797202</v>
      </c>
      <c r="L30" s="48" t="s">
        <v>87</v>
      </c>
    </row>
    <row r="31" spans="1:12" x14ac:dyDescent="0.2">
      <c r="A31" s="70"/>
      <c r="B31" s="64"/>
      <c r="C31" s="62"/>
      <c r="D31" s="49">
        <v>18.559999999999999</v>
      </c>
      <c r="E31" s="49">
        <v>1.91</v>
      </c>
      <c r="F31" s="44"/>
      <c r="G31" s="44"/>
      <c r="H31" s="44"/>
      <c r="I31" s="44"/>
      <c r="J31" s="45"/>
      <c r="K31" s="45"/>
      <c r="L31" s="46"/>
    </row>
    <row r="32" spans="1:12" x14ac:dyDescent="0.2">
      <c r="A32" s="70"/>
      <c r="B32" s="64"/>
      <c r="C32" s="63"/>
      <c r="D32" s="49">
        <v>13.46</v>
      </c>
      <c r="E32" s="49">
        <v>2.99</v>
      </c>
      <c r="F32" s="44"/>
      <c r="G32" s="44"/>
      <c r="H32" s="44"/>
      <c r="I32" s="44"/>
      <c r="J32" s="45"/>
      <c r="K32" s="45"/>
      <c r="L32" s="46"/>
    </row>
    <row r="33" spans="1:12" x14ac:dyDescent="0.2">
      <c r="A33" s="70"/>
      <c r="B33" s="64"/>
      <c r="C33" s="61" t="s">
        <v>106</v>
      </c>
      <c r="D33" s="49">
        <v>14.47</v>
      </c>
      <c r="E33" s="49">
        <v>2.25</v>
      </c>
      <c r="F33" s="44">
        <f t="shared" ref="F33:G33" si="18">AVERAGE(D33:D35)</f>
        <v>15.850000000000001</v>
      </c>
      <c r="G33" s="44">
        <f t="shared" si="18"/>
        <v>1.78</v>
      </c>
      <c r="H33" s="44">
        <f t="shared" ref="H33:I33" si="19">STDEVPA(D33:D35)</f>
        <v>1.3598774454584741</v>
      </c>
      <c r="I33" s="44">
        <f t="shared" si="19"/>
        <v>0.52325901807804498</v>
      </c>
      <c r="J33" s="45">
        <f t="shared" si="14"/>
        <v>1.7347683327252825</v>
      </c>
      <c r="K33" s="45">
        <f t="shared" si="14"/>
        <v>0.90971039182282809</v>
      </c>
      <c r="L33" s="48" t="s">
        <v>87</v>
      </c>
    </row>
    <row r="34" spans="1:12" x14ac:dyDescent="0.2">
      <c r="A34" s="70"/>
      <c r="B34" s="64"/>
      <c r="C34" s="62"/>
      <c r="D34" s="49">
        <v>17.7</v>
      </c>
      <c r="E34" s="49">
        <v>2.04</v>
      </c>
      <c r="F34" s="44"/>
      <c r="G34" s="44"/>
      <c r="H34" s="45"/>
      <c r="I34" s="45"/>
      <c r="J34" s="45"/>
      <c r="K34" s="45"/>
      <c r="L34" s="46"/>
    </row>
    <row r="35" spans="1:12" x14ac:dyDescent="0.2">
      <c r="A35" s="70"/>
      <c r="B35" s="64"/>
      <c r="C35" s="63"/>
      <c r="D35" s="49">
        <v>15.38</v>
      </c>
      <c r="E35" s="49">
        <v>1.05</v>
      </c>
      <c r="F35" s="44"/>
      <c r="G35" s="44"/>
      <c r="H35" s="45"/>
      <c r="I35" s="45"/>
      <c r="J35" s="45"/>
      <c r="K35" s="45"/>
      <c r="L35" s="46"/>
    </row>
    <row r="36" spans="1:12" x14ac:dyDescent="0.2">
      <c r="A36" s="70"/>
      <c r="B36" s="64" t="s">
        <v>88</v>
      </c>
      <c r="C36" s="64" t="s">
        <v>108</v>
      </c>
      <c r="D36" s="49">
        <v>1.21</v>
      </c>
      <c r="E36" s="49">
        <v>0.04</v>
      </c>
      <c r="F36" s="44">
        <f t="shared" ref="F36:G36" si="20">AVERAGE(D36:D38)</f>
        <v>1.1366666666666667</v>
      </c>
      <c r="G36" s="44">
        <f t="shared" si="20"/>
        <v>3.0000000000000002E-2</v>
      </c>
      <c r="H36" s="44">
        <f t="shared" ref="H36:I36" si="21">STDEVPA(D36:D38)</f>
        <v>7.1336448530108953E-2</v>
      </c>
      <c r="I36" s="44">
        <f t="shared" si="21"/>
        <v>8.1649658092772595E-3</v>
      </c>
      <c r="J36" s="45"/>
      <c r="K36" s="45"/>
      <c r="L36" s="46"/>
    </row>
    <row r="37" spans="1:12" x14ac:dyDescent="0.2">
      <c r="A37" s="70"/>
      <c r="B37" s="64"/>
      <c r="C37" s="64"/>
      <c r="D37" s="49">
        <v>1.04</v>
      </c>
      <c r="E37" s="49">
        <v>0.03</v>
      </c>
      <c r="F37" s="44"/>
      <c r="G37" s="44"/>
      <c r="H37" s="44"/>
      <c r="I37" s="44"/>
      <c r="J37" s="45"/>
      <c r="K37" s="45"/>
      <c r="L37" s="46"/>
    </row>
    <row r="38" spans="1:12" x14ac:dyDescent="0.2">
      <c r="A38" s="70"/>
      <c r="B38" s="64"/>
      <c r="C38" s="64"/>
      <c r="D38" s="49">
        <v>1.1599999999999999</v>
      </c>
      <c r="E38" s="49">
        <v>0.02</v>
      </c>
      <c r="F38" s="44"/>
      <c r="G38" s="44"/>
      <c r="H38" s="44"/>
      <c r="I38" s="44"/>
      <c r="J38" s="45"/>
      <c r="K38" s="45"/>
      <c r="L38" s="46"/>
    </row>
    <row r="39" spans="1:12" x14ac:dyDescent="0.2">
      <c r="A39" s="70"/>
      <c r="B39" s="64"/>
      <c r="C39" s="64" t="s">
        <v>109</v>
      </c>
      <c r="D39" s="49">
        <v>3.56</v>
      </c>
      <c r="E39" s="49">
        <v>1.21</v>
      </c>
      <c r="F39" s="44">
        <f t="shared" ref="F39:G39" si="22">AVERAGE(D39:D41)</f>
        <v>3.84</v>
      </c>
      <c r="G39" s="44">
        <f t="shared" si="22"/>
        <v>1.1533333333333333</v>
      </c>
      <c r="H39" s="44">
        <f t="shared" ref="H39:I39" si="23">STDEVPA(D39:D41)</f>
        <v>0.27288581250527966</v>
      </c>
      <c r="I39" s="44">
        <f t="shared" si="23"/>
        <v>0.17211107524567518</v>
      </c>
      <c r="J39" s="45"/>
      <c r="K39" s="45"/>
      <c r="L39" s="46"/>
    </row>
    <row r="40" spans="1:12" x14ac:dyDescent="0.2">
      <c r="A40" s="70"/>
      <c r="B40" s="64"/>
      <c r="C40" s="64"/>
      <c r="D40" s="49">
        <v>3.75</v>
      </c>
      <c r="E40" s="49">
        <v>0.92</v>
      </c>
      <c r="F40" s="44"/>
      <c r="G40" s="44"/>
      <c r="H40" s="45"/>
      <c r="I40" s="45"/>
      <c r="J40" s="45"/>
      <c r="K40" s="45"/>
      <c r="L40" s="46"/>
    </row>
    <row r="41" spans="1:12" x14ac:dyDescent="0.2">
      <c r="A41" s="70"/>
      <c r="B41" s="64"/>
      <c r="C41" s="64"/>
      <c r="D41" s="49">
        <v>4.21</v>
      </c>
      <c r="E41" s="49">
        <v>1.33</v>
      </c>
      <c r="F41" s="44"/>
      <c r="G41" s="44"/>
      <c r="H41" s="45"/>
      <c r="I41" s="45"/>
      <c r="J41" s="45"/>
      <c r="K41" s="45"/>
      <c r="L41" s="46"/>
    </row>
    <row r="42" spans="1:12" x14ac:dyDescent="0.2">
      <c r="A42" s="70"/>
      <c r="B42" s="64"/>
      <c r="C42" s="61" t="s">
        <v>110</v>
      </c>
      <c r="D42" s="49">
        <v>4.21</v>
      </c>
      <c r="E42" s="49">
        <v>1.44</v>
      </c>
      <c r="F42" s="44">
        <f t="shared" ref="F42:G42" si="24">AVERAGE(D42:D44)</f>
        <v>4.3600000000000003</v>
      </c>
      <c r="G42" s="44">
        <f t="shared" si="24"/>
        <v>1.4133333333333333</v>
      </c>
      <c r="H42" s="44">
        <f t="shared" ref="H42:I42" si="25">STDEVPA(D42:D44)</f>
        <v>0.82740558373750128</v>
      </c>
      <c r="I42" s="44">
        <f t="shared" si="25"/>
        <v>0.18061622912192021</v>
      </c>
      <c r="J42" s="45"/>
      <c r="K42" s="45"/>
      <c r="L42" s="46"/>
    </row>
    <row r="43" spans="1:12" x14ac:dyDescent="0.2">
      <c r="A43" s="70"/>
      <c r="B43" s="64"/>
      <c r="C43" s="62"/>
      <c r="D43" s="49">
        <v>3.43</v>
      </c>
      <c r="E43" s="49">
        <v>1.18</v>
      </c>
      <c r="F43" s="44"/>
      <c r="G43" s="44"/>
      <c r="H43" s="44"/>
      <c r="I43" s="44"/>
      <c r="J43" s="45"/>
      <c r="K43" s="45"/>
      <c r="L43" s="46"/>
    </row>
    <row r="44" spans="1:12" x14ac:dyDescent="0.2">
      <c r="A44" s="71"/>
      <c r="B44" s="64"/>
      <c r="C44" s="63"/>
      <c r="D44" s="49">
        <v>5.44</v>
      </c>
      <c r="E44" s="49">
        <v>1.62</v>
      </c>
      <c r="F44" s="44"/>
      <c r="G44" s="44"/>
      <c r="H44" s="44"/>
      <c r="I44" s="44"/>
      <c r="J44" s="45"/>
      <c r="K44" s="45"/>
      <c r="L44" s="46"/>
    </row>
    <row r="45" spans="1:12" x14ac:dyDescent="0.2">
      <c r="C45" s="34"/>
      <c r="D45" s="34"/>
      <c r="E45" s="34"/>
    </row>
    <row r="46" spans="1:12" x14ac:dyDescent="0.2">
      <c r="C46" s="34"/>
      <c r="D46" s="34"/>
      <c r="E46" s="34"/>
    </row>
    <row r="47" spans="1:12" x14ac:dyDescent="0.2">
      <c r="C47" s="34"/>
      <c r="D47" s="34"/>
      <c r="E47" s="34"/>
    </row>
    <row r="48" spans="1:12" x14ac:dyDescent="0.2">
      <c r="C48" s="34"/>
      <c r="D48" s="34"/>
      <c r="E48" s="34"/>
    </row>
    <row r="49" spans="3:5" x14ac:dyDescent="0.2">
      <c r="C49" s="34"/>
      <c r="D49" s="34"/>
      <c r="E49" s="34"/>
    </row>
    <row r="50" spans="3:5" x14ac:dyDescent="0.2">
      <c r="C50" s="34"/>
      <c r="D50" s="34"/>
      <c r="E50" s="34"/>
    </row>
    <row r="51" spans="3:5" x14ac:dyDescent="0.2">
      <c r="C51" s="34"/>
      <c r="D51" s="34"/>
      <c r="E51" s="34"/>
    </row>
    <row r="52" spans="3:5" x14ac:dyDescent="0.2">
      <c r="C52" s="34"/>
      <c r="D52" s="34"/>
      <c r="E52" s="34"/>
    </row>
    <row r="53" spans="3:5" x14ac:dyDescent="0.2">
      <c r="C53" s="34"/>
      <c r="D53" s="34"/>
      <c r="E53" s="34"/>
    </row>
    <row r="54" spans="3:5" x14ac:dyDescent="0.2">
      <c r="C54" s="34"/>
      <c r="D54" s="34"/>
      <c r="E54" s="34"/>
    </row>
    <row r="55" spans="3:5" x14ac:dyDescent="0.2">
      <c r="C55" s="34"/>
      <c r="D55" s="34"/>
      <c r="E55" s="34"/>
    </row>
    <row r="56" spans="3:5" x14ac:dyDescent="0.2">
      <c r="C56" s="34"/>
      <c r="D56" s="34"/>
      <c r="E56" s="34"/>
    </row>
    <row r="57" spans="3:5" x14ac:dyDescent="0.2">
      <c r="C57" s="34"/>
      <c r="D57" s="34"/>
      <c r="E57" s="34"/>
    </row>
    <row r="58" spans="3:5" x14ac:dyDescent="0.2">
      <c r="C58" s="34"/>
      <c r="D58" s="34"/>
      <c r="E58" s="34"/>
    </row>
    <row r="59" spans="3:5" x14ac:dyDescent="0.2">
      <c r="D59"/>
      <c r="E59"/>
    </row>
    <row r="60" spans="3:5" x14ac:dyDescent="0.2">
      <c r="D60"/>
      <c r="E60"/>
    </row>
    <row r="61" spans="3:5" x14ac:dyDescent="0.2">
      <c r="D61"/>
      <c r="E61"/>
    </row>
    <row r="62" spans="3:5" x14ac:dyDescent="0.2">
      <c r="D62"/>
      <c r="E62"/>
    </row>
  </sheetData>
  <mergeCells count="20">
    <mergeCell ref="J4:K4"/>
    <mergeCell ref="A6:A44"/>
    <mergeCell ref="B6:B20"/>
    <mergeCell ref="C6:C8"/>
    <mergeCell ref="C9:C11"/>
    <mergeCell ref="C12:C14"/>
    <mergeCell ref="B36:B44"/>
    <mergeCell ref="C36:C38"/>
    <mergeCell ref="C39:C41"/>
    <mergeCell ref="C42:C44"/>
    <mergeCell ref="C15:C17"/>
    <mergeCell ref="C18:C20"/>
    <mergeCell ref="B21:B35"/>
    <mergeCell ref="C21:C23"/>
    <mergeCell ref="C24:C26"/>
    <mergeCell ref="C27:C29"/>
    <mergeCell ref="C30:C32"/>
    <mergeCell ref="C33:C35"/>
    <mergeCell ref="F4:G4"/>
    <mergeCell ref="H4:I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686FA7-67F1-C541-8F3E-7B98463C9832}">
  <dimension ref="A3:D26"/>
  <sheetViews>
    <sheetView tabSelected="1" topLeftCell="A5" workbookViewId="0">
      <selection activeCell="D8" sqref="D8"/>
    </sheetView>
  </sheetViews>
  <sheetFormatPr baseColWidth="10" defaultRowHeight="16" x14ac:dyDescent="0.2"/>
  <cols>
    <col min="4" max="4" width="12.1640625" bestFit="1" customWidth="1"/>
  </cols>
  <sheetData>
    <row r="3" spans="1:4" ht="21" x14ac:dyDescent="0.25">
      <c r="A3" s="55" t="s">
        <v>127</v>
      </c>
    </row>
    <row r="6" spans="1:4" ht="18" x14ac:dyDescent="0.2">
      <c r="B6" s="42" t="s">
        <v>128</v>
      </c>
      <c r="C6" s="42" t="s">
        <v>129</v>
      </c>
      <c r="D6" s="42" t="s">
        <v>80</v>
      </c>
    </row>
    <row r="7" spans="1:4" x14ac:dyDescent="0.2">
      <c r="B7" s="56">
        <v>42.99</v>
      </c>
      <c r="C7" s="56">
        <v>80.58</v>
      </c>
      <c r="D7">
        <f>TTEST(B7:B26,C7:C26,2,2)</f>
        <v>9.7700556878688376E-25</v>
      </c>
    </row>
    <row r="8" spans="1:4" x14ac:dyDescent="0.2">
      <c r="B8" s="56">
        <v>36.520000000000003</v>
      </c>
      <c r="C8" s="56">
        <v>80.599999999999994</v>
      </c>
    </row>
    <row r="9" spans="1:4" x14ac:dyDescent="0.2">
      <c r="B9" s="56">
        <v>54.46</v>
      </c>
      <c r="C9" s="56">
        <v>81.17</v>
      </c>
    </row>
    <row r="10" spans="1:4" x14ac:dyDescent="0.2">
      <c r="B10" s="56">
        <v>48.3</v>
      </c>
      <c r="C10" s="56">
        <v>80.69</v>
      </c>
    </row>
    <row r="11" spans="1:4" x14ac:dyDescent="0.2">
      <c r="B11" s="56">
        <v>46.81</v>
      </c>
      <c r="C11" s="56">
        <v>77.08</v>
      </c>
    </row>
    <row r="12" spans="1:4" x14ac:dyDescent="0.2">
      <c r="B12" s="56">
        <v>45.14</v>
      </c>
      <c r="C12" s="56">
        <v>78.47</v>
      </c>
    </row>
    <row r="13" spans="1:4" x14ac:dyDescent="0.2">
      <c r="B13" s="56">
        <v>47.83</v>
      </c>
      <c r="C13" s="56">
        <v>78.34</v>
      </c>
    </row>
    <row r="14" spans="1:4" x14ac:dyDescent="0.2">
      <c r="B14" s="56">
        <v>46.72</v>
      </c>
      <c r="C14" s="56">
        <v>76.17</v>
      </c>
    </row>
    <row r="15" spans="1:4" x14ac:dyDescent="0.2">
      <c r="B15" s="56">
        <v>52.22</v>
      </c>
      <c r="C15" s="56">
        <v>82.47</v>
      </c>
    </row>
    <row r="16" spans="1:4" x14ac:dyDescent="0.2">
      <c r="B16" s="56">
        <v>53.11</v>
      </c>
      <c r="C16" s="56">
        <v>80.739999999999995</v>
      </c>
    </row>
    <row r="17" spans="2:3" x14ac:dyDescent="0.2">
      <c r="B17" s="56">
        <v>50.25</v>
      </c>
      <c r="C17" s="56">
        <v>84.41</v>
      </c>
    </row>
    <row r="18" spans="2:3" x14ac:dyDescent="0.2">
      <c r="B18" s="56">
        <v>48.57</v>
      </c>
      <c r="C18" s="56">
        <v>80.12</v>
      </c>
    </row>
    <row r="19" spans="2:3" x14ac:dyDescent="0.2">
      <c r="B19" s="56">
        <v>51.44</v>
      </c>
      <c r="C19" s="56">
        <v>84</v>
      </c>
    </row>
    <row r="20" spans="2:3" x14ac:dyDescent="0.2">
      <c r="B20" s="56">
        <v>52.35</v>
      </c>
      <c r="C20" s="56">
        <v>83.51</v>
      </c>
    </row>
    <row r="21" spans="2:3" x14ac:dyDescent="0.2">
      <c r="B21" s="56">
        <v>41.64</v>
      </c>
      <c r="C21" s="56">
        <v>83.77</v>
      </c>
    </row>
    <row r="22" spans="2:3" x14ac:dyDescent="0.2">
      <c r="B22" s="56">
        <v>47.5</v>
      </c>
      <c r="C22" s="56">
        <v>91.15</v>
      </c>
    </row>
    <row r="23" spans="2:3" x14ac:dyDescent="0.2">
      <c r="B23" s="56">
        <v>54.21</v>
      </c>
      <c r="C23" s="56">
        <v>88.48</v>
      </c>
    </row>
    <row r="24" spans="2:3" x14ac:dyDescent="0.2">
      <c r="B24" s="56">
        <v>51.66</v>
      </c>
      <c r="C24" s="56">
        <v>86.66</v>
      </c>
    </row>
    <row r="25" spans="2:3" x14ac:dyDescent="0.2">
      <c r="B25" s="56">
        <v>55.25</v>
      </c>
      <c r="C25" s="56">
        <v>88.01</v>
      </c>
    </row>
    <row r="26" spans="2:3" x14ac:dyDescent="0.2">
      <c r="B26" s="56">
        <v>44.85</v>
      </c>
      <c r="C26" s="56">
        <v>80.099999999999994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Figure 1b</vt:lpstr>
      <vt:lpstr>Figure 1c</vt:lpstr>
      <vt:lpstr>Figure 1d</vt:lpstr>
      <vt:lpstr>Figure 2a</vt:lpstr>
      <vt:lpstr>Figure 2b</vt:lpstr>
      <vt:lpstr>Figure 2c</vt:lpstr>
      <vt:lpstr>Figure 2d</vt:lpstr>
      <vt:lpstr>Figure 3a</vt:lpstr>
      <vt:lpstr>Figure 3d</vt:lpstr>
      <vt:lpstr>Figure 3f</vt:lpstr>
      <vt:lpstr>Figure 4d</vt:lpstr>
      <vt:lpstr>Figure 4h</vt:lpstr>
      <vt:lpstr>Figure 5c</vt:lpstr>
      <vt:lpstr>Figure 5d</vt:lpstr>
      <vt:lpstr>Figure 5e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Shunqing Liang</dc:creator>
  <cp:lastModifiedBy>Shunqing Liang</cp:lastModifiedBy>
  <dcterms:created xsi:type="dcterms:W3CDTF">2021-01-08T15:24:25Z</dcterms:created>
  <dcterms:modified xsi:type="dcterms:W3CDTF">2021-03-07T18:23:40Z</dcterms:modified>
</cp:coreProperties>
</file>