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we\Desktop\Nature Communications files\論文\"/>
    </mc:Choice>
  </mc:AlternateContent>
  <xr:revisionPtr revIDLastSave="0" documentId="13_ncr:1_{F54A79D6-E7DB-4207-9DEF-7224E4EFB827}" xr6:coauthVersionLast="46" xr6:coauthVersionMax="46" xr10:uidLastSave="{00000000-0000-0000-0000-000000000000}"/>
  <bookViews>
    <workbookView xWindow="-93" yWindow="-93" windowWidth="25786" windowHeight="13986" xr2:uid="{1F1C45DE-7087-4992-BECE-00659FEE7A1D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upplementary Fig.1" sheetId="7" r:id="rId7"/>
    <sheet name="Supplementary Fig. 2" sheetId="8" r:id="rId8"/>
    <sheet name="Supplementary Fig. 3" sheetId="9" r:id="rId9"/>
    <sheet name="Supplementary Fig. 4" sheetId="10" r:id="rId10"/>
    <sheet name="Supplementary Fig. 5" sheetId="11" r:id="rId11"/>
    <sheet name="Supplementary Fig. 6" sheetId="12" r:id="rId12"/>
    <sheet name="Supplementary Fig. 7" sheetId="13" r:id="rId13"/>
  </sheets>
  <definedNames>
    <definedName name="_xlnm.Print_Area" localSheetId="1">'Fig. 2'!$A$61:$U$78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" i="13" l="1"/>
  <c r="Q23" i="13"/>
  <c r="P23" i="13"/>
  <c r="O23" i="13"/>
  <c r="N23" i="13"/>
  <c r="M23" i="13"/>
  <c r="R22" i="13"/>
  <c r="Q22" i="13"/>
  <c r="P22" i="13"/>
  <c r="O22" i="13"/>
  <c r="N22" i="13"/>
  <c r="M22" i="13"/>
  <c r="M24" i="13" s="1"/>
  <c r="R21" i="13"/>
  <c r="R24" i="13" s="1"/>
  <c r="Q21" i="13"/>
  <c r="Q24" i="13" s="1"/>
  <c r="P21" i="13"/>
  <c r="P25" i="13" s="1"/>
  <c r="O21" i="13"/>
  <c r="O25" i="13" s="1"/>
  <c r="N21" i="13"/>
  <c r="N25" i="13" s="1"/>
  <c r="M21" i="13"/>
  <c r="M25" i="13" s="1"/>
  <c r="P18" i="13"/>
  <c r="R17" i="13"/>
  <c r="Q17" i="13"/>
  <c r="P17" i="13"/>
  <c r="O17" i="13"/>
  <c r="N17" i="13"/>
  <c r="M17" i="13"/>
  <c r="R16" i="13"/>
  <c r="R18" i="13" s="1"/>
  <c r="Q16" i="13"/>
  <c r="Q18" i="13" s="1"/>
  <c r="P16" i="13"/>
  <c r="O16" i="13"/>
  <c r="O18" i="13" s="1"/>
  <c r="N16" i="13"/>
  <c r="N18" i="13" s="1"/>
  <c r="M16" i="13"/>
  <c r="R15" i="13"/>
  <c r="R19" i="13" s="1"/>
  <c r="Q15" i="13"/>
  <c r="Q19" i="13" s="1"/>
  <c r="P15" i="13"/>
  <c r="P19" i="13" s="1"/>
  <c r="O15" i="13"/>
  <c r="N15" i="13"/>
  <c r="N19" i="13" s="1"/>
  <c r="M15" i="13"/>
  <c r="M18" i="13" s="1"/>
  <c r="R11" i="13"/>
  <c r="Q11" i="13"/>
  <c r="P11" i="13"/>
  <c r="O11" i="13"/>
  <c r="N11" i="13"/>
  <c r="M11" i="13"/>
  <c r="R5" i="13"/>
  <c r="Q5" i="13"/>
  <c r="P5" i="13"/>
  <c r="O5" i="13"/>
  <c r="N5" i="13"/>
  <c r="M5" i="13"/>
  <c r="G25" i="13"/>
  <c r="F24" i="13"/>
  <c r="H23" i="13"/>
  <c r="G23" i="13"/>
  <c r="F23" i="13"/>
  <c r="E23" i="13"/>
  <c r="D23" i="13"/>
  <c r="C23" i="13"/>
  <c r="H22" i="13"/>
  <c r="G22" i="13"/>
  <c r="F22" i="13"/>
  <c r="E22" i="13"/>
  <c r="D22" i="13"/>
  <c r="C22" i="13"/>
  <c r="H21" i="13"/>
  <c r="H25" i="13" s="1"/>
  <c r="G21" i="13"/>
  <c r="G24" i="13" s="1"/>
  <c r="F21" i="13"/>
  <c r="F25" i="13" s="1"/>
  <c r="E21" i="13"/>
  <c r="E25" i="13" s="1"/>
  <c r="D21" i="13"/>
  <c r="D25" i="13" s="1"/>
  <c r="C21" i="13"/>
  <c r="C25" i="13" s="1"/>
  <c r="H19" i="13"/>
  <c r="G18" i="13"/>
  <c r="F18" i="13"/>
  <c r="H17" i="13"/>
  <c r="G17" i="13"/>
  <c r="F17" i="13"/>
  <c r="E17" i="13"/>
  <c r="D17" i="13"/>
  <c r="C17" i="13"/>
  <c r="H16" i="13"/>
  <c r="G16" i="13"/>
  <c r="F16" i="13"/>
  <c r="E16" i="13"/>
  <c r="E18" i="13" s="1"/>
  <c r="D16" i="13"/>
  <c r="D18" i="13" s="1"/>
  <c r="C16" i="13"/>
  <c r="C18" i="13" s="1"/>
  <c r="H15" i="13"/>
  <c r="H18" i="13" s="1"/>
  <c r="G15" i="13"/>
  <c r="G19" i="13" s="1"/>
  <c r="F15" i="13"/>
  <c r="F19" i="13" s="1"/>
  <c r="E15" i="13"/>
  <c r="E19" i="13" s="1"/>
  <c r="D15" i="13"/>
  <c r="D19" i="13" s="1"/>
  <c r="C15" i="13"/>
  <c r="C19" i="13" s="1"/>
  <c r="H11" i="13"/>
  <c r="G11" i="13"/>
  <c r="F11" i="13"/>
  <c r="E11" i="13"/>
  <c r="D11" i="13"/>
  <c r="C11" i="13"/>
  <c r="H5" i="13"/>
  <c r="G5" i="13"/>
  <c r="F5" i="13"/>
  <c r="E5" i="13"/>
  <c r="D5" i="13"/>
  <c r="C5" i="13"/>
  <c r="Q25" i="13" l="1"/>
  <c r="R25" i="13"/>
  <c r="M19" i="13"/>
  <c r="N24" i="13"/>
  <c r="O19" i="13"/>
  <c r="O24" i="13"/>
  <c r="P24" i="13"/>
  <c r="C24" i="13"/>
  <c r="D24" i="13"/>
  <c r="E24" i="13"/>
  <c r="H24" i="13"/>
  <c r="N111" i="1" l="1"/>
  <c r="N112" i="1"/>
  <c r="Y15" i="10"/>
  <c r="X15" i="10"/>
  <c r="W15" i="10"/>
  <c r="T15" i="10"/>
  <c r="S15" i="10"/>
  <c r="R15" i="10"/>
  <c r="Y14" i="10"/>
  <c r="X14" i="10"/>
  <c r="W14" i="10"/>
  <c r="T14" i="10"/>
  <c r="S14" i="10"/>
  <c r="R14" i="10"/>
  <c r="O15" i="10"/>
  <c r="N15" i="10"/>
  <c r="M15" i="10"/>
  <c r="J15" i="10"/>
  <c r="I15" i="10"/>
  <c r="H15" i="10"/>
  <c r="E15" i="10"/>
  <c r="D15" i="10"/>
  <c r="C15" i="10"/>
  <c r="O14" i="10"/>
  <c r="N14" i="10"/>
  <c r="M14" i="10"/>
  <c r="J14" i="10"/>
  <c r="I14" i="10"/>
  <c r="H14" i="10"/>
  <c r="E14" i="10"/>
  <c r="D14" i="10"/>
  <c r="C14" i="10"/>
  <c r="N20" i="10"/>
  <c r="W20" i="10" s="1"/>
  <c r="O20" i="10"/>
  <c r="P20" i="10"/>
  <c r="Q20" i="10"/>
  <c r="R20" i="10"/>
  <c r="G30" i="10" s="1"/>
  <c r="R30" i="10" s="1"/>
  <c r="S20" i="10"/>
  <c r="T20" i="10"/>
  <c r="U20" i="10"/>
  <c r="V20" i="10"/>
  <c r="N22" i="10"/>
  <c r="O22" i="10"/>
  <c r="W22" i="10" s="1"/>
  <c r="P22" i="10"/>
  <c r="Q22" i="10"/>
  <c r="R22" i="10"/>
  <c r="S22" i="10"/>
  <c r="T22" i="10"/>
  <c r="U22" i="10"/>
  <c r="V22" i="10"/>
  <c r="N23" i="10"/>
  <c r="W23" i="10" s="1"/>
  <c r="O23" i="10"/>
  <c r="P23" i="10"/>
  <c r="Q23" i="10"/>
  <c r="R23" i="10"/>
  <c r="S23" i="10"/>
  <c r="T23" i="10"/>
  <c r="U23" i="10"/>
  <c r="V23" i="10"/>
  <c r="N24" i="10"/>
  <c r="O24" i="10"/>
  <c r="W24" i="10" s="1"/>
  <c r="P24" i="10"/>
  <c r="Q24" i="10"/>
  <c r="R24" i="10"/>
  <c r="S24" i="10"/>
  <c r="T24" i="10"/>
  <c r="U24" i="10"/>
  <c r="V24" i="10"/>
  <c r="B44" i="10"/>
  <c r="C44" i="10"/>
  <c r="E44" i="10"/>
  <c r="F44" i="10"/>
  <c r="H44" i="10"/>
  <c r="I44" i="10"/>
  <c r="K44" i="10"/>
  <c r="L44" i="10"/>
  <c r="N44" i="10"/>
  <c r="O44" i="10"/>
  <c r="Q44" i="10"/>
  <c r="R44" i="10"/>
  <c r="B45" i="10"/>
  <c r="C45" i="10"/>
  <c r="E45" i="10"/>
  <c r="F45" i="10"/>
  <c r="H45" i="10"/>
  <c r="I45" i="10"/>
  <c r="K45" i="10"/>
  <c r="L45" i="10"/>
  <c r="N45" i="10"/>
  <c r="O45" i="10"/>
  <c r="Q45" i="10"/>
  <c r="R45" i="10"/>
  <c r="C30" i="10" l="1"/>
  <c r="N30" i="10" s="1"/>
  <c r="E30" i="10"/>
  <c r="P30" i="10" s="1"/>
  <c r="H30" i="10"/>
  <c r="S30" i="10" s="1"/>
  <c r="J30" i="10"/>
  <c r="U30" i="10" s="1"/>
  <c r="D30" i="10"/>
  <c r="O30" i="10" s="1"/>
  <c r="F30" i="10"/>
  <c r="Q30" i="10" s="1"/>
  <c r="C32" i="10"/>
  <c r="N32" i="10" s="1"/>
  <c r="E32" i="10"/>
  <c r="P32" i="10" s="1"/>
  <c r="F32" i="10"/>
  <c r="Q32" i="10" s="1"/>
  <c r="G32" i="10"/>
  <c r="R32" i="10" s="1"/>
  <c r="H32" i="10"/>
  <c r="S32" i="10" s="1"/>
  <c r="D32" i="10"/>
  <c r="O32" i="10" s="1"/>
  <c r="I32" i="10"/>
  <c r="T32" i="10" s="1"/>
  <c r="J32" i="10"/>
  <c r="U32" i="10" s="1"/>
  <c r="K32" i="10"/>
  <c r="V32" i="10" s="1"/>
  <c r="K30" i="10"/>
  <c r="V30" i="10" s="1"/>
  <c r="D33" i="10"/>
  <c r="O33" i="10" s="1"/>
  <c r="C34" i="10"/>
  <c r="N34" i="10" s="1"/>
  <c r="H34" i="10"/>
  <c r="S34" i="10" s="1"/>
  <c r="I34" i="10"/>
  <c r="T34" i="10" s="1"/>
  <c r="J34" i="10"/>
  <c r="U34" i="10" s="1"/>
  <c r="E34" i="10"/>
  <c r="P34" i="10" s="1"/>
  <c r="G34" i="10"/>
  <c r="R34" i="10" s="1"/>
  <c r="K34" i="10"/>
  <c r="V34" i="10" s="1"/>
  <c r="F34" i="10"/>
  <c r="Q34" i="10" s="1"/>
  <c r="I33" i="10"/>
  <c r="T33" i="10" s="1"/>
  <c r="K33" i="10"/>
  <c r="V33" i="10" s="1"/>
  <c r="C33" i="10"/>
  <c r="N33" i="10" s="1"/>
  <c r="E33" i="10"/>
  <c r="P33" i="10" s="1"/>
  <c r="F33" i="10"/>
  <c r="Q33" i="10" s="1"/>
  <c r="G33" i="10"/>
  <c r="R33" i="10" s="1"/>
  <c r="J33" i="10"/>
  <c r="U33" i="10" s="1"/>
  <c r="H33" i="10"/>
  <c r="S33" i="10" s="1"/>
  <c r="I30" i="10"/>
  <c r="T30" i="10" s="1"/>
  <c r="D34" i="10"/>
  <c r="O34" i="10" s="1"/>
  <c r="W6" i="10" l="1"/>
  <c r="V6" i="10"/>
  <c r="U6" i="10"/>
  <c r="W5" i="10"/>
  <c r="V5" i="10"/>
  <c r="U5" i="10"/>
  <c r="R6" i="10"/>
  <c r="Q6" i="10"/>
  <c r="P6" i="10"/>
  <c r="R5" i="10"/>
  <c r="Q5" i="10"/>
  <c r="P5" i="10"/>
  <c r="L5" i="10"/>
  <c r="M6" i="10"/>
  <c r="L6" i="10"/>
  <c r="M5" i="10"/>
  <c r="K6" i="10"/>
  <c r="K5" i="10"/>
  <c r="Q62" i="2"/>
  <c r="C73" i="2"/>
  <c r="N12" i="2"/>
  <c r="H68" i="12" l="1"/>
  <c r="P68" i="12" s="1"/>
  <c r="P62" i="12"/>
  <c r="O62" i="12"/>
  <c r="Q62" i="12" s="1"/>
  <c r="N62" i="12"/>
  <c r="M62" i="12"/>
  <c r="E73" i="12" s="1"/>
  <c r="M73" i="12" s="1"/>
  <c r="L62" i="12"/>
  <c r="K62" i="12"/>
  <c r="P61" i="12"/>
  <c r="Q61" i="12" s="1"/>
  <c r="O61" i="12"/>
  <c r="G72" i="12" s="1"/>
  <c r="O72" i="12" s="1"/>
  <c r="N61" i="12"/>
  <c r="M61" i="12"/>
  <c r="L61" i="12"/>
  <c r="K61" i="12"/>
  <c r="Q60" i="12"/>
  <c r="F71" i="12" s="1"/>
  <c r="N71" i="12" s="1"/>
  <c r="P60" i="12"/>
  <c r="H71" i="12" s="1"/>
  <c r="P71" i="12" s="1"/>
  <c r="O60" i="12"/>
  <c r="G71" i="12" s="1"/>
  <c r="O71" i="12" s="1"/>
  <c r="N60" i="12"/>
  <c r="M60" i="12"/>
  <c r="E71" i="12" s="1"/>
  <c r="M71" i="12" s="1"/>
  <c r="L60" i="12"/>
  <c r="D71" i="12" s="1"/>
  <c r="L71" i="12" s="1"/>
  <c r="K60" i="12"/>
  <c r="C71" i="12" s="1"/>
  <c r="K71" i="12" s="1"/>
  <c r="P59" i="12"/>
  <c r="H70" i="12" s="1"/>
  <c r="P70" i="12" s="1"/>
  <c r="O59" i="12"/>
  <c r="G70" i="12" s="1"/>
  <c r="O70" i="12" s="1"/>
  <c r="N59" i="12"/>
  <c r="Q59" i="12" s="1"/>
  <c r="M59" i="12"/>
  <c r="E70" i="12" s="1"/>
  <c r="M70" i="12" s="1"/>
  <c r="L59" i="12"/>
  <c r="D70" i="12" s="1"/>
  <c r="L70" i="12" s="1"/>
  <c r="K59" i="12"/>
  <c r="C70" i="12" s="1"/>
  <c r="K70" i="12" s="1"/>
  <c r="Q57" i="12"/>
  <c r="G68" i="12" s="1"/>
  <c r="O68" i="12" s="1"/>
  <c r="P57" i="12"/>
  <c r="O57" i="12"/>
  <c r="N57" i="12"/>
  <c r="M57" i="12"/>
  <c r="E68" i="12" s="1"/>
  <c r="M68" i="12" s="1"/>
  <c r="L57" i="12"/>
  <c r="D68" i="12" s="1"/>
  <c r="L68" i="12" s="1"/>
  <c r="K57" i="12"/>
  <c r="C68" i="12" s="1"/>
  <c r="K68" i="12" s="1"/>
  <c r="P55" i="12"/>
  <c r="O55" i="12"/>
  <c r="N55" i="12"/>
  <c r="M55" i="12"/>
  <c r="L55" i="12"/>
  <c r="K55" i="12"/>
  <c r="L52" i="12"/>
  <c r="L51" i="12"/>
  <c r="J51" i="12"/>
  <c r="L48" i="12"/>
  <c r="J47" i="12"/>
  <c r="G52" i="12"/>
  <c r="G51" i="12"/>
  <c r="G50" i="12"/>
  <c r="G49" i="12"/>
  <c r="G48" i="12"/>
  <c r="G47" i="12"/>
  <c r="E52" i="12"/>
  <c r="E51" i="12"/>
  <c r="E50" i="12"/>
  <c r="E49" i="12"/>
  <c r="E48" i="12"/>
  <c r="L47" i="12" s="1"/>
  <c r="E47" i="12"/>
  <c r="D52" i="12"/>
  <c r="D51" i="12"/>
  <c r="D50" i="12"/>
  <c r="D49" i="12"/>
  <c r="D48" i="12"/>
  <c r="D47" i="12"/>
  <c r="F52" i="12"/>
  <c r="F51" i="12"/>
  <c r="F50" i="12"/>
  <c r="F49" i="12"/>
  <c r="F48" i="12"/>
  <c r="F47" i="12"/>
  <c r="C52" i="12"/>
  <c r="C51" i="12"/>
  <c r="C50" i="12"/>
  <c r="C49" i="12"/>
  <c r="C48" i="12"/>
  <c r="C47" i="12"/>
  <c r="N33" i="12"/>
  <c r="M33" i="12"/>
  <c r="L33" i="12"/>
  <c r="K33" i="12"/>
  <c r="J33" i="12"/>
  <c r="N32" i="12"/>
  <c r="M32" i="12"/>
  <c r="L32" i="12"/>
  <c r="K32" i="12"/>
  <c r="J32" i="12"/>
  <c r="L25" i="12"/>
  <c r="K25" i="12"/>
  <c r="J25" i="12"/>
  <c r="I25" i="12"/>
  <c r="L24" i="12"/>
  <c r="K24" i="12"/>
  <c r="J24" i="12"/>
  <c r="I24" i="12"/>
  <c r="F32" i="12"/>
  <c r="E32" i="12"/>
  <c r="D32" i="12"/>
  <c r="C32" i="12"/>
  <c r="F25" i="12"/>
  <c r="E25" i="12"/>
  <c r="D25" i="12"/>
  <c r="C25" i="12"/>
  <c r="F24" i="12"/>
  <c r="E24" i="12"/>
  <c r="D24" i="12"/>
  <c r="C24" i="12"/>
  <c r="G33" i="12"/>
  <c r="F33" i="12"/>
  <c r="E33" i="12"/>
  <c r="D33" i="12"/>
  <c r="G32" i="12"/>
  <c r="C33" i="12"/>
  <c r="M12" i="12"/>
  <c r="L10" i="12"/>
  <c r="N10" i="12" s="1"/>
  <c r="K10" i="12"/>
  <c r="L12" i="12"/>
  <c r="K12" i="12"/>
  <c r="M11" i="12"/>
  <c r="L11" i="12"/>
  <c r="K11" i="12"/>
  <c r="M10" i="12"/>
  <c r="D73" i="12" l="1"/>
  <c r="L73" i="12" s="1"/>
  <c r="C73" i="12"/>
  <c r="K73" i="12" s="1"/>
  <c r="F73" i="12"/>
  <c r="N73" i="12" s="1"/>
  <c r="D66" i="12"/>
  <c r="L66" i="12" s="1"/>
  <c r="R70" i="12"/>
  <c r="Q70" i="12"/>
  <c r="T71" i="12"/>
  <c r="S71" i="12"/>
  <c r="H73" i="12"/>
  <c r="P73" i="12" s="1"/>
  <c r="C72" i="12"/>
  <c r="K72" i="12" s="1"/>
  <c r="D72" i="12"/>
  <c r="L72" i="12" s="1"/>
  <c r="G66" i="12"/>
  <c r="O66" i="12" s="1"/>
  <c r="E72" i="12"/>
  <c r="M72" i="12" s="1"/>
  <c r="H66" i="12"/>
  <c r="P66" i="12" s="1"/>
  <c r="Q68" i="12"/>
  <c r="R68" i="12"/>
  <c r="H72" i="12"/>
  <c r="P72" i="12" s="1"/>
  <c r="F72" i="12"/>
  <c r="N72" i="12" s="1"/>
  <c r="R71" i="12"/>
  <c r="Q71" i="12"/>
  <c r="G73" i="12"/>
  <c r="O73" i="12" s="1"/>
  <c r="Q55" i="12"/>
  <c r="C66" i="12" s="1"/>
  <c r="K66" i="12" s="1"/>
  <c r="F70" i="12"/>
  <c r="N70" i="12" s="1"/>
  <c r="F68" i="12"/>
  <c r="N68" i="12" s="1"/>
  <c r="K48" i="12"/>
  <c r="K52" i="12"/>
  <c r="K51" i="12"/>
  <c r="K47" i="12"/>
  <c r="M48" i="12"/>
  <c r="M52" i="12"/>
  <c r="M47" i="12"/>
  <c r="M51" i="12"/>
  <c r="N52" i="12"/>
  <c r="N48" i="12"/>
  <c r="N51" i="12"/>
  <c r="N47" i="12"/>
  <c r="J52" i="12"/>
  <c r="J48" i="12"/>
  <c r="C16" i="12"/>
  <c r="H16" i="12" s="1"/>
  <c r="C15" i="12"/>
  <c r="H15" i="12" s="1"/>
  <c r="E15" i="12"/>
  <c r="J15" i="12" s="1"/>
  <c r="C17" i="12"/>
  <c r="H17" i="12" s="1"/>
  <c r="E17" i="12"/>
  <c r="J17" i="12" s="1"/>
  <c r="D17" i="12"/>
  <c r="I17" i="12" s="1"/>
  <c r="E16" i="12"/>
  <c r="J16" i="12" s="1"/>
  <c r="D16" i="12"/>
  <c r="I16" i="12" s="1"/>
  <c r="D15" i="12"/>
  <c r="I15" i="12" s="1"/>
  <c r="L6" i="12"/>
  <c r="K6" i="12"/>
  <c r="M3" i="12"/>
  <c r="L3" i="12"/>
  <c r="K3" i="12"/>
  <c r="M2" i="12"/>
  <c r="L2" i="12"/>
  <c r="K2" i="12"/>
  <c r="T68" i="12" l="1"/>
  <c r="S68" i="12"/>
  <c r="S70" i="12"/>
  <c r="T70" i="12"/>
  <c r="E66" i="12"/>
  <c r="M66" i="12" s="1"/>
  <c r="R66" i="12" s="1"/>
  <c r="F66" i="12"/>
  <c r="N66" i="12" s="1"/>
  <c r="R73" i="12"/>
  <c r="Q73" i="12"/>
  <c r="S73" i="12"/>
  <c r="T73" i="12"/>
  <c r="R72" i="12"/>
  <c r="Q72" i="12"/>
  <c r="T72" i="12"/>
  <c r="S72" i="12"/>
  <c r="L16" i="12"/>
  <c r="K16" i="12"/>
  <c r="K17" i="12"/>
  <c r="L17" i="12"/>
  <c r="L15" i="12"/>
  <c r="K15" i="12"/>
  <c r="N2" i="12"/>
  <c r="Q66" i="12" l="1"/>
  <c r="T66" i="12"/>
  <c r="S66" i="12"/>
  <c r="C7" i="12"/>
  <c r="H7" i="12" s="1"/>
  <c r="E7" i="12"/>
  <c r="J7" i="12" s="1"/>
  <c r="D7" i="12"/>
  <c r="I7" i="12" s="1"/>
  <c r="D6" i="12"/>
  <c r="I6" i="12" s="1"/>
  <c r="C6" i="12"/>
  <c r="H6" i="12" s="1"/>
  <c r="E6" i="12"/>
  <c r="J6" i="12" s="1"/>
  <c r="L7" i="12" l="1"/>
  <c r="K7" i="12"/>
  <c r="P7" i="11"/>
  <c r="O7" i="11"/>
  <c r="P6" i="11"/>
  <c r="O6" i="11"/>
  <c r="M7" i="11"/>
  <c r="M6" i="11"/>
  <c r="L7" i="11"/>
  <c r="L6" i="11"/>
  <c r="I8" i="11"/>
  <c r="H8" i="11"/>
  <c r="G8" i="11"/>
  <c r="I7" i="11"/>
  <c r="H7" i="11"/>
  <c r="G7" i="11"/>
  <c r="D8" i="11"/>
  <c r="D7" i="11"/>
  <c r="C8" i="11"/>
  <c r="B8" i="11"/>
  <c r="C7" i="11"/>
  <c r="B7" i="11"/>
  <c r="G8" i="10"/>
  <c r="F8" i="10"/>
  <c r="G7" i="10"/>
  <c r="F7" i="10"/>
  <c r="B7" i="10"/>
  <c r="C8" i="10"/>
  <c r="B8" i="10"/>
  <c r="C7" i="10"/>
  <c r="Q88" i="8"/>
  <c r="P88" i="8"/>
  <c r="Q87" i="8"/>
  <c r="P87" i="8"/>
  <c r="Q86" i="8"/>
  <c r="P86" i="8"/>
  <c r="Q85" i="8"/>
  <c r="P85" i="8"/>
  <c r="Q84" i="8"/>
  <c r="P84" i="8"/>
  <c r="Q83" i="8"/>
  <c r="P83" i="8"/>
  <c r="Q82" i="8"/>
  <c r="P82" i="8"/>
  <c r="Q81" i="8"/>
  <c r="P81" i="8"/>
  <c r="Q80" i="8"/>
  <c r="P80" i="8"/>
  <c r="Q79" i="8"/>
  <c r="P79" i="8"/>
  <c r="Q78" i="8"/>
  <c r="P78" i="8"/>
  <c r="Q77" i="8"/>
  <c r="P77" i="8"/>
  <c r="Q76" i="8"/>
  <c r="P76" i="8"/>
  <c r="Q73" i="8"/>
  <c r="P73" i="8"/>
  <c r="Q72" i="8"/>
  <c r="P72" i="8"/>
  <c r="Q71" i="8"/>
  <c r="P71" i="8"/>
  <c r="Q70" i="8"/>
  <c r="P70" i="8"/>
  <c r="Q69" i="8"/>
  <c r="P69" i="8"/>
  <c r="Q68" i="8"/>
  <c r="P68" i="8"/>
  <c r="Q67" i="8"/>
  <c r="P67" i="8"/>
  <c r="Q66" i="8"/>
  <c r="P66" i="8"/>
  <c r="Q65" i="8"/>
  <c r="P65" i="8"/>
  <c r="Q64" i="8"/>
  <c r="P64" i="8"/>
  <c r="Q63" i="8"/>
  <c r="P63" i="8"/>
  <c r="Q62" i="8"/>
  <c r="P62" i="8"/>
  <c r="Q61" i="8"/>
  <c r="P61" i="8"/>
  <c r="I58" i="8"/>
  <c r="H58" i="8"/>
  <c r="I57" i="8"/>
  <c r="H57" i="8"/>
  <c r="F58" i="8"/>
  <c r="E58" i="8"/>
  <c r="F57" i="8"/>
  <c r="E57" i="8"/>
  <c r="B57" i="8"/>
  <c r="C58" i="8"/>
  <c r="B58" i="8"/>
  <c r="C57" i="8"/>
  <c r="J43" i="8"/>
  <c r="I43" i="8"/>
  <c r="H43" i="8"/>
  <c r="J42" i="8"/>
  <c r="I42" i="8"/>
  <c r="H42" i="8"/>
  <c r="E43" i="8"/>
  <c r="D43" i="8"/>
  <c r="C43" i="8"/>
  <c r="E42" i="8"/>
  <c r="D42" i="8"/>
  <c r="C42" i="8"/>
  <c r="J29" i="8"/>
  <c r="I29" i="8"/>
  <c r="H29" i="8"/>
  <c r="J28" i="8"/>
  <c r="I28" i="8"/>
  <c r="H28" i="8"/>
  <c r="E29" i="8"/>
  <c r="D29" i="8"/>
  <c r="C29" i="8"/>
  <c r="E28" i="8"/>
  <c r="D28" i="8"/>
  <c r="C28" i="8"/>
  <c r="H15" i="8"/>
  <c r="G15" i="8"/>
  <c r="D15" i="8"/>
  <c r="C15" i="8"/>
  <c r="H14" i="8"/>
  <c r="G14" i="8"/>
  <c r="D14" i="8"/>
  <c r="C14" i="8"/>
  <c r="L7" i="8"/>
  <c r="K7" i="8"/>
  <c r="L6" i="8"/>
  <c r="K6" i="8"/>
  <c r="H7" i="8"/>
  <c r="G7" i="8"/>
  <c r="H6" i="8"/>
  <c r="G6" i="8"/>
  <c r="D7" i="8"/>
  <c r="D6" i="8"/>
  <c r="C6" i="8"/>
  <c r="C7" i="8"/>
  <c r="K54" i="9"/>
  <c r="J54" i="9"/>
  <c r="H54" i="9"/>
  <c r="G54" i="9"/>
  <c r="E54" i="9"/>
  <c r="D54" i="9"/>
  <c r="K53" i="9"/>
  <c r="J53" i="9"/>
  <c r="H53" i="9"/>
  <c r="G53" i="9"/>
  <c r="E53" i="9"/>
  <c r="D53" i="9"/>
  <c r="K44" i="9"/>
  <c r="J44" i="9"/>
  <c r="H44" i="9"/>
  <c r="G44" i="9"/>
  <c r="E44" i="9"/>
  <c r="D44" i="9"/>
  <c r="K43" i="9"/>
  <c r="J43" i="9"/>
  <c r="H43" i="9"/>
  <c r="G43" i="9"/>
  <c r="E43" i="9"/>
  <c r="D43" i="9"/>
  <c r="K34" i="9"/>
  <c r="J34" i="9"/>
  <c r="K33" i="9"/>
  <c r="J33" i="9"/>
  <c r="E34" i="9"/>
  <c r="D34" i="9"/>
  <c r="E33" i="9"/>
  <c r="D33" i="9"/>
  <c r="K25" i="9"/>
  <c r="J25" i="9"/>
  <c r="K24" i="9"/>
  <c r="J24" i="9"/>
  <c r="E25" i="9"/>
  <c r="D25" i="9"/>
  <c r="E24" i="9"/>
  <c r="D24" i="9"/>
  <c r="K16" i="9"/>
  <c r="J16" i="9"/>
  <c r="K15" i="9"/>
  <c r="J15" i="9"/>
  <c r="E16" i="9"/>
  <c r="D16" i="9"/>
  <c r="E15" i="9"/>
  <c r="D15" i="9"/>
  <c r="K7" i="9"/>
  <c r="J7" i="9"/>
  <c r="E7" i="9"/>
  <c r="D7" i="9"/>
  <c r="G41" i="7" l="1"/>
  <c r="F41" i="7"/>
  <c r="G40" i="7"/>
  <c r="F40" i="7"/>
  <c r="G39" i="7"/>
  <c r="F39" i="7"/>
  <c r="G38" i="7"/>
  <c r="F38" i="7"/>
  <c r="G37" i="7"/>
  <c r="F37" i="7"/>
  <c r="M27" i="7"/>
  <c r="L27" i="7"/>
  <c r="K27" i="7"/>
  <c r="M26" i="7"/>
  <c r="L26" i="7"/>
  <c r="K26" i="7"/>
  <c r="M25" i="7"/>
  <c r="L25" i="7"/>
  <c r="K25" i="7"/>
  <c r="M24" i="7"/>
  <c r="L24" i="7"/>
  <c r="K24" i="7"/>
  <c r="M23" i="7"/>
  <c r="L23" i="7"/>
  <c r="K23" i="7"/>
  <c r="N23" i="7" s="1"/>
  <c r="C19" i="7"/>
  <c r="I7" i="7"/>
  <c r="P3" i="7"/>
  <c r="O3" i="7"/>
  <c r="N3" i="7"/>
  <c r="M3" i="7"/>
  <c r="P2" i="7"/>
  <c r="O2" i="7"/>
  <c r="N2" i="7"/>
  <c r="M2" i="7"/>
  <c r="K12" i="7"/>
  <c r="J11" i="7"/>
  <c r="I10" i="7"/>
  <c r="L12" i="7"/>
  <c r="J12" i="7"/>
  <c r="L11" i="7"/>
  <c r="K11" i="7"/>
  <c r="L10" i="7"/>
  <c r="K10" i="7"/>
  <c r="J10" i="7"/>
  <c r="I12" i="7"/>
  <c r="I11" i="7"/>
  <c r="H123" i="5"/>
  <c r="L119" i="5" s="1"/>
  <c r="P119" i="5" s="1"/>
  <c r="I123" i="5"/>
  <c r="L121" i="5"/>
  <c r="L120" i="5"/>
  <c r="I122" i="5"/>
  <c r="H122" i="5"/>
  <c r="H119" i="5"/>
  <c r="I119" i="5"/>
  <c r="H120" i="5"/>
  <c r="I120" i="5"/>
  <c r="H121" i="5"/>
  <c r="I121" i="5"/>
  <c r="I118" i="5"/>
  <c r="I117" i="5"/>
  <c r="I116" i="5"/>
  <c r="I115" i="5"/>
  <c r="H118" i="5"/>
  <c r="H117" i="5"/>
  <c r="L117" i="5" s="1"/>
  <c r="P117" i="5" s="1"/>
  <c r="H116" i="5"/>
  <c r="H115" i="5"/>
  <c r="C112" i="5"/>
  <c r="B112" i="5"/>
  <c r="C111" i="5"/>
  <c r="B111" i="5"/>
  <c r="G104" i="5"/>
  <c r="G103" i="5"/>
  <c r="G102" i="5"/>
  <c r="G101" i="5"/>
  <c r="G100" i="5"/>
  <c r="G99" i="5"/>
  <c r="G98" i="5"/>
  <c r="G97" i="5"/>
  <c r="G96" i="5"/>
  <c r="G95" i="5"/>
  <c r="G94" i="5"/>
  <c r="G93" i="5"/>
  <c r="H95" i="5" s="1"/>
  <c r="J95" i="5" s="1"/>
  <c r="M95" i="5" s="1"/>
  <c r="R80" i="5"/>
  <c r="Q80" i="5"/>
  <c r="P80" i="5"/>
  <c r="O80" i="5"/>
  <c r="R79" i="5"/>
  <c r="Q79" i="5"/>
  <c r="P79" i="5"/>
  <c r="O79" i="5"/>
  <c r="M90" i="5"/>
  <c r="M89" i="5"/>
  <c r="M88" i="5"/>
  <c r="M87" i="5"/>
  <c r="M86" i="5"/>
  <c r="M85" i="5"/>
  <c r="M84" i="5"/>
  <c r="M83" i="5"/>
  <c r="M82" i="5"/>
  <c r="M81" i="5"/>
  <c r="M80" i="5"/>
  <c r="M79" i="5"/>
  <c r="J90" i="5"/>
  <c r="J89" i="5"/>
  <c r="J88" i="5"/>
  <c r="J87" i="5"/>
  <c r="J86" i="5"/>
  <c r="J85" i="5"/>
  <c r="J84" i="5"/>
  <c r="J83" i="5"/>
  <c r="J82" i="5"/>
  <c r="J81" i="5"/>
  <c r="J80" i="5"/>
  <c r="J79" i="5"/>
  <c r="H81" i="5"/>
  <c r="G90" i="5"/>
  <c r="G89" i="5"/>
  <c r="G88" i="5"/>
  <c r="G87" i="5"/>
  <c r="G86" i="5"/>
  <c r="G85" i="5"/>
  <c r="G84" i="5"/>
  <c r="G83" i="5"/>
  <c r="G82" i="5"/>
  <c r="G81" i="5"/>
  <c r="G80" i="5"/>
  <c r="G79" i="5"/>
  <c r="D76" i="5"/>
  <c r="C76" i="5"/>
  <c r="B76" i="5"/>
  <c r="D75" i="5"/>
  <c r="C75" i="5"/>
  <c r="B75" i="5"/>
  <c r="R26" i="7" l="1"/>
  <c r="D33" i="7" s="1"/>
  <c r="S23" i="7"/>
  <c r="E30" i="7" s="1"/>
  <c r="S27" i="7"/>
  <c r="E34" i="7" s="1"/>
  <c r="Q24" i="7"/>
  <c r="C31" i="7" s="1"/>
  <c r="R24" i="7"/>
  <c r="D31" i="7" s="1"/>
  <c r="S24" i="7"/>
  <c r="E31" i="7" s="1"/>
  <c r="S26" i="7"/>
  <c r="E33" i="7" s="1"/>
  <c r="Q27" i="7"/>
  <c r="C34" i="7" s="1"/>
  <c r="R27" i="7"/>
  <c r="D34" i="7" s="1"/>
  <c r="Q26" i="7"/>
  <c r="C33" i="7" s="1"/>
  <c r="Q23" i="7"/>
  <c r="C30" i="7" s="1"/>
  <c r="R23" i="7"/>
  <c r="D30" i="7" s="1"/>
  <c r="Q25" i="7"/>
  <c r="C32" i="7" s="1"/>
  <c r="R25" i="7"/>
  <c r="D32" i="7" s="1"/>
  <c r="S25" i="7"/>
  <c r="E32" i="7" s="1"/>
  <c r="Q2" i="7"/>
  <c r="E6" i="7" s="1"/>
  <c r="K6" i="7" s="1"/>
  <c r="M10" i="7"/>
  <c r="S10" i="7" s="1"/>
  <c r="F18" i="7" s="1"/>
  <c r="L122" i="5"/>
  <c r="P122" i="5" s="1"/>
  <c r="L115" i="5"/>
  <c r="P115" i="5" s="1"/>
  <c r="S116" i="5" s="1"/>
  <c r="L118" i="5"/>
  <c r="P118" i="5" s="1"/>
  <c r="L116" i="5"/>
  <c r="P116" i="5" s="1"/>
  <c r="S117" i="5"/>
  <c r="M118" i="5"/>
  <c r="Q118" i="5" s="1"/>
  <c r="P120" i="5"/>
  <c r="T116" i="5" s="1"/>
  <c r="P121" i="5"/>
  <c r="J103" i="5"/>
  <c r="M103" i="5" s="1"/>
  <c r="J102" i="5"/>
  <c r="M102" i="5" s="1"/>
  <c r="J100" i="5"/>
  <c r="M100" i="5" s="1"/>
  <c r="J101" i="5"/>
  <c r="M101" i="5" s="1"/>
  <c r="J97" i="5"/>
  <c r="M97" i="5" s="1"/>
  <c r="P94" i="5" s="1"/>
  <c r="J98" i="5"/>
  <c r="M98" i="5" s="1"/>
  <c r="J93" i="5"/>
  <c r="M93" i="5" s="1"/>
  <c r="J94" i="5"/>
  <c r="M94" i="5" s="1"/>
  <c r="J96" i="5"/>
  <c r="M96" i="5" s="1"/>
  <c r="J99" i="5"/>
  <c r="M99" i="5" s="1"/>
  <c r="J104" i="5"/>
  <c r="M104" i="5" s="1"/>
  <c r="R59" i="5"/>
  <c r="Q59" i="5"/>
  <c r="P59" i="5"/>
  <c r="O59" i="5"/>
  <c r="R58" i="5"/>
  <c r="Q58" i="5"/>
  <c r="P58" i="5"/>
  <c r="O58" i="5"/>
  <c r="H60" i="5"/>
  <c r="J68" i="5" s="1"/>
  <c r="M68" i="5" s="1"/>
  <c r="G69" i="5"/>
  <c r="G68" i="5"/>
  <c r="G67" i="5"/>
  <c r="G66" i="5"/>
  <c r="G65" i="5"/>
  <c r="G64" i="5"/>
  <c r="G63" i="5"/>
  <c r="G62" i="5"/>
  <c r="G61" i="5"/>
  <c r="G60" i="5"/>
  <c r="G59" i="5"/>
  <c r="G58" i="5"/>
  <c r="F32" i="7" l="1"/>
  <c r="G32" i="7"/>
  <c r="G33" i="7"/>
  <c r="F33" i="7"/>
  <c r="G34" i="7"/>
  <c r="F34" i="7"/>
  <c r="G31" i="7"/>
  <c r="F31" i="7"/>
  <c r="G30" i="7"/>
  <c r="F30" i="7"/>
  <c r="C6" i="7"/>
  <c r="I6" i="7" s="1"/>
  <c r="D6" i="7"/>
  <c r="J6" i="7" s="1"/>
  <c r="E7" i="7"/>
  <c r="K7" i="7" s="1"/>
  <c r="C7" i="7"/>
  <c r="D7" i="7"/>
  <c r="J7" i="7" s="1"/>
  <c r="F7" i="7"/>
  <c r="L7" i="7" s="1"/>
  <c r="F6" i="7"/>
  <c r="L6" i="7" s="1"/>
  <c r="R10" i="7"/>
  <c r="E18" i="7" s="1"/>
  <c r="Q10" i="7"/>
  <c r="D18" i="7" s="1"/>
  <c r="P10" i="7"/>
  <c r="C18" i="7" s="1"/>
  <c r="R12" i="7"/>
  <c r="E20" i="7" s="1"/>
  <c r="S12" i="7"/>
  <c r="F20" i="7" s="1"/>
  <c r="S11" i="7"/>
  <c r="F19" i="7" s="1"/>
  <c r="R11" i="7"/>
  <c r="E19" i="7" s="1"/>
  <c r="P11" i="7"/>
  <c r="Q12" i="7"/>
  <c r="D20" i="7" s="1"/>
  <c r="Q11" i="7"/>
  <c r="D19" i="7" s="1"/>
  <c r="P12" i="7"/>
  <c r="C20" i="7" s="1"/>
  <c r="T117" i="5"/>
  <c r="M115" i="5"/>
  <c r="Q115" i="5" s="1"/>
  <c r="M122" i="5"/>
  <c r="Q122" i="5" s="1"/>
  <c r="M121" i="5"/>
  <c r="Q121" i="5" s="1"/>
  <c r="M120" i="5"/>
  <c r="Q120" i="5" s="1"/>
  <c r="M119" i="5"/>
  <c r="Q119" i="5" s="1"/>
  <c r="M117" i="5"/>
  <c r="Q117" i="5" s="1"/>
  <c r="M116" i="5"/>
  <c r="Q116" i="5" s="1"/>
  <c r="R93" i="5"/>
  <c r="Q93" i="5"/>
  <c r="O94" i="5"/>
  <c r="Q94" i="5"/>
  <c r="O93" i="5"/>
  <c r="R94" i="5"/>
  <c r="P93" i="5"/>
  <c r="J60" i="5"/>
  <c r="M60" i="5" s="1"/>
  <c r="J62" i="5"/>
  <c r="M62" i="5" s="1"/>
  <c r="J64" i="5"/>
  <c r="M64" i="5" s="1"/>
  <c r="J66" i="5"/>
  <c r="M66" i="5" s="1"/>
  <c r="J58" i="5"/>
  <c r="M58" i="5" s="1"/>
  <c r="J67" i="5"/>
  <c r="M67" i="5" s="1"/>
  <c r="J61" i="5"/>
  <c r="M61" i="5" s="1"/>
  <c r="J63" i="5"/>
  <c r="M63" i="5" s="1"/>
  <c r="J65" i="5"/>
  <c r="M65" i="5" s="1"/>
  <c r="J69" i="5"/>
  <c r="M69" i="5" s="1"/>
  <c r="J59" i="5"/>
  <c r="M59" i="5" s="1"/>
  <c r="N7" i="7" l="1"/>
  <c r="M7" i="7"/>
  <c r="N6" i="7"/>
  <c r="M6" i="7"/>
  <c r="H18" i="7"/>
  <c r="G18" i="7"/>
  <c r="G19" i="7"/>
  <c r="H19" i="7"/>
  <c r="H20" i="7"/>
  <c r="G20" i="7"/>
  <c r="T122" i="5"/>
  <c r="T121" i="5"/>
  <c r="S122" i="5"/>
  <c r="S121" i="5"/>
  <c r="R44" i="5"/>
  <c r="Q44" i="5"/>
  <c r="P44" i="5"/>
  <c r="O44" i="5"/>
  <c r="R45" i="5"/>
  <c r="Q45" i="5"/>
  <c r="P45" i="5"/>
  <c r="O45" i="5"/>
  <c r="G55" i="5"/>
  <c r="G54" i="5"/>
  <c r="G53" i="5"/>
  <c r="G52" i="5"/>
  <c r="G51" i="5"/>
  <c r="G50" i="5"/>
  <c r="G49" i="5"/>
  <c r="G48" i="5"/>
  <c r="G47" i="5"/>
  <c r="G46" i="5"/>
  <c r="G45" i="5"/>
  <c r="G44" i="5"/>
  <c r="J49" i="5" l="1"/>
  <c r="M49" i="5" s="1"/>
  <c r="J51" i="5"/>
  <c r="M51" i="5" s="1"/>
  <c r="H46" i="5"/>
  <c r="J48" i="5" l="1"/>
  <c r="M48" i="5" s="1"/>
  <c r="J47" i="5"/>
  <c r="M47" i="5" s="1"/>
  <c r="J52" i="5"/>
  <c r="M52" i="5" s="1"/>
  <c r="J45" i="5"/>
  <c r="M45" i="5" s="1"/>
  <c r="J46" i="5"/>
  <c r="M46" i="5" s="1"/>
  <c r="J44" i="5"/>
  <c r="M44" i="5" s="1"/>
  <c r="J54" i="5"/>
  <c r="M54" i="5" s="1"/>
  <c r="J53" i="5"/>
  <c r="M53" i="5" s="1"/>
  <c r="J50" i="5"/>
  <c r="M50" i="5" s="1"/>
  <c r="J55" i="5"/>
  <c r="M55" i="5" s="1"/>
  <c r="F39" i="5"/>
  <c r="E39" i="5"/>
  <c r="D39" i="5"/>
  <c r="C39" i="5"/>
  <c r="F38" i="5"/>
  <c r="E38" i="5"/>
  <c r="D38" i="5"/>
  <c r="C38" i="5"/>
  <c r="F37" i="5"/>
  <c r="E37" i="5"/>
  <c r="D37" i="5"/>
  <c r="C37" i="5"/>
  <c r="F36" i="5"/>
  <c r="E36" i="5"/>
  <c r="D36" i="5"/>
  <c r="C36" i="5"/>
  <c r="C40" i="5" s="1"/>
  <c r="F25" i="5"/>
  <c r="E25" i="5"/>
  <c r="D25" i="5"/>
  <c r="C25" i="5"/>
  <c r="F24" i="5"/>
  <c r="E24" i="5"/>
  <c r="D24" i="5"/>
  <c r="C24" i="5"/>
  <c r="F23" i="5"/>
  <c r="E23" i="5"/>
  <c r="D23" i="5"/>
  <c r="C23" i="5"/>
  <c r="F22" i="5"/>
  <c r="E22" i="5"/>
  <c r="D22" i="5"/>
  <c r="C22" i="5"/>
  <c r="C26" i="5" s="1"/>
  <c r="R13" i="5"/>
  <c r="Q13" i="5"/>
  <c r="P13" i="5"/>
  <c r="O13" i="5"/>
  <c r="R12" i="5"/>
  <c r="Q12" i="5"/>
  <c r="P12" i="5"/>
  <c r="O12" i="5"/>
  <c r="R11" i="5"/>
  <c r="R10" i="5"/>
  <c r="R9" i="5"/>
  <c r="R8" i="5"/>
  <c r="Q11" i="5"/>
  <c r="Q10" i="5"/>
  <c r="Q9" i="5"/>
  <c r="Q8" i="5"/>
  <c r="P11" i="5"/>
  <c r="P10" i="5"/>
  <c r="P9" i="5"/>
  <c r="P8" i="5"/>
  <c r="O11" i="5"/>
  <c r="O10" i="5"/>
  <c r="O9" i="5"/>
  <c r="O8" i="5"/>
  <c r="L11" i="5"/>
  <c r="L10" i="5"/>
  <c r="L9" i="5"/>
  <c r="L8" i="5"/>
  <c r="K11" i="5"/>
  <c r="K10" i="5"/>
  <c r="K9" i="5"/>
  <c r="K8" i="5"/>
  <c r="J11" i="5"/>
  <c r="J10" i="5"/>
  <c r="J9" i="5"/>
  <c r="J8" i="5"/>
  <c r="I11" i="5"/>
  <c r="I10" i="5"/>
  <c r="I9" i="5"/>
  <c r="I8" i="5"/>
  <c r="C12" i="5"/>
  <c r="F11" i="5"/>
  <c r="F10" i="5"/>
  <c r="F9" i="5"/>
  <c r="F8" i="5"/>
  <c r="E11" i="5"/>
  <c r="E10" i="5"/>
  <c r="E9" i="5"/>
  <c r="E8" i="5"/>
  <c r="D11" i="5"/>
  <c r="D10" i="5"/>
  <c r="D9" i="5"/>
  <c r="D8" i="5"/>
  <c r="C11" i="5"/>
  <c r="C10" i="5"/>
  <c r="C9" i="5"/>
  <c r="C8" i="5"/>
  <c r="L38" i="5" l="1"/>
  <c r="R38" i="5" s="1"/>
  <c r="L36" i="5"/>
  <c r="R36" i="5" s="1"/>
  <c r="K37" i="5"/>
  <c r="Q37" i="5" s="1"/>
  <c r="K38" i="5"/>
  <c r="Q38" i="5" s="1"/>
  <c r="K39" i="5"/>
  <c r="Q39" i="5" s="1"/>
  <c r="K36" i="5"/>
  <c r="Q36" i="5" s="1"/>
  <c r="I39" i="5"/>
  <c r="O39" i="5" s="1"/>
  <c r="J38" i="5"/>
  <c r="P38" i="5" s="1"/>
  <c r="I36" i="5"/>
  <c r="O36" i="5" s="1"/>
  <c r="J37" i="5"/>
  <c r="P37" i="5" s="1"/>
  <c r="I38" i="5"/>
  <c r="O38" i="5" s="1"/>
  <c r="J39" i="5"/>
  <c r="P39" i="5" s="1"/>
  <c r="J36" i="5"/>
  <c r="P36" i="5" s="1"/>
  <c r="I37" i="5"/>
  <c r="O37" i="5" s="1"/>
  <c r="L39" i="5"/>
  <c r="R39" i="5" s="1"/>
  <c r="L37" i="5"/>
  <c r="R37" i="5" s="1"/>
  <c r="I25" i="5"/>
  <c r="O25" i="5" s="1"/>
  <c r="K22" i="5"/>
  <c r="Q22" i="5" s="1"/>
  <c r="L24" i="5"/>
  <c r="R24" i="5" s="1"/>
  <c r="J25" i="5"/>
  <c r="P25" i="5" s="1"/>
  <c r="L25" i="5"/>
  <c r="R25" i="5" s="1"/>
  <c r="I23" i="5"/>
  <c r="O23" i="5" s="1"/>
  <c r="J23" i="5"/>
  <c r="P23" i="5" s="1"/>
  <c r="L23" i="5"/>
  <c r="R23" i="5" s="1"/>
  <c r="J24" i="5"/>
  <c r="P24" i="5" s="1"/>
  <c r="J22" i="5"/>
  <c r="P22" i="5" s="1"/>
  <c r="K25" i="5"/>
  <c r="Q25" i="5" s="1"/>
  <c r="L22" i="5"/>
  <c r="R22" i="5" s="1"/>
  <c r="K23" i="5"/>
  <c r="Q23" i="5" s="1"/>
  <c r="I24" i="5"/>
  <c r="O24" i="5" s="1"/>
  <c r="K24" i="5"/>
  <c r="Q24" i="5" s="1"/>
  <c r="I22" i="5"/>
  <c r="O22" i="5" s="1"/>
  <c r="O40" i="5" l="1"/>
  <c r="O41" i="5"/>
  <c r="Q40" i="5"/>
  <c r="Q41" i="5"/>
  <c r="R40" i="5"/>
  <c r="R41" i="5"/>
  <c r="P40" i="5"/>
  <c r="P41" i="5"/>
  <c r="O27" i="5"/>
  <c r="O26" i="5"/>
  <c r="P27" i="5"/>
  <c r="P26" i="5"/>
  <c r="Q26" i="5"/>
  <c r="Q27" i="5"/>
  <c r="R26" i="5"/>
  <c r="R27" i="5"/>
  <c r="C15" i="6" l="1"/>
  <c r="B15" i="6"/>
  <c r="C14" i="6"/>
  <c r="B14" i="6"/>
  <c r="C7" i="6"/>
  <c r="B7" i="6"/>
  <c r="C6" i="6"/>
  <c r="B6" i="6"/>
  <c r="C122" i="4" l="1"/>
  <c r="C121" i="4"/>
  <c r="B122" i="4"/>
  <c r="B121" i="4"/>
  <c r="J114" i="4"/>
  <c r="I114" i="4"/>
  <c r="H114" i="4"/>
  <c r="J113" i="4"/>
  <c r="I113" i="4"/>
  <c r="H113" i="4"/>
  <c r="E114" i="4"/>
  <c r="E113" i="4"/>
  <c r="D114" i="4"/>
  <c r="D113" i="4"/>
  <c r="C114" i="4"/>
  <c r="C113" i="4"/>
  <c r="N106" i="4" l="1"/>
  <c r="M106" i="4"/>
  <c r="L106" i="4"/>
  <c r="K106" i="4"/>
  <c r="J106" i="4"/>
  <c r="N105" i="4"/>
  <c r="M105" i="4"/>
  <c r="L105" i="4"/>
  <c r="K105" i="4"/>
  <c r="J105" i="4"/>
  <c r="G106" i="4"/>
  <c r="F106" i="4"/>
  <c r="E106" i="4"/>
  <c r="D106" i="4"/>
  <c r="C106" i="4"/>
  <c r="G105" i="4"/>
  <c r="F105" i="4"/>
  <c r="E105" i="4"/>
  <c r="D105" i="4"/>
  <c r="C105" i="4"/>
  <c r="N99" i="4"/>
  <c r="M99" i="4"/>
  <c r="L99" i="4"/>
  <c r="K99" i="4"/>
  <c r="J99" i="4"/>
  <c r="N98" i="4"/>
  <c r="M98" i="4"/>
  <c r="L98" i="4"/>
  <c r="K98" i="4"/>
  <c r="J98" i="4"/>
  <c r="G99" i="4"/>
  <c r="F99" i="4"/>
  <c r="E99" i="4"/>
  <c r="D99" i="4"/>
  <c r="C99" i="4"/>
  <c r="G98" i="4"/>
  <c r="F98" i="4"/>
  <c r="E98" i="4"/>
  <c r="D98" i="4"/>
  <c r="C98" i="4"/>
  <c r="J92" i="4" l="1"/>
  <c r="J91" i="4"/>
  <c r="I92" i="4"/>
  <c r="I91" i="4"/>
  <c r="H92" i="4"/>
  <c r="H91" i="4"/>
  <c r="G92" i="4"/>
  <c r="G91" i="4"/>
  <c r="E92" i="4"/>
  <c r="E91" i="4"/>
  <c r="C92" i="4"/>
  <c r="C91" i="4"/>
  <c r="U87" i="4"/>
  <c r="T87" i="4"/>
  <c r="S87" i="4"/>
  <c r="R87" i="4"/>
  <c r="U86" i="4"/>
  <c r="T86" i="4"/>
  <c r="S86" i="4"/>
  <c r="R86" i="4"/>
  <c r="U85" i="4"/>
  <c r="T85" i="4"/>
  <c r="S85" i="4"/>
  <c r="R85" i="4"/>
  <c r="U84" i="4"/>
  <c r="T84" i="4"/>
  <c r="S84" i="4"/>
  <c r="R84" i="4"/>
  <c r="U83" i="4"/>
  <c r="T83" i="4"/>
  <c r="S83" i="4"/>
  <c r="R83" i="4"/>
  <c r="U82" i="4"/>
  <c r="T82" i="4"/>
  <c r="S82" i="4"/>
  <c r="R82" i="4"/>
  <c r="P87" i="4"/>
  <c r="P86" i="4"/>
  <c r="P85" i="4"/>
  <c r="P84" i="4"/>
  <c r="P83" i="4"/>
  <c r="P82" i="4"/>
  <c r="N87" i="4"/>
  <c r="N86" i="4"/>
  <c r="N85" i="4"/>
  <c r="N84" i="4"/>
  <c r="N83" i="4"/>
  <c r="N82" i="4"/>
  <c r="R77" i="4"/>
  <c r="U79" i="4"/>
  <c r="T79" i="4"/>
  <c r="S79" i="4"/>
  <c r="R79" i="4"/>
  <c r="U78" i="4"/>
  <c r="T78" i="4"/>
  <c r="S78" i="4"/>
  <c r="R78" i="4"/>
  <c r="U77" i="4"/>
  <c r="T77" i="4"/>
  <c r="S77" i="4"/>
  <c r="U76" i="4"/>
  <c r="T76" i="4"/>
  <c r="S76" i="4"/>
  <c r="R76" i="4"/>
  <c r="U75" i="4"/>
  <c r="T75" i="4"/>
  <c r="S75" i="4"/>
  <c r="R75" i="4"/>
  <c r="U74" i="4"/>
  <c r="T74" i="4"/>
  <c r="S74" i="4"/>
  <c r="R74" i="4"/>
  <c r="P79" i="4"/>
  <c r="P78" i="4"/>
  <c r="P77" i="4"/>
  <c r="P76" i="4"/>
  <c r="P75" i="4"/>
  <c r="P74" i="4"/>
  <c r="N79" i="4"/>
  <c r="N78" i="4"/>
  <c r="N77" i="4"/>
  <c r="N76" i="4"/>
  <c r="N75" i="4"/>
  <c r="N74" i="4"/>
  <c r="J88" i="4"/>
  <c r="I88" i="4"/>
  <c r="H88" i="4"/>
  <c r="G88" i="4"/>
  <c r="E88" i="4"/>
  <c r="C88" i="4"/>
  <c r="J87" i="4"/>
  <c r="I87" i="4"/>
  <c r="H87" i="4"/>
  <c r="G87" i="4"/>
  <c r="E87" i="4"/>
  <c r="C87" i="4"/>
  <c r="J86" i="4"/>
  <c r="I86" i="4"/>
  <c r="H86" i="4"/>
  <c r="G86" i="4"/>
  <c r="E86" i="4"/>
  <c r="C86" i="4"/>
  <c r="J85" i="4"/>
  <c r="I85" i="4"/>
  <c r="H85" i="4"/>
  <c r="G85" i="4"/>
  <c r="E85" i="4"/>
  <c r="C85" i="4"/>
  <c r="J84" i="4"/>
  <c r="I84" i="4"/>
  <c r="H84" i="4"/>
  <c r="G84" i="4"/>
  <c r="E84" i="4"/>
  <c r="C84" i="4"/>
  <c r="J83" i="4"/>
  <c r="I83" i="4"/>
  <c r="H83" i="4"/>
  <c r="G83" i="4"/>
  <c r="E83" i="4"/>
  <c r="C83" i="4"/>
  <c r="J82" i="4"/>
  <c r="I82" i="4"/>
  <c r="H82" i="4"/>
  <c r="G82" i="4"/>
  <c r="E82" i="4"/>
  <c r="C82" i="4"/>
  <c r="P66" i="4"/>
  <c r="G71" i="4" s="1"/>
  <c r="P60" i="4"/>
  <c r="G69" i="4" s="1"/>
  <c r="N67" i="4"/>
  <c r="E71" i="4" s="1"/>
  <c r="N59" i="4"/>
  <c r="E69" i="4" s="1"/>
  <c r="L66" i="4"/>
  <c r="C71" i="4" s="1"/>
  <c r="E70" i="4"/>
  <c r="I71" i="4"/>
  <c r="H71" i="4"/>
  <c r="I70" i="4"/>
  <c r="H70" i="4"/>
  <c r="G70" i="4"/>
  <c r="I69" i="4"/>
  <c r="H69" i="4"/>
  <c r="C70" i="4"/>
  <c r="C69" i="4"/>
  <c r="R67" i="4"/>
  <c r="R66" i="4"/>
  <c r="R65" i="4"/>
  <c r="R64" i="4"/>
  <c r="R63" i="4"/>
  <c r="R62" i="4"/>
  <c r="R61" i="4"/>
  <c r="R60" i="4"/>
  <c r="R59" i="4"/>
  <c r="Q67" i="4"/>
  <c r="Q66" i="4"/>
  <c r="Q65" i="4"/>
  <c r="Q64" i="4"/>
  <c r="Q63" i="4"/>
  <c r="Q62" i="4"/>
  <c r="Q61" i="4"/>
  <c r="Q60" i="4"/>
  <c r="Q59" i="4"/>
  <c r="P67" i="4"/>
  <c r="P65" i="4"/>
  <c r="P64" i="4"/>
  <c r="P63" i="4"/>
  <c r="P62" i="4"/>
  <c r="P61" i="4"/>
  <c r="P59" i="4"/>
  <c r="N66" i="4"/>
  <c r="N65" i="4"/>
  <c r="N64" i="4"/>
  <c r="N63" i="4"/>
  <c r="N62" i="4"/>
  <c r="N61" i="4"/>
  <c r="N60" i="4"/>
  <c r="L67" i="4"/>
  <c r="L65" i="4"/>
  <c r="L64" i="4"/>
  <c r="L63" i="4"/>
  <c r="L62" i="4"/>
  <c r="L61" i="4"/>
  <c r="L60" i="4"/>
  <c r="L59" i="4"/>
  <c r="I66" i="4"/>
  <c r="I65" i="4"/>
  <c r="I64" i="4"/>
  <c r="I63" i="4"/>
  <c r="I62" i="4"/>
  <c r="I61" i="4"/>
  <c r="I60" i="4"/>
  <c r="I59" i="4"/>
  <c r="I58" i="4"/>
  <c r="H66" i="4"/>
  <c r="H65" i="4"/>
  <c r="H64" i="4"/>
  <c r="H63" i="4"/>
  <c r="H62" i="4"/>
  <c r="H61" i="4"/>
  <c r="H60" i="4"/>
  <c r="H59" i="4"/>
  <c r="H58" i="4"/>
  <c r="G66" i="4"/>
  <c r="G65" i="4"/>
  <c r="G64" i="4"/>
  <c r="G63" i="4"/>
  <c r="G62" i="4"/>
  <c r="G61" i="4"/>
  <c r="G60" i="4"/>
  <c r="G59" i="4"/>
  <c r="G58" i="4"/>
  <c r="E66" i="4"/>
  <c r="E65" i="4"/>
  <c r="E64" i="4"/>
  <c r="E63" i="4"/>
  <c r="E62" i="4"/>
  <c r="E61" i="4"/>
  <c r="E60" i="4"/>
  <c r="E59" i="4"/>
  <c r="E58" i="4"/>
  <c r="C66" i="4"/>
  <c r="C65" i="4"/>
  <c r="C64" i="4"/>
  <c r="C63" i="4"/>
  <c r="C62" i="4"/>
  <c r="C61" i="4"/>
  <c r="C60" i="4"/>
  <c r="C59" i="4"/>
  <c r="C58" i="4"/>
  <c r="S54" i="4"/>
  <c r="S51" i="4"/>
  <c r="R50" i="4"/>
  <c r="M51" i="4"/>
  <c r="M50" i="4"/>
  <c r="S56" i="4"/>
  <c r="R56" i="4"/>
  <c r="Q56" i="4"/>
  <c r="O56" i="4"/>
  <c r="M56" i="4"/>
  <c r="S55" i="4"/>
  <c r="R55" i="4"/>
  <c r="Q55" i="4"/>
  <c r="O55" i="4"/>
  <c r="M55" i="4"/>
  <c r="R54" i="4"/>
  <c r="Q54" i="4"/>
  <c r="O54" i="4"/>
  <c r="M54" i="4"/>
  <c r="S53" i="4"/>
  <c r="R53" i="4"/>
  <c r="Q53" i="4"/>
  <c r="O53" i="4"/>
  <c r="M53" i="4"/>
  <c r="S52" i="4"/>
  <c r="R52" i="4"/>
  <c r="Q52" i="4"/>
  <c r="O52" i="4"/>
  <c r="M52" i="4"/>
  <c r="R51" i="4"/>
  <c r="Q51" i="4"/>
  <c r="O51" i="4"/>
  <c r="S50" i="4"/>
  <c r="Q50" i="4"/>
  <c r="O50" i="4"/>
  <c r="S49" i="4"/>
  <c r="R49" i="4"/>
  <c r="Q49" i="4"/>
  <c r="O49" i="4"/>
  <c r="M49" i="4"/>
  <c r="S48" i="4"/>
  <c r="R48" i="4"/>
  <c r="Q48" i="4"/>
  <c r="O48" i="4"/>
  <c r="M48" i="4"/>
  <c r="S47" i="4"/>
  <c r="R47" i="4"/>
  <c r="Q47" i="4"/>
  <c r="O47" i="4"/>
  <c r="M47" i="4"/>
  <c r="O44" i="4" l="1"/>
  <c r="N44" i="4"/>
  <c r="M44" i="4"/>
  <c r="O43" i="4"/>
  <c r="N43" i="4"/>
  <c r="M43" i="4"/>
  <c r="J44" i="4"/>
  <c r="I44" i="4"/>
  <c r="H44" i="4"/>
  <c r="J43" i="4"/>
  <c r="I43" i="4"/>
  <c r="H43" i="4"/>
  <c r="E44" i="4"/>
  <c r="D44" i="4"/>
  <c r="C44" i="4"/>
  <c r="E43" i="4"/>
  <c r="D43" i="4"/>
  <c r="C43" i="4"/>
  <c r="U36" i="4" l="1"/>
  <c r="T36" i="4"/>
  <c r="S36" i="4"/>
  <c r="R36" i="4"/>
  <c r="Q36" i="4"/>
  <c r="U35" i="4"/>
  <c r="T35" i="4"/>
  <c r="S35" i="4"/>
  <c r="R35" i="4"/>
  <c r="Q35" i="4"/>
  <c r="N36" i="4"/>
  <c r="M36" i="4"/>
  <c r="L36" i="4"/>
  <c r="K36" i="4"/>
  <c r="J36" i="4"/>
  <c r="N35" i="4"/>
  <c r="M35" i="4"/>
  <c r="L35" i="4"/>
  <c r="K35" i="4"/>
  <c r="J35" i="4"/>
  <c r="G36" i="4"/>
  <c r="F36" i="4"/>
  <c r="E36" i="4"/>
  <c r="D36" i="4"/>
  <c r="C36" i="4"/>
  <c r="G35" i="4"/>
  <c r="F35" i="4"/>
  <c r="E35" i="4"/>
  <c r="D35" i="4"/>
  <c r="C35" i="4"/>
  <c r="U29" i="4"/>
  <c r="T29" i="4"/>
  <c r="S29" i="4"/>
  <c r="R29" i="4"/>
  <c r="Q29" i="4"/>
  <c r="U28" i="4"/>
  <c r="T28" i="4"/>
  <c r="S28" i="4"/>
  <c r="R28" i="4"/>
  <c r="Q28" i="4"/>
  <c r="N29" i="4"/>
  <c r="M29" i="4"/>
  <c r="L29" i="4"/>
  <c r="K29" i="4"/>
  <c r="J29" i="4"/>
  <c r="N28" i="4"/>
  <c r="M28" i="4"/>
  <c r="L28" i="4"/>
  <c r="K28" i="4"/>
  <c r="J28" i="4"/>
  <c r="G29" i="4"/>
  <c r="F29" i="4"/>
  <c r="E29" i="4"/>
  <c r="D29" i="4"/>
  <c r="C29" i="4"/>
  <c r="G28" i="4"/>
  <c r="F28" i="4"/>
  <c r="E28" i="4"/>
  <c r="D28" i="4"/>
  <c r="C28" i="4"/>
  <c r="M21" i="4" l="1"/>
  <c r="O22" i="4"/>
  <c r="N22" i="4"/>
  <c r="M22" i="4"/>
  <c r="O21" i="4"/>
  <c r="N21" i="4"/>
  <c r="J22" i="4"/>
  <c r="I22" i="4"/>
  <c r="H22" i="4"/>
  <c r="J21" i="4"/>
  <c r="I21" i="4"/>
  <c r="H21" i="4"/>
  <c r="E22" i="4"/>
  <c r="D22" i="4"/>
  <c r="E21" i="4"/>
  <c r="D21" i="4"/>
  <c r="C21" i="4"/>
  <c r="C22" i="4"/>
  <c r="N11" i="4" l="1"/>
  <c r="M11" i="4"/>
  <c r="N10" i="4"/>
  <c r="M10" i="4"/>
  <c r="J13" i="4"/>
  <c r="L12" i="4"/>
  <c r="K12" i="4"/>
  <c r="L11" i="4"/>
  <c r="K11" i="4"/>
  <c r="J11" i="4"/>
  <c r="I11" i="4"/>
  <c r="J10" i="4"/>
  <c r="K10" i="4"/>
  <c r="L10" i="4"/>
  <c r="I10" i="4"/>
  <c r="F12" i="4"/>
  <c r="E12" i="4"/>
  <c r="D13" i="4"/>
  <c r="F11" i="4"/>
  <c r="E11" i="4"/>
  <c r="D11" i="4"/>
  <c r="C11" i="4"/>
  <c r="F10" i="4"/>
  <c r="E10" i="4"/>
  <c r="D10" i="4"/>
  <c r="C10" i="4"/>
  <c r="Q3" i="4"/>
  <c r="N3" i="4"/>
  <c r="P6" i="4"/>
  <c r="F13" i="4" s="1"/>
  <c r="L13" i="4" s="1"/>
  <c r="O6" i="4"/>
  <c r="E13" i="4" s="1"/>
  <c r="K13" i="4" s="1"/>
  <c r="N6" i="4"/>
  <c r="P5" i="4"/>
  <c r="O5" i="4"/>
  <c r="N5" i="4"/>
  <c r="D12" i="4" s="1"/>
  <c r="J12" i="4" s="1"/>
  <c r="P4" i="4"/>
  <c r="O4" i="4"/>
  <c r="N4" i="4"/>
  <c r="P3" i="4"/>
  <c r="O3" i="4"/>
  <c r="M6" i="4"/>
  <c r="C13" i="4" s="1"/>
  <c r="I13" i="4" s="1"/>
  <c r="M5" i="4"/>
  <c r="C12" i="4" s="1"/>
  <c r="I12" i="4" s="1"/>
  <c r="M4" i="4"/>
  <c r="M3" i="4"/>
  <c r="AB62" i="2"/>
  <c r="AB63" i="2"/>
  <c r="X62" i="2"/>
  <c r="L92" i="2"/>
  <c r="K92" i="2"/>
  <c r="I92" i="2"/>
  <c r="H92" i="2"/>
  <c r="L91" i="2"/>
  <c r="K91" i="2"/>
  <c r="I91" i="2"/>
  <c r="H91" i="2"/>
  <c r="AA63" i="2"/>
  <c r="J377" i="1"/>
  <c r="J376" i="1"/>
  <c r="J375" i="1"/>
  <c r="Q375" i="1" s="1"/>
  <c r="J374" i="1"/>
  <c r="J373" i="1"/>
  <c r="S373" i="1" s="1"/>
  <c r="J372" i="1"/>
  <c r="J371" i="1"/>
  <c r="J370" i="1"/>
  <c r="J369" i="1"/>
  <c r="J368" i="1"/>
  <c r="R368" i="1" s="1"/>
  <c r="J367" i="1"/>
  <c r="N367" i="1" s="1"/>
  <c r="J366" i="1"/>
  <c r="R366" i="1" s="1"/>
  <c r="J365" i="1"/>
  <c r="J364" i="1"/>
  <c r="J363" i="1"/>
  <c r="J362" i="1"/>
  <c r="J361" i="1"/>
  <c r="N361" i="1" s="1"/>
  <c r="J360" i="1"/>
  <c r="J359" i="1"/>
  <c r="J358" i="1"/>
  <c r="J357" i="1"/>
  <c r="J356" i="1"/>
  <c r="N356" i="1" s="1"/>
  <c r="J355" i="1"/>
  <c r="N355" i="1" s="1"/>
  <c r="J354" i="1"/>
  <c r="S354" i="1" s="1"/>
  <c r="J351" i="1"/>
  <c r="J350" i="1"/>
  <c r="J349" i="1"/>
  <c r="S349" i="1" s="1"/>
  <c r="J348" i="1"/>
  <c r="J347" i="1"/>
  <c r="J346" i="1"/>
  <c r="J345" i="1"/>
  <c r="J344" i="1"/>
  <c r="J343" i="1"/>
  <c r="J342" i="1"/>
  <c r="S342" i="1" s="1"/>
  <c r="J341" i="1"/>
  <c r="S341" i="1" s="1"/>
  <c r="J340" i="1"/>
  <c r="S340" i="1" s="1"/>
  <c r="J339" i="1"/>
  <c r="J338" i="1"/>
  <c r="J337" i="1"/>
  <c r="S337" i="1" s="1"/>
  <c r="J336" i="1"/>
  <c r="J335" i="1"/>
  <c r="J334" i="1"/>
  <c r="J333" i="1"/>
  <c r="J332" i="1"/>
  <c r="J331" i="1"/>
  <c r="J330" i="1"/>
  <c r="R330" i="1" s="1"/>
  <c r="J329" i="1"/>
  <c r="J328" i="1"/>
  <c r="R328" i="1" s="1"/>
  <c r="M377" i="1"/>
  <c r="S376" i="1"/>
  <c r="M374" i="1"/>
  <c r="Q372" i="1"/>
  <c r="P371" i="1"/>
  <c r="N371" i="1"/>
  <c r="N370" i="1"/>
  <c r="S369" i="1"/>
  <c r="R369" i="1"/>
  <c r="S368" i="1"/>
  <c r="N365" i="1"/>
  <c r="N364" i="1"/>
  <c r="S363" i="1"/>
  <c r="R363" i="1"/>
  <c r="S362" i="1"/>
  <c r="R362" i="1"/>
  <c r="Q362" i="1"/>
  <c r="P362" i="1"/>
  <c r="O362" i="1"/>
  <c r="N362" i="1"/>
  <c r="S360" i="1"/>
  <c r="R360" i="1"/>
  <c r="N359" i="1"/>
  <c r="N358" i="1"/>
  <c r="S357" i="1"/>
  <c r="R357" i="1"/>
  <c r="S351" i="1"/>
  <c r="O350" i="1"/>
  <c r="S348" i="1"/>
  <c r="O347" i="1"/>
  <c r="M346" i="1"/>
  <c r="S345" i="1"/>
  <c r="R345" i="1"/>
  <c r="Q345" i="1"/>
  <c r="P345" i="1"/>
  <c r="O345" i="1"/>
  <c r="N345" i="1"/>
  <c r="M344" i="1"/>
  <c r="S343" i="1"/>
  <c r="O343" i="1"/>
  <c r="N343" i="1"/>
  <c r="R343" i="1"/>
  <c r="P342" i="1"/>
  <c r="O342" i="1"/>
  <c r="N342" i="1"/>
  <c r="S339" i="1"/>
  <c r="R339" i="1"/>
  <c r="Q339" i="1"/>
  <c r="P339" i="1"/>
  <c r="O339" i="1"/>
  <c r="N339" i="1"/>
  <c r="S338" i="1"/>
  <c r="N337" i="1"/>
  <c r="S336" i="1"/>
  <c r="R336" i="1"/>
  <c r="Q336" i="1"/>
  <c r="P336" i="1"/>
  <c r="O336" i="1"/>
  <c r="N336" i="1"/>
  <c r="S335" i="1"/>
  <c r="S334" i="1"/>
  <c r="AU327" i="1" s="1"/>
  <c r="O334" i="1"/>
  <c r="N334" i="1"/>
  <c r="R334" i="1"/>
  <c r="S333" i="1"/>
  <c r="R333" i="1"/>
  <c r="Q333" i="1"/>
  <c r="P333" i="1"/>
  <c r="O333" i="1"/>
  <c r="N333" i="1"/>
  <c r="M332" i="1"/>
  <c r="S331" i="1"/>
  <c r="O331" i="1"/>
  <c r="N331" i="1"/>
  <c r="R331" i="1"/>
  <c r="S330" i="1"/>
  <c r="S329" i="1"/>
  <c r="N328" i="1"/>
  <c r="M12" i="4" l="1"/>
  <c r="N12" i="4"/>
  <c r="N13" i="4"/>
  <c r="M13" i="4"/>
  <c r="N368" i="1"/>
  <c r="R354" i="1"/>
  <c r="O368" i="1"/>
  <c r="Q368" i="1"/>
  <c r="P368" i="1"/>
  <c r="Q342" i="1"/>
  <c r="O328" i="1"/>
  <c r="S328" i="1"/>
  <c r="N330" i="1"/>
  <c r="Z327" i="1" s="1"/>
  <c r="R342" i="1"/>
  <c r="P330" i="1"/>
  <c r="Q330" i="1"/>
  <c r="R340" i="1"/>
  <c r="O330" i="1"/>
  <c r="R337" i="1"/>
  <c r="N340" i="1"/>
  <c r="O340" i="1"/>
  <c r="O337" i="1"/>
  <c r="Q356" i="1"/>
  <c r="P356" i="1"/>
  <c r="O356" i="1"/>
  <c r="S356" i="1"/>
  <c r="R356" i="1"/>
  <c r="S366" i="1"/>
  <c r="Q365" i="1"/>
  <c r="O365" i="1"/>
  <c r="S365" i="1"/>
  <c r="P365" i="1"/>
  <c r="R365" i="1"/>
  <c r="Q359" i="1"/>
  <c r="R359" i="1"/>
  <c r="S359" i="1"/>
  <c r="O359" i="1"/>
  <c r="P359" i="1"/>
  <c r="O371" i="1"/>
  <c r="S371" i="1"/>
  <c r="Q371" i="1"/>
  <c r="R371" i="1"/>
  <c r="R375" i="1"/>
  <c r="S375" i="1"/>
  <c r="N374" i="1"/>
  <c r="N377" i="1"/>
  <c r="N375" i="1"/>
  <c r="O374" i="1"/>
  <c r="O377" i="1"/>
  <c r="N372" i="1"/>
  <c r="P374" i="1"/>
  <c r="P377" i="1"/>
  <c r="R372" i="1"/>
  <c r="S372" i="1"/>
  <c r="Q374" i="1"/>
  <c r="Q377" i="1"/>
  <c r="R374" i="1"/>
  <c r="R377" i="1"/>
  <c r="S374" i="1"/>
  <c r="S377" i="1"/>
  <c r="N373" i="1"/>
  <c r="N376" i="1"/>
  <c r="O373" i="1"/>
  <c r="O376" i="1"/>
  <c r="P373" i="1"/>
  <c r="P376" i="1"/>
  <c r="M372" i="1"/>
  <c r="Q373" i="1"/>
  <c r="M375" i="1"/>
  <c r="Q376" i="1"/>
  <c r="M373" i="1"/>
  <c r="O375" i="1"/>
  <c r="P372" i="1"/>
  <c r="P375" i="1"/>
  <c r="M376" i="1"/>
  <c r="R373" i="1"/>
  <c r="R376" i="1"/>
  <c r="O372" i="1"/>
  <c r="P370" i="1"/>
  <c r="O361" i="1"/>
  <c r="O355" i="1"/>
  <c r="O358" i="1"/>
  <c r="O364" i="1"/>
  <c r="O367" i="1"/>
  <c r="Q358" i="1"/>
  <c r="M366" i="1"/>
  <c r="N354" i="1"/>
  <c r="N357" i="1"/>
  <c r="R361" i="1"/>
  <c r="N363" i="1"/>
  <c r="R364" i="1"/>
  <c r="N366" i="1"/>
  <c r="R367" i="1"/>
  <c r="N369" i="1"/>
  <c r="R370" i="1"/>
  <c r="P364" i="1"/>
  <c r="P367" i="1"/>
  <c r="M354" i="1"/>
  <c r="M360" i="1"/>
  <c r="Q367" i="1"/>
  <c r="R358" i="1"/>
  <c r="O354" i="1"/>
  <c r="O370" i="1"/>
  <c r="P355" i="1"/>
  <c r="P358" i="1"/>
  <c r="Q355" i="1"/>
  <c r="M357" i="1"/>
  <c r="Q361" i="1"/>
  <c r="Q364" i="1"/>
  <c r="M369" i="1"/>
  <c r="N360" i="1"/>
  <c r="S355" i="1"/>
  <c r="S358" i="1"/>
  <c r="S361" i="1"/>
  <c r="AU328" i="1" s="1"/>
  <c r="S364" i="1"/>
  <c r="O369" i="1"/>
  <c r="P357" i="1"/>
  <c r="P360" i="1"/>
  <c r="Q354" i="1"/>
  <c r="M356" i="1"/>
  <c r="Q357" i="1"/>
  <c r="M359" i="1"/>
  <c r="Q360" i="1"/>
  <c r="M362" i="1"/>
  <c r="Q363" i="1"/>
  <c r="M365" i="1"/>
  <c r="Q366" i="1"/>
  <c r="M368" i="1"/>
  <c r="Q369" i="1"/>
  <c r="M371" i="1"/>
  <c r="M358" i="1"/>
  <c r="P361" i="1"/>
  <c r="M363" i="1"/>
  <c r="Q370" i="1"/>
  <c r="R355" i="1"/>
  <c r="O357" i="1"/>
  <c r="O360" i="1"/>
  <c r="O363" i="1"/>
  <c r="O366" i="1"/>
  <c r="S367" i="1"/>
  <c r="S370" i="1"/>
  <c r="P354" i="1"/>
  <c r="P363" i="1"/>
  <c r="P366" i="1"/>
  <c r="P369" i="1"/>
  <c r="M355" i="1"/>
  <c r="M361" i="1"/>
  <c r="M364" i="1"/>
  <c r="M367" i="1"/>
  <c r="M370" i="1"/>
  <c r="Q347" i="1"/>
  <c r="P347" i="1"/>
  <c r="R347" i="1"/>
  <c r="S347" i="1"/>
  <c r="P350" i="1"/>
  <c r="Q350" i="1"/>
  <c r="R350" i="1"/>
  <c r="S350" i="1"/>
  <c r="M349" i="1"/>
  <c r="O346" i="1"/>
  <c r="P346" i="1"/>
  <c r="N351" i="1"/>
  <c r="N346" i="1"/>
  <c r="N349" i="1"/>
  <c r="O349" i="1"/>
  <c r="Q346" i="1"/>
  <c r="R346" i="1"/>
  <c r="P351" i="1"/>
  <c r="Q349" i="1"/>
  <c r="N348" i="1"/>
  <c r="O348" i="1"/>
  <c r="O351" i="1"/>
  <c r="M347" i="1"/>
  <c r="Q348" i="1"/>
  <c r="M350" i="1"/>
  <c r="Q351" i="1"/>
  <c r="P349" i="1"/>
  <c r="M348" i="1"/>
  <c r="R349" i="1"/>
  <c r="S346" i="1"/>
  <c r="P348" i="1"/>
  <c r="N347" i="1"/>
  <c r="R348" i="1"/>
  <c r="N350" i="1"/>
  <c r="R351" i="1"/>
  <c r="M351" i="1"/>
  <c r="M329" i="1"/>
  <c r="N332" i="1"/>
  <c r="N335" i="1"/>
  <c r="N338" i="1"/>
  <c r="AA327" i="1" s="1"/>
  <c r="N341" i="1"/>
  <c r="N344" i="1"/>
  <c r="O329" i="1"/>
  <c r="O332" i="1"/>
  <c r="O335" i="1"/>
  <c r="O338" i="1"/>
  <c r="AE327" i="1" s="1"/>
  <c r="O341" i="1"/>
  <c r="O344" i="1"/>
  <c r="P329" i="1"/>
  <c r="P332" i="1"/>
  <c r="P335" i="1"/>
  <c r="P338" i="1"/>
  <c r="P341" i="1"/>
  <c r="P344" i="1"/>
  <c r="M328" i="1"/>
  <c r="Q329" i="1"/>
  <c r="M331" i="1"/>
  <c r="Q332" i="1"/>
  <c r="M334" i="1"/>
  <c r="Q335" i="1"/>
  <c r="M337" i="1"/>
  <c r="Q338" i="1"/>
  <c r="M340" i="1"/>
  <c r="Q341" i="1"/>
  <c r="M343" i="1"/>
  <c r="Q344" i="1"/>
  <c r="R332" i="1"/>
  <c r="M335" i="1"/>
  <c r="N329" i="1"/>
  <c r="R335" i="1"/>
  <c r="AQ327" i="1" s="1"/>
  <c r="R338" i="1"/>
  <c r="R341" i="1"/>
  <c r="R344" i="1"/>
  <c r="P340" i="1"/>
  <c r="Q328" i="1"/>
  <c r="M330" i="1"/>
  <c r="Q331" i="1"/>
  <c r="M333" i="1"/>
  <c r="Q334" i="1"/>
  <c r="AM327" i="1" s="1"/>
  <c r="M336" i="1"/>
  <c r="Q337" i="1"/>
  <c r="M339" i="1"/>
  <c r="Q340" i="1"/>
  <c r="M342" i="1"/>
  <c r="Q343" i="1"/>
  <c r="M345" i="1"/>
  <c r="M338" i="1"/>
  <c r="M341" i="1"/>
  <c r="R329" i="1"/>
  <c r="AP327" i="1" s="1"/>
  <c r="S332" i="1"/>
  <c r="S344" i="1"/>
  <c r="AV327" i="1" s="1"/>
  <c r="P328" i="1"/>
  <c r="AH327" i="1" s="1"/>
  <c r="P331" i="1"/>
  <c r="P334" i="1"/>
  <c r="AI327" i="1" s="1"/>
  <c r="P337" i="1"/>
  <c r="P343" i="1"/>
  <c r="AE328" i="1" l="1"/>
  <c r="AA328" i="1"/>
  <c r="V327" i="1"/>
  <c r="AO327" i="1"/>
  <c r="AD327" i="1"/>
  <c r="AL327" i="1"/>
  <c r="X327" i="1"/>
  <c r="AF327" i="1"/>
  <c r="AB327" i="1"/>
  <c r="AT327" i="1"/>
  <c r="AJ327" i="1"/>
  <c r="AN327" i="1"/>
  <c r="Z331" i="1" s="1"/>
  <c r="W327" i="1"/>
  <c r="V331" i="1" s="1"/>
  <c r="AR327" i="1"/>
  <c r="AP328" i="1"/>
  <c r="AQ328" i="1"/>
  <c r="AI328" i="1"/>
  <c r="AH328" i="1"/>
  <c r="AT328" i="1"/>
  <c r="AV328" i="1"/>
  <c r="AR328" i="1"/>
  <c r="AO328" i="1"/>
  <c r="AW328" i="1"/>
  <c r="AS328" i="1"/>
  <c r="AG328" i="1"/>
  <c r="AC328" i="1"/>
  <c r="Y328" i="1"/>
  <c r="AK328" i="1"/>
  <c r="AM328" i="1"/>
  <c r="V328" i="1"/>
  <c r="X328" i="1"/>
  <c r="AJ328" i="1"/>
  <c r="AL328" i="1"/>
  <c r="W328" i="1"/>
  <c r="AF328" i="1"/>
  <c r="AN328" i="1"/>
  <c r="Z328" i="1"/>
  <c r="AB328" i="1"/>
  <c r="AD328" i="1"/>
  <c r="AG327" i="1"/>
  <c r="Y327" i="1"/>
  <c r="AK327" i="1"/>
  <c r="AS327" i="1"/>
  <c r="AW327" i="1"/>
  <c r="AC327" i="1"/>
  <c r="X331" i="1"/>
  <c r="AA332" i="1" l="1"/>
  <c r="AA331" i="1"/>
  <c r="Y335" i="1"/>
  <c r="V335" i="1"/>
  <c r="Z335" i="1"/>
  <c r="X335" i="1"/>
  <c r="AB336" i="1"/>
  <c r="Y332" i="1"/>
  <c r="AA336" i="1"/>
  <c r="AB332" i="1"/>
  <c r="Y336" i="1"/>
  <c r="V336" i="1"/>
  <c r="V332" i="1"/>
  <c r="Z336" i="1"/>
  <c r="Z332" i="1"/>
  <c r="X332" i="1"/>
  <c r="X336" i="1"/>
  <c r="W336" i="1"/>
  <c r="W332" i="1"/>
  <c r="AA335" i="1"/>
  <c r="Y331" i="1"/>
  <c r="AB331" i="1"/>
  <c r="AB335" i="1"/>
  <c r="W331" i="1"/>
  <c r="W335" i="1"/>
  <c r="J324" i="1" l="1"/>
  <c r="J323" i="1"/>
  <c r="J322" i="1"/>
  <c r="J321" i="1"/>
  <c r="J320" i="1"/>
  <c r="J319" i="1"/>
  <c r="J318" i="1"/>
  <c r="J317" i="1"/>
  <c r="J316" i="1"/>
  <c r="J315" i="1"/>
  <c r="P315" i="1" s="1"/>
  <c r="J314" i="1"/>
  <c r="J313" i="1"/>
  <c r="R313" i="1" s="1"/>
  <c r="J312" i="1"/>
  <c r="S312" i="1" s="1"/>
  <c r="J311" i="1"/>
  <c r="O311" i="1" s="1"/>
  <c r="J310" i="1"/>
  <c r="R310" i="1" s="1"/>
  <c r="J309" i="1"/>
  <c r="S309" i="1" s="1"/>
  <c r="J308" i="1"/>
  <c r="O308" i="1" s="1"/>
  <c r="J307" i="1"/>
  <c r="J306" i="1"/>
  <c r="J305" i="1"/>
  <c r="J304" i="1"/>
  <c r="J303" i="1"/>
  <c r="P303" i="1" s="1"/>
  <c r="J302" i="1"/>
  <c r="J301" i="1"/>
  <c r="R301" i="1" s="1"/>
  <c r="J298" i="1"/>
  <c r="J297" i="1"/>
  <c r="S297" i="1" s="1"/>
  <c r="J296" i="1"/>
  <c r="J295" i="1"/>
  <c r="J294" i="1"/>
  <c r="J293" i="1"/>
  <c r="J292" i="1"/>
  <c r="J291" i="1"/>
  <c r="R291" i="1" s="1"/>
  <c r="J290" i="1"/>
  <c r="M290" i="1" s="1"/>
  <c r="J289" i="1"/>
  <c r="J288" i="1"/>
  <c r="R288" i="1" s="1"/>
  <c r="J287" i="1"/>
  <c r="M287" i="1" s="1"/>
  <c r="J286" i="1"/>
  <c r="J285" i="1"/>
  <c r="J284" i="1"/>
  <c r="S284" i="1" s="1"/>
  <c r="J283" i="1"/>
  <c r="J282" i="1"/>
  <c r="P282" i="1" s="1"/>
  <c r="J281" i="1"/>
  <c r="J280" i="1"/>
  <c r="J279" i="1"/>
  <c r="P279" i="1" s="1"/>
  <c r="J278" i="1"/>
  <c r="Q278" i="1" s="1"/>
  <c r="J277" i="1"/>
  <c r="P277" i="1" s="1"/>
  <c r="J276" i="1"/>
  <c r="J275" i="1"/>
  <c r="Q275" i="1" s="1"/>
  <c r="R324" i="1"/>
  <c r="S323" i="1"/>
  <c r="S322" i="1"/>
  <c r="R321" i="1"/>
  <c r="S320" i="1"/>
  <c r="R319" i="1"/>
  <c r="S318" i="1"/>
  <c r="R318" i="1"/>
  <c r="Q318" i="1"/>
  <c r="P318" i="1"/>
  <c r="O318" i="1"/>
  <c r="N318" i="1"/>
  <c r="O317" i="1"/>
  <c r="R316" i="1"/>
  <c r="S315" i="1"/>
  <c r="R315" i="1"/>
  <c r="Q315" i="1"/>
  <c r="O314" i="1"/>
  <c r="S313" i="1"/>
  <c r="R312" i="1"/>
  <c r="Q312" i="1"/>
  <c r="P312" i="1"/>
  <c r="O312" i="1"/>
  <c r="N312" i="1"/>
  <c r="S307" i="1"/>
  <c r="R307" i="1"/>
  <c r="S306" i="1"/>
  <c r="R306" i="1"/>
  <c r="Q306" i="1"/>
  <c r="P306" i="1"/>
  <c r="O306" i="1"/>
  <c r="N306" i="1"/>
  <c r="O305" i="1"/>
  <c r="S304" i="1"/>
  <c r="R304" i="1"/>
  <c r="S303" i="1"/>
  <c r="R303" i="1"/>
  <c r="Q303" i="1"/>
  <c r="O302" i="1"/>
  <c r="S301" i="1"/>
  <c r="N298" i="1"/>
  <c r="R296" i="1"/>
  <c r="N295" i="1"/>
  <c r="S294" i="1"/>
  <c r="R293" i="1"/>
  <c r="N292" i="1"/>
  <c r="S291" i="1"/>
  <c r="S290" i="1"/>
  <c r="R290" i="1"/>
  <c r="Q290" i="1"/>
  <c r="P290" i="1"/>
  <c r="O290" i="1"/>
  <c r="N290" i="1"/>
  <c r="O289" i="1"/>
  <c r="N287" i="1"/>
  <c r="M286" i="1"/>
  <c r="P285" i="1"/>
  <c r="O283" i="1"/>
  <c r="P281" i="1"/>
  <c r="O281" i="1"/>
  <c r="N281" i="1"/>
  <c r="M280" i="1"/>
  <c r="S279" i="1"/>
  <c r="S278" i="1"/>
  <c r="R278" i="1"/>
  <c r="O278" i="1"/>
  <c r="N278" i="1"/>
  <c r="M278" i="1"/>
  <c r="P276" i="1"/>
  <c r="R275" i="1"/>
  <c r="O275" i="1"/>
  <c r="S288" i="1" l="1"/>
  <c r="O309" i="1"/>
  <c r="P309" i="1"/>
  <c r="Q309" i="1"/>
  <c r="R309" i="1"/>
  <c r="AQ275" i="1" s="1"/>
  <c r="N315" i="1"/>
  <c r="O303" i="1"/>
  <c r="S310" i="1"/>
  <c r="O315" i="1"/>
  <c r="N309" i="1"/>
  <c r="N303" i="1"/>
  <c r="Q287" i="1"/>
  <c r="S287" i="1"/>
  <c r="AV274" i="1" s="1"/>
  <c r="S275" i="1"/>
  <c r="P291" i="1"/>
  <c r="R287" i="1"/>
  <c r="P288" i="1"/>
  <c r="M275" i="1"/>
  <c r="P278" i="1"/>
  <c r="R284" i="1"/>
  <c r="Q288" i="1"/>
  <c r="Q291" i="1"/>
  <c r="O287" i="1"/>
  <c r="P287" i="1"/>
  <c r="N275" i="1"/>
  <c r="P275" i="1"/>
  <c r="S316" i="1"/>
  <c r="Q321" i="1"/>
  <c r="S321" i="1"/>
  <c r="O321" i="1"/>
  <c r="O324" i="1"/>
  <c r="M320" i="1"/>
  <c r="S324" i="1"/>
  <c r="O320" i="1"/>
  <c r="M323" i="1"/>
  <c r="P320" i="1"/>
  <c r="N323" i="1"/>
  <c r="Q324" i="1"/>
  <c r="R320" i="1"/>
  <c r="R323" i="1"/>
  <c r="N324" i="1"/>
  <c r="N320" i="1"/>
  <c r="Q320" i="1"/>
  <c r="O323" i="1"/>
  <c r="P323" i="1"/>
  <c r="Q323" i="1"/>
  <c r="N321" i="1"/>
  <c r="M319" i="1"/>
  <c r="M322" i="1"/>
  <c r="N319" i="1"/>
  <c r="N322" i="1"/>
  <c r="O319" i="1"/>
  <c r="O322" i="1"/>
  <c r="P319" i="1"/>
  <c r="P322" i="1"/>
  <c r="Q319" i="1"/>
  <c r="M321" i="1"/>
  <c r="Q322" i="1"/>
  <c r="M324" i="1"/>
  <c r="R322" i="1"/>
  <c r="S319" i="1"/>
  <c r="P321" i="1"/>
  <c r="P324" i="1"/>
  <c r="AU275" i="1"/>
  <c r="P317" i="1"/>
  <c r="P305" i="1"/>
  <c r="Q311" i="1"/>
  <c r="M302" i="1"/>
  <c r="P308" i="1"/>
  <c r="P314" i="1"/>
  <c r="Q302" i="1"/>
  <c r="Q305" i="1"/>
  <c r="Q308" i="1"/>
  <c r="Q314" i="1"/>
  <c r="R302" i="1"/>
  <c r="AP275" i="1" s="1"/>
  <c r="N307" i="1"/>
  <c r="R308" i="1"/>
  <c r="N313" i="1"/>
  <c r="R314" i="1"/>
  <c r="O307" i="1"/>
  <c r="P311" i="1"/>
  <c r="M304" i="1"/>
  <c r="M310" i="1"/>
  <c r="M316" i="1"/>
  <c r="N301" i="1"/>
  <c r="Z275" i="1" s="1"/>
  <c r="R305" i="1"/>
  <c r="R311" i="1"/>
  <c r="R317" i="1"/>
  <c r="O301" i="1"/>
  <c r="O304" i="1"/>
  <c r="S308" i="1"/>
  <c r="S311" i="1"/>
  <c r="O316" i="1"/>
  <c r="P301" i="1"/>
  <c r="P304" i="1"/>
  <c r="P307" i="1"/>
  <c r="P310" i="1"/>
  <c r="P313" i="1"/>
  <c r="Q301" i="1"/>
  <c r="M303" i="1"/>
  <c r="Q304" i="1"/>
  <c r="M306" i="1"/>
  <c r="Q307" i="1"/>
  <c r="M309" i="1"/>
  <c r="Q310" i="1"/>
  <c r="M312" i="1"/>
  <c r="Q313" i="1"/>
  <c r="M315" i="1"/>
  <c r="Q316" i="1"/>
  <c r="M318" i="1"/>
  <c r="P302" i="1"/>
  <c r="M301" i="1"/>
  <c r="M307" i="1"/>
  <c r="M313" i="1"/>
  <c r="Q317" i="1"/>
  <c r="N304" i="1"/>
  <c r="N310" i="1"/>
  <c r="N316" i="1"/>
  <c r="S302" i="1"/>
  <c r="S305" i="1"/>
  <c r="O310" i="1"/>
  <c r="O313" i="1"/>
  <c r="AF275" i="1" s="1"/>
  <c r="S314" i="1"/>
  <c r="S317" i="1"/>
  <c r="AV275" i="1" s="1"/>
  <c r="P316" i="1"/>
  <c r="M314" i="1"/>
  <c r="M317" i="1"/>
  <c r="M305" i="1"/>
  <c r="N305" i="1"/>
  <c r="M308" i="1"/>
  <c r="M311" i="1"/>
  <c r="N302" i="1"/>
  <c r="N308" i="1"/>
  <c r="N311" i="1"/>
  <c r="N314" i="1"/>
  <c r="N317" i="1"/>
  <c r="S295" i="1"/>
  <c r="R295" i="1"/>
  <c r="Q285" i="1"/>
  <c r="R285" i="1"/>
  <c r="S285" i="1"/>
  <c r="M284" i="1"/>
  <c r="O284" i="1"/>
  <c r="P284" i="1"/>
  <c r="Q284" i="1"/>
  <c r="N284" i="1"/>
  <c r="Q282" i="1"/>
  <c r="S282" i="1"/>
  <c r="R282" i="1"/>
  <c r="R281" i="1"/>
  <c r="S281" i="1"/>
  <c r="Q281" i="1"/>
  <c r="M281" i="1"/>
  <c r="Q276" i="1"/>
  <c r="R276" i="1"/>
  <c r="S276" i="1"/>
  <c r="Q279" i="1"/>
  <c r="R279" i="1"/>
  <c r="AP274" i="1" s="1"/>
  <c r="S296" i="1"/>
  <c r="N293" i="1"/>
  <c r="S293" i="1"/>
  <c r="O298" i="1"/>
  <c r="N296" i="1"/>
  <c r="Q298" i="1"/>
  <c r="R298" i="1"/>
  <c r="P298" i="1"/>
  <c r="O295" i="1"/>
  <c r="P295" i="1"/>
  <c r="Q295" i="1"/>
  <c r="S298" i="1"/>
  <c r="M294" i="1"/>
  <c r="M297" i="1"/>
  <c r="N294" i="1"/>
  <c r="O297" i="1"/>
  <c r="P294" i="1"/>
  <c r="P297" i="1"/>
  <c r="M293" i="1"/>
  <c r="Q294" i="1"/>
  <c r="M296" i="1"/>
  <c r="Q297" i="1"/>
  <c r="N297" i="1"/>
  <c r="O296" i="1"/>
  <c r="Q293" i="1"/>
  <c r="M295" i="1"/>
  <c r="Q296" i="1"/>
  <c r="M298" i="1"/>
  <c r="Y274" i="1" s="1"/>
  <c r="O294" i="1"/>
  <c r="R294" i="1"/>
  <c r="R297" i="1"/>
  <c r="O293" i="1"/>
  <c r="P293" i="1"/>
  <c r="P296" i="1"/>
  <c r="M277" i="1"/>
  <c r="N280" i="1"/>
  <c r="N286" i="1"/>
  <c r="O280" i="1"/>
  <c r="O286" i="1"/>
  <c r="O292" i="1"/>
  <c r="P280" i="1"/>
  <c r="P283" i="1"/>
  <c r="P286" i="1"/>
  <c r="P289" i="1"/>
  <c r="P292" i="1"/>
  <c r="M276" i="1"/>
  <c r="Q277" i="1"/>
  <c r="M279" i="1"/>
  <c r="Q280" i="1"/>
  <c r="M282" i="1"/>
  <c r="Q283" i="1"/>
  <c r="M285" i="1"/>
  <c r="Q286" i="1"/>
  <c r="M288" i="1"/>
  <c r="X274" i="1" s="1"/>
  <c r="Q289" i="1"/>
  <c r="M291" i="1"/>
  <c r="Q292" i="1"/>
  <c r="N276" i="1"/>
  <c r="R277" i="1"/>
  <c r="N279" i="1"/>
  <c r="R280" i="1"/>
  <c r="N282" i="1"/>
  <c r="R283" i="1"/>
  <c r="N285" i="1"/>
  <c r="R286" i="1"/>
  <c r="N288" i="1"/>
  <c r="AB274" i="1" s="1"/>
  <c r="R289" i="1"/>
  <c r="N291" i="1"/>
  <c r="R292" i="1"/>
  <c r="O276" i="1"/>
  <c r="S277" i="1"/>
  <c r="AT274" i="1" s="1"/>
  <c r="O279" i="1"/>
  <c r="S280" i="1"/>
  <c r="O282" i="1"/>
  <c r="S283" i="1"/>
  <c r="O285" i="1"/>
  <c r="S286" i="1"/>
  <c r="O288" i="1"/>
  <c r="S289" i="1"/>
  <c r="O291" i="1"/>
  <c r="S292" i="1"/>
  <c r="M283" i="1"/>
  <c r="M289" i="1"/>
  <c r="M292" i="1"/>
  <c r="N277" i="1"/>
  <c r="N283" i="1"/>
  <c r="N289" i="1"/>
  <c r="O277" i="1"/>
  <c r="AT275" i="1" l="1"/>
  <c r="AR275" i="1"/>
  <c r="AC274" i="1"/>
  <c r="AR274" i="1"/>
  <c r="AE274" i="1"/>
  <c r="AJ274" i="1"/>
  <c r="AN274" i="1"/>
  <c r="W274" i="1"/>
  <c r="AF274" i="1"/>
  <c r="AH274" i="1"/>
  <c r="AJ275" i="1"/>
  <c r="AS275" i="1"/>
  <c r="AG275" i="1"/>
  <c r="AW275" i="1"/>
  <c r="AB283" i="1" s="1"/>
  <c r="AC275" i="1"/>
  <c r="AK275" i="1"/>
  <c r="Y275" i="1"/>
  <c r="AO275" i="1"/>
  <c r="AN275" i="1"/>
  <c r="AH275" i="1"/>
  <c r="AE275" i="1"/>
  <c r="AM275" i="1"/>
  <c r="W275" i="1"/>
  <c r="AD275" i="1"/>
  <c r="X275" i="1"/>
  <c r="AB275" i="1"/>
  <c r="V275" i="1"/>
  <c r="AA275" i="1"/>
  <c r="AI275" i="1"/>
  <c r="AL275" i="1"/>
  <c r="AW274" i="1"/>
  <c r="AO274" i="1"/>
  <c r="AG274" i="1"/>
  <c r="AK274" i="1"/>
  <c r="AS274" i="1"/>
  <c r="AL274" i="1"/>
  <c r="AI274" i="1"/>
  <c r="AU274" i="1"/>
  <c r="AQ274" i="1"/>
  <c r="AA274" i="1"/>
  <c r="AM274" i="1"/>
  <c r="AD274" i="1"/>
  <c r="Z274" i="1"/>
  <c r="V274" i="1"/>
  <c r="W278" i="1" l="1"/>
  <c r="AA283" i="1"/>
  <c r="W283" i="1"/>
  <c r="AA279" i="1"/>
  <c r="AB279" i="1"/>
  <c r="W279" i="1"/>
  <c r="V283" i="1"/>
  <c r="V279" i="1"/>
  <c r="X279" i="1"/>
  <c r="X283" i="1"/>
  <c r="Y279" i="1"/>
  <c r="Y283" i="1"/>
  <c r="Z283" i="1"/>
  <c r="Z279" i="1"/>
  <c r="AB278" i="1"/>
  <c r="X282" i="1"/>
  <c r="AA282" i="1"/>
  <c r="Y278" i="1"/>
  <c r="Z282" i="1"/>
  <c r="Z278" i="1"/>
  <c r="Y282" i="1"/>
  <c r="AA278" i="1"/>
  <c r="AB282" i="1"/>
  <c r="V282" i="1"/>
  <c r="V278" i="1"/>
  <c r="W282" i="1"/>
  <c r="X278" i="1"/>
  <c r="J271" i="1" l="1"/>
  <c r="J270" i="1"/>
  <c r="J269" i="1"/>
  <c r="J268" i="1"/>
  <c r="J267" i="1"/>
  <c r="J266" i="1"/>
  <c r="J265" i="1"/>
  <c r="J264" i="1"/>
  <c r="J263" i="1"/>
  <c r="J262" i="1"/>
  <c r="S262" i="1" s="1"/>
  <c r="J261" i="1"/>
  <c r="J260" i="1"/>
  <c r="J259" i="1"/>
  <c r="R259" i="1" s="1"/>
  <c r="J258" i="1"/>
  <c r="O258" i="1" s="1"/>
  <c r="J257" i="1"/>
  <c r="R257" i="1" s="1"/>
  <c r="J256" i="1"/>
  <c r="S256" i="1" s="1"/>
  <c r="J255" i="1"/>
  <c r="J254" i="1"/>
  <c r="J253" i="1"/>
  <c r="J252" i="1"/>
  <c r="J251" i="1"/>
  <c r="R251" i="1" s="1"/>
  <c r="J250" i="1"/>
  <c r="Q250" i="1" s="1"/>
  <c r="J249" i="1"/>
  <c r="J248" i="1"/>
  <c r="N271" i="1"/>
  <c r="S270" i="1"/>
  <c r="R269" i="1"/>
  <c r="N268" i="1"/>
  <c r="S267" i="1"/>
  <c r="R266" i="1"/>
  <c r="S265" i="1"/>
  <c r="R265" i="1"/>
  <c r="Q265" i="1"/>
  <c r="P265" i="1"/>
  <c r="O265" i="1"/>
  <c r="N265" i="1"/>
  <c r="N264" i="1"/>
  <c r="S263" i="1"/>
  <c r="O263" i="1"/>
  <c r="N263" i="1"/>
  <c r="R263" i="1"/>
  <c r="O262" i="1"/>
  <c r="M261" i="1"/>
  <c r="S260" i="1"/>
  <c r="O260" i="1"/>
  <c r="N260" i="1"/>
  <c r="R260" i="1"/>
  <c r="S259" i="1"/>
  <c r="N259" i="1"/>
  <c r="R256" i="1"/>
  <c r="N256" i="1"/>
  <c r="S255" i="1"/>
  <c r="S254" i="1"/>
  <c r="O254" i="1"/>
  <c r="N254" i="1"/>
  <c r="R254" i="1"/>
  <c r="S253" i="1"/>
  <c r="R253" i="1"/>
  <c r="Q253" i="1"/>
  <c r="P253" i="1"/>
  <c r="N253" i="1"/>
  <c r="M252" i="1"/>
  <c r="S251" i="1"/>
  <c r="O251" i="1"/>
  <c r="N251" i="1"/>
  <c r="S249" i="1"/>
  <c r="S248" i="1"/>
  <c r="O248" i="1"/>
  <c r="N248" i="1"/>
  <c r="R248" i="1"/>
  <c r="J245" i="1"/>
  <c r="N245" i="1" s="1"/>
  <c r="J244" i="1"/>
  <c r="R244" i="1" s="1"/>
  <c r="J243" i="1"/>
  <c r="R243" i="1" s="1"/>
  <c r="J242" i="1"/>
  <c r="N242" i="1" s="1"/>
  <c r="J241" i="1"/>
  <c r="R241" i="1" s="1"/>
  <c r="J240" i="1"/>
  <c r="J239" i="1"/>
  <c r="J238" i="1"/>
  <c r="N238" i="1" s="1"/>
  <c r="J237" i="1"/>
  <c r="J236" i="1"/>
  <c r="S236" i="1" s="1"/>
  <c r="J235" i="1"/>
  <c r="J234" i="1"/>
  <c r="J233" i="1"/>
  <c r="S233" i="1" s="1"/>
  <c r="J232" i="1"/>
  <c r="S232" i="1" s="1"/>
  <c r="J231" i="1"/>
  <c r="S231" i="1" s="1"/>
  <c r="J230" i="1"/>
  <c r="P230" i="1" s="1"/>
  <c r="J229" i="1"/>
  <c r="S229" i="1" s="1"/>
  <c r="J228" i="1"/>
  <c r="J227" i="1"/>
  <c r="J226" i="1"/>
  <c r="S226" i="1" s="1"/>
  <c r="J225" i="1"/>
  <c r="S225" i="1" s="1"/>
  <c r="J224" i="1"/>
  <c r="S224" i="1" s="1"/>
  <c r="J223" i="1"/>
  <c r="J222" i="1"/>
  <c r="S222" i="1" s="1"/>
  <c r="AT221" i="1" s="1"/>
  <c r="R240" i="1"/>
  <c r="S239" i="1"/>
  <c r="Q239" i="1"/>
  <c r="P239" i="1"/>
  <c r="R239" i="1"/>
  <c r="O238" i="1"/>
  <c r="S237" i="1"/>
  <c r="R237" i="1"/>
  <c r="O236" i="1"/>
  <c r="Q236" i="1"/>
  <c r="S235" i="1"/>
  <c r="S234" i="1"/>
  <c r="R234" i="1"/>
  <c r="P233" i="1"/>
  <c r="O233" i="1"/>
  <c r="R230" i="1"/>
  <c r="Q230" i="1"/>
  <c r="S228" i="1"/>
  <c r="R228" i="1"/>
  <c r="S227" i="1"/>
  <c r="R227" i="1"/>
  <c r="Q227" i="1"/>
  <c r="P227" i="1"/>
  <c r="O227" i="1"/>
  <c r="N227" i="1"/>
  <c r="R224" i="1"/>
  <c r="O224" i="1"/>
  <c r="N224" i="1"/>
  <c r="S223" i="1"/>
  <c r="R222" i="1"/>
  <c r="N250" i="1" l="1"/>
  <c r="O250" i="1"/>
  <c r="N262" i="1"/>
  <c r="P250" i="1"/>
  <c r="P262" i="1"/>
  <c r="R250" i="1"/>
  <c r="S250" i="1"/>
  <c r="Q259" i="1"/>
  <c r="R262" i="1"/>
  <c r="O259" i="1"/>
  <c r="P259" i="1"/>
  <c r="Q262" i="1"/>
  <c r="O253" i="1"/>
  <c r="N257" i="1"/>
  <c r="S257" i="1"/>
  <c r="O257" i="1"/>
  <c r="P256" i="1"/>
  <c r="O256" i="1"/>
  <c r="Q256" i="1"/>
  <c r="N266" i="1"/>
  <c r="N269" i="1"/>
  <c r="P266" i="1"/>
  <c r="P269" i="1"/>
  <c r="S266" i="1"/>
  <c r="S269" i="1"/>
  <c r="O266" i="1"/>
  <c r="O269" i="1"/>
  <c r="O271" i="1"/>
  <c r="P268" i="1"/>
  <c r="P271" i="1"/>
  <c r="Q271" i="1"/>
  <c r="R268" i="1"/>
  <c r="R271" i="1"/>
  <c r="O268" i="1"/>
  <c r="Q268" i="1"/>
  <c r="S268" i="1"/>
  <c r="S271" i="1"/>
  <c r="M267" i="1"/>
  <c r="M270" i="1"/>
  <c r="N267" i="1"/>
  <c r="N270" i="1"/>
  <c r="O267" i="1"/>
  <c r="O270" i="1"/>
  <c r="P267" i="1"/>
  <c r="P270" i="1"/>
  <c r="M266" i="1"/>
  <c r="Q267" i="1"/>
  <c r="M269" i="1"/>
  <c r="Q270" i="1"/>
  <c r="R267" i="1"/>
  <c r="R270" i="1"/>
  <c r="Q266" i="1"/>
  <c r="M268" i="1"/>
  <c r="Q269" i="1"/>
  <c r="M271" i="1"/>
  <c r="M255" i="1"/>
  <c r="M258" i="1"/>
  <c r="M264" i="1"/>
  <c r="N249" i="1"/>
  <c r="N258" i="1"/>
  <c r="N261" i="1"/>
  <c r="AB222" i="1" s="1"/>
  <c r="O249" i="1"/>
  <c r="O252" i="1"/>
  <c r="O255" i="1"/>
  <c r="O261" i="1"/>
  <c r="O264" i="1"/>
  <c r="P249" i="1"/>
  <c r="P252" i="1"/>
  <c r="P255" i="1"/>
  <c r="P258" i="1"/>
  <c r="P261" i="1"/>
  <c r="P264" i="1"/>
  <c r="M248" i="1"/>
  <c r="Q249" i="1"/>
  <c r="M251" i="1"/>
  <c r="Q252" i="1"/>
  <c r="M254" i="1"/>
  <c r="Q255" i="1"/>
  <c r="M257" i="1"/>
  <c r="Q258" i="1"/>
  <c r="M260" i="1"/>
  <c r="Q261" i="1"/>
  <c r="M263" i="1"/>
  <c r="Q264" i="1"/>
  <c r="M249" i="1"/>
  <c r="N252" i="1"/>
  <c r="N255" i="1"/>
  <c r="R249" i="1"/>
  <c r="R252" i="1"/>
  <c r="R255" i="1"/>
  <c r="R258" i="1"/>
  <c r="R264" i="1"/>
  <c r="S252" i="1"/>
  <c r="AT222" i="1" s="1"/>
  <c r="S258" i="1"/>
  <c r="S261" i="1"/>
  <c r="AV222" i="1" s="1"/>
  <c r="P248" i="1"/>
  <c r="P251" i="1"/>
  <c r="P254" i="1"/>
  <c r="Q248" i="1"/>
  <c r="M250" i="1"/>
  <c r="Q251" i="1"/>
  <c r="M253" i="1"/>
  <c r="Q254" i="1"/>
  <c r="M256" i="1"/>
  <c r="Q257" i="1"/>
  <c r="M259" i="1"/>
  <c r="Q260" i="1"/>
  <c r="M262" i="1"/>
  <c r="Q263" i="1"/>
  <c r="M265" i="1"/>
  <c r="R261" i="1"/>
  <c r="AR222" i="1" s="1"/>
  <c r="S264" i="1"/>
  <c r="P257" i="1"/>
  <c r="P260" i="1"/>
  <c r="P263" i="1"/>
  <c r="AP221" i="1"/>
  <c r="R231" i="1"/>
  <c r="P224" i="1"/>
  <c r="R236" i="1"/>
  <c r="Q224" i="1"/>
  <c r="N233" i="1"/>
  <c r="Q233" i="1"/>
  <c r="R225" i="1"/>
  <c r="O230" i="1"/>
  <c r="R233" i="1"/>
  <c r="M238" i="1"/>
  <c r="S230" i="1"/>
  <c r="AU221" i="1" s="1"/>
  <c r="N230" i="1"/>
  <c r="Q242" i="1"/>
  <c r="R242" i="1"/>
  <c r="S242" i="1"/>
  <c r="S243" i="1"/>
  <c r="O245" i="1"/>
  <c r="O242" i="1"/>
  <c r="P242" i="1"/>
  <c r="S240" i="1"/>
  <c r="P245" i="1"/>
  <c r="Q245" i="1"/>
  <c r="R245" i="1"/>
  <c r="S245" i="1"/>
  <c r="M241" i="1"/>
  <c r="M244" i="1"/>
  <c r="N241" i="1"/>
  <c r="N244" i="1"/>
  <c r="P241" i="1"/>
  <c r="P244" i="1"/>
  <c r="M240" i="1"/>
  <c r="Q241" i="1"/>
  <c r="M243" i="1"/>
  <c r="Q244" i="1"/>
  <c r="O241" i="1"/>
  <c r="O244" i="1"/>
  <c r="N240" i="1"/>
  <c r="N243" i="1"/>
  <c r="S241" i="1"/>
  <c r="S244" i="1"/>
  <c r="Q240" i="1"/>
  <c r="M242" i="1"/>
  <c r="Q243" i="1"/>
  <c r="M245" i="1"/>
  <c r="O240" i="1"/>
  <c r="O243" i="1"/>
  <c r="P240" i="1"/>
  <c r="P243" i="1"/>
  <c r="P238" i="1"/>
  <c r="M223" i="1"/>
  <c r="M232" i="1"/>
  <c r="M235" i="1"/>
  <c r="N232" i="1"/>
  <c r="N235" i="1"/>
  <c r="O226" i="1"/>
  <c r="O235" i="1"/>
  <c r="P229" i="1"/>
  <c r="P232" i="1"/>
  <c r="P235" i="1"/>
  <c r="M222" i="1"/>
  <c r="M225" i="1"/>
  <c r="M228" i="1"/>
  <c r="Q229" i="1"/>
  <c r="M231" i="1"/>
  <c r="Q232" i="1"/>
  <c r="M234" i="1"/>
  <c r="Q235" i="1"/>
  <c r="M237" i="1"/>
  <c r="Q238" i="1"/>
  <c r="R238" i="1"/>
  <c r="S238" i="1"/>
  <c r="AV221" i="1" s="1"/>
  <c r="P237" i="1"/>
  <c r="M239" i="1"/>
  <c r="M226" i="1"/>
  <c r="M229" i="1"/>
  <c r="N223" i="1"/>
  <c r="N226" i="1"/>
  <c r="N229" i="1"/>
  <c r="O223" i="1"/>
  <c r="O229" i="1"/>
  <c r="O232" i="1"/>
  <c r="P223" i="1"/>
  <c r="P226" i="1"/>
  <c r="Q223" i="1"/>
  <c r="Q226" i="1"/>
  <c r="N222" i="1"/>
  <c r="R223" i="1"/>
  <c r="N225" i="1"/>
  <c r="R226" i="1"/>
  <c r="N228" i="1"/>
  <c r="R229" i="1"/>
  <c r="N231" i="1"/>
  <c r="R232" i="1"/>
  <c r="N234" i="1"/>
  <c r="R235" i="1"/>
  <c r="AR221" i="1" s="1"/>
  <c r="N237" i="1"/>
  <c r="O222" i="1"/>
  <c r="O225" i="1"/>
  <c r="O228" i="1"/>
  <c r="O231" i="1"/>
  <c r="O234" i="1"/>
  <c r="O237" i="1"/>
  <c r="P222" i="1"/>
  <c r="P225" i="1"/>
  <c r="P228" i="1"/>
  <c r="P231" i="1"/>
  <c r="P234" i="1"/>
  <c r="AJ221" i="1" s="1"/>
  <c r="Q222" i="1"/>
  <c r="M224" i="1"/>
  <c r="Q225" i="1"/>
  <c r="M227" i="1"/>
  <c r="Q228" i="1"/>
  <c r="AM221" i="1" s="1"/>
  <c r="M230" i="1"/>
  <c r="Q231" i="1"/>
  <c r="M233" i="1"/>
  <c r="Q234" i="1"/>
  <c r="M236" i="1"/>
  <c r="Q237" i="1"/>
  <c r="N236" i="1"/>
  <c r="N239" i="1"/>
  <c r="O239" i="1"/>
  <c r="P236" i="1"/>
  <c r="AF222" i="1" l="1"/>
  <c r="AP222" i="1"/>
  <c r="Z222" i="1"/>
  <c r="AU222" i="1"/>
  <c r="AE222" i="1"/>
  <c r="AI222" i="1"/>
  <c r="AQ222" i="1"/>
  <c r="AA222" i="1"/>
  <c r="AG222" i="1"/>
  <c r="AS222" i="1"/>
  <c r="AW222" i="1"/>
  <c r="AB230" i="1" s="1"/>
  <c r="AC222" i="1"/>
  <c r="AK222" i="1"/>
  <c r="Y222" i="1"/>
  <c r="AO222" i="1"/>
  <c r="AL222" i="1"/>
  <c r="AH222" i="1"/>
  <c r="AN222" i="1"/>
  <c r="AD222" i="1"/>
  <c r="V222" i="1"/>
  <c r="AJ222" i="1"/>
  <c r="X222" i="1"/>
  <c r="AM222" i="1"/>
  <c r="W222" i="1"/>
  <c r="AH221" i="1"/>
  <c r="AQ221" i="1"/>
  <c r="AA221" i="1"/>
  <c r="X221" i="1"/>
  <c r="AF221" i="1"/>
  <c r="W221" i="1"/>
  <c r="AD221" i="1"/>
  <c r="AI221" i="1"/>
  <c r="AN221" i="1"/>
  <c r="AE221" i="1"/>
  <c r="Z221" i="1"/>
  <c r="AL221" i="1"/>
  <c r="V221" i="1"/>
  <c r="AB221" i="1"/>
  <c r="AS221" i="1"/>
  <c r="AA225" i="1" s="1"/>
  <c r="AW221" i="1"/>
  <c r="AB229" i="1" s="1"/>
  <c r="AG221" i="1"/>
  <c r="X229" i="1" s="1"/>
  <c r="Y221" i="1"/>
  <c r="AK221" i="1"/>
  <c r="AC221" i="1"/>
  <c r="AO221" i="1"/>
  <c r="W230" i="1" l="1"/>
  <c r="AA230" i="1"/>
  <c r="AB226" i="1"/>
  <c r="AA226" i="1"/>
  <c r="W226" i="1"/>
  <c r="V230" i="1"/>
  <c r="V226" i="1"/>
  <c r="X226" i="1"/>
  <c r="X230" i="1"/>
  <c r="Z226" i="1"/>
  <c r="Z230" i="1"/>
  <c r="Y226" i="1"/>
  <c r="Y230" i="1"/>
  <c r="W225" i="1"/>
  <c r="Y229" i="1"/>
  <c r="V225" i="1"/>
  <c r="AA229" i="1"/>
  <c r="Y225" i="1"/>
  <c r="AB225" i="1"/>
  <c r="X225" i="1"/>
  <c r="V229" i="1"/>
  <c r="W229" i="1"/>
  <c r="Z229" i="1"/>
  <c r="Z225" i="1"/>
  <c r="J218" i="1" l="1"/>
  <c r="S218" i="1" s="1"/>
  <c r="J217" i="1"/>
  <c r="R217" i="1" s="1"/>
  <c r="J216" i="1"/>
  <c r="O216" i="1" s="1"/>
  <c r="J215" i="1"/>
  <c r="R215" i="1" s="1"/>
  <c r="J214" i="1"/>
  <c r="N214" i="1" s="1"/>
  <c r="J213" i="1"/>
  <c r="J212" i="1"/>
  <c r="J211" i="1"/>
  <c r="R211" i="1" s="1"/>
  <c r="J210" i="1"/>
  <c r="S210" i="1" s="1"/>
  <c r="J209" i="1"/>
  <c r="S209" i="1" s="1"/>
  <c r="J208" i="1"/>
  <c r="J207" i="1"/>
  <c r="S207" i="1" s="1"/>
  <c r="J206" i="1"/>
  <c r="R206" i="1" s="1"/>
  <c r="J205" i="1"/>
  <c r="S205" i="1" s="1"/>
  <c r="J204" i="1"/>
  <c r="O204" i="1" s="1"/>
  <c r="J203" i="1"/>
  <c r="Q203" i="1" s="1"/>
  <c r="J202" i="1"/>
  <c r="S202" i="1" s="1"/>
  <c r="J201" i="1"/>
  <c r="J200" i="1"/>
  <c r="S200" i="1" s="1"/>
  <c r="J199" i="1"/>
  <c r="J198" i="1"/>
  <c r="O198" i="1" s="1"/>
  <c r="J197" i="1"/>
  <c r="O197" i="1" s="1"/>
  <c r="J196" i="1"/>
  <c r="J195" i="1"/>
  <c r="N195" i="1" s="1"/>
  <c r="Q213" i="1"/>
  <c r="S212" i="1"/>
  <c r="R212" i="1"/>
  <c r="Q212" i="1"/>
  <c r="P212" i="1"/>
  <c r="O212" i="1"/>
  <c r="N212" i="1"/>
  <c r="O210" i="1"/>
  <c r="N210" i="1"/>
  <c r="R210" i="1"/>
  <c r="R208" i="1"/>
  <c r="O207" i="1"/>
  <c r="N207" i="1"/>
  <c r="R207" i="1"/>
  <c r="S203" i="1"/>
  <c r="R203" i="1"/>
  <c r="O203" i="1"/>
  <c r="N203" i="1"/>
  <c r="S201" i="1"/>
  <c r="O201" i="1"/>
  <c r="N201" i="1"/>
  <c r="R201" i="1"/>
  <c r="N200" i="1"/>
  <c r="S199" i="1"/>
  <c r="S198" i="1"/>
  <c r="N198" i="1"/>
  <c r="R198" i="1"/>
  <c r="S196" i="1"/>
  <c r="S195" i="1"/>
  <c r="O195" i="1"/>
  <c r="R195" i="1"/>
  <c r="J192" i="1"/>
  <c r="J191" i="1"/>
  <c r="J190" i="1"/>
  <c r="J189" i="1"/>
  <c r="N189" i="1" s="1"/>
  <c r="J188" i="1"/>
  <c r="J187" i="1"/>
  <c r="R187" i="1" s="1"/>
  <c r="J186" i="1"/>
  <c r="R186" i="1" s="1"/>
  <c r="J185" i="1"/>
  <c r="J184" i="1"/>
  <c r="O184" i="1" s="1"/>
  <c r="J183" i="1"/>
  <c r="S183" i="1" s="1"/>
  <c r="J182" i="1"/>
  <c r="M182" i="1" s="1"/>
  <c r="J181" i="1"/>
  <c r="O181" i="1" s="1"/>
  <c r="J180" i="1"/>
  <c r="P180" i="1" s="1"/>
  <c r="J179" i="1"/>
  <c r="M179" i="1" s="1"/>
  <c r="J178" i="1"/>
  <c r="N178" i="1" s="1"/>
  <c r="J177" i="1"/>
  <c r="P177" i="1" s="1"/>
  <c r="J176" i="1"/>
  <c r="J175" i="1"/>
  <c r="N175" i="1" s="1"/>
  <c r="J174" i="1"/>
  <c r="R174" i="1" s="1"/>
  <c r="J173" i="1"/>
  <c r="M173" i="1" s="1"/>
  <c r="J172" i="1"/>
  <c r="S172" i="1" s="1"/>
  <c r="J171" i="1"/>
  <c r="S171" i="1" s="1"/>
  <c r="J170" i="1"/>
  <c r="M170" i="1" s="1"/>
  <c r="J169" i="1"/>
  <c r="O169" i="1" s="1"/>
  <c r="N192" i="1"/>
  <c r="R191" i="1"/>
  <c r="R190" i="1"/>
  <c r="R188" i="1"/>
  <c r="N185" i="1"/>
  <c r="N181" i="1"/>
  <c r="S181" i="1"/>
  <c r="S180" i="1"/>
  <c r="R180" i="1"/>
  <c r="Q180" i="1"/>
  <c r="O176" i="1"/>
  <c r="N169" i="1"/>
  <c r="S169" i="1"/>
  <c r="AB124" i="1"/>
  <c r="AA124" i="1"/>
  <c r="Z124" i="1"/>
  <c r="Y124" i="1"/>
  <c r="X124" i="1"/>
  <c r="W124" i="1"/>
  <c r="V124" i="1"/>
  <c r="V123" i="1"/>
  <c r="W123" i="1"/>
  <c r="X123" i="1"/>
  <c r="Y123" i="1"/>
  <c r="Z123" i="1"/>
  <c r="AA123" i="1"/>
  <c r="AB123" i="1"/>
  <c r="V119" i="1"/>
  <c r="O174" i="1" l="1"/>
  <c r="P174" i="1"/>
  <c r="S174" i="1"/>
  <c r="Q174" i="1"/>
  <c r="S175" i="1"/>
  <c r="O175" i="1"/>
  <c r="N206" i="1"/>
  <c r="S206" i="1"/>
  <c r="O206" i="1"/>
  <c r="P206" i="1"/>
  <c r="R204" i="1"/>
  <c r="O200" i="1"/>
  <c r="P200" i="1"/>
  <c r="Q200" i="1"/>
  <c r="R200" i="1"/>
  <c r="Q209" i="1"/>
  <c r="O209" i="1"/>
  <c r="P209" i="1"/>
  <c r="P197" i="1"/>
  <c r="R197" i="1"/>
  <c r="S197" i="1"/>
  <c r="AT169" i="1" s="1"/>
  <c r="Q197" i="1"/>
  <c r="S204" i="1"/>
  <c r="N209" i="1"/>
  <c r="N197" i="1"/>
  <c r="P203" i="1"/>
  <c r="Q206" i="1"/>
  <c r="R209" i="1"/>
  <c r="AR169" i="1"/>
  <c r="N204" i="1"/>
  <c r="M213" i="1"/>
  <c r="N213" i="1"/>
  <c r="O213" i="1"/>
  <c r="R213" i="1"/>
  <c r="S213" i="1"/>
  <c r="M218" i="1"/>
  <c r="N218" i="1"/>
  <c r="P218" i="1"/>
  <c r="Q218" i="1"/>
  <c r="O218" i="1"/>
  <c r="S217" i="1"/>
  <c r="P216" i="1"/>
  <c r="R216" i="1"/>
  <c r="Q216" i="1"/>
  <c r="M216" i="1"/>
  <c r="N216" i="1"/>
  <c r="S216" i="1"/>
  <c r="M215" i="1"/>
  <c r="S215" i="1"/>
  <c r="P214" i="1"/>
  <c r="R214" i="1"/>
  <c r="M214" i="1"/>
  <c r="O214" i="1"/>
  <c r="S214" i="1"/>
  <c r="Q214" i="1"/>
  <c r="P213" i="1"/>
  <c r="N215" i="1"/>
  <c r="O215" i="1"/>
  <c r="M217" i="1"/>
  <c r="R218" i="1"/>
  <c r="P215" i="1"/>
  <c r="N217" i="1"/>
  <c r="Q215" i="1"/>
  <c r="O217" i="1"/>
  <c r="P217" i="1"/>
  <c r="Q217" i="1"/>
  <c r="N172" i="1"/>
  <c r="O172" i="1"/>
  <c r="O186" i="1"/>
  <c r="Q186" i="1"/>
  <c r="S186" i="1"/>
  <c r="P186" i="1"/>
  <c r="N184" i="1"/>
  <c r="S184" i="1"/>
  <c r="AU169" i="1"/>
  <c r="M202" i="1"/>
  <c r="N196" i="1"/>
  <c r="N199" i="1"/>
  <c r="N202" i="1"/>
  <c r="N205" i="1"/>
  <c r="N208" i="1"/>
  <c r="N211" i="1"/>
  <c r="O196" i="1"/>
  <c r="O199" i="1"/>
  <c r="O202" i="1"/>
  <c r="O205" i="1"/>
  <c r="O208" i="1"/>
  <c r="O211" i="1"/>
  <c r="P196" i="1"/>
  <c r="P199" i="1"/>
  <c r="P202" i="1"/>
  <c r="P205" i="1"/>
  <c r="P208" i="1"/>
  <c r="P211" i="1"/>
  <c r="M195" i="1"/>
  <c r="Q196" i="1"/>
  <c r="M198" i="1"/>
  <c r="Q199" i="1"/>
  <c r="M201" i="1"/>
  <c r="Q202" i="1"/>
  <c r="M204" i="1"/>
  <c r="Q205" i="1"/>
  <c r="M207" i="1"/>
  <c r="Q208" i="1"/>
  <c r="M210" i="1"/>
  <c r="Q211" i="1"/>
  <c r="M199" i="1"/>
  <c r="S208" i="1"/>
  <c r="S211" i="1"/>
  <c r="AV169" i="1" s="1"/>
  <c r="P201" i="1"/>
  <c r="P204" i="1"/>
  <c r="P210" i="1"/>
  <c r="Q195" i="1"/>
  <c r="M197" i="1"/>
  <c r="Q198" i="1"/>
  <c r="M200" i="1"/>
  <c r="Q201" i="1"/>
  <c r="M203" i="1"/>
  <c r="Q204" i="1"/>
  <c r="M206" i="1"/>
  <c r="Q207" i="1"/>
  <c r="M209" i="1"/>
  <c r="Q210" i="1"/>
  <c r="M212" i="1"/>
  <c r="M196" i="1"/>
  <c r="M205" i="1"/>
  <c r="M208" i="1"/>
  <c r="M211" i="1"/>
  <c r="R196" i="1"/>
  <c r="R199" i="1"/>
  <c r="R202" i="1"/>
  <c r="R205" i="1"/>
  <c r="P195" i="1"/>
  <c r="P198" i="1"/>
  <c r="P207" i="1"/>
  <c r="Q177" i="1"/>
  <c r="R177" i="1"/>
  <c r="S177" i="1"/>
  <c r="O177" i="1"/>
  <c r="O178" i="1"/>
  <c r="Q171" i="1"/>
  <c r="Q183" i="1"/>
  <c r="S178" i="1"/>
  <c r="O171" i="1"/>
  <c r="R171" i="1"/>
  <c r="O180" i="1"/>
  <c r="R183" i="1"/>
  <c r="O183" i="1"/>
  <c r="P171" i="1"/>
  <c r="P183" i="1"/>
  <c r="O192" i="1"/>
  <c r="Q192" i="1"/>
  <c r="P192" i="1"/>
  <c r="AS168" i="1"/>
  <c r="S187" i="1"/>
  <c r="S189" i="1"/>
  <c r="N190" i="1"/>
  <c r="N187" i="1"/>
  <c r="O190" i="1"/>
  <c r="O187" i="1"/>
  <c r="S190" i="1"/>
  <c r="O189" i="1"/>
  <c r="P189" i="1"/>
  <c r="Q189" i="1"/>
  <c r="R192" i="1"/>
  <c r="R189" i="1"/>
  <c r="S192" i="1"/>
  <c r="N191" i="1"/>
  <c r="O188" i="1"/>
  <c r="O191" i="1"/>
  <c r="P188" i="1"/>
  <c r="P191" i="1"/>
  <c r="M187" i="1"/>
  <c r="Q188" i="1"/>
  <c r="M190" i="1"/>
  <c r="Q191" i="1"/>
  <c r="S188" i="1"/>
  <c r="S191" i="1"/>
  <c r="P190" i="1"/>
  <c r="Q187" i="1"/>
  <c r="M189" i="1"/>
  <c r="Q190" i="1"/>
  <c r="M192" i="1"/>
  <c r="M188" i="1"/>
  <c r="M191" i="1"/>
  <c r="N188" i="1"/>
  <c r="P187" i="1"/>
  <c r="N170" i="1"/>
  <c r="O170" i="1"/>
  <c r="O173" i="1"/>
  <c r="O179" i="1"/>
  <c r="O182" i="1"/>
  <c r="O185" i="1"/>
  <c r="P170" i="1"/>
  <c r="P173" i="1"/>
  <c r="P176" i="1"/>
  <c r="P179" i="1"/>
  <c r="P182" i="1"/>
  <c r="P185" i="1"/>
  <c r="M169" i="1"/>
  <c r="Q170" i="1"/>
  <c r="M172" i="1"/>
  <c r="Q173" i="1"/>
  <c r="M175" i="1"/>
  <c r="Q176" i="1"/>
  <c r="M178" i="1"/>
  <c r="Q179" i="1"/>
  <c r="M181" i="1"/>
  <c r="Q182" i="1"/>
  <c r="M184" i="1"/>
  <c r="Q185" i="1"/>
  <c r="N176" i="1"/>
  <c r="R182" i="1"/>
  <c r="R185" i="1"/>
  <c r="R173" i="1"/>
  <c r="S176" i="1"/>
  <c r="S185" i="1"/>
  <c r="R170" i="1"/>
  <c r="R176" i="1"/>
  <c r="S170" i="1"/>
  <c r="M186" i="1"/>
  <c r="N173" i="1"/>
  <c r="N182" i="1"/>
  <c r="R179" i="1"/>
  <c r="S173" i="1"/>
  <c r="S179" i="1"/>
  <c r="P169" i="1"/>
  <c r="P172" i="1"/>
  <c r="P175" i="1"/>
  <c r="P178" i="1"/>
  <c r="P181" i="1"/>
  <c r="Q169" i="1"/>
  <c r="M171" i="1"/>
  <c r="Q172" i="1"/>
  <c r="Q175" i="1"/>
  <c r="Q178" i="1"/>
  <c r="Q181" i="1"/>
  <c r="Q184" i="1"/>
  <c r="R169" i="1"/>
  <c r="N171" i="1"/>
  <c r="R172" i="1"/>
  <c r="N174" i="1"/>
  <c r="R175" i="1"/>
  <c r="N177" i="1"/>
  <c r="R178" i="1"/>
  <c r="N180" i="1"/>
  <c r="R181" i="1"/>
  <c r="N183" i="1"/>
  <c r="R184" i="1"/>
  <c r="N186" i="1"/>
  <c r="N179" i="1"/>
  <c r="S182" i="1"/>
  <c r="P184" i="1"/>
  <c r="M174" i="1"/>
  <c r="M177" i="1"/>
  <c r="M180" i="1"/>
  <c r="M183" i="1"/>
  <c r="M176" i="1"/>
  <c r="M185" i="1"/>
  <c r="AE168" i="1" l="1"/>
  <c r="AD168" i="1"/>
  <c r="AQ169" i="1"/>
  <c r="AA169" i="1"/>
  <c r="AD169" i="1"/>
  <c r="X168" i="1"/>
  <c r="Z169" i="1"/>
  <c r="AP169" i="1"/>
  <c r="AB169" i="1"/>
  <c r="AC169" i="1"/>
  <c r="Y169" i="1"/>
  <c r="AW169" i="1"/>
  <c r="AB173" i="1" s="1"/>
  <c r="AS169" i="1"/>
  <c r="AG169" i="1"/>
  <c r="AO169" i="1"/>
  <c r="AK169" i="1"/>
  <c r="AQ168" i="1"/>
  <c r="X169" i="1"/>
  <c r="AL169" i="1"/>
  <c r="V169" i="1"/>
  <c r="AM169" i="1"/>
  <c r="AJ169" i="1"/>
  <c r="W169" i="1"/>
  <c r="AH169" i="1"/>
  <c r="AN169" i="1"/>
  <c r="AE169" i="1"/>
  <c r="AF169" i="1"/>
  <c r="AI169" i="1"/>
  <c r="AI168" i="1"/>
  <c r="AU168" i="1"/>
  <c r="AF168" i="1"/>
  <c r="AH168" i="1"/>
  <c r="AR168" i="1"/>
  <c r="V168" i="1"/>
  <c r="AB168" i="1"/>
  <c r="AJ168" i="1"/>
  <c r="AN168" i="1"/>
  <c r="AV168" i="1"/>
  <c r="W168" i="1"/>
  <c r="AP168" i="1"/>
  <c r="AA168" i="1"/>
  <c r="Z168" i="1"/>
  <c r="AM168" i="1"/>
  <c r="AL168" i="1"/>
  <c r="AT168" i="1"/>
  <c r="AW168" i="1"/>
  <c r="Y168" i="1"/>
  <c r="AG168" i="1"/>
  <c r="AK168" i="1"/>
  <c r="AC168" i="1"/>
  <c r="AO168" i="1"/>
  <c r="X177" i="1" l="1"/>
  <c r="W173" i="1"/>
  <c r="X173" i="1"/>
  <c r="AA173" i="1"/>
  <c r="W177" i="1"/>
  <c r="AB177" i="1"/>
  <c r="AA177" i="1"/>
  <c r="AA176" i="1"/>
  <c r="Y173" i="1"/>
  <c r="Y177" i="1"/>
  <c r="V177" i="1"/>
  <c r="V173" i="1"/>
  <c r="Z177" i="1"/>
  <c r="Z173" i="1"/>
  <c r="Y176" i="1"/>
  <c r="Z176" i="1"/>
  <c r="X176" i="1"/>
  <c r="V172" i="1"/>
  <c r="AA172" i="1"/>
  <c r="AB176" i="1"/>
  <c r="AB172" i="1"/>
  <c r="V176" i="1"/>
  <c r="X172" i="1"/>
  <c r="Y172" i="1"/>
  <c r="W172" i="1"/>
  <c r="W176" i="1"/>
  <c r="Z172" i="1"/>
  <c r="AB120" i="1" l="1"/>
  <c r="AA120" i="1"/>
  <c r="Z120" i="1"/>
  <c r="Y120" i="1"/>
  <c r="X120" i="1"/>
  <c r="W120" i="1"/>
  <c r="V120" i="1"/>
  <c r="AB119" i="1"/>
  <c r="AA119" i="1"/>
  <c r="Z119" i="1"/>
  <c r="Y119" i="1"/>
  <c r="X119" i="1"/>
  <c r="W119" i="1"/>
  <c r="AS116" i="1"/>
  <c r="AO116" i="1"/>
  <c r="AK116" i="1"/>
  <c r="AG116" i="1"/>
  <c r="AC116" i="1"/>
  <c r="Y116" i="1"/>
  <c r="AV116" i="1"/>
  <c r="AU116" i="1"/>
  <c r="AT116" i="1"/>
  <c r="AR116" i="1"/>
  <c r="AQ116" i="1"/>
  <c r="AP116" i="1"/>
  <c r="AN116" i="1"/>
  <c r="AM116" i="1"/>
  <c r="AL116" i="1"/>
  <c r="AJ116" i="1"/>
  <c r="AI116" i="1"/>
  <c r="AH116" i="1"/>
  <c r="AF116" i="1"/>
  <c r="AE116" i="1"/>
  <c r="AD116" i="1"/>
  <c r="AB116" i="1"/>
  <c r="AA116" i="1"/>
  <c r="Z116" i="1"/>
  <c r="X116" i="1"/>
  <c r="W116" i="1"/>
  <c r="V116" i="1"/>
  <c r="J165" i="1"/>
  <c r="S165" i="1" s="1"/>
  <c r="J164" i="1"/>
  <c r="Q164" i="1" s="1"/>
  <c r="J163" i="1"/>
  <c r="S163" i="1" s="1"/>
  <c r="J162" i="1"/>
  <c r="N162" i="1" s="1"/>
  <c r="J161" i="1"/>
  <c r="N161" i="1" s="1"/>
  <c r="J160" i="1"/>
  <c r="S160" i="1" s="1"/>
  <c r="J159" i="1"/>
  <c r="J158" i="1"/>
  <c r="O158" i="1" s="1"/>
  <c r="J157" i="1"/>
  <c r="S157" i="1" s="1"/>
  <c r="J156" i="1"/>
  <c r="O156" i="1" s="1"/>
  <c r="J155" i="1"/>
  <c r="J154" i="1"/>
  <c r="O154" i="1" s="1"/>
  <c r="J153" i="1"/>
  <c r="P153" i="1" s="1"/>
  <c r="J152" i="1"/>
  <c r="N152" i="1" s="1"/>
  <c r="J151" i="1"/>
  <c r="N151" i="1" s="1"/>
  <c r="J150" i="1"/>
  <c r="Q150" i="1" s="1"/>
  <c r="J149" i="1"/>
  <c r="O149" i="1" s="1"/>
  <c r="J148" i="1"/>
  <c r="J147" i="1"/>
  <c r="J146" i="1"/>
  <c r="O146" i="1" s="1"/>
  <c r="J145" i="1"/>
  <c r="S145" i="1" s="1"/>
  <c r="J144" i="1"/>
  <c r="S144" i="1" s="1"/>
  <c r="J143" i="1"/>
  <c r="J142" i="1"/>
  <c r="R142" i="1" s="1"/>
  <c r="S159" i="1"/>
  <c r="R159" i="1"/>
  <c r="Q159" i="1"/>
  <c r="P159" i="1"/>
  <c r="O159" i="1"/>
  <c r="N159" i="1"/>
  <c r="P157" i="1"/>
  <c r="O157" i="1"/>
  <c r="R157" i="1"/>
  <c r="S156" i="1"/>
  <c r="R156" i="1"/>
  <c r="Q156" i="1"/>
  <c r="P156" i="1"/>
  <c r="Q155" i="1"/>
  <c r="S154" i="1"/>
  <c r="P154" i="1"/>
  <c r="N154" i="1"/>
  <c r="M154" i="1"/>
  <c r="R154" i="1"/>
  <c r="S153" i="1"/>
  <c r="R153" i="1"/>
  <c r="Q153" i="1"/>
  <c r="R151" i="1"/>
  <c r="S150" i="1"/>
  <c r="R150" i="1"/>
  <c r="S148" i="1"/>
  <c r="P148" i="1"/>
  <c r="O148" i="1"/>
  <c r="N148" i="1"/>
  <c r="M148" i="1"/>
  <c r="R148" i="1"/>
  <c r="S147" i="1"/>
  <c r="R147" i="1"/>
  <c r="Q147" i="1"/>
  <c r="P147" i="1"/>
  <c r="O147" i="1"/>
  <c r="N147" i="1"/>
  <c r="P145" i="1"/>
  <c r="O145" i="1"/>
  <c r="N145" i="1"/>
  <c r="M145" i="1"/>
  <c r="R145" i="1"/>
  <c r="O144" i="1"/>
  <c r="O143" i="1"/>
  <c r="S142" i="1"/>
  <c r="P142" i="1"/>
  <c r="O142" i="1"/>
  <c r="N142" i="1"/>
  <c r="M142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B115" i="1"/>
  <c r="AA115" i="1"/>
  <c r="Z115" i="1"/>
  <c r="X115" i="1"/>
  <c r="W115" i="1"/>
  <c r="V115" i="1"/>
  <c r="S139" i="1"/>
  <c r="R139" i="1"/>
  <c r="Q139" i="1"/>
  <c r="M139" i="1"/>
  <c r="R138" i="1"/>
  <c r="Q138" i="1"/>
  <c r="O138" i="1"/>
  <c r="N138" i="1"/>
  <c r="M138" i="1"/>
  <c r="Q137" i="1"/>
  <c r="S136" i="1"/>
  <c r="R136" i="1"/>
  <c r="Q136" i="1"/>
  <c r="P136" i="1"/>
  <c r="O136" i="1"/>
  <c r="N136" i="1"/>
  <c r="M136" i="1"/>
  <c r="Q135" i="1"/>
  <c r="P135" i="1"/>
  <c r="O135" i="1"/>
  <c r="N135" i="1"/>
  <c r="M135" i="1"/>
  <c r="S134" i="1"/>
  <c r="R134" i="1"/>
  <c r="Q134" i="1"/>
  <c r="P134" i="1"/>
  <c r="O134" i="1"/>
  <c r="N134" i="1"/>
  <c r="M134" i="1"/>
  <c r="S133" i="1"/>
  <c r="R133" i="1"/>
  <c r="Q133" i="1"/>
  <c r="P133" i="1"/>
  <c r="O133" i="1"/>
  <c r="N133" i="1"/>
  <c r="M133" i="1"/>
  <c r="S132" i="1"/>
  <c r="R132" i="1"/>
  <c r="Q132" i="1"/>
  <c r="P132" i="1"/>
  <c r="O132" i="1"/>
  <c r="N132" i="1"/>
  <c r="M132" i="1"/>
  <c r="S131" i="1"/>
  <c r="R131" i="1"/>
  <c r="Q131" i="1"/>
  <c r="P131" i="1"/>
  <c r="O131" i="1"/>
  <c r="N131" i="1"/>
  <c r="M131" i="1"/>
  <c r="S130" i="1"/>
  <c r="R130" i="1"/>
  <c r="Q130" i="1"/>
  <c r="P130" i="1"/>
  <c r="O130" i="1"/>
  <c r="N130" i="1"/>
  <c r="M130" i="1"/>
  <c r="S129" i="1"/>
  <c r="R129" i="1"/>
  <c r="Q129" i="1"/>
  <c r="P129" i="1"/>
  <c r="O129" i="1"/>
  <c r="N129" i="1"/>
  <c r="M129" i="1"/>
  <c r="S128" i="1"/>
  <c r="R128" i="1"/>
  <c r="Q128" i="1"/>
  <c r="P128" i="1"/>
  <c r="O128" i="1"/>
  <c r="N128" i="1"/>
  <c r="M128" i="1"/>
  <c r="S127" i="1"/>
  <c r="R127" i="1"/>
  <c r="Q127" i="1"/>
  <c r="P127" i="1"/>
  <c r="O127" i="1"/>
  <c r="N127" i="1"/>
  <c r="M127" i="1"/>
  <c r="S126" i="1"/>
  <c r="R126" i="1"/>
  <c r="Q126" i="1"/>
  <c r="P126" i="1"/>
  <c r="O126" i="1"/>
  <c r="N126" i="1"/>
  <c r="M126" i="1"/>
  <c r="S125" i="1"/>
  <c r="R125" i="1"/>
  <c r="Q125" i="1"/>
  <c r="P125" i="1"/>
  <c r="O125" i="1"/>
  <c r="N125" i="1"/>
  <c r="M125" i="1"/>
  <c r="S124" i="1"/>
  <c r="R124" i="1"/>
  <c r="Q124" i="1"/>
  <c r="P124" i="1"/>
  <c r="O124" i="1"/>
  <c r="N124" i="1"/>
  <c r="M124" i="1"/>
  <c r="S123" i="1"/>
  <c r="R123" i="1"/>
  <c r="Q123" i="1"/>
  <c r="P123" i="1"/>
  <c r="O123" i="1"/>
  <c r="N123" i="1"/>
  <c r="M123" i="1"/>
  <c r="S122" i="1"/>
  <c r="R122" i="1"/>
  <c r="Q122" i="1"/>
  <c r="P122" i="1"/>
  <c r="O122" i="1"/>
  <c r="N122" i="1"/>
  <c r="M122" i="1"/>
  <c r="S121" i="1"/>
  <c r="R121" i="1"/>
  <c r="Q121" i="1"/>
  <c r="P121" i="1"/>
  <c r="O121" i="1"/>
  <c r="N121" i="1"/>
  <c r="M121" i="1"/>
  <c r="S120" i="1"/>
  <c r="R120" i="1"/>
  <c r="Q120" i="1"/>
  <c r="P120" i="1"/>
  <c r="O120" i="1"/>
  <c r="N120" i="1"/>
  <c r="M120" i="1"/>
  <c r="S119" i="1"/>
  <c r="R119" i="1"/>
  <c r="Q119" i="1"/>
  <c r="P119" i="1"/>
  <c r="O119" i="1"/>
  <c r="N119" i="1"/>
  <c r="M119" i="1"/>
  <c r="S118" i="1"/>
  <c r="R118" i="1"/>
  <c r="Q118" i="1"/>
  <c r="P118" i="1"/>
  <c r="O118" i="1"/>
  <c r="N118" i="1"/>
  <c r="M118" i="1"/>
  <c r="S117" i="1"/>
  <c r="R117" i="1"/>
  <c r="Q117" i="1"/>
  <c r="P117" i="1"/>
  <c r="O117" i="1"/>
  <c r="N117" i="1"/>
  <c r="M117" i="1"/>
  <c r="S116" i="1"/>
  <c r="R116" i="1"/>
  <c r="Q116" i="1"/>
  <c r="P116" i="1"/>
  <c r="O116" i="1"/>
  <c r="N116" i="1"/>
  <c r="M116" i="1"/>
  <c r="J139" i="1"/>
  <c r="P139" i="1" s="1"/>
  <c r="J138" i="1"/>
  <c r="S138" i="1" s="1"/>
  <c r="J137" i="1"/>
  <c r="P137" i="1" s="1"/>
  <c r="J136" i="1"/>
  <c r="J135" i="1"/>
  <c r="S135" i="1" s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Q162" i="1" l="1"/>
  <c r="O162" i="1"/>
  <c r="P162" i="1"/>
  <c r="M161" i="1"/>
  <c r="Q160" i="1"/>
  <c r="R160" i="1"/>
  <c r="M165" i="1"/>
  <c r="N165" i="1"/>
  <c r="O165" i="1"/>
  <c r="P165" i="1"/>
  <c r="Q165" i="1"/>
  <c r="R165" i="1"/>
  <c r="P164" i="1"/>
  <c r="R164" i="1"/>
  <c r="S164" i="1"/>
  <c r="M164" i="1"/>
  <c r="N164" i="1"/>
  <c r="O164" i="1"/>
  <c r="N163" i="1"/>
  <c r="M163" i="1"/>
  <c r="O163" i="1"/>
  <c r="Q163" i="1"/>
  <c r="P163" i="1"/>
  <c r="R163" i="1"/>
  <c r="R162" i="1"/>
  <c r="S162" i="1"/>
  <c r="M162" i="1"/>
  <c r="O161" i="1"/>
  <c r="P161" i="1"/>
  <c r="Q161" i="1"/>
  <c r="S161" i="1"/>
  <c r="R161" i="1"/>
  <c r="M160" i="1"/>
  <c r="O160" i="1"/>
  <c r="N160" i="1"/>
  <c r="P160" i="1"/>
  <c r="O151" i="1"/>
  <c r="M157" i="1"/>
  <c r="N144" i="1"/>
  <c r="P151" i="1"/>
  <c r="N157" i="1"/>
  <c r="O150" i="1"/>
  <c r="N153" i="1"/>
  <c r="P144" i="1"/>
  <c r="N150" i="1"/>
  <c r="Q144" i="1"/>
  <c r="R144" i="1"/>
  <c r="P150" i="1"/>
  <c r="O153" i="1"/>
  <c r="N156" i="1"/>
  <c r="S151" i="1"/>
  <c r="M151" i="1"/>
  <c r="M152" i="1"/>
  <c r="M155" i="1"/>
  <c r="M158" i="1"/>
  <c r="N143" i="1"/>
  <c r="N155" i="1"/>
  <c r="O152" i="1"/>
  <c r="O155" i="1"/>
  <c r="P143" i="1"/>
  <c r="P146" i="1"/>
  <c r="P149" i="1"/>
  <c r="P152" i="1"/>
  <c r="P155" i="1"/>
  <c r="P158" i="1"/>
  <c r="Q146" i="1"/>
  <c r="Q158" i="1"/>
  <c r="Q152" i="1"/>
  <c r="R146" i="1"/>
  <c r="S143" i="1"/>
  <c r="S155" i="1"/>
  <c r="Q143" i="1"/>
  <c r="R155" i="1"/>
  <c r="S146" i="1"/>
  <c r="Q142" i="1"/>
  <c r="M144" i="1"/>
  <c r="Q145" i="1"/>
  <c r="M147" i="1"/>
  <c r="Q148" i="1"/>
  <c r="M150" i="1"/>
  <c r="Q151" i="1"/>
  <c r="M153" i="1"/>
  <c r="Q154" i="1"/>
  <c r="M156" i="1"/>
  <c r="Q157" i="1"/>
  <c r="M159" i="1"/>
  <c r="Q149" i="1"/>
  <c r="R143" i="1"/>
  <c r="R149" i="1"/>
  <c r="R152" i="1"/>
  <c r="R158" i="1"/>
  <c r="S149" i="1"/>
  <c r="S152" i="1"/>
  <c r="S158" i="1"/>
  <c r="M143" i="1"/>
  <c r="M146" i="1"/>
  <c r="M149" i="1"/>
  <c r="N146" i="1"/>
  <c r="N149" i="1"/>
  <c r="N158" i="1"/>
  <c r="R135" i="1"/>
  <c r="N139" i="1"/>
  <c r="O139" i="1"/>
  <c r="P138" i="1"/>
  <c r="R137" i="1"/>
  <c r="N137" i="1"/>
  <c r="AC115" i="1" s="1"/>
  <c r="M137" i="1"/>
  <c r="Y115" i="1" s="1"/>
  <c r="O137" i="1"/>
  <c r="S137" i="1"/>
  <c r="AW116" i="1" l="1"/>
  <c r="R112" i="1"/>
  <c r="Q112" i="1"/>
  <c r="P112" i="1"/>
  <c r="O112" i="1"/>
  <c r="L112" i="1"/>
  <c r="K112" i="1"/>
  <c r="J112" i="1"/>
  <c r="I112" i="1"/>
  <c r="H112" i="1"/>
  <c r="F112" i="1"/>
  <c r="E112" i="1"/>
  <c r="D112" i="1"/>
  <c r="C112" i="1"/>
  <c r="B112" i="1"/>
  <c r="R111" i="1"/>
  <c r="Q111" i="1"/>
  <c r="P111" i="1"/>
  <c r="O111" i="1"/>
  <c r="L111" i="1"/>
  <c r="K111" i="1"/>
  <c r="J111" i="1"/>
  <c r="I111" i="1"/>
  <c r="H111" i="1"/>
  <c r="F111" i="1"/>
  <c r="E111" i="1"/>
  <c r="D111" i="1"/>
  <c r="C111" i="1"/>
  <c r="B111" i="1"/>
  <c r="S102" i="1"/>
  <c r="R102" i="1"/>
  <c r="N102" i="1"/>
  <c r="L102" i="1"/>
  <c r="K102" i="1"/>
  <c r="G102" i="1"/>
  <c r="F102" i="1"/>
  <c r="S101" i="1"/>
  <c r="J100" i="1"/>
  <c r="H100" i="1"/>
  <c r="G100" i="1"/>
  <c r="F100" i="1"/>
  <c r="S99" i="1"/>
  <c r="R99" i="1"/>
  <c r="K99" i="1"/>
  <c r="H99" i="1"/>
  <c r="L98" i="1"/>
  <c r="K98" i="1"/>
  <c r="F98" i="1"/>
  <c r="D98" i="1"/>
  <c r="C98" i="1"/>
  <c r="P97" i="1"/>
  <c r="O97" i="1"/>
  <c r="K97" i="1"/>
  <c r="J97" i="1"/>
  <c r="H97" i="1"/>
  <c r="G97" i="1"/>
  <c r="F97" i="1"/>
  <c r="D97" i="1"/>
  <c r="F96" i="1"/>
  <c r="O95" i="1"/>
  <c r="N95" i="1"/>
  <c r="J95" i="1"/>
  <c r="H95" i="1"/>
  <c r="G95" i="1"/>
  <c r="O94" i="1"/>
  <c r="H93" i="1"/>
  <c r="G93" i="1"/>
  <c r="F93" i="1"/>
  <c r="U89" i="1"/>
  <c r="T102" i="1" s="1"/>
  <c r="Q89" i="1"/>
  <c r="P102" i="1" s="1"/>
  <c r="M89" i="1"/>
  <c r="J102" i="1" s="1"/>
  <c r="I89" i="1"/>
  <c r="H102" i="1" s="1"/>
  <c r="E89" i="1"/>
  <c r="D102" i="1" s="1"/>
  <c r="U88" i="1"/>
  <c r="T101" i="1" s="1"/>
  <c r="Q88" i="1"/>
  <c r="N101" i="1" s="1"/>
  <c r="M88" i="1"/>
  <c r="I88" i="1"/>
  <c r="H101" i="1" s="1"/>
  <c r="E88" i="1"/>
  <c r="D101" i="1" s="1"/>
  <c r="U87" i="1"/>
  <c r="R100" i="1" s="1"/>
  <c r="Q87" i="1"/>
  <c r="N100" i="1" s="1"/>
  <c r="M87" i="1"/>
  <c r="L100" i="1" s="1"/>
  <c r="I87" i="1"/>
  <c r="E87" i="1"/>
  <c r="B100" i="1" s="1"/>
  <c r="U86" i="1"/>
  <c r="T99" i="1" s="1"/>
  <c r="Q86" i="1"/>
  <c r="O99" i="1" s="1"/>
  <c r="M86" i="1"/>
  <c r="L99" i="1" s="1"/>
  <c r="I86" i="1"/>
  <c r="F99" i="1" s="1"/>
  <c r="E86" i="1"/>
  <c r="U85" i="1"/>
  <c r="T98" i="1" s="1"/>
  <c r="Q85" i="1"/>
  <c r="P98" i="1" s="1"/>
  <c r="M85" i="1"/>
  <c r="J98" i="1" s="1"/>
  <c r="I85" i="1"/>
  <c r="E85" i="1"/>
  <c r="B98" i="1" s="1"/>
  <c r="U84" i="1"/>
  <c r="T97" i="1" s="1"/>
  <c r="Q84" i="1"/>
  <c r="N97" i="1" s="1"/>
  <c r="M84" i="1"/>
  <c r="L97" i="1" s="1"/>
  <c r="I84" i="1"/>
  <c r="E84" i="1"/>
  <c r="C97" i="1" s="1"/>
  <c r="U83" i="1"/>
  <c r="R96" i="1" s="1"/>
  <c r="Q83" i="1"/>
  <c r="N96" i="1" s="1"/>
  <c r="M83" i="1"/>
  <c r="L96" i="1" s="1"/>
  <c r="I83" i="1"/>
  <c r="G96" i="1" s="1"/>
  <c r="E83" i="1"/>
  <c r="B96" i="1" s="1"/>
  <c r="U82" i="1"/>
  <c r="Q82" i="1"/>
  <c r="P95" i="1" s="1"/>
  <c r="M82" i="1"/>
  <c r="L95" i="1" s="1"/>
  <c r="I82" i="1"/>
  <c r="F95" i="1" s="1"/>
  <c r="E82" i="1"/>
  <c r="D95" i="1" s="1"/>
  <c r="U81" i="1"/>
  <c r="T94" i="1" s="1"/>
  <c r="Q81" i="1"/>
  <c r="P94" i="1" s="1"/>
  <c r="M81" i="1"/>
  <c r="J94" i="1" s="1"/>
  <c r="I81" i="1"/>
  <c r="H94" i="1" s="1"/>
  <c r="E81" i="1"/>
  <c r="C94" i="1" s="1"/>
  <c r="U80" i="1"/>
  <c r="T93" i="1" s="1"/>
  <c r="Q80" i="1"/>
  <c r="N93" i="1" s="1"/>
  <c r="M80" i="1"/>
  <c r="L93" i="1" s="1"/>
  <c r="I80" i="1"/>
  <c r="E80" i="1"/>
  <c r="T75" i="1"/>
  <c r="S75" i="1"/>
  <c r="P75" i="1"/>
  <c r="O75" i="1"/>
  <c r="N75" i="1"/>
  <c r="L75" i="1"/>
  <c r="K75" i="1"/>
  <c r="J75" i="1"/>
  <c r="G75" i="1"/>
  <c r="B75" i="1"/>
  <c r="R74" i="1"/>
  <c r="P74" i="1"/>
  <c r="O74" i="1"/>
  <c r="N74" i="1"/>
  <c r="J74" i="1"/>
  <c r="N73" i="1"/>
  <c r="L73" i="1"/>
  <c r="K73" i="1"/>
  <c r="S72" i="1"/>
  <c r="R72" i="1"/>
  <c r="P72" i="1"/>
  <c r="O72" i="1"/>
  <c r="N72" i="1"/>
  <c r="F71" i="1"/>
  <c r="B71" i="1"/>
  <c r="K70" i="1"/>
  <c r="J70" i="1"/>
  <c r="H70" i="1"/>
  <c r="G70" i="1"/>
  <c r="F70" i="1"/>
  <c r="D70" i="1"/>
  <c r="C70" i="1"/>
  <c r="B70" i="1"/>
  <c r="B69" i="1"/>
  <c r="R68" i="1"/>
  <c r="L68" i="1"/>
  <c r="K68" i="1"/>
  <c r="T67" i="1"/>
  <c r="S67" i="1"/>
  <c r="R67" i="1"/>
  <c r="O67" i="1"/>
  <c r="N67" i="1"/>
  <c r="D67" i="1"/>
  <c r="C67" i="1"/>
  <c r="B67" i="1"/>
  <c r="J66" i="1"/>
  <c r="D66" i="1"/>
  <c r="C66" i="1"/>
  <c r="U62" i="1"/>
  <c r="R75" i="1" s="1"/>
  <c r="Q62" i="1"/>
  <c r="M62" i="1"/>
  <c r="I62" i="1"/>
  <c r="H75" i="1" s="1"/>
  <c r="E62" i="1"/>
  <c r="D75" i="1" s="1"/>
  <c r="U61" i="1"/>
  <c r="T74" i="1" s="1"/>
  <c r="Q61" i="1"/>
  <c r="M61" i="1"/>
  <c r="I61" i="1"/>
  <c r="H74" i="1" s="1"/>
  <c r="E61" i="1"/>
  <c r="C74" i="1" s="1"/>
  <c r="U60" i="1"/>
  <c r="S73" i="1" s="1"/>
  <c r="Q60" i="1"/>
  <c r="M60" i="1"/>
  <c r="J73" i="1" s="1"/>
  <c r="I60" i="1"/>
  <c r="G73" i="1" s="1"/>
  <c r="E60" i="1"/>
  <c r="C73" i="1" s="1"/>
  <c r="U59" i="1"/>
  <c r="T72" i="1" s="1"/>
  <c r="Q59" i="1"/>
  <c r="M59" i="1"/>
  <c r="L72" i="1" s="1"/>
  <c r="I59" i="1"/>
  <c r="H72" i="1" s="1"/>
  <c r="E59" i="1"/>
  <c r="B72" i="1" s="1"/>
  <c r="U58" i="1"/>
  <c r="S71" i="1" s="1"/>
  <c r="Q58" i="1"/>
  <c r="P71" i="1" s="1"/>
  <c r="M58" i="1"/>
  <c r="L71" i="1" s="1"/>
  <c r="I58" i="1"/>
  <c r="E58" i="1"/>
  <c r="D71" i="1" s="1"/>
  <c r="U57" i="1"/>
  <c r="T70" i="1" s="1"/>
  <c r="Q57" i="1"/>
  <c r="O70" i="1" s="1"/>
  <c r="M57" i="1"/>
  <c r="L70" i="1" s="1"/>
  <c r="I57" i="1"/>
  <c r="E57" i="1"/>
  <c r="U56" i="1"/>
  <c r="R69" i="1" s="1"/>
  <c r="Q56" i="1"/>
  <c r="M56" i="1"/>
  <c r="L69" i="1" s="1"/>
  <c r="I56" i="1"/>
  <c r="H69" i="1" s="1"/>
  <c r="E56" i="1"/>
  <c r="C69" i="1" s="1"/>
  <c r="U55" i="1"/>
  <c r="Q55" i="1"/>
  <c r="P68" i="1" s="1"/>
  <c r="M55" i="1"/>
  <c r="J68" i="1" s="1"/>
  <c r="I55" i="1"/>
  <c r="H68" i="1" s="1"/>
  <c r="E55" i="1"/>
  <c r="D68" i="1" s="1"/>
  <c r="U54" i="1"/>
  <c r="Q54" i="1"/>
  <c r="P67" i="1" s="1"/>
  <c r="M54" i="1"/>
  <c r="L67" i="1" s="1"/>
  <c r="I54" i="1"/>
  <c r="F67" i="1" s="1"/>
  <c r="E54" i="1"/>
  <c r="U53" i="1"/>
  <c r="T66" i="1" s="1"/>
  <c r="Q53" i="1"/>
  <c r="O66" i="1" s="1"/>
  <c r="M53" i="1"/>
  <c r="I53" i="1"/>
  <c r="H66" i="1" s="1"/>
  <c r="E53" i="1"/>
  <c r="B66" i="1" s="1"/>
  <c r="T46" i="1"/>
  <c r="S46" i="1"/>
  <c r="R46" i="1"/>
  <c r="P46" i="1"/>
  <c r="O46" i="1"/>
  <c r="N46" i="1"/>
  <c r="L46" i="1"/>
  <c r="H46" i="1"/>
  <c r="G46" i="1"/>
  <c r="K45" i="1"/>
  <c r="J45" i="1"/>
  <c r="H45" i="1"/>
  <c r="P44" i="1"/>
  <c r="O44" i="1"/>
  <c r="N44" i="1"/>
  <c r="L44" i="1"/>
  <c r="K44" i="1"/>
  <c r="J44" i="1"/>
  <c r="G44" i="1"/>
  <c r="P43" i="1"/>
  <c r="O43" i="1"/>
  <c r="N43" i="1"/>
  <c r="L43" i="1"/>
  <c r="K43" i="1"/>
  <c r="H42" i="1"/>
  <c r="G42" i="1"/>
  <c r="F42" i="1"/>
  <c r="T41" i="1"/>
  <c r="S41" i="1"/>
  <c r="R41" i="1"/>
  <c r="P41" i="1"/>
  <c r="L41" i="1"/>
  <c r="K41" i="1"/>
  <c r="H41" i="1"/>
  <c r="F41" i="1"/>
  <c r="O40" i="1"/>
  <c r="N40" i="1"/>
  <c r="L40" i="1"/>
  <c r="T39" i="1"/>
  <c r="S39" i="1"/>
  <c r="R39" i="1"/>
  <c r="P39" i="1"/>
  <c r="O39" i="1"/>
  <c r="N39" i="1"/>
  <c r="K39" i="1"/>
  <c r="P38" i="1"/>
  <c r="O38" i="1"/>
  <c r="U34" i="1"/>
  <c r="R47" i="1" s="1"/>
  <c r="Q34" i="1"/>
  <c r="N47" i="1" s="1"/>
  <c r="M34" i="1"/>
  <c r="J47" i="1" s="1"/>
  <c r="I34" i="1"/>
  <c r="E34" i="1"/>
  <c r="D47" i="1" s="1"/>
  <c r="U33" i="1"/>
  <c r="Q33" i="1"/>
  <c r="M33" i="1"/>
  <c r="I33" i="1"/>
  <c r="F46" i="1" s="1"/>
  <c r="E33" i="1"/>
  <c r="C46" i="1" s="1"/>
  <c r="U32" i="1"/>
  <c r="S45" i="1" s="1"/>
  <c r="Q32" i="1"/>
  <c r="M32" i="1"/>
  <c r="L45" i="1" s="1"/>
  <c r="I32" i="1"/>
  <c r="G45" i="1" s="1"/>
  <c r="E32" i="1"/>
  <c r="D45" i="1" s="1"/>
  <c r="U31" i="1"/>
  <c r="Q31" i="1"/>
  <c r="M31" i="1"/>
  <c r="I31" i="1"/>
  <c r="H44" i="1" s="1"/>
  <c r="E31" i="1"/>
  <c r="U30" i="1"/>
  <c r="T43" i="1" s="1"/>
  <c r="Q30" i="1"/>
  <c r="M30" i="1"/>
  <c r="J43" i="1" s="1"/>
  <c r="I30" i="1"/>
  <c r="E30" i="1"/>
  <c r="B43" i="1" s="1"/>
  <c r="U29" i="1"/>
  <c r="R42" i="1" s="1"/>
  <c r="Q29" i="1"/>
  <c r="O42" i="1" s="1"/>
  <c r="M29" i="1"/>
  <c r="L42" i="1" s="1"/>
  <c r="I29" i="1"/>
  <c r="E29" i="1"/>
  <c r="B42" i="1" s="1"/>
  <c r="U28" i="1"/>
  <c r="Q28" i="1"/>
  <c r="M28" i="1"/>
  <c r="J41" i="1" s="1"/>
  <c r="I28" i="1"/>
  <c r="G41" i="1" s="1"/>
  <c r="E28" i="1"/>
  <c r="C41" i="1" s="1"/>
  <c r="U27" i="1"/>
  <c r="Q27" i="1"/>
  <c r="P40" i="1" s="1"/>
  <c r="M27" i="1"/>
  <c r="K40" i="1" s="1"/>
  <c r="I27" i="1"/>
  <c r="G40" i="1" s="1"/>
  <c r="E27" i="1"/>
  <c r="D40" i="1" s="1"/>
  <c r="U26" i="1"/>
  <c r="Q26" i="1"/>
  <c r="M26" i="1"/>
  <c r="L39" i="1" s="1"/>
  <c r="I26" i="1"/>
  <c r="E26" i="1"/>
  <c r="D39" i="1" s="1"/>
  <c r="U25" i="1"/>
  <c r="S38" i="1" s="1"/>
  <c r="Q25" i="1"/>
  <c r="N38" i="1" s="1"/>
  <c r="M25" i="1"/>
  <c r="I25" i="1"/>
  <c r="G38" i="1" s="1"/>
  <c r="E25" i="1"/>
  <c r="B38" i="1" s="1"/>
  <c r="S100" i="1" l="1"/>
  <c r="T100" i="1"/>
  <c r="J99" i="1"/>
  <c r="K100" i="1"/>
  <c r="J93" i="1"/>
  <c r="P99" i="1"/>
  <c r="O93" i="1"/>
  <c r="P93" i="1"/>
  <c r="D100" i="1"/>
  <c r="C100" i="1"/>
  <c r="D96" i="1"/>
  <c r="B95" i="1"/>
  <c r="C95" i="1"/>
  <c r="C93" i="1"/>
  <c r="B93" i="1"/>
  <c r="D93" i="1"/>
  <c r="R38" i="1"/>
  <c r="T38" i="1"/>
  <c r="T45" i="1"/>
  <c r="S69" i="1"/>
  <c r="T69" i="1"/>
  <c r="R70" i="1"/>
  <c r="S70" i="1"/>
  <c r="P70" i="1"/>
  <c r="F73" i="1"/>
  <c r="H73" i="1"/>
  <c r="F68" i="1"/>
  <c r="G68" i="1"/>
  <c r="G72" i="1"/>
  <c r="F75" i="1"/>
  <c r="F66" i="1"/>
  <c r="G66" i="1"/>
  <c r="C75" i="1"/>
  <c r="D73" i="1"/>
  <c r="B68" i="1"/>
  <c r="C68" i="1"/>
  <c r="D42" i="1"/>
  <c r="C42" i="1"/>
  <c r="B47" i="1"/>
  <c r="C47" i="1"/>
  <c r="B46" i="1"/>
  <c r="D46" i="1"/>
  <c r="D41" i="1"/>
  <c r="N48" i="1"/>
  <c r="S44" i="1"/>
  <c r="R44" i="1"/>
  <c r="P69" i="1"/>
  <c r="O69" i="1"/>
  <c r="D69" i="1"/>
  <c r="H103" i="1"/>
  <c r="K38" i="1"/>
  <c r="K48" i="1" s="1"/>
  <c r="J38" i="1"/>
  <c r="G43" i="1"/>
  <c r="F43" i="1"/>
  <c r="J67" i="1"/>
  <c r="F69" i="1"/>
  <c r="T71" i="1"/>
  <c r="J96" i="1"/>
  <c r="C38" i="1"/>
  <c r="B39" i="1"/>
  <c r="B48" i="1" s="1"/>
  <c r="B41" i="1"/>
  <c r="S42" i="1"/>
  <c r="R43" i="1"/>
  <c r="R45" i="1"/>
  <c r="O47" i="1"/>
  <c r="K67" i="1"/>
  <c r="G69" i="1"/>
  <c r="C71" i="1"/>
  <c r="B73" i="1"/>
  <c r="T73" i="1"/>
  <c r="S74" i="1"/>
  <c r="K93" i="1"/>
  <c r="L94" i="1"/>
  <c r="K95" i="1"/>
  <c r="K96" i="1"/>
  <c r="N98" i="1"/>
  <c r="N103" i="1" s="1"/>
  <c r="N99" i="1"/>
  <c r="P101" i="1"/>
  <c r="O102" i="1"/>
  <c r="D38" i="1"/>
  <c r="C39" i="1"/>
  <c r="T42" i="1"/>
  <c r="S43" i="1"/>
  <c r="T44" i="1"/>
  <c r="P47" i="1"/>
  <c r="N66" i="1"/>
  <c r="F72" i="1"/>
  <c r="B74" i="1"/>
  <c r="O103" i="1"/>
  <c r="N94" i="1"/>
  <c r="O98" i="1"/>
  <c r="R101" i="1"/>
  <c r="N42" i="1"/>
  <c r="G101" i="1"/>
  <c r="R71" i="1"/>
  <c r="F38" i="1"/>
  <c r="D94" i="1"/>
  <c r="L47" i="1"/>
  <c r="K47" i="1"/>
  <c r="R73" i="1"/>
  <c r="G94" i="1"/>
  <c r="G103" i="1" s="1"/>
  <c r="B45" i="1"/>
  <c r="J69" i="1"/>
  <c r="G39" i="1"/>
  <c r="G48" i="1" s="1"/>
  <c r="F39" i="1"/>
  <c r="K46" i="1"/>
  <c r="J46" i="1"/>
  <c r="H39" i="1"/>
  <c r="C43" i="1"/>
  <c r="C45" i="1"/>
  <c r="S47" i="1"/>
  <c r="P66" i="1"/>
  <c r="K69" i="1"/>
  <c r="J71" i="1"/>
  <c r="D74" i="1"/>
  <c r="R93" i="1"/>
  <c r="S96" i="1"/>
  <c r="R97" i="1"/>
  <c r="R98" i="1"/>
  <c r="H38" i="1"/>
  <c r="J39" i="1"/>
  <c r="H40" i="1"/>
  <c r="D43" i="1"/>
  <c r="F44" i="1"/>
  <c r="T47" i="1"/>
  <c r="R66" i="1"/>
  <c r="N68" i="1"/>
  <c r="K71" i="1"/>
  <c r="J72" i="1"/>
  <c r="F74" i="1"/>
  <c r="S93" i="1"/>
  <c r="R94" i="1"/>
  <c r="T96" i="1"/>
  <c r="S97" i="1"/>
  <c r="S98" i="1"/>
  <c r="B101" i="1"/>
  <c r="B102" i="1"/>
  <c r="C40" i="1"/>
  <c r="B40" i="1"/>
  <c r="L74" i="1"/>
  <c r="K74" i="1"/>
  <c r="F40" i="1"/>
  <c r="O41" i="1"/>
  <c r="O48" i="1" s="1"/>
  <c r="N41" i="1"/>
  <c r="D99" i="1"/>
  <c r="C99" i="1"/>
  <c r="P42" i="1"/>
  <c r="P48" i="1" s="1"/>
  <c r="H96" i="1"/>
  <c r="C44" i="1"/>
  <c r="B44" i="1"/>
  <c r="D44" i="1"/>
  <c r="L38" i="1"/>
  <c r="J40" i="1"/>
  <c r="H43" i="1"/>
  <c r="F45" i="1"/>
  <c r="S66" i="1"/>
  <c r="S76" i="1" s="1"/>
  <c r="O68" i="1"/>
  <c r="N69" i="1"/>
  <c r="N70" i="1"/>
  <c r="K72" i="1"/>
  <c r="G74" i="1"/>
  <c r="T95" i="1"/>
  <c r="T103" i="1" s="1"/>
  <c r="S95" i="1"/>
  <c r="H98" i="1"/>
  <c r="G98" i="1"/>
  <c r="P100" i="1"/>
  <c r="O100" i="1"/>
  <c r="S94" i="1"/>
  <c r="R95" i="1"/>
  <c r="B97" i="1"/>
  <c r="B103" i="1" s="1"/>
  <c r="C101" i="1"/>
  <c r="C102" i="1"/>
  <c r="L66" i="1"/>
  <c r="L76" i="1" s="1"/>
  <c r="K66" i="1"/>
  <c r="T68" i="1"/>
  <c r="T76" i="1" s="1"/>
  <c r="S68" i="1"/>
  <c r="H71" i="1"/>
  <c r="G71" i="1"/>
  <c r="P73" i="1"/>
  <c r="O73" i="1"/>
  <c r="N71" i="1"/>
  <c r="B94" i="1"/>
  <c r="C96" i="1"/>
  <c r="C103" i="1" s="1"/>
  <c r="B99" i="1"/>
  <c r="G47" i="1"/>
  <c r="F47" i="1"/>
  <c r="H47" i="1"/>
  <c r="O71" i="1"/>
  <c r="G99" i="1"/>
  <c r="F101" i="1"/>
  <c r="K42" i="1"/>
  <c r="J42" i="1"/>
  <c r="L101" i="1"/>
  <c r="L103" i="1" s="1"/>
  <c r="K101" i="1"/>
  <c r="F94" i="1"/>
  <c r="F103" i="1" s="1"/>
  <c r="D72" i="1"/>
  <c r="C72" i="1"/>
  <c r="C76" i="1" s="1"/>
  <c r="P96" i="1"/>
  <c r="P103" i="1" s="1"/>
  <c r="O96" i="1"/>
  <c r="H67" i="1"/>
  <c r="H76" i="1" s="1"/>
  <c r="G67" i="1"/>
  <c r="J101" i="1"/>
  <c r="J103" i="1" s="1"/>
  <c r="S40" i="1"/>
  <c r="R40" i="1"/>
  <c r="O45" i="1"/>
  <c r="N45" i="1"/>
  <c r="T40" i="1"/>
  <c r="P45" i="1"/>
  <c r="K94" i="1"/>
  <c r="O101" i="1"/>
  <c r="D103" i="1" l="1"/>
  <c r="T48" i="1"/>
  <c r="R48" i="1"/>
  <c r="O76" i="1"/>
  <c r="F76" i="1"/>
  <c r="G76" i="1"/>
  <c r="B76" i="1"/>
  <c r="D76" i="1"/>
  <c r="S48" i="1"/>
  <c r="P76" i="1"/>
  <c r="J48" i="1"/>
  <c r="H48" i="1"/>
  <c r="F48" i="1"/>
  <c r="K103" i="1"/>
  <c r="S103" i="1"/>
  <c r="C48" i="1"/>
  <c r="K76" i="1"/>
  <c r="L48" i="1"/>
  <c r="R103" i="1"/>
  <c r="D48" i="1"/>
  <c r="N76" i="1"/>
  <c r="J76" i="1"/>
  <c r="R76" i="1"/>
  <c r="I66" i="3" l="1"/>
  <c r="H66" i="3"/>
  <c r="F66" i="3"/>
  <c r="E66" i="3"/>
  <c r="C66" i="3"/>
  <c r="B66" i="3"/>
  <c r="I65" i="3"/>
  <c r="H65" i="3"/>
  <c r="F65" i="3"/>
  <c r="E65" i="3"/>
  <c r="C65" i="3"/>
  <c r="B65" i="3"/>
  <c r="R56" i="3"/>
  <c r="R55" i="3"/>
  <c r="O56" i="3"/>
  <c r="O55" i="3"/>
  <c r="L56" i="3"/>
  <c r="L55" i="3"/>
  <c r="R48" i="3"/>
  <c r="R47" i="3"/>
  <c r="O48" i="3"/>
  <c r="O47" i="3"/>
  <c r="L48" i="3"/>
  <c r="L47" i="3"/>
  <c r="I56" i="3"/>
  <c r="I55" i="3"/>
  <c r="F56" i="3"/>
  <c r="F55" i="3"/>
  <c r="C56" i="3"/>
  <c r="C55" i="3"/>
  <c r="C48" i="3"/>
  <c r="I48" i="3"/>
  <c r="I47" i="3"/>
  <c r="F48" i="3"/>
  <c r="F47" i="3"/>
  <c r="C47" i="3"/>
  <c r="R37" i="3" l="1"/>
  <c r="Q37" i="3"/>
  <c r="Q36" i="3"/>
  <c r="R36" i="3"/>
  <c r="O39" i="3"/>
  <c r="M39" i="3"/>
  <c r="J39" i="3"/>
  <c r="H39" i="3"/>
  <c r="E39" i="3"/>
  <c r="C39" i="3"/>
  <c r="G29" i="3"/>
  <c r="I30" i="3"/>
  <c r="H30" i="3"/>
  <c r="G30" i="3"/>
  <c r="I29" i="3"/>
  <c r="H29" i="3"/>
  <c r="E30" i="3"/>
  <c r="E29" i="3"/>
  <c r="C30" i="3"/>
  <c r="C29" i="3"/>
  <c r="G25" i="3"/>
  <c r="G26" i="3"/>
  <c r="H25" i="3"/>
  <c r="H26" i="3"/>
  <c r="I25" i="3"/>
  <c r="I26" i="3"/>
  <c r="E26" i="3"/>
  <c r="E25" i="3"/>
  <c r="C26" i="3"/>
  <c r="C25" i="3"/>
  <c r="E14" i="3" l="1"/>
  <c r="C14" i="3"/>
  <c r="E13" i="3"/>
  <c r="C13" i="3"/>
  <c r="D7" i="3"/>
  <c r="C7" i="3"/>
  <c r="E6" i="3"/>
  <c r="D6" i="3"/>
  <c r="C6" i="3"/>
  <c r="J7" i="3"/>
  <c r="I7" i="3"/>
  <c r="H7" i="3"/>
  <c r="E7" i="3"/>
  <c r="J6" i="3"/>
  <c r="I6" i="3"/>
  <c r="H6" i="3"/>
  <c r="L97" i="2" l="1"/>
  <c r="L96" i="2"/>
  <c r="I100" i="2"/>
  <c r="I99" i="2"/>
  <c r="I98" i="2"/>
  <c r="I97" i="2"/>
  <c r="K96" i="2" s="1"/>
  <c r="I96" i="2"/>
  <c r="I95" i="2"/>
  <c r="K97" i="2" l="1"/>
  <c r="F92" i="2"/>
  <c r="E92" i="2"/>
  <c r="F91" i="2"/>
  <c r="E91" i="2"/>
  <c r="C92" i="2"/>
  <c r="B92" i="2"/>
  <c r="C91" i="2"/>
  <c r="B91" i="2"/>
  <c r="R62" i="2" l="1"/>
  <c r="U63" i="2"/>
  <c r="T63" i="2"/>
  <c r="S63" i="2"/>
  <c r="U62" i="2"/>
  <c r="S62" i="2"/>
  <c r="G78" i="2"/>
  <c r="G77" i="2"/>
  <c r="G76" i="2"/>
  <c r="G75" i="2"/>
  <c r="G74" i="2"/>
  <c r="G73" i="2"/>
  <c r="F78" i="2"/>
  <c r="F77" i="2"/>
  <c r="F76" i="2"/>
  <c r="F75" i="2"/>
  <c r="F74" i="2"/>
  <c r="F73" i="2"/>
  <c r="E78" i="2"/>
  <c r="E77" i="2"/>
  <c r="E76" i="2"/>
  <c r="E75" i="2"/>
  <c r="E74" i="2"/>
  <c r="E73" i="2"/>
  <c r="D78" i="2"/>
  <c r="D77" i="2"/>
  <c r="D76" i="2"/>
  <c r="D75" i="2"/>
  <c r="D74" i="2"/>
  <c r="D73" i="2"/>
  <c r="C78" i="2"/>
  <c r="C77" i="2"/>
  <c r="C76" i="2"/>
  <c r="C74" i="2"/>
  <c r="C75" i="2"/>
  <c r="G48" i="2"/>
  <c r="F48" i="2"/>
  <c r="G47" i="2"/>
  <c r="F47" i="2"/>
  <c r="D59" i="2"/>
  <c r="C59" i="2"/>
  <c r="B59" i="2"/>
  <c r="D50" i="2"/>
  <c r="C50" i="2"/>
  <c r="B50" i="2"/>
  <c r="N41" i="2"/>
  <c r="N40" i="2"/>
  <c r="C41" i="2"/>
  <c r="C40" i="2"/>
  <c r="D41" i="2"/>
  <c r="D40" i="2"/>
  <c r="E41" i="2"/>
  <c r="E40" i="2"/>
  <c r="F41" i="2"/>
  <c r="F40" i="2"/>
  <c r="G41" i="2"/>
  <c r="G40" i="2"/>
  <c r="I27" i="2"/>
  <c r="L27" i="2"/>
  <c r="K27" i="2"/>
  <c r="J27" i="2"/>
  <c r="F27" i="2"/>
  <c r="E27" i="2"/>
  <c r="D27" i="2"/>
  <c r="C27" i="2"/>
  <c r="I26" i="2"/>
  <c r="J26" i="2"/>
  <c r="K26" i="2"/>
  <c r="L26" i="2"/>
  <c r="F26" i="2"/>
  <c r="E26" i="2"/>
  <c r="D26" i="2"/>
  <c r="C26" i="2"/>
  <c r="T62" i="2" l="1"/>
  <c r="Q63" i="2"/>
  <c r="R63" i="2"/>
  <c r="L40" i="2"/>
  <c r="K40" i="2"/>
  <c r="M40" i="2"/>
  <c r="M41" i="2"/>
  <c r="L41" i="2"/>
  <c r="X63" i="2" l="1"/>
  <c r="J40" i="2"/>
  <c r="J41" i="2"/>
  <c r="K41" i="2"/>
  <c r="Y63" i="2" l="1"/>
  <c r="Z63" i="2"/>
  <c r="Y62" i="2"/>
  <c r="Z62" i="2"/>
  <c r="AA62" i="2"/>
  <c r="N13" i="2"/>
  <c r="M13" i="2"/>
  <c r="J13" i="2"/>
  <c r="G13" i="2"/>
  <c r="F13" i="2"/>
  <c r="C13" i="2"/>
  <c r="M12" i="2"/>
  <c r="J12" i="2"/>
  <c r="G12" i="2"/>
  <c r="F12" i="2"/>
  <c r="C12" i="2"/>
  <c r="N11" i="2"/>
  <c r="N10" i="2"/>
  <c r="N9" i="2"/>
  <c r="N8" i="2"/>
  <c r="N7" i="2"/>
  <c r="N6" i="2"/>
  <c r="N5" i="2"/>
  <c r="N4" i="2"/>
  <c r="N3" i="2"/>
  <c r="N2" i="2"/>
  <c r="G11" i="2"/>
  <c r="G10" i="2"/>
  <c r="G9" i="2"/>
  <c r="G8" i="2"/>
  <c r="G7" i="2"/>
  <c r="G6" i="2"/>
  <c r="G5" i="2"/>
  <c r="G4" i="2"/>
  <c r="G3" i="2"/>
  <c r="G2" i="2"/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G8" i="1" l="1"/>
  <c r="H8" i="1" s="1"/>
  <c r="G3" i="1"/>
  <c r="H3" i="1" s="1"/>
  <c r="F2" i="1"/>
  <c r="G17" i="1" s="1"/>
  <c r="H17" i="1" s="1"/>
  <c r="G14" i="1" l="1"/>
  <c r="H14" i="1" s="1"/>
  <c r="G2" i="1"/>
  <c r="H2" i="1" s="1"/>
  <c r="G11" i="1"/>
  <c r="H11" i="1" s="1"/>
  <c r="G20" i="1"/>
  <c r="H20" i="1" s="1"/>
  <c r="G12" i="1"/>
  <c r="H12" i="1" s="1"/>
  <c r="G19" i="1"/>
  <c r="H19" i="1" s="1"/>
  <c r="G18" i="1"/>
  <c r="H18" i="1" s="1"/>
  <c r="G13" i="1"/>
  <c r="H13" i="1" s="1"/>
  <c r="G21" i="1"/>
  <c r="H21" i="1" s="1"/>
  <c r="G6" i="1"/>
  <c r="H6" i="1" s="1"/>
  <c r="G7" i="1"/>
  <c r="H7" i="1" s="1"/>
  <c r="G5" i="1"/>
  <c r="H5" i="1" s="1"/>
  <c r="G15" i="1"/>
  <c r="H15" i="1" s="1"/>
  <c r="G16" i="1"/>
  <c r="H16" i="1" s="1"/>
  <c r="G10" i="1"/>
  <c r="H10" i="1" s="1"/>
  <c r="G4" i="1"/>
  <c r="H4" i="1" s="1"/>
  <c r="G9" i="1"/>
  <c r="H9" i="1" s="1"/>
  <c r="J10" i="1" l="1"/>
  <c r="I10" i="1"/>
  <c r="J14" i="1"/>
  <c r="I14" i="1"/>
  <c r="I6" i="1"/>
  <c r="J6" i="1"/>
  <c r="J18" i="1"/>
  <c r="I18" i="1"/>
  <c r="J2" i="1"/>
  <c r="I2" i="1"/>
</calcChain>
</file>

<file path=xl/sharedStrings.xml><?xml version="1.0" encoding="utf-8"?>
<sst xmlns="http://schemas.openxmlformats.org/spreadsheetml/2006/main" count="2935" uniqueCount="645">
  <si>
    <t>Figure 1a</t>
    <phoneticPr fontId="2"/>
  </si>
  <si>
    <t>Gal3</t>
    <phoneticPr fontId="2"/>
  </si>
  <si>
    <t>GAPDH</t>
    <phoneticPr fontId="2"/>
  </si>
  <si>
    <t>LT-HSC 1</t>
    <phoneticPr fontId="2"/>
  </si>
  <si>
    <t>LT-HSC</t>
    <phoneticPr fontId="2"/>
  </si>
  <si>
    <t>LT-HSC 2</t>
    <phoneticPr fontId="2"/>
  </si>
  <si>
    <t>ST-HSC</t>
    <phoneticPr fontId="2"/>
  </si>
  <si>
    <t>LT-HSC 3</t>
    <phoneticPr fontId="2"/>
  </si>
  <si>
    <t>MPP2</t>
    <phoneticPr fontId="2"/>
  </si>
  <si>
    <t>LT-HSC 4</t>
    <phoneticPr fontId="2"/>
  </si>
  <si>
    <t>MPP3</t>
    <phoneticPr fontId="2"/>
  </si>
  <si>
    <t>ST-HSC 1</t>
    <phoneticPr fontId="2"/>
  </si>
  <si>
    <t>MPP4</t>
    <phoneticPr fontId="2"/>
  </si>
  <si>
    <t>ST-HSC 2</t>
    <phoneticPr fontId="2"/>
  </si>
  <si>
    <t>ST-HSC 3</t>
    <phoneticPr fontId="2"/>
  </si>
  <si>
    <t>ST-HSC 4</t>
    <phoneticPr fontId="2"/>
  </si>
  <si>
    <t>MMP2-1</t>
    <phoneticPr fontId="2"/>
  </si>
  <si>
    <t>MMP2-2</t>
    <phoneticPr fontId="2"/>
  </si>
  <si>
    <t>MMP2-3</t>
    <phoneticPr fontId="2"/>
  </si>
  <si>
    <t>MMP2-4</t>
    <phoneticPr fontId="2"/>
  </si>
  <si>
    <t>MMP3-1</t>
    <phoneticPr fontId="2"/>
  </si>
  <si>
    <t>MMP3-2</t>
    <phoneticPr fontId="2"/>
  </si>
  <si>
    <t>MMP3-3</t>
    <phoneticPr fontId="2"/>
  </si>
  <si>
    <t>MMP3-4</t>
    <phoneticPr fontId="2"/>
  </si>
  <si>
    <t>MMP4-1</t>
    <phoneticPr fontId="2"/>
  </si>
  <si>
    <t>MMP4-2</t>
    <phoneticPr fontId="2"/>
  </si>
  <si>
    <t>MMP4-3</t>
    <phoneticPr fontId="2"/>
  </si>
  <si>
    <t>MMP4-4</t>
    <phoneticPr fontId="2"/>
  </si>
  <si>
    <t>Figure 1c</t>
    <phoneticPr fontId="2"/>
  </si>
  <si>
    <t>WT %</t>
    <phoneticPr fontId="2"/>
  </si>
  <si>
    <t>WT No.</t>
    <phoneticPr fontId="2"/>
  </si>
  <si>
    <t>KSL/BM</t>
    <phoneticPr fontId="2"/>
  </si>
  <si>
    <t>#1</t>
    <phoneticPr fontId="2"/>
  </si>
  <si>
    <t>#2</t>
    <phoneticPr fontId="2"/>
  </si>
  <si>
    <t>#3</t>
    <phoneticPr fontId="2"/>
  </si>
  <si>
    <t>#4</t>
    <phoneticPr fontId="2"/>
  </si>
  <si>
    <t>#5</t>
    <phoneticPr fontId="2"/>
  </si>
  <si>
    <t>#6</t>
    <phoneticPr fontId="2"/>
  </si>
  <si>
    <t>#7</t>
    <phoneticPr fontId="2"/>
  </si>
  <si>
    <t>#8</t>
    <phoneticPr fontId="2"/>
  </si>
  <si>
    <t>#9</t>
    <phoneticPr fontId="2"/>
  </si>
  <si>
    <t>#10</t>
    <phoneticPr fontId="2"/>
  </si>
  <si>
    <t>KSL %</t>
    <phoneticPr fontId="2"/>
  </si>
  <si>
    <t xml:space="preserve">WT </t>
    <phoneticPr fontId="2"/>
  </si>
  <si>
    <t>KSL No.</t>
    <phoneticPr fontId="2"/>
  </si>
  <si>
    <t>KO %</t>
    <phoneticPr fontId="2"/>
  </si>
  <si>
    <t>KO No.</t>
    <phoneticPr fontId="2"/>
  </si>
  <si>
    <t xml:space="preserve">KO </t>
    <phoneticPr fontId="2"/>
  </si>
  <si>
    <t>Figure 2a and b</t>
    <phoneticPr fontId="2"/>
  </si>
  <si>
    <t>WT</t>
    <phoneticPr fontId="2"/>
  </si>
  <si>
    <t>KO</t>
    <phoneticPr fontId="2"/>
  </si>
  <si>
    <t xml:space="preserve">Figure 2c </t>
    <phoneticPr fontId="2"/>
  </si>
  <si>
    <t>Figure 2d</t>
    <phoneticPr fontId="2"/>
  </si>
  <si>
    <t>Figure 2e</t>
    <phoneticPr fontId="2"/>
  </si>
  <si>
    <t>WT#1</t>
    <phoneticPr fontId="4" type="noConversion"/>
  </si>
  <si>
    <t>WT#2</t>
    <phoneticPr fontId="4" type="noConversion"/>
  </si>
  <si>
    <t>WT#3</t>
    <phoneticPr fontId="4" type="noConversion"/>
  </si>
  <si>
    <t>KO#1</t>
    <phoneticPr fontId="4" type="noConversion"/>
  </si>
  <si>
    <t>KO#2</t>
    <phoneticPr fontId="4" type="noConversion"/>
  </si>
  <si>
    <t>KO#3</t>
    <phoneticPr fontId="4" type="noConversion"/>
  </si>
  <si>
    <t>WT</t>
    <phoneticPr fontId="2"/>
  </si>
  <si>
    <t>KO</t>
    <phoneticPr fontId="2"/>
  </si>
  <si>
    <t>GM</t>
    <phoneticPr fontId="6" type="noConversion"/>
  </si>
  <si>
    <t>M</t>
    <phoneticPr fontId="6" type="noConversion"/>
  </si>
  <si>
    <t>G</t>
    <phoneticPr fontId="6" type="noConversion"/>
  </si>
  <si>
    <t>GEMM</t>
    <phoneticPr fontId="6" type="noConversion"/>
  </si>
  <si>
    <t>E</t>
    <phoneticPr fontId="6" type="noConversion"/>
  </si>
  <si>
    <t>WT1</t>
    <phoneticPr fontId="6" type="noConversion"/>
  </si>
  <si>
    <t>WT2</t>
    <phoneticPr fontId="6" type="noConversion"/>
  </si>
  <si>
    <t>CFU-GM</t>
    <phoneticPr fontId="6" type="noConversion"/>
  </si>
  <si>
    <t>CFU-M</t>
    <phoneticPr fontId="6" type="noConversion"/>
  </si>
  <si>
    <t>CFU-G</t>
    <phoneticPr fontId="6" type="noConversion"/>
  </si>
  <si>
    <t>CFU-GEMM</t>
    <phoneticPr fontId="6" type="noConversion"/>
  </si>
  <si>
    <t>BFU-E</t>
    <phoneticPr fontId="6" type="noConversion"/>
  </si>
  <si>
    <t>WT</t>
    <phoneticPr fontId="6" type="noConversion"/>
  </si>
  <si>
    <t>KO</t>
    <phoneticPr fontId="6" type="noConversion"/>
  </si>
  <si>
    <t>WT1-1</t>
    <phoneticPr fontId="6" type="noConversion"/>
  </si>
  <si>
    <t>WT1-2</t>
    <phoneticPr fontId="6" type="noConversion"/>
  </si>
  <si>
    <t>WT2-1</t>
    <phoneticPr fontId="6" type="noConversion"/>
  </si>
  <si>
    <t>WT3-1</t>
    <phoneticPr fontId="6" type="noConversion"/>
  </si>
  <si>
    <t>WT3-2</t>
    <phoneticPr fontId="6" type="noConversion"/>
  </si>
  <si>
    <t>WT3-3</t>
    <phoneticPr fontId="6" type="noConversion"/>
  </si>
  <si>
    <t>KO1-1</t>
    <phoneticPr fontId="6" type="noConversion"/>
  </si>
  <si>
    <t>KO1-2</t>
    <phoneticPr fontId="6" type="noConversion"/>
  </si>
  <si>
    <t>KO2-1</t>
    <phoneticPr fontId="6" type="noConversion"/>
  </si>
  <si>
    <t>KO3-1</t>
    <phoneticPr fontId="6" type="noConversion"/>
  </si>
  <si>
    <t>KO3-2</t>
    <phoneticPr fontId="6" type="noConversion"/>
  </si>
  <si>
    <t>KO3-3</t>
    <phoneticPr fontId="6" type="noConversion"/>
  </si>
  <si>
    <t>CFU No.</t>
    <phoneticPr fontId="6" type="noConversion"/>
  </si>
  <si>
    <t>CFU %</t>
    <phoneticPr fontId="6" type="noConversion"/>
  </si>
  <si>
    <t>WT1-3</t>
    <phoneticPr fontId="6" type="noConversion"/>
  </si>
  <si>
    <t>KO1-3</t>
    <phoneticPr fontId="6" type="noConversion"/>
  </si>
  <si>
    <t>WT2-2</t>
    <phoneticPr fontId="2"/>
  </si>
  <si>
    <t>WT2-3</t>
    <phoneticPr fontId="2"/>
  </si>
  <si>
    <t>KO2-2</t>
    <phoneticPr fontId="2"/>
  </si>
  <si>
    <t>KO2-3</t>
    <phoneticPr fontId="2"/>
  </si>
  <si>
    <t>WT3</t>
    <phoneticPr fontId="2"/>
  </si>
  <si>
    <t>KO1</t>
    <phoneticPr fontId="2"/>
  </si>
  <si>
    <t>KO2</t>
    <phoneticPr fontId="2"/>
  </si>
  <si>
    <t>KO3</t>
    <phoneticPr fontId="2"/>
  </si>
  <si>
    <t>Figure 2f and g</t>
    <phoneticPr fontId="2"/>
  </si>
  <si>
    <t>Figure 2h</t>
    <phoneticPr fontId="2"/>
  </si>
  <si>
    <t>S8</t>
    <phoneticPr fontId="2"/>
  </si>
  <si>
    <t>Weight</t>
    <phoneticPr fontId="2"/>
  </si>
  <si>
    <t>S13</t>
    <phoneticPr fontId="2"/>
  </si>
  <si>
    <t>Number</t>
    <phoneticPr fontId="2"/>
  </si>
  <si>
    <t>Figure 2i</t>
    <phoneticPr fontId="2"/>
  </si>
  <si>
    <t>LTC-IC</t>
    <phoneticPr fontId="6" type="noConversion"/>
  </si>
  <si>
    <t>LTC-IC No.</t>
    <phoneticPr fontId="6" type="noConversion"/>
  </si>
  <si>
    <t xml:space="preserve">Figure 3a </t>
    <phoneticPr fontId="2"/>
  </si>
  <si>
    <t>G0</t>
    <phoneticPr fontId="2"/>
  </si>
  <si>
    <t>G1</t>
    <phoneticPr fontId="2"/>
  </si>
  <si>
    <t>S/G2/M</t>
    <phoneticPr fontId="2"/>
  </si>
  <si>
    <t>WT1</t>
    <phoneticPr fontId="2"/>
  </si>
  <si>
    <t>WT2</t>
    <phoneticPr fontId="2"/>
  </si>
  <si>
    <t>WT4</t>
    <phoneticPr fontId="2"/>
  </si>
  <si>
    <t>KO4</t>
    <phoneticPr fontId="2"/>
  </si>
  <si>
    <t>Figure 3b</t>
    <phoneticPr fontId="2"/>
  </si>
  <si>
    <t>Figure 3c</t>
    <phoneticPr fontId="2"/>
  </si>
  <si>
    <t>p15</t>
    <phoneticPr fontId="2"/>
  </si>
  <si>
    <t>p16</t>
    <phoneticPr fontId="2"/>
  </si>
  <si>
    <t>p18</t>
    <phoneticPr fontId="2"/>
  </si>
  <si>
    <t>p19</t>
    <phoneticPr fontId="2"/>
  </si>
  <si>
    <t>p21</t>
    <phoneticPr fontId="2"/>
  </si>
  <si>
    <t>p27</t>
    <phoneticPr fontId="2"/>
  </si>
  <si>
    <t>p57</t>
    <phoneticPr fontId="2"/>
  </si>
  <si>
    <t>WT1-1</t>
    <phoneticPr fontId="2"/>
  </si>
  <si>
    <t>WT1-2</t>
    <phoneticPr fontId="2"/>
  </si>
  <si>
    <t>WT1-3</t>
    <phoneticPr fontId="2"/>
  </si>
  <si>
    <t>WT1-4</t>
    <phoneticPr fontId="2"/>
  </si>
  <si>
    <t>WT1-5</t>
    <phoneticPr fontId="2"/>
  </si>
  <si>
    <t>WT1-6</t>
    <phoneticPr fontId="2"/>
  </si>
  <si>
    <t>WT1-7</t>
    <phoneticPr fontId="2"/>
  </si>
  <si>
    <t>WT2-1</t>
    <phoneticPr fontId="2"/>
  </si>
  <si>
    <t>WT2-4</t>
    <phoneticPr fontId="2"/>
  </si>
  <si>
    <t>WT2-5</t>
    <phoneticPr fontId="2"/>
  </si>
  <si>
    <t>WT2-6</t>
    <phoneticPr fontId="2"/>
  </si>
  <si>
    <t>WT2-7</t>
    <phoneticPr fontId="2"/>
  </si>
  <si>
    <t>WT3-1</t>
    <phoneticPr fontId="2"/>
  </si>
  <si>
    <t>WT3-2</t>
    <phoneticPr fontId="2"/>
  </si>
  <si>
    <t>WT3-3</t>
    <phoneticPr fontId="2"/>
  </si>
  <si>
    <t>WT3-4</t>
    <phoneticPr fontId="2"/>
  </si>
  <si>
    <t>WT3-5</t>
    <phoneticPr fontId="2"/>
  </si>
  <si>
    <t>WT3-6</t>
    <phoneticPr fontId="2"/>
  </si>
  <si>
    <t>WT3-7</t>
    <phoneticPr fontId="2"/>
  </si>
  <si>
    <t>KO3-1</t>
    <phoneticPr fontId="2"/>
  </si>
  <si>
    <t>KO3-2</t>
    <phoneticPr fontId="2"/>
  </si>
  <si>
    <t>KO3-3</t>
    <phoneticPr fontId="2"/>
  </si>
  <si>
    <t>KO3-4</t>
    <phoneticPr fontId="2"/>
  </si>
  <si>
    <t>KO3-5</t>
    <phoneticPr fontId="2"/>
  </si>
  <si>
    <t>KO3-6</t>
    <phoneticPr fontId="2"/>
  </si>
  <si>
    <t>KO3-7</t>
    <phoneticPr fontId="2"/>
  </si>
  <si>
    <t>KO2-1</t>
    <phoneticPr fontId="2"/>
  </si>
  <si>
    <t>KO2-4</t>
    <phoneticPr fontId="2"/>
  </si>
  <si>
    <t>KO2-5</t>
    <phoneticPr fontId="2"/>
  </si>
  <si>
    <t>KO2-6</t>
    <phoneticPr fontId="2"/>
  </si>
  <si>
    <t>KO2-7</t>
    <phoneticPr fontId="2"/>
  </si>
  <si>
    <t>KO1-1</t>
    <phoneticPr fontId="2"/>
  </si>
  <si>
    <t>KO1-2</t>
    <phoneticPr fontId="2"/>
  </si>
  <si>
    <t>KO1-3</t>
    <phoneticPr fontId="2"/>
  </si>
  <si>
    <t>KO1-4</t>
    <phoneticPr fontId="2"/>
  </si>
  <si>
    <t>KO1-5</t>
    <phoneticPr fontId="2"/>
  </si>
  <si>
    <t>KO1-6</t>
    <phoneticPr fontId="2"/>
  </si>
  <si>
    <t>KO1-7</t>
    <phoneticPr fontId="2"/>
  </si>
  <si>
    <t>Figure 3f and g</t>
    <phoneticPr fontId="2"/>
  </si>
  <si>
    <t>5-FU 4day %</t>
    <phoneticPr fontId="2"/>
  </si>
  <si>
    <t>5-FU 6day %</t>
    <phoneticPr fontId="2"/>
  </si>
  <si>
    <t>5-FU 8day %</t>
    <phoneticPr fontId="2"/>
  </si>
  <si>
    <t>5-FU 4day No.</t>
    <phoneticPr fontId="2"/>
  </si>
  <si>
    <t>5-FU 6day No.</t>
    <phoneticPr fontId="2"/>
  </si>
  <si>
    <t>5-FU 8day No.</t>
    <phoneticPr fontId="2"/>
  </si>
  <si>
    <t>4day</t>
    <phoneticPr fontId="2"/>
  </si>
  <si>
    <t>6day</t>
    <phoneticPr fontId="2"/>
  </si>
  <si>
    <t>8day</t>
    <phoneticPr fontId="2"/>
  </si>
  <si>
    <t>Figure 3i</t>
    <phoneticPr fontId="2"/>
  </si>
  <si>
    <t>Figure 3e</t>
    <phoneticPr fontId="2"/>
  </si>
  <si>
    <t>WT</t>
    <phoneticPr fontId="4" type="noConversion"/>
  </si>
  <si>
    <t>KO</t>
    <phoneticPr fontId="4" type="noConversion"/>
  </si>
  <si>
    <t>1st BM-T</t>
    <phoneticPr fontId="2"/>
  </si>
  <si>
    <t>2nd BM-T</t>
    <phoneticPr fontId="2"/>
  </si>
  <si>
    <t>L</t>
    <phoneticPr fontId="2"/>
  </si>
  <si>
    <t>M</t>
    <phoneticPr fontId="2"/>
  </si>
  <si>
    <t>H</t>
    <phoneticPr fontId="2"/>
  </si>
  <si>
    <t>Gal3+</t>
    <phoneticPr fontId="2"/>
  </si>
  <si>
    <t>&lt;15</t>
    <phoneticPr fontId="2"/>
  </si>
  <si>
    <t>15-30</t>
    <phoneticPr fontId="2"/>
  </si>
  <si>
    <t>30-45</t>
    <phoneticPr fontId="2"/>
  </si>
  <si>
    <t>45-60</t>
    <phoneticPr fontId="2"/>
  </si>
  <si>
    <t>60-75</t>
    <phoneticPr fontId="2"/>
  </si>
  <si>
    <t>75-90</t>
    <phoneticPr fontId="2"/>
  </si>
  <si>
    <t>&gt;90</t>
    <phoneticPr fontId="2"/>
  </si>
  <si>
    <t>WT4-1</t>
    <phoneticPr fontId="2"/>
  </si>
  <si>
    <t>WT4-2</t>
    <phoneticPr fontId="2"/>
  </si>
  <si>
    <t>WT4-3</t>
    <phoneticPr fontId="2"/>
  </si>
  <si>
    <t>WT4-4</t>
    <phoneticPr fontId="2"/>
  </si>
  <si>
    <t>WT4-5</t>
    <phoneticPr fontId="2"/>
  </si>
  <si>
    <t>WT4-6</t>
    <phoneticPr fontId="2"/>
  </si>
  <si>
    <t>Figure 1e</t>
    <phoneticPr fontId="2"/>
  </si>
  <si>
    <t>Gal-3+</t>
    <phoneticPr fontId="2"/>
  </si>
  <si>
    <t>Gal-3+</t>
    <phoneticPr fontId="2"/>
  </si>
  <si>
    <t>Gal-3-</t>
    <phoneticPr fontId="2"/>
  </si>
  <si>
    <t>Gal3-</t>
    <phoneticPr fontId="2"/>
  </si>
  <si>
    <t>Figure 1g</t>
    <phoneticPr fontId="2"/>
  </si>
  <si>
    <t>5-FU 2days</t>
    <phoneticPr fontId="2"/>
  </si>
  <si>
    <t>2day 1-1</t>
    <phoneticPr fontId="2"/>
  </si>
  <si>
    <t>2day 1-2</t>
    <phoneticPr fontId="2"/>
  </si>
  <si>
    <t>2day 1-3</t>
    <phoneticPr fontId="2"/>
  </si>
  <si>
    <t>2day 1-4</t>
    <phoneticPr fontId="2"/>
  </si>
  <si>
    <t>2day 1-5</t>
    <phoneticPr fontId="2"/>
  </si>
  <si>
    <t>2day 1-6</t>
    <phoneticPr fontId="2"/>
  </si>
  <si>
    <t>2day 2-1</t>
    <phoneticPr fontId="2"/>
  </si>
  <si>
    <t>2day 2-2</t>
    <phoneticPr fontId="2"/>
  </si>
  <si>
    <t>2day 2-3</t>
    <phoneticPr fontId="2"/>
  </si>
  <si>
    <t>2day 2-4</t>
    <phoneticPr fontId="2"/>
  </si>
  <si>
    <t>2day 2-5</t>
    <phoneticPr fontId="2"/>
  </si>
  <si>
    <t>2day 2-6</t>
    <phoneticPr fontId="2"/>
  </si>
  <si>
    <t>2day 3-1</t>
    <phoneticPr fontId="2"/>
  </si>
  <si>
    <t>2day 3-2</t>
    <phoneticPr fontId="2"/>
  </si>
  <si>
    <t>2day 3-3</t>
    <phoneticPr fontId="2"/>
  </si>
  <si>
    <t>2day 3-4</t>
    <phoneticPr fontId="2"/>
  </si>
  <si>
    <t>2day 3-5</t>
    <phoneticPr fontId="2"/>
  </si>
  <si>
    <t>2day 3-6</t>
    <phoneticPr fontId="2"/>
  </si>
  <si>
    <t>2day 4-1</t>
    <phoneticPr fontId="2"/>
  </si>
  <si>
    <t>2day 4-2</t>
    <phoneticPr fontId="2"/>
  </si>
  <si>
    <t>2day 4-3</t>
    <phoneticPr fontId="2"/>
  </si>
  <si>
    <t>2day 4-4</t>
    <phoneticPr fontId="2"/>
  </si>
  <si>
    <t>2day 4-5</t>
    <phoneticPr fontId="2"/>
  </si>
  <si>
    <t>2day 4-6</t>
    <phoneticPr fontId="2"/>
  </si>
  <si>
    <t>5-FU 4days</t>
    <phoneticPr fontId="2"/>
  </si>
  <si>
    <t>4day 1-1</t>
    <phoneticPr fontId="2"/>
  </si>
  <si>
    <t>4day 1-2</t>
    <phoneticPr fontId="2"/>
  </si>
  <si>
    <t>4day 1-3</t>
    <phoneticPr fontId="2"/>
  </si>
  <si>
    <t>4day 1-4</t>
    <phoneticPr fontId="2"/>
  </si>
  <si>
    <t>4day 1-5</t>
    <phoneticPr fontId="2"/>
  </si>
  <si>
    <t>4day 1-6</t>
    <phoneticPr fontId="2"/>
  </si>
  <si>
    <t>4day 2-1</t>
    <phoneticPr fontId="2"/>
  </si>
  <si>
    <t>4day 2-2</t>
    <phoneticPr fontId="2"/>
  </si>
  <si>
    <t>4day 2-3</t>
    <phoneticPr fontId="2"/>
  </si>
  <si>
    <t>4day 2-4</t>
    <phoneticPr fontId="2"/>
  </si>
  <si>
    <t>4day 2-5</t>
    <phoneticPr fontId="2"/>
  </si>
  <si>
    <t>4day 2-6</t>
    <phoneticPr fontId="2"/>
  </si>
  <si>
    <t>4day 3-1</t>
    <phoneticPr fontId="2"/>
  </si>
  <si>
    <t>4day 3-2</t>
    <phoneticPr fontId="2"/>
  </si>
  <si>
    <t>4day 3-3</t>
    <phoneticPr fontId="2"/>
  </si>
  <si>
    <t>4day 3-4</t>
    <phoneticPr fontId="2"/>
  </si>
  <si>
    <t>4day 3-5</t>
    <phoneticPr fontId="2"/>
  </si>
  <si>
    <t>4day 3-6</t>
    <phoneticPr fontId="2"/>
  </si>
  <si>
    <t>4day 4-1</t>
    <phoneticPr fontId="2"/>
  </si>
  <si>
    <t>4day 4-2</t>
    <phoneticPr fontId="2"/>
  </si>
  <si>
    <t>4day 4-3</t>
    <phoneticPr fontId="2"/>
  </si>
  <si>
    <t>4day 4-4</t>
    <phoneticPr fontId="2"/>
  </si>
  <si>
    <t>4day 4-5</t>
    <phoneticPr fontId="2"/>
  </si>
  <si>
    <t>4day 4-6</t>
    <phoneticPr fontId="2"/>
  </si>
  <si>
    <t>5-FU 6days</t>
    <phoneticPr fontId="2"/>
  </si>
  <si>
    <t>6day 1-1</t>
    <phoneticPr fontId="2"/>
  </si>
  <si>
    <t>6day 1-2</t>
    <phoneticPr fontId="2"/>
  </si>
  <si>
    <t>6day 1-3</t>
    <phoneticPr fontId="2"/>
  </si>
  <si>
    <t>6day 1-4</t>
    <phoneticPr fontId="2"/>
  </si>
  <si>
    <t>6day 1-5</t>
    <phoneticPr fontId="2"/>
  </si>
  <si>
    <t>6day 1-6</t>
    <phoneticPr fontId="2"/>
  </si>
  <si>
    <t>6day 2-1</t>
    <phoneticPr fontId="2"/>
  </si>
  <si>
    <t>6day 2-2</t>
    <phoneticPr fontId="2"/>
  </si>
  <si>
    <t>6day 2-3</t>
    <phoneticPr fontId="2"/>
  </si>
  <si>
    <t>6day 2-4</t>
    <phoneticPr fontId="2"/>
  </si>
  <si>
    <t>6day 2-5</t>
    <phoneticPr fontId="2"/>
  </si>
  <si>
    <t>6day 2-6</t>
    <phoneticPr fontId="2"/>
  </si>
  <si>
    <t>6day 3-1</t>
    <phoneticPr fontId="2"/>
  </si>
  <si>
    <t>6day 3-2</t>
    <phoneticPr fontId="2"/>
  </si>
  <si>
    <t>6day 3-3</t>
    <phoneticPr fontId="2"/>
  </si>
  <si>
    <t>6day 3-4</t>
    <phoneticPr fontId="2"/>
  </si>
  <si>
    <t>6day 3-5</t>
    <phoneticPr fontId="2"/>
  </si>
  <si>
    <t>6day 3-6</t>
    <phoneticPr fontId="2"/>
  </si>
  <si>
    <t>6day 4-1</t>
    <phoneticPr fontId="2"/>
  </si>
  <si>
    <t>6day 4-2</t>
    <phoneticPr fontId="2"/>
  </si>
  <si>
    <t>6day 4-3</t>
    <phoneticPr fontId="2"/>
  </si>
  <si>
    <t>6day 4-4</t>
    <phoneticPr fontId="2"/>
  </si>
  <si>
    <t>6day 4-5</t>
    <phoneticPr fontId="2"/>
  </si>
  <si>
    <t>6day 4-6</t>
    <phoneticPr fontId="2"/>
  </si>
  <si>
    <t>5-FU 8days</t>
    <phoneticPr fontId="2"/>
  </si>
  <si>
    <t>8day 1-1</t>
    <phoneticPr fontId="2"/>
  </si>
  <si>
    <t>8day 1-2</t>
    <phoneticPr fontId="2"/>
  </si>
  <si>
    <t>8day 1-3</t>
    <phoneticPr fontId="2"/>
  </si>
  <si>
    <t>8day 1-4</t>
    <phoneticPr fontId="2"/>
  </si>
  <si>
    <t>8day 1-5</t>
    <phoneticPr fontId="2"/>
  </si>
  <si>
    <t>8day 1-6</t>
    <phoneticPr fontId="2"/>
  </si>
  <si>
    <t>8day 2-1</t>
    <phoneticPr fontId="2"/>
  </si>
  <si>
    <t>8day 2-2</t>
    <phoneticPr fontId="2"/>
  </si>
  <si>
    <t>8day 2-3</t>
    <phoneticPr fontId="2"/>
  </si>
  <si>
    <t>8day 2-4</t>
    <phoneticPr fontId="2"/>
  </si>
  <si>
    <t>8day 2-5</t>
    <phoneticPr fontId="2"/>
  </si>
  <si>
    <t>8day 2-6</t>
    <phoneticPr fontId="2"/>
  </si>
  <si>
    <t>8day 3-1</t>
    <phoneticPr fontId="2"/>
  </si>
  <si>
    <t>8day 3-2</t>
    <phoneticPr fontId="2"/>
  </si>
  <si>
    <t>8day 3-3</t>
    <phoneticPr fontId="2"/>
  </si>
  <si>
    <t>8day 3-4</t>
    <phoneticPr fontId="2"/>
  </si>
  <si>
    <t>8day 3-5</t>
    <phoneticPr fontId="2"/>
  </si>
  <si>
    <t>8day 3-6</t>
    <phoneticPr fontId="2"/>
  </si>
  <si>
    <t>8day 4-1</t>
    <phoneticPr fontId="2"/>
  </si>
  <si>
    <t>8day 4-2</t>
    <phoneticPr fontId="2"/>
  </si>
  <si>
    <t>8day 4-3</t>
  </si>
  <si>
    <t>8day 4-3</t>
    <phoneticPr fontId="2"/>
  </si>
  <si>
    <t>8day 4-4</t>
  </si>
  <si>
    <t>8day 4-4</t>
    <phoneticPr fontId="2"/>
  </si>
  <si>
    <t>8day 4-5</t>
  </si>
  <si>
    <t>8day 4-5</t>
    <phoneticPr fontId="2"/>
  </si>
  <si>
    <t>8day 4-6</t>
  </si>
  <si>
    <t>8day 4-6</t>
    <phoneticPr fontId="2"/>
  </si>
  <si>
    <t>8day 4-4</t>
    <phoneticPr fontId="2"/>
  </si>
  <si>
    <t>8day 4-5</t>
    <phoneticPr fontId="2"/>
  </si>
  <si>
    <t>8day 4-6</t>
    <phoneticPr fontId="2"/>
  </si>
  <si>
    <t>Control</t>
    <phoneticPr fontId="2"/>
  </si>
  <si>
    <t>Figure 4a</t>
    <phoneticPr fontId="2"/>
  </si>
  <si>
    <t>Gal3</t>
    <phoneticPr fontId="11"/>
  </si>
  <si>
    <t>#1</t>
    <phoneticPr fontId="11"/>
  </si>
  <si>
    <t>#2</t>
    <phoneticPr fontId="11"/>
  </si>
  <si>
    <t>#3</t>
    <phoneticPr fontId="11"/>
  </si>
  <si>
    <t>WT</t>
    <phoneticPr fontId="11"/>
  </si>
  <si>
    <t>Ctrl</t>
    <phoneticPr fontId="2"/>
  </si>
  <si>
    <t>Ctrl</t>
    <phoneticPr fontId="11"/>
  </si>
  <si>
    <t>Tg (Tie2)</t>
    <phoneticPr fontId="11"/>
  </si>
  <si>
    <t>Tg (Vav1)</t>
    <phoneticPr fontId="11"/>
  </si>
  <si>
    <t>GAPDH</t>
    <phoneticPr fontId="11"/>
  </si>
  <si>
    <t>Tg (Tie2)</t>
    <phoneticPr fontId="2"/>
  </si>
  <si>
    <t>Tg (Vav-1)</t>
    <phoneticPr fontId="2"/>
  </si>
  <si>
    <t>Figure 4b</t>
    <phoneticPr fontId="2"/>
  </si>
  <si>
    <t>E10.5</t>
    <phoneticPr fontId="2"/>
  </si>
  <si>
    <t>E11.5</t>
    <phoneticPr fontId="2"/>
  </si>
  <si>
    <t>E12.5</t>
    <phoneticPr fontId="2"/>
  </si>
  <si>
    <t>Figure 4c</t>
    <phoneticPr fontId="2"/>
  </si>
  <si>
    <t>Tg (Vav1)</t>
    <phoneticPr fontId="2"/>
  </si>
  <si>
    <t>No.</t>
    <phoneticPr fontId="2"/>
  </si>
  <si>
    <t>%</t>
    <phoneticPr fontId="2"/>
  </si>
  <si>
    <t>Figure 4d</t>
    <phoneticPr fontId="2"/>
  </si>
  <si>
    <t>Figure 4e</t>
    <phoneticPr fontId="2"/>
  </si>
  <si>
    <t>Ctrl 1</t>
    <phoneticPr fontId="2"/>
  </si>
  <si>
    <t>Ctrl 2</t>
    <phoneticPr fontId="2"/>
  </si>
  <si>
    <t>Ctrl 3</t>
    <phoneticPr fontId="2"/>
  </si>
  <si>
    <t>Tie-2</t>
    <phoneticPr fontId="2"/>
  </si>
  <si>
    <t>Vav-1</t>
    <phoneticPr fontId="2"/>
  </si>
  <si>
    <t>Tg #1</t>
    <phoneticPr fontId="2"/>
  </si>
  <si>
    <t>Tg #2</t>
    <phoneticPr fontId="2"/>
  </si>
  <si>
    <t>Tg #3</t>
    <phoneticPr fontId="2"/>
  </si>
  <si>
    <t>Tg #4</t>
    <phoneticPr fontId="2"/>
  </si>
  <si>
    <t>Ctrl #1</t>
    <phoneticPr fontId="2"/>
  </si>
  <si>
    <t>Ctrl #2</t>
    <phoneticPr fontId="2"/>
  </si>
  <si>
    <t>Ctrl #3</t>
    <phoneticPr fontId="2"/>
  </si>
  <si>
    <t>Ctrl #4</t>
    <phoneticPr fontId="2"/>
  </si>
  <si>
    <t>Figure 4f</t>
    <phoneticPr fontId="2"/>
  </si>
  <si>
    <t>Tg 1 (Tie2)</t>
    <phoneticPr fontId="2"/>
  </si>
  <si>
    <t>Tg 2 (Tie2)</t>
    <phoneticPr fontId="2"/>
  </si>
  <si>
    <t>Tg 3 (Tie2)</t>
    <phoneticPr fontId="2"/>
  </si>
  <si>
    <t>Tg 1 (Vav1)</t>
    <phoneticPr fontId="2"/>
  </si>
  <si>
    <t>Tg 2 (Vav1)</t>
    <phoneticPr fontId="2"/>
  </si>
  <si>
    <t>Tg 3 (Vav1)</t>
    <phoneticPr fontId="2"/>
  </si>
  <si>
    <t>p15</t>
    <phoneticPr fontId="11"/>
  </si>
  <si>
    <t>p16</t>
    <phoneticPr fontId="11"/>
  </si>
  <si>
    <t>p18</t>
    <phoneticPr fontId="11"/>
  </si>
  <si>
    <t>p19</t>
    <phoneticPr fontId="11"/>
  </si>
  <si>
    <t>p21</t>
    <phoneticPr fontId="11"/>
  </si>
  <si>
    <t>p27</t>
    <phoneticPr fontId="11"/>
  </si>
  <si>
    <t>p57</t>
    <phoneticPr fontId="11"/>
  </si>
  <si>
    <t>Gal-3</t>
    <phoneticPr fontId="11"/>
  </si>
  <si>
    <t>WT1</t>
    <phoneticPr fontId="11"/>
  </si>
  <si>
    <t>WT2</t>
    <phoneticPr fontId="11"/>
  </si>
  <si>
    <t>WT3</t>
    <phoneticPr fontId="11"/>
  </si>
  <si>
    <t>Tg 1</t>
    <phoneticPr fontId="11"/>
  </si>
  <si>
    <t>Tg 2</t>
    <phoneticPr fontId="11"/>
  </si>
  <si>
    <t>Tg 3</t>
    <phoneticPr fontId="11"/>
  </si>
  <si>
    <t>Figure 4h &amp; m</t>
    <phoneticPr fontId="2"/>
  </si>
  <si>
    <t xml:space="preserve">Tg </t>
    <phoneticPr fontId="11"/>
  </si>
  <si>
    <t>Figure 4i</t>
    <phoneticPr fontId="2"/>
  </si>
  <si>
    <t>GM</t>
    <phoneticPr fontId="2"/>
  </si>
  <si>
    <t>G</t>
    <phoneticPr fontId="2"/>
  </si>
  <si>
    <t>GEMM</t>
    <phoneticPr fontId="2"/>
  </si>
  <si>
    <t>E</t>
    <phoneticPr fontId="2"/>
  </si>
  <si>
    <t>WT 1</t>
    <phoneticPr fontId="2"/>
  </si>
  <si>
    <t>WT 2</t>
    <phoneticPr fontId="2"/>
  </si>
  <si>
    <t>WT 3</t>
    <phoneticPr fontId="2"/>
  </si>
  <si>
    <t>Tg</t>
    <phoneticPr fontId="2"/>
  </si>
  <si>
    <t>No.</t>
    <phoneticPr fontId="2"/>
  </si>
  <si>
    <t>Figure 4j</t>
    <phoneticPr fontId="2"/>
  </si>
  <si>
    <t>Tg 1</t>
    <phoneticPr fontId="2"/>
  </si>
  <si>
    <t>Tg 2</t>
    <phoneticPr fontId="2"/>
  </si>
  <si>
    <t>Tg 3</t>
    <phoneticPr fontId="2"/>
  </si>
  <si>
    <t>%</t>
    <phoneticPr fontId="2"/>
  </si>
  <si>
    <t>Figure 4k</t>
    <phoneticPr fontId="2"/>
  </si>
  <si>
    <t>WT 4</t>
    <phoneticPr fontId="2"/>
  </si>
  <si>
    <t>Tg 4</t>
    <phoneticPr fontId="2"/>
  </si>
  <si>
    <t>Figure 6g</t>
    <phoneticPr fontId="2"/>
  </si>
  <si>
    <t>MIT+TA</t>
    <phoneticPr fontId="2"/>
  </si>
  <si>
    <t>Figure 6h</t>
    <phoneticPr fontId="2"/>
  </si>
  <si>
    <t>Figure 5a</t>
    <phoneticPr fontId="2"/>
  </si>
  <si>
    <t>0 h</t>
    <phoneticPr fontId="2"/>
  </si>
  <si>
    <t>Gal-3</t>
    <phoneticPr fontId="2"/>
  </si>
  <si>
    <t>Ang-1</t>
    <phoneticPr fontId="2"/>
  </si>
  <si>
    <t>Ang-1 #1</t>
    <phoneticPr fontId="2"/>
  </si>
  <si>
    <t>Ang-1 #2</t>
    <phoneticPr fontId="2"/>
  </si>
  <si>
    <t>Ang-1 #3</t>
    <phoneticPr fontId="2"/>
  </si>
  <si>
    <t>Ang-1 #4</t>
    <phoneticPr fontId="2"/>
  </si>
  <si>
    <t>4 h</t>
    <phoneticPr fontId="2"/>
  </si>
  <si>
    <t>8 h</t>
    <phoneticPr fontId="2"/>
  </si>
  <si>
    <t>12 h</t>
    <phoneticPr fontId="2"/>
  </si>
  <si>
    <t>Figure 5b</t>
    <phoneticPr fontId="2"/>
  </si>
  <si>
    <t>Thpo #1</t>
    <phoneticPr fontId="2"/>
  </si>
  <si>
    <t>Thpo #2</t>
    <phoneticPr fontId="2"/>
  </si>
  <si>
    <t>Thpo #3</t>
    <phoneticPr fontId="2"/>
  </si>
  <si>
    <t>Thpo #4</t>
    <phoneticPr fontId="2"/>
  </si>
  <si>
    <t>Figure 5c</t>
    <phoneticPr fontId="2"/>
  </si>
  <si>
    <t>CXCL12 #1</t>
    <phoneticPr fontId="2"/>
  </si>
  <si>
    <t>CXCL12 #2</t>
    <phoneticPr fontId="2"/>
  </si>
  <si>
    <t>CXCL12 #3</t>
    <phoneticPr fontId="2"/>
  </si>
  <si>
    <t>CXCL12 #4</t>
    <phoneticPr fontId="2"/>
  </si>
  <si>
    <t>Figure 5e</t>
    <phoneticPr fontId="2"/>
  </si>
  <si>
    <t>LY+Ang-1</t>
    <phoneticPr fontId="2"/>
  </si>
  <si>
    <t>Ctrl (PBS)</t>
    <phoneticPr fontId="2"/>
  </si>
  <si>
    <t>PD+Ang-1</t>
    <phoneticPr fontId="2"/>
  </si>
  <si>
    <t>Thpo</t>
    <phoneticPr fontId="2"/>
  </si>
  <si>
    <t>Figure 5f</t>
    <phoneticPr fontId="2"/>
  </si>
  <si>
    <t>LY+Thpo</t>
    <phoneticPr fontId="2"/>
  </si>
  <si>
    <t>PD+Thpo</t>
    <phoneticPr fontId="2"/>
  </si>
  <si>
    <t>Figure 5g</t>
    <phoneticPr fontId="2"/>
  </si>
  <si>
    <t>PBS</t>
    <phoneticPr fontId="2"/>
  </si>
  <si>
    <t>Figure 5k</t>
    <phoneticPr fontId="2"/>
  </si>
  <si>
    <t>8 h</t>
    <phoneticPr fontId="11"/>
  </si>
  <si>
    <t>Ang-1</t>
    <phoneticPr fontId="11"/>
  </si>
  <si>
    <t>BAY-1</t>
    <phoneticPr fontId="11"/>
  </si>
  <si>
    <t>BAY-5</t>
    <phoneticPr fontId="11"/>
  </si>
  <si>
    <t>BAY-10</t>
    <phoneticPr fontId="11"/>
  </si>
  <si>
    <t>BAY -1</t>
    <phoneticPr fontId="2"/>
  </si>
  <si>
    <t>BAY -5</t>
    <phoneticPr fontId="2"/>
  </si>
  <si>
    <t>BAY -10</t>
    <phoneticPr fontId="2"/>
  </si>
  <si>
    <t>Figure 5l</t>
    <phoneticPr fontId="2"/>
  </si>
  <si>
    <t>Thpo</t>
    <phoneticPr fontId="11"/>
  </si>
  <si>
    <t>Figure 5n</t>
    <phoneticPr fontId="2"/>
  </si>
  <si>
    <t>BAY</t>
    <phoneticPr fontId="2"/>
  </si>
  <si>
    <t>Figure 5o</t>
    <phoneticPr fontId="2"/>
  </si>
  <si>
    <t>Ctrl-1</t>
    <phoneticPr fontId="11"/>
  </si>
  <si>
    <t>Ctrl-2</t>
    <phoneticPr fontId="11"/>
  </si>
  <si>
    <t>Ctrl-3</t>
    <phoneticPr fontId="11"/>
  </si>
  <si>
    <t>BAY-2</t>
    <phoneticPr fontId="11"/>
  </si>
  <si>
    <t>BAY-3</t>
    <phoneticPr fontId="11"/>
  </si>
  <si>
    <t>Gal-3</t>
    <phoneticPr fontId="2"/>
  </si>
  <si>
    <t>Ctrl</t>
    <phoneticPr fontId="2"/>
  </si>
  <si>
    <t>BAY</t>
    <phoneticPr fontId="2"/>
  </si>
  <si>
    <t>p21</t>
    <phoneticPr fontId="2"/>
  </si>
  <si>
    <t>Ctrl-4</t>
    <phoneticPr fontId="11"/>
  </si>
  <si>
    <t>BAY-4</t>
    <phoneticPr fontId="11"/>
  </si>
  <si>
    <t>Figure S1 a</t>
    <phoneticPr fontId="2"/>
  </si>
  <si>
    <t>LT-HSC</t>
    <phoneticPr fontId="11"/>
  </si>
  <si>
    <t>SP low</t>
    <phoneticPr fontId="11"/>
  </si>
  <si>
    <t>SP high</t>
    <phoneticPr fontId="11"/>
  </si>
  <si>
    <t>ST-HSC</t>
    <phoneticPr fontId="11"/>
  </si>
  <si>
    <t>MPP</t>
    <phoneticPr fontId="11"/>
  </si>
  <si>
    <t>LT-GAPDH</t>
    <phoneticPr fontId="11"/>
  </si>
  <si>
    <t>ST_GAPDH</t>
    <phoneticPr fontId="11"/>
  </si>
  <si>
    <t>MPP-GAPDH</t>
    <phoneticPr fontId="11"/>
  </si>
  <si>
    <t>Figure S1 b</t>
    <phoneticPr fontId="2"/>
  </si>
  <si>
    <t>#4</t>
    <phoneticPr fontId="11"/>
  </si>
  <si>
    <t>Figure S1 e</t>
    <phoneticPr fontId="2"/>
  </si>
  <si>
    <t>2day</t>
    <phoneticPr fontId="11"/>
  </si>
  <si>
    <t>4day</t>
    <phoneticPr fontId="11"/>
  </si>
  <si>
    <t>6day</t>
    <phoneticPr fontId="11"/>
  </si>
  <si>
    <t>8day</t>
    <phoneticPr fontId="11"/>
  </si>
  <si>
    <t>Figure S1 f</t>
    <phoneticPr fontId="2"/>
  </si>
  <si>
    <t>#1</t>
    <phoneticPr fontId="2"/>
  </si>
  <si>
    <t>#2</t>
    <phoneticPr fontId="2"/>
  </si>
  <si>
    <t>#3</t>
    <phoneticPr fontId="2"/>
  </si>
  <si>
    <t>Ctrl</t>
    <phoneticPr fontId="2"/>
  </si>
  <si>
    <t>6 day</t>
    <phoneticPr fontId="2"/>
  </si>
  <si>
    <t>4 day</t>
    <phoneticPr fontId="2"/>
  </si>
  <si>
    <t>2 day</t>
    <phoneticPr fontId="2"/>
  </si>
  <si>
    <t>8 day</t>
    <phoneticPr fontId="2"/>
  </si>
  <si>
    <t>WT-WT</t>
    <phoneticPr fontId="13" type="noConversion"/>
  </si>
  <si>
    <t>WT-KO</t>
    <phoneticPr fontId="13" type="noConversion"/>
  </si>
  <si>
    <t>spleen weight （mg）</t>
    <phoneticPr fontId="13" type="noConversion"/>
  </si>
  <si>
    <t>Body weight (g)</t>
    <phoneticPr fontId="2"/>
  </si>
  <si>
    <t>Figure S3 b</t>
    <phoneticPr fontId="2"/>
  </si>
  <si>
    <t>Figure S3 c</t>
    <phoneticPr fontId="2"/>
  </si>
  <si>
    <t>Figure S3 e</t>
    <phoneticPr fontId="2"/>
  </si>
  <si>
    <t>Spleen%</t>
    <phoneticPr fontId="2"/>
  </si>
  <si>
    <t>WT--WT</t>
    <phoneticPr fontId="2"/>
  </si>
  <si>
    <t>WT--KO</t>
    <phoneticPr fontId="2"/>
  </si>
  <si>
    <t>Figure S3 f</t>
    <phoneticPr fontId="2"/>
  </si>
  <si>
    <t>Spleen No.</t>
    <phoneticPr fontId="2"/>
  </si>
  <si>
    <t>LSK %</t>
    <phoneticPr fontId="2"/>
  </si>
  <si>
    <t>Figure S3 h</t>
    <phoneticPr fontId="2"/>
  </si>
  <si>
    <t>Figure S3 i</t>
    <phoneticPr fontId="2"/>
  </si>
  <si>
    <t>LSK No.</t>
    <phoneticPr fontId="2"/>
  </si>
  <si>
    <t>LT-HSC %</t>
    <phoneticPr fontId="2"/>
  </si>
  <si>
    <t>LT-HSC No.</t>
    <phoneticPr fontId="2"/>
  </si>
  <si>
    <t>Figure S3 k</t>
    <phoneticPr fontId="2"/>
  </si>
  <si>
    <t>Figure S3 l</t>
    <phoneticPr fontId="2"/>
  </si>
  <si>
    <t>Figure S3 n</t>
    <phoneticPr fontId="2"/>
  </si>
  <si>
    <t>4 day %</t>
    <phoneticPr fontId="2"/>
  </si>
  <si>
    <t>6 day %</t>
    <phoneticPr fontId="2"/>
  </si>
  <si>
    <t>8 day %</t>
    <phoneticPr fontId="2"/>
  </si>
  <si>
    <t>5-FU</t>
    <phoneticPr fontId="2"/>
  </si>
  <si>
    <t>4 day No.</t>
    <phoneticPr fontId="2"/>
  </si>
  <si>
    <t>6 day No.</t>
    <phoneticPr fontId="2"/>
  </si>
  <si>
    <t>8 day No.</t>
    <phoneticPr fontId="2"/>
  </si>
  <si>
    <t>Figure S2 a</t>
    <phoneticPr fontId="2"/>
  </si>
  <si>
    <t>SP high</t>
    <phoneticPr fontId="2"/>
  </si>
  <si>
    <t>SP low</t>
    <phoneticPr fontId="2"/>
  </si>
  <si>
    <t>KO + Verapamil %</t>
    <phoneticPr fontId="2"/>
  </si>
  <si>
    <t>Figure S2 b</t>
    <phoneticPr fontId="2"/>
  </si>
  <si>
    <t>Figure S2 c</t>
    <phoneticPr fontId="2"/>
  </si>
  <si>
    <t>MPP</t>
    <phoneticPr fontId="2"/>
  </si>
  <si>
    <t>Figure S2 d</t>
    <phoneticPr fontId="2"/>
  </si>
  <si>
    <t>WT</t>
    <phoneticPr fontId="2"/>
  </si>
  <si>
    <t>KO</t>
    <phoneticPr fontId="2"/>
  </si>
  <si>
    <t>Figure S2 e</t>
    <phoneticPr fontId="2"/>
  </si>
  <si>
    <t>Myeloid Cell</t>
    <phoneticPr fontId="4" type="noConversion"/>
  </si>
  <si>
    <t>T Cell</t>
    <phoneticPr fontId="4" type="noConversion"/>
  </si>
  <si>
    <t>B Cell</t>
    <phoneticPr fontId="4" type="noConversion"/>
  </si>
  <si>
    <t>Figure S4 a</t>
    <phoneticPr fontId="2"/>
  </si>
  <si>
    <t>WT1</t>
    <phoneticPr fontId="4" type="noConversion"/>
  </si>
  <si>
    <t>WT2</t>
    <phoneticPr fontId="4" type="noConversion"/>
  </si>
  <si>
    <t>WT3</t>
    <phoneticPr fontId="4" type="noConversion"/>
  </si>
  <si>
    <t>WT4</t>
    <phoneticPr fontId="4" type="noConversion"/>
  </si>
  <si>
    <t>WT5</t>
    <phoneticPr fontId="4" type="noConversion"/>
  </si>
  <si>
    <t>WT6</t>
    <phoneticPr fontId="4" type="noConversion"/>
  </si>
  <si>
    <t>WT7</t>
    <phoneticPr fontId="4" type="noConversion"/>
  </si>
  <si>
    <t>WT8</t>
    <phoneticPr fontId="4" type="noConversion"/>
  </si>
  <si>
    <t>WT9</t>
    <phoneticPr fontId="4" type="noConversion"/>
  </si>
  <si>
    <t>WT10</t>
    <phoneticPr fontId="4" type="noConversion"/>
  </si>
  <si>
    <t>WT11</t>
    <phoneticPr fontId="4" type="noConversion"/>
  </si>
  <si>
    <t>WT12</t>
    <phoneticPr fontId="4" type="noConversion"/>
  </si>
  <si>
    <t>血球計算</t>
    <rPh sb="0" eb="2">
      <t>ケッキュウ</t>
    </rPh>
    <rPh sb="2" eb="4">
      <t>ケイサン</t>
    </rPh>
    <phoneticPr fontId="11"/>
  </si>
  <si>
    <t>白血球数（WBC）</t>
    <rPh sb="0" eb="3">
      <t>ハッケッキュウ</t>
    </rPh>
    <rPh sb="3" eb="4">
      <t>スウ</t>
    </rPh>
    <phoneticPr fontId="11"/>
  </si>
  <si>
    <t>赤血球数（RBC）</t>
    <rPh sb="0" eb="3">
      <t>セッケッキュウ</t>
    </rPh>
    <rPh sb="3" eb="4">
      <t>スウ</t>
    </rPh>
    <phoneticPr fontId="11"/>
  </si>
  <si>
    <t>血色素（Hb）</t>
    <rPh sb="0" eb="3">
      <t>ケッシキソ</t>
    </rPh>
    <phoneticPr fontId="11"/>
  </si>
  <si>
    <t>ﾍﾏﾄｸﾘｯﾄ（Ht)</t>
    <phoneticPr fontId="11"/>
  </si>
  <si>
    <t>MCV</t>
    <phoneticPr fontId="11"/>
  </si>
  <si>
    <t>MCH</t>
    <phoneticPr fontId="11"/>
  </si>
  <si>
    <t>MCHC</t>
    <phoneticPr fontId="11"/>
  </si>
  <si>
    <t>血小板数（PLT)</t>
    <rPh sb="0" eb="3">
      <t>ケッショウバン</t>
    </rPh>
    <rPh sb="3" eb="4">
      <t>スウ</t>
    </rPh>
    <phoneticPr fontId="11"/>
  </si>
  <si>
    <t>血液像</t>
    <rPh sb="0" eb="2">
      <t>ケツエキ</t>
    </rPh>
    <rPh sb="2" eb="3">
      <t>ゾウ</t>
    </rPh>
    <phoneticPr fontId="11"/>
  </si>
  <si>
    <t>好中球</t>
    <rPh sb="0" eb="3">
      <t>コウチュウキュウ</t>
    </rPh>
    <phoneticPr fontId="11"/>
  </si>
  <si>
    <t>好酸球</t>
    <rPh sb="0" eb="1">
      <t>コウ</t>
    </rPh>
    <rPh sb="1" eb="2">
      <t>サン</t>
    </rPh>
    <rPh sb="2" eb="3">
      <t>キュウ</t>
    </rPh>
    <phoneticPr fontId="11"/>
  </si>
  <si>
    <t>好塩基球</t>
    <rPh sb="0" eb="1">
      <t>コウ</t>
    </rPh>
    <rPh sb="1" eb="3">
      <t>エンキ</t>
    </rPh>
    <rPh sb="3" eb="4">
      <t>キュウ</t>
    </rPh>
    <phoneticPr fontId="11"/>
  </si>
  <si>
    <t>リンパ球</t>
    <rPh sb="3" eb="4">
      <t>キュウ</t>
    </rPh>
    <phoneticPr fontId="11"/>
  </si>
  <si>
    <t>単球</t>
    <rPh sb="0" eb="1">
      <t>タン</t>
    </rPh>
    <rPh sb="1" eb="2">
      <t>タマ</t>
    </rPh>
    <phoneticPr fontId="11"/>
  </si>
  <si>
    <t>KO1</t>
    <phoneticPr fontId="4" type="noConversion"/>
  </si>
  <si>
    <t>KO2</t>
    <phoneticPr fontId="4" type="noConversion"/>
  </si>
  <si>
    <t>KO3</t>
    <phoneticPr fontId="4" type="noConversion"/>
  </si>
  <si>
    <t>KO4</t>
    <phoneticPr fontId="4" type="noConversion"/>
  </si>
  <si>
    <t>KO5</t>
    <phoneticPr fontId="4" type="noConversion"/>
  </si>
  <si>
    <t>KO6</t>
    <phoneticPr fontId="4" type="noConversion"/>
  </si>
  <si>
    <t>KO7</t>
    <phoneticPr fontId="4" type="noConversion"/>
  </si>
  <si>
    <t>KO8</t>
    <phoneticPr fontId="4" type="noConversion"/>
  </si>
  <si>
    <t>KO9</t>
    <phoneticPr fontId="4" type="noConversion"/>
  </si>
  <si>
    <t>KO10</t>
    <phoneticPr fontId="4" type="noConversion"/>
  </si>
  <si>
    <t>KO11</t>
    <phoneticPr fontId="4" type="noConversion"/>
  </si>
  <si>
    <t>KO12</t>
    <phoneticPr fontId="4" type="noConversion"/>
  </si>
  <si>
    <t>Figure S2 f</t>
    <phoneticPr fontId="2"/>
  </si>
  <si>
    <t>Apoptosis %</t>
    <phoneticPr fontId="2"/>
  </si>
  <si>
    <t>Figure S4 b</t>
    <phoneticPr fontId="2"/>
  </si>
  <si>
    <t>Apoptosis No.</t>
    <phoneticPr fontId="2"/>
  </si>
  <si>
    <t>Figure S4 f</t>
    <phoneticPr fontId="2"/>
  </si>
  <si>
    <t>BaF3</t>
    <phoneticPr fontId="11"/>
  </si>
  <si>
    <t>Gal-3 BaF3 #1</t>
    <phoneticPr fontId="2"/>
  </si>
  <si>
    <t>Gal-3 BaF3 #2</t>
    <phoneticPr fontId="2"/>
  </si>
  <si>
    <t>No Ct</t>
    <phoneticPr fontId="2"/>
  </si>
  <si>
    <t>Figure S5 e</t>
    <phoneticPr fontId="2"/>
  </si>
  <si>
    <t>Figure S5 f</t>
    <phoneticPr fontId="2"/>
  </si>
  <si>
    <t>EdU+ FL %</t>
    <phoneticPr fontId="2"/>
  </si>
  <si>
    <t>Apoptosis FL No.</t>
    <phoneticPr fontId="2"/>
  </si>
  <si>
    <t>Figure S5 g</t>
    <phoneticPr fontId="2"/>
  </si>
  <si>
    <t>GFP</t>
    <phoneticPr fontId="2"/>
  </si>
  <si>
    <t>Flox GFP</t>
    <phoneticPr fontId="2"/>
  </si>
  <si>
    <t>Cherry</t>
    <phoneticPr fontId="2"/>
  </si>
  <si>
    <t>Flox Gal-3</t>
    <phoneticPr fontId="2"/>
  </si>
  <si>
    <t>Figure S6 a</t>
    <phoneticPr fontId="2"/>
  </si>
  <si>
    <t>p53</t>
    <phoneticPr fontId="2"/>
  </si>
  <si>
    <t>Figure S6 b</t>
    <phoneticPr fontId="2"/>
  </si>
  <si>
    <t>BaF3</t>
    <phoneticPr fontId="2"/>
  </si>
  <si>
    <t>Figure S6 d</t>
    <phoneticPr fontId="2"/>
  </si>
  <si>
    <t>p53 KO %</t>
    <phoneticPr fontId="2"/>
  </si>
  <si>
    <t>p53 KO No.</t>
    <phoneticPr fontId="2"/>
  </si>
  <si>
    <t>WT</t>
    <phoneticPr fontId="2"/>
  </si>
  <si>
    <t>p53 KO</t>
    <phoneticPr fontId="2"/>
  </si>
  <si>
    <t>Figure S6 f</t>
    <phoneticPr fontId="2"/>
  </si>
  <si>
    <t>p53 KO1-1</t>
    <phoneticPr fontId="6" type="noConversion"/>
  </si>
  <si>
    <t>p53 KO1-2</t>
    <phoneticPr fontId="6" type="noConversion"/>
  </si>
  <si>
    <t>p53 KO1-3</t>
    <phoneticPr fontId="6" type="noConversion"/>
  </si>
  <si>
    <t>p53 KO2-1</t>
    <phoneticPr fontId="6" type="noConversion"/>
  </si>
  <si>
    <t>p53 KO2-2</t>
    <phoneticPr fontId="2"/>
  </si>
  <si>
    <t>p53 KO2-3</t>
    <phoneticPr fontId="2"/>
  </si>
  <si>
    <t>p53 KO3-1</t>
    <phoneticPr fontId="6" type="noConversion"/>
  </si>
  <si>
    <t>p53 KO3-2</t>
    <phoneticPr fontId="6" type="noConversion"/>
  </si>
  <si>
    <t>p53 KO3-3</t>
    <phoneticPr fontId="6" type="noConversion"/>
  </si>
  <si>
    <t>WT 1</t>
    <phoneticPr fontId="6" type="noConversion"/>
  </si>
  <si>
    <t>WT 2</t>
    <phoneticPr fontId="6" type="noConversion"/>
  </si>
  <si>
    <t>WT 3</t>
    <phoneticPr fontId="6" type="noConversion"/>
  </si>
  <si>
    <t>p53 KO 1</t>
    <phoneticPr fontId="6" type="noConversion"/>
  </si>
  <si>
    <t>p53 KO 2</t>
    <phoneticPr fontId="2"/>
  </si>
  <si>
    <t>p53 KO 3</t>
    <phoneticPr fontId="2"/>
  </si>
  <si>
    <t>Figure S6 g</t>
    <phoneticPr fontId="2"/>
  </si>
  <si>
    <t>KO #1</t>
    <phoneticPr fontId="11"/>
  </si>
  <si>
    <t>KO #2</t>
    <phoneticPr fontId="11"/>
  </si>
  <si>
    <t>KO #3</t>
    <phoneticPr fontId="11"/>
  </si>
  <si>
    <t>WT #1</t>
    <phoneticPr fontId="11"/>
  </si>
  <si>
    <t>WT #2</t>
    <phoneticPr fontId="11"/>
  </si>
  <si>
    <t>WT #3</t>
    <phoneticPr fontId="11"/>
  </si>
  <si>
    <t>No Ct</t>
  </si>
  <si>
    <t>KO</t>
    <phoneticPr fontId="11"/>
  </si>
  <si>
    <t>p53</t>
    <phoneticPr fontId="2"/>
  </si>
  <si>
    <t>Figure S4 h</t>
    <phoneticPr fontId="2"/>
  </si>
  <si>
    <t>3rd BM-T</t>
    <phoneticPr fontId="2"/>
  </si>
  <si>
    <t>B cell</t>
    <phoneticPr fontId="4" type="noConversion"/>
  </si>
  <si>
    <t>T cell</t>
    <phoneticPr fontId="4" type="noConversion"/>
  </si>
  <si>
    <t xml:space="preserve">Myeloid </t>
    <phoneticPr fontId="4" type="noConversion"/>
  </si>
  <si>
    <t>Figure S4 d</t>
    <phoneticPr fontId="2"/>
  </si>
  <si>
    <t>#1</t>
    <phoneticPr fontId="2"/>
  </si>
  <si>
    <t>#2</t>
    <phoneticPr fontId="2"/>
  </si>
  <si>
    <t>#3</t>
    <phoneticPr fontId="2"/>
  </si>
  <si>
    <t>24h</t>
    <phoneticPr fontId="2"/>
  </si>
  <si>
    <t>BaF/mock</t>
    <phoneticPr fontId="4" type="noConversion"/>
  </si>
  <si>
    <t>Gal3-BaF3#1</t>
    <phoneticPr fontId="4" type="noConversion"/>
  </si>
  <si>
    <t>48 h</t>
    <phoneticPr fontId="2"/>
  </si>
  <si>
    <t>24 h</t>
    <phoneticPr fontId="2"/>
  </si>
  <si>
    <t>72 h</t>
    <phoneticPr fontId="2"/>
  </si>
  <si>
    <t>Figure S4 e</t>
    <phoneticPr fontId="2"/>
  </si>
  <si>
    <t>6 h</t>
    <phoneticPr fontId="2"/>
  </si>
  <si>
    <t>8 h</t>
    <phoneticPr fontId="2"/>
  </si>
  <si>
    <t>10h</t>
    <phoneticPr fontId="2"/>
  </si>
  <si>
    <t>12 h</t>
    <phoneticPr fontId="2"/>
  </si>
  <si>
    <t>% (LT-HSC)</t>
    <phoneticPr fontId="2"/>
  </si>
  <si>
    <t>0h</t>
    <phoneticPr fontId="2"/>
  </si>
  <si>
    <t>6h</t>
    <phoneticPr fontId="2"/>
  </si>
  <si>
    <t>12h</t>
    <phoneticPr fontId="2"/>
  </si>
  <si>
    <t>48h</t>
    <phoneticPr fontId="2"/>
  </si>
  <si>
    <t>72h</t>
    <phoneticPr fontId="2"/>
  </si>
  <si>
    <t>WT #1</t>
    <phoneticPr fontId="2"/>
  </si>
  <si>
    <t>WT #2</t>
    <phoneticPr fontId="2"/>
  </si>
  <si>
    <t>WT #3</t>
    <phoneticPr fontId="2"/>
  </si>
  <si>
    <t>KO #1</t>
    <phoneticPr fontId="2"/>
  </si>
  <si>
    <t>KO #2</t>
    <phoneticPr fontId="2"/>
  </si>
  <si>
    <t>KO #3</t>
    <phoneticPr fontId="2"/>
  </si>
  <si>
    <t>Figure S7 a</t>
    <phoneticPr fontId="2"/>
  </si>
  <si>
    <t>Figure S7 b</t>
    <phoneticPr fontId="2"/>
  </si>
  <si>
    <t>No. (LT-HSC)</t>
    <phoneticPr fontId="2"/>
  </si>
  <si>
    <t>Figure S6 e</t>
    <phoneticPr fontId="2"/>
  </si>
  <si>
    <t>Figure S3 o</t>
    <phoneticPr fontId="2"/>
  </si>
  <si>
    <t>Figure 4l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</si>
</sst>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name val="宋体"/>
      <charset val="134"/>
    </font>
    <font>
      <b/>
      <sz val="11"/>
      <color rgb="FFC00000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4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游ゴシック"/>
      <family val="3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0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3" borderId="12" xfId="0" applyFill="1" applyBorder="1">
      <alignment vertical="center"/>
    </xf>
    <xf numFmtId="0" fontId="3" fillId="0" borderId="0" xfId="0" applyFont="1">
      <alignment vertical="center"/>
    </xf>
    <xf numFmtId="0" fontId="0" fillId="0" borderId="15" xfId="0" applyBorder="1">
      <alignment vertical="center"/>
    </xf>
    <xf numFmtId="0" fontId="1" fillId="4" borderId="9" xfId="0" applyFont="1" applyFill="1" applyBorder="1">
      <alignment vertical="center"/>
    </xf>
    <xf numFmtId="0" fontId="1" fillId="4" borderId="6" xfId="0" applyFont="1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4" borderId="15" xfId="0" applyFont="1" applyFill="1" applyBorder="1">
      <alignment vertical="center"/>
    </xf>
    <xf numFmtId="0" fontId="0" fillId="3" borderId="15" xfId="0" applyFill="1" applyBorder="1">
      <alignment vertical="center"/>
    </xf>
    <xf numFmtId="0" fontId="1" fillId="4" borderId="14" xfId="0" applyFont="1" applyFill="1" applyBorder="1">
      <alignment vertical="center"/>
    </xf>
    <xf numFmtId="0" fontId="1" fillId="4" borderId="0" xfId="0" applyFont="1" applyFill="1">
      <alignment vertical="center"/>
    </xf>
    <xf numFmtId="0" fontId="0" fillId="2" borderId="9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3" xfId="0" applyFill="1" applyBorder="1">
      <alignment vertical="center"/>
    </xf>
    <xf numFmtId="0" fontId="1" fillId="4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4" borderId="12" xfId="0" applyFont="1" applyFill="1" applyBorder="1">
      <alignment vertical="center"/>
    </xf>
    <xf numFmtId="0" fontId="1" fillId="4" borderId="13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9" xfId="0" applyFill="1" applyBorder="1">
      <alignment vertical="center"/>
    </xf>
    <xf numFmtId="0" fontId="1" fillId="4" borderId="8" xfId="0" applyFont="1" applyFill="1" applyBorder="1">
      <alignment vertical="center"/>
    </xf>
    <xf numFmtId="0" fontId="1" fillId="4" borderId="5" xfId="0" applyFont="1" applyFill="1" applyBorder="1">
      <alignment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3" borderId="15" xfId="0" applyFont="1" applyFill="1" applyBorder="1">
      <alignment vertical="center"/>
    </xf>
    <xf numFmtId="0" fontId="5" fillId="0" borderId="0" xfId="0" applyFont="1">
      <alignment vertical="center"/>
    </xf>
    <xf numFmtId="0" fontId="0" fillId="4" borderId="14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3" xfId="0" applyFill="1" applyBorder="1">
      <alignment vertical="center"/>
    </xf>
    <xf numFmtId="0" fontId="0" fillId="4" borderId="6" xfId="0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1" fillId="4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6" borderId="10" xfId="0" applyFill="1" applyBorder="1">
      <alignment vertical="center"/>
    </xf>
    <xf numFmtId="0" fontId="0" fillId="6" borderId="14" xfId="0" applyFill="1" applyBorder="1">
      <alignment vertical="center"/>
    </xf>
    <xf numFmtId="0" fontId="1" fillId="4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0" fillId="6" borderId="7" xfId="0" applyFill="1" applyBorder="1">
      <alignment vertical="center"/>
    </xf>
    <xf numFmtId="0" fontId="0" fillId="6" borderId="4" xfId="0" applyFill="1" applyBorder="1">
      <alignment vertical="center"/>
    </xf>
    <xf numFmtId="0" fontId="0" fillId="6" borderId="11" xfId="0" applyFill="1" applyBorder="1">
      <alignment vertical="center"/>
    </xf>
    <xf numFmtId="0" fontId="0" fillId="6" borderId="6" xfId="0" applyFill="1" applyBorder="1">
      <alignment vertical="center"/>
    </xf>
    <xf numFmtId="0" fontId="0" fillId="3" borderId="10" xfId="0" applyFill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0" fillId="6" borderId="15" xfId="0" applyFill="1" applyBorder="1">
      <alignment vertical="center"/>
    </xf>
    <xf numFmtId="0" fontId="0" fillId="7" borderId="10" xfId="0" applyFill="1" applyBorder="1">
      <alignment vertical="center"/>
    </xf>
    <xf numFmtId="0" fontId="0" fillId="7" borderId="14" xfId="0" applyFill="1" applyBorder="1">
      <alignment vertical="center"/>
    </xf>
    <xf numFmtId="0" fontId="0" fillId="3" borderId="11" xfId="0" applyFill="1" applyBorder="1">
      <alignment vertical="center"/>
    </xf>
    <xf numFmtId="0" fontId="0" fillId="8" borderId="6" xfId="0" applyFill="1" applyBorder="1">
      <alignment vertical="center"/>
    </xf>
    <xf numFmtId="0" fontId="0" fillId="8" borderId="10" xfId="0" applyFill="1" applyBorder="1">
      <alignment vertical="center"/>
    </xf>
    <xf numFmtId="0" fontId="8" fillId="8" borderId="10" xfId="0" applyFont="1" applyFill="1" applyBorder="1">
      <alignment vertical="center"/>
    </xf>
    <xf numFmtId="0" fontId="0" fillId="8" borderId="14" xfId="0" applyFill="1" applyBorder="1">
      <alignment vertical="center"/>
    </xf>
    <xf numFmtId="0" fontId="0" fillId="8" borderId="15" xfId="0" applyFill="1" applyBorder="1">
      <alignment vertical="center"/>
    </xf>
    <xf numFmtId="0" fontId="0" fillId="8" borderId="8" xfId="0" applyFill="1" applyBorder="1">
      <alignment vertical="center"/>
    </xf>
    <xf numFmtId="0" fontId="0" fillId="8" borderId="0" xfId="0" applyFill="1" applyBorder="1">
      <alignment vertical="center"/>
    </xf>
    <xf numFmtId="0" fontId="0" fillId="8" borderId="12" xfId="0" applyFill="1" applyBorder="1">
      <alignment vertical="center"/>
    </xf>
    <xf numFmtId="0" fontId="0" fillId="3" borderId="1" xfId="0" applyFill="1" applyBorder="1">
      <alignment vertical="center"/>
    </xf>
    <xf numFmtId="0" fontId="1" fillId="4" borderId="1" xfId="0" applyFont="1" applyFill="1" applyBorder="1">
      <alignment vertical="center"/>
    </xf>
    <xf numFmtId="0" fontId="0" fillId="9" borderId="9" xfId="0" applyFill="1" applyBorder="1">
      <alignment vertical="center"/>
    </xf>
    <xf numFmtId="0" fontId="0" fillId="9" borderId="5" xfId="0" applyFill="1" applyBorder="1">
      <alignment vertical="center"/>
    </xf>
    <xf numFmtId="0" fontId="0" fillId="9" borderId="13" xfId="0" applyFill="1" applyBorder="1">
      <alignment vertical="center"/>
    </xf>
    <xf numFmtId="0" fontId="0" fillId="4" borderId="15" xfId="0" applyFill="1" applyBorder="1">
      <alignment vertical="center"/>
    </xf>
    <xf numFmtId="0" fontId="0" fillId="10" borderId="0" xfId="0" applyFill="1">
      <alignment vertical="center"/>
    </xf>
    <xf numFmtId="0" fontId="9" fillId="4" borderId="1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10" fillId="0" borderId="0" xfId="0" applyFont="1">
      <alignment vertical="center"/>
    </xf>
    <xf numFmtId="0" fontId="12" fillId="4" borderId="7" xfId="0" applyFont="1" applyFill="1" applyBorder="1">
      <alignment vertical="center"/>
    </xf>
    <xf numFmtId="0" fontId="0" fillId="3" borderId="9" xfId="0" applyFill="1" applyBorder="1">
      <alignment vertical="center"/>
    </xf>
    <xf numFmtId="0" fontId="12" fillId="4" borderId="4" xfId="0" applyFont="1" applyFill="1" applyBorder="1">
      <alignment vertical="center"/>
    </xf>
    <xf numFmtId="0" fontId="0" fillId="3" borderId="5" xfId="0" applyFill="1" applyBorder="1">
      <alignment vertical="center"/>
    </xf>
    <xf numFmtId="0" fontId="12" fillId="4" borderId="1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14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13" xfId="0" applyFill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0" fillId="11" borderId="15" xfId="0" applyFill="1" applyBorder="1">
      <alignment vertical="center"/>
    </xf>
    <xf numFmtId="0" fontId="0" fillId="11" borderId="3" xfId="0" applyFill="1" applyBorder="1">
      <alignment vertical="center"/>
    </xf>
    <xf numFmtId="0" fontId="0" fillId="11" borderId="6" xfId="0" applyFill="1" applyBorder="1">
      <alignment vertical="center"/>
    </xf>
    <xf numFmtId="0" fontId="0" fillId="11" borderId="9" xfId="0" applyFill="1" applyBorder="1">
      <alignment vertical="center"/>
    </xf>
    <xf numFmtId="0" fontId="0" fillId="11" borderId="10" xfId="0" applyFill="1" applyBorder="1">
      <alignment vertical="center"/>
    </xf>
    <xf numFmtId="0" fontId="0" fillId="11" borderId="5" xfId="0" applyFill="1" applyBorder="1">
      <alignment vertical="center"/>
    </xf>
    <xf numFmtId="0" fontId="0" fillId="11" borderId="14" xfId="0" applyFill="1" applyBorder="1">
      <alignment vertical="center"/>
    </xf>
    <xf numFmtId="0" fontId="0" fillId="11" borderId="13" xfId="0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0" fillId="12" borderId="15" xfId="0" applyFill="1" applyBorder="1">
      <alignment vertical="center"/>
    </xf>
    <xf numFmtId="0" fontId="0" fillId="12" borderId="6" xfId="0" applyFill="1" applyBorder="1">
      <alignment vertical="center"/>
    </xf>
    <xf numFmtId="0" fontId="0" fillId="12" borderId="10" xfId="0" applyFill="1" applyBorder="1">
      <alignment vertical="center"/>
    </xf>
    <xf numFmtId="0" fontId="0" fillId="12" borderId="14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11" xfId="0" applyFill="1" applyBorder="1">
      <alignment vertical="center"/>
    </xf>
    <xf numFmtId="0" fontId="1" fillId="0" borderId="0" xfId="0" applyFont="1" applyFill="1">
      <alignment vertical="center"/>
    </xf>
    <xf numFmtId="0" fontId="0" fillId="0" borderId="15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3" borderId="6" xfId="0" applyFill="1" applyBorder="1">
      <alignment vertical="center"/>
    </xf>
    <xf numFmtId="0" fontId="0" fillId="0" borderId="0" xfId="0" applyAlignment="1"/>
    <xf numFmtId="0" fontId="0" fillId="0" borderId="15" xfId="0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0" xfId="0" applyFill="1" applyBorder="1" applyAlignment="1"/>
    <xf numFmtId="0" fontId="0" fillId="0" borderId="14" xfId="0" applyFont="1" applyFill="1" applyBorder="1" applyAlignment="1"/>
    <xf numFmtId="0" fontId="1" fillId="4" borderId="1" xfId="0" applyFont="1" applyFill="1" applyBorder="1" applyAlignment="1"/>
    <xf numFmtId="0" fontId="1" fillId="4" borderId="3" xfId="0" applyFont="1" applyFill="1" applyBorder="1" applyAlignment="1"/>
    <xf numFmtId="0" fontId="0" fillId="0" borderId="11" xfId="0" applyFont="1" applyFill="1" applyBorder="1" applyAlignment="1"/>
    <xf numFmtId="0" fontId="0" fillId="0" borderId="7" xfId="0" applyBorder="1" applyAlignment="1"/>
    <xf numFmtId="0" fontId="0" fillId="0" borderId="4" xfId="0" applyBorder="1" applyAlignment="1"/>
    <xf numFmtId="0" fontId="10" fillId="0" borderId="0" xfId="0" applyFont="1" applyFill="1" applyBorder="1">
      <alignment vertical="center"/>
    </xf>
    <xf numFmtId="0" fontId="0" fillId="13" borderId="0" xfId="0" applyFill="1" applyBorder="1">
      <alignment vertical="center"/>
    </xf>
    <xf numFmtId="0" fontId="0" fillId="13" borderId="5" xfId="0" applyFill="1" applyBorder="1">
      <alignment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176" fontId="15" fillId="0" borderId="23" xfId="1" applyNumberFormat="1" applyFont="1" applyBorder="1" applyAlignment="1">
      <alignment horizontal="center" vertical="center"/>
    </xf>
    <xf numFmtId="176" fontId="15" fillId="0" borderId="24" xfId="0" applyNumberFormat="1" applyFont="1" applyBorder="1" applyAlignment="1">
      <alignment horizontal="center" vertical="center"/>
    </xf>
    <xf numFmtId="176" fontId="15" fillId="0" borderId="23" xfId="0" applyNumberFormat="1" applyFont="1" applyBorder="1" applyAlignment="1">
      <alignment horizontal="center" vertical="center"/>
    </xf>
    <xf numFmtId="176" fontId="15" fillId="0" borderId="22" xfId="1" applyNumberFormat="1" applyFont="1" applyBorder="1" applyAlignment="1">
      <alignment horizontal="center" vertical="center"/>
    </xf>
    <xf numFmtId="176" fontId="15" fillId="0" borderId="22" xfId="0" applyNumberFormat="1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176" fontId="15" fillId="0" borderId="30" xfId="1" applyNumberFormat="1" applyFont="1" applyBorder="1" applyAlignment="1">
      <alignment horizontal="center" vertical="center"/>
    </xf>
    <xf numFmtId="176" fontId="15" fillId="0" borderId="31" xfId="1" applyNumberFormat="1" applyFont="1" applyBorder="1" applyAlignment="1">
      <alignment horizontal="center" vertical="center"/>
    </xf>
    <xf numFmtId="176" fontId="15" fillId="0" borderId="32" xfId="0" applyNumberFormat="1" applyFont="1" applyBorder="1" applyAlignment="1">
      <alignment horizontal="center" vertical="center"/>
    </xf>
    <xf numFmtId="176" fontId="15" fillId="0" borderId="30" xfId="0" applyNumberFormat="1" applyFont="1" applyBorder="1" applyAlignment="1">
      <alignment horizontal="center" vertical="center"/>
    </xf>
    <xf numFmtId="176" fontId="15" fillId="0" borderId="31" xfId="0" applyNumberFormat="1" applyFont="1" applyBorder="1" applyAlignment="1">
      <alignment horizontal="center" vertical="center"/>
    </xf>
    <xf numFmtId="0" fontId="1" fillId="5" borderId="10" xfId="0" applyFont="1" applyFill="1" applyBorder="1">
      <alignment vertical="center"/>
    </xf>
    <xf numFmtId="0" fontId="1" fillId="5" borderId="1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0" fillId="0" borderId="8" xfId="0" applyFont="1" applyBorder="1">
      <alignment vertical="center"/>
    </xf>
    <xf numFmtId="0" fontId="0" fillId="0" borderId="8" xfId="0" applyFont="1" applyFill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5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13" xfId="0" applyFont="1" applyBorder="1">
      <alignment vertical="center"/>
    </xf>
    <xf numFmtId="0" fontId="0" fillId="14" borderId="10" xfId="0" applyFill="1" applyBorder="1">
      <alignment vertical="center"/>
    </xf>
    <xf numFmtId="0" fontId="0" fillId="14" borderId="5" xfId="0" applyFill="1" applyBorder="1">
      <alignment vertical="center"/>
    </xf>
    <xf numFmtId="0" fontId="0" fillId="14" borderId="9" xfId="0" applyFill="1" applyBorder="1">
      <alignment vertical="center"/>
    </xf>
    <xf numFmtId="0" fontId="0" fillId="14" borderId="6" xfId="0" applyFill="1" applyBorder="1">
      <alignment vertical="center"/>
    </xf>
    <xf numFmtId="0" fontId="0" fillId="3" borderId="6" xfId="0" applyFont="1" applyFill="1" applyBorder="1">
      <alignment vertical="center"/>
    </xf>
    <xf numFmtId="0" fontId="0" fillId="3" borderId="14" xfId="0" applyFont="1" applyFill="1" applyBorder="1">
      <alignment vertical="center"/>
    </xf>
    <xf numFmtId="0" fontId="0" fillId="5" borderId="15" xfId="0" applyFill="1" applyBorder="1">
      <alignment vertical="center"/>
    </xf>
    <xf numFmtId="0" fontId="0" fillId="14" borderId="4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14" borderId="0" xfId="0" applyFill="1" applyBorder="1">
      <alignment vertical="center"/>
    </xf>
    <xf numFmtId="0" fontId="0" fillId="14" borderId="12" xfId="0" applyFill="1" applyBorder="1">
      <alignment vertical="center"/>
    </xf>
    <xf numFmtId="0" fontId="0" fillId="14" borderId="13" xfId="0" applyFill="1" applyBorder="1">
      <alignment vertical="center"/>
    </xf>
    <xf numFmtId="0" fontId="0" fillId="8" borderId="11" xfId="0" applyFill="1" applyBorder="1">
      <alignment vertical="center"/>
    </xf>
    <xf numFmtId="58" fontId="0" fillId="0" borderId="15" xfId="0" applyNumberFormat="1" applyBorder="1">
      <alignment vertical="center"/>
    </xf>
    <xf numFmtId="14" fontId="0" fillId="0" borderId="15" xfId="0" applyNumberFormat="1" applyBorder="1">
      <alignment vertical="center"/>
    </xf>
    <xf numFmtId="0" fontId="0" fillId="5" borderId="14" xfId="0" applyFill="1" applyBorder="1">
      <alignment vertical="center"/>
    </xf>
    <xf numFmtId="0" fontId="0" fillId="15" borderId="14" xfId="0" applyFill="1" applyBorder="1">
      <alignment vertical="center"/>
    </xf>
    <xf numFmtId="14" fontId="0" fillId="0" borderId="1" xfId="0" applyNumberFormat="1" applyBorder="1">
      <alignment vertical="center"/>
    </xf>
    <xf numFmtId="0" fontId="16" fillId="0" borderId="0" xfId="0" applyFont="1">
      <alignment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</cellXfs>
  <cellStyles count="2">
    <cellStyle name="常规_Sheet1" xfId="1" xr:uid="{7BB4B923-9F98-40AD-AD5D-115EAD6E2D1E}"/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D816-41F4-89D4-F42B83D46A1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816-41F4-89D4-F42B83D46A1E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816-41F4-89D4-F42B83D46A1E}"/>
              </c:ext>
            </c:extLst>
          </c:dPt>
          <c:dPt>
            <c:idx val="3"/>
            <c:bubble3D val="0"/>
            <c:spPr>
              <a:solidFill>
                <a:srgbClr val="0000CC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816-41F4-89D4-F42B83D46A1E}"/>
              </c:ext>
            </c:extLst>
          </c:dPt>
          <c:val>
            <c:numRef>
              <c:f>'Fig. 2'!$C$26:$F$26</c:f>
              <c:numCache>
                <c:formatCode>General</c:formatCode>
                <c:ptCount val="4"/>
                <c:pt idx="0">
                  <c:v>18.169999999999998</c:v>
                </c:pt>
                <c:pt idx="1">
                  <c:v>23.13</c:v>
                </c:pt>
                <c:pt idx="2">
                  <c:v>15.959999999999999</c:v>
                </c:pt>
                <c:pt idx="3">
                  <c:v>42.74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16-41F4-89D4-F42B83D4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DD6-4940-A63A-0D3000166B6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DD6-4940-A63A-0D3000166B6F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DD6-4940-A63A-0D3000166B6F}"/>
              </c:ext>
            </c:extLst>
          </c:dPt>
          <c:dPt>
            <c:idx val="3"/>
            <c:bubble3D val="0"/>
            <c:spPr>
              <a:solidFill>
                <a:srgbClr val="0000CC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DD6-4940-A63A-0D3000166B6F}"/>
              </c:ext>
            </c:extLst>
          </c:dPt>
          <c:val>
            <c:numRef>
              <c:f>'Fig. 2'!$I$26:$L$26</c:f>
              <c:numCache>
                <c:formatCode>General</c:formatCode>
                <c:ptCount val="4"/>
                <c:pt idx="0">
                  <c:v>11.847</c:v>
                </c:pt>
                <c:pt idx="1">
                  <c:v>27.555999999999994</c:v>
                </c:pt>
                <c:pt idx="2">
                  <c:v>8.3569999999999993</c:v>
                </c:pt>
                <c:pt idx="3">
                  <c:v>52.239999999999995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D6-4940-A63A-0D3000166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19-437B-A65E-A1D2E1D3EDD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E19-437B-A65E-A1D2E1D3EDDF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19-437B-A65E-A1D2E1D3EDDF}"/>
              </c:ext>
            </c:extLst>
          </c:dPt>
          <c:val>
            <c:numRef>
              <c:f>'Supplementary Fig. 2'!$C$28:$E$28</c:f>
              <c:numCache>
                <c:formatCode>General</c:formatCode>
                <c:ptCount val="3"/>
                <c:pt idx="0">
                  <c:v>16.256999999999998</c:v>
                </c:pt>
                <c:pt idx="1">
                  <c:v>36.623999999999995</c:v>
                </c:pt>
                <c:pt idx="2">
                  <c:v>46.502000000000002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9-437B-A65E-A1D2E1D3EDD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1-48C5-85EB-600B65BD80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E01-48C5-85EB-600B65BD80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E01-48C5-85EB-600B65BD801A}"/>
              </c:ext>
            </c:extLst>
          </c:dPt>
          <c:val>
            <c:numRef>
              <c:f>'Supplementary Fig. 2'!$C$29:$E$29</c:f>
              <c:numCache>
                <c:formatCode>General</c:formatCode>
                <c:ptCount val="3"/>
                <c:pt idx="0">
                  <c:v>1.3785987249538729</c:v>
                </c:pt>
                <c:pt idx="1">
                  <c:v>2.6315192063394361</c:v>
                </c:pt>
                <c:pt idx="2">
                  <c:v>2.7440715896071093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9-437B-A65E-A1D2E1D3E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0-40DA-AD66-E2AAEA82E48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90-40DA-AD66-E2AAEA82E48B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90-40DA-AD66-E2AAEA82E48B}"/>
              </c:ext>
            </c:extLst>
          </c:dPt>
          <c:val>
            <c:numRef>
              <c:f>'Supplementary Fig. 2'!$H$28:$J$28</c:f>
              <c:numCache>
                <c:formatCode>General</c:formatCode>
                <c:ptCount val="3"/>
                <c:pt idx="0">
                  <c:v>10.324000000000002</c:v>
                </c:pt>
                <c:pt idx="1">
                  <c:v>29.881</c:v>
                </c:pt>
                <c:pt idx="2">
                  <c:v>58.645000000000003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90-40DA-AD66-E2AAEA82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E8A-4B1C-8976-C9538389A9E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E8A-4B1C-8976-C9538389A9E2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E8A-4B1C-8976-C9538389A9E2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E8A-4B1C-8976-C9538389A9E2}"/>
              </c:ext>
            </c:extLst>
          </c:dPt>
          <c:val>
            <c:numRef>
              <c:f>'Supplementary Fig. 6'!$C$24:$F$24</c:f>
              <c:numCache>
                <c:formatCode>General</c:formatCode>
                <c:ptCount val="4"/>
                <c:pt idx="0">
                  <c:v>17.5425</c:v>
                </c:pt>
                <c:pt idx="1">
                  <c:v>24.360000000000003</c:v>
                </c:pt>
                <c:pt idx="2">
                  <c:v>14.567500000000001</c:v>
                </c:pt>
                <c:pt idx="3">
                  <c:v>43.53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A-4B1C-8976-C9538389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0000CC"/>
            </a:solidFill>
            <a:ln w="12700"/>
          </c:spPr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0-4A60-8CBF-A2C8B35FB21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60-4A60-8CBF-A2C8B35FB21C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960-4A60-8CBF-A2C8B35FB21C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0-4A60-8CBF-A2C8B35FB21C}"/>
              </c:ext>
            </c:extLst>
          </c:dPt>
          <c:val>
            <c:numRef>
              <c:f>'Supplementary Fig. 6'!$I$24:$L$24</c:f>
              <c:numCache>
                <c:formatCode>General</c:formatCode>
                <c:ptCount val="4"/>
                <c:pt idx="0">
                  <c:v>17.907499999999999</c:v>
                </c:pt>
                <c:pt idx="1">
                  <c:v>24.482499999999998</c:v>
                </c:pt>
                <c:pt idx="2">
                  <c:v>14.187500000000002</c:v>
                </c:pt>
                <c:pt idx="3">
                  <c:v>43.447500000000005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60-4A60-8CBF-A2C8B35FB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278901</xdr:colOff>
      <xdr:row>15</xdr:row>
      <xdr:rowOff>109568</xdr:rowOff>
    </xdr:from>
    <xdr:to>
      <xdr:col>15</xdr:col>
      <xdr:colOff>512963</xdr:colOff>
      <xdr:row>22</xdr:row>
      <xdr:rowOff>103248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3596220-7F65-489C-8746-70C51F63A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677333</xdr:colOff>
      <xdr:row>15</xdr:row>
      <xdr:rowOff>124509</xdr:rowOff>
    </xdr:from>
    <xdr:to>
      <xdr:col>18</xdr:col>
      <xdr:colOff>234060</xdr:colOff>
      <xdr:row>22</xdr:row>
      <xdr:rowOff>119434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CAC3317-A71E-488B-B21E-BC91F496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455084</xdr:colOff>
      <xdr:row>16</xdr:row>
      <xdr:rowOff>38100</xdr:rowOff>
    </xdr:from>
    <xdr:to>
      <xdr:col>14</xdr:col>
      <xdr:colOff>192622</xdr:colOff>
      <xdr:row>23</xdr:row>
      <xdr:rowOff>4234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D878B4F-CC8C-476B-B8B5-86958B0D9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486833</xdr:colOff>
      <xdr:row>16</xdr:row>
      <xdr:rowOff>33867</xdr:rowOff>
    </xdr:from>
    <xdr:to>
      <xdr:col>17</xdr:col>
      <xdr:colOff>224371</xdr:colOff>
      <xdr:row>23</xdr:row>
      <xdr:rowOff>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1F7B2492-0500-4AC4-9CD9-6B00B452E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417513</xdr:colOff>
      <xdr:row>17</xdr:row>
      <xdr:rowOff>115358</xdr:rowOff>
    </xdr:from>
    <xdr:to>
      <xdr:col>16</xdr:col>
      <xdr:colOff>293367</xdr:colOff>
      <xdr:row>25</xdr:row>
      <xdr:rowOff>2116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E2E6804-75C5-461E-968B-D730BADF9B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315383</xdr:colOff>
      <xdr:row>17</xdr:row>
      <xdr:rowOff>114299</xdr:rowOff>
    </xdr:from>
    <xdr:to>
      <xdr:col>20</xdr:col>
      <xdr:colOff>191237</xdr:colOff>
      <xdr:row>24</xdr:row>
      <xdr:rowOff>219074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EF2D963-7948-4A96-B155-EBA346EE8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EB4E-7079-4618-B1FC-8B6BDBCFFD68}">
  <dimension ref="A1:AW377"/>
  <sheetViews>
    <sheetView tabSelected="1" topLeftCell="A352" zoomScale="85" zoomScaleNormal="85" workbookViewId="0">
      <selection activeCell="W92" sqref="W92"/>
    </sheetView>
  </sheetViews>
  <sheetFormatPr defaultRowHeight="18"/>
  <cols>
    <col min="1" max="1" width="12" customWidth="1"/>
  </cols>
  <sheetData>
    <row r="1" spans="1:14" ht="18.350000000000001" thickBot="1">
      <c r="A1" s="18" t="s">
        <v>0</v>
      </c>
      <c r="B1" s="1"/>
      <c r="C1" s="2" t="s">
        <v>1</v>
      </c>
      <c r="D1" s="3" t="s">
        <v>2</v>
      </c>
      <c r="E1" s="3"/>
    </row>
    <row r="2" spans="1:14">
      <c r="B2" s="4" t="s">
        <v>3</v>
      </c>
      <c r="C2">
        <v>32.659999999999997</v>
      </c>
      <c r="D2" s="5">
        <v>21.27</v>
      </c>
      <c r="E2" s="6">
        <f>C2-D2</f>
        <v>11.389999999999997</v>
      </c>
      <c r="F2" s="7">
        <f>AVERAGE(E2:E5)</f>
        <v>11.41</v>
      </c>
      <c r="G2" s="6">
        <f>E2-F2</f>
        <v>-2.0000000000003126E-2</v>
      </c>
      <c r="H2" s="6">
        <f>POWER(2,-G2)</f>
        <v>1.0139594797900313</v>
      </c>
      <c r="I2" s="30">
        <f>AVERAGE(H2:H5)</f>
        <v>1.0000960921416948</v>
      </c>
      <c r="J2" s="8">
        <f>STDEV(H2:H5)</f>
        <v>1.6008061181293078E-2</v>
      </c>
      <c r="L2" s="9" t="s">
        <v>4</v>
      </c>
      <c r="M2" s="21">
        <v>1</v>
      </c>
      <c r="N2" s="31">
        <v>0.02</v>
      </c>
    </row>
    <row r="3" spans="1:14">
      <c r="B3" s="4" t="s">
        <v>5</v>
      </c>
      <c r="C3">
        <v>32.57</v>
      </c>
      <c r="D3" s="5">
        <v>21.14</v>
      </c>
      <c r="E3" s="10">
        <f t="shared" ref="E3:E13" si="0">C3-D3</f>
        <v>11.43</v>
      </c>
      <c r="G3" s="10">
        <f>E3-F2</f>
        <v>1.9999999999999574E-2</v>
      </c>
      <c r="H3" s="10">
        <f t="shared" ref="H3:H21" si="1">POWER(2,-G3)</f>
        <v>0.98623270449335942</v>
      </c>
      <c r="L3" s="4" t="s">
        <v>6</v>
      </c>
      <c r="M3" s="34">
        <v>0.75</v>
      </c>
      <c r="N3" s="32">
        <v>0.09</v>
      </c>
    </row>
    <row r="4" spans="1:14">
      <c r="B4" s="4" t="s">
        <v>7</v>
      </c>
      <c r="C4">
        <v>32.97</v>
      </c>
      <c r="D4" s="5">
        <v>21.54</v>
      </c>
      <c r="E4" s="10">
        <f t="shared" si="0"/>
        <v>11.43</v>
      </c>
      <c r="G4" s="10">
        <f>E4-F2</f>
        <v>1.9999999999999574E-2</v>
      </c>
      <c r="H4" s="10">
        <f t="shared" si="1"/>
        <v>0.98623270449335942</v>
      </c>
      <c r="L4" s="4" t="s">
        <v>8</v>
      </c>
      <c r="M4" s="34">
        <v>0.14000000000000001</v>
      </c>
      <c r="N4" s="32">
        <v>0.01</v>
      </c>
    </row>
    <row r="5" spans="1:14" ht="18.350000000000001" thickBot="1">
      <c r="B5" s="11" t="s">
        <v>9</v>
      </c>
      <c r="C5" s="12">
        <v>32.46</v>
      </c>
      <c r="D5" s="13">
        <v>21.07</v>
      </c>
      <c r="E5" s="14">
        <f t="shared" si="0"/>
        <v>11.39</v>
      </c>
      <c r="G5" s="14">
        <f>E5-F2</f>
        <v>-1.9999999999999574E-2</v>
      </c>
      <c r="H5" s="14">
        <f t="shared" si="1"/>
        <v>1.0139594797900289</v>
      </c>
      <c r="L5" s="4" t="s">
        <v>10</v>
      </c>
      <c r="M5" s="34">
        <v>0.28000000000000003</v>
      </c>
      <c r="N5" s="32">
        <v>0.09</v>
      </c>
    </row>
    <row r="6" spans="1:14" ht="18.350000000000001" thickBot="1">
      <c r="B6" s="9" t="s">
        <v>11</v>
      </c>
      <c r="C6" s="15">
        <v>33.47</v>
      </c>
      <c r="D6" s="16">
        <v>21.77</v>
      </c>
      <c r="E6" s="6">
        <f t="shared" si="0"/>
        <v>11.7</v>
      </c>
      <c r="F6" s="7"/>
      <c r="G6" s="6">
        <f>E6-F2</f>
        <v>0.28999999999999915</v>
      </c>
      <c r="H6" s="6">
        <f t="shared" si="1"/>
        <v>0.81790205855778164</v>
      </c>
      <c r="I6" s="30">
        <f>AVERAGE(H6:H9)</f>
        <v>0.74738554092388754</v>
      </c>
      <c r="J6" s="8">
        <f>STDEV(H6:H9)</f>
        <v>8.6336968108578355E-2</v>
      </c>
      <c r="L6" s="11" t="s">
        <v>12</v>
      </c>
      <c r="M6" s="29">
        <v>0.34</v>
      </c>
      <c r="N6" s="33">
        <v>0.05</v>
      </c>
    </row>
    <row r="7" spans="1:14">
      <c r="B7" s="4" t="s">
        <v>13</v>
      </c>
      <c r="C7">
        <v>33.65</v>
      </c>
      <c r="D7" s="5">
        <v>21.75</v>
      </c>
      <c r="E7" s="10">
        <f t="shared" si="0"/>
        <v>11.899999999999999</v>
      </c>
      <c r="G7" s="10">
        <f>E7-F2</f>
        <v>0.48999999999999844</v>
      </c>
      <c r="H7" s="10">
        <f t="shared" si="1"/>
        <v>0.71202509779853662</v>
      </c>
    </row>
    <row r="8" spans="1:14">
      <c r="B8" s="4" t="s">
        <v>14</v>
      </c>
      <c r="C8">
        <v>33.54</v>
      </c>
      <c r="D8" s="5">
        <v>21.49</v>
      </c>
      <c r="E8" s="10">
        <f t="shared" si="0"/>
        <v>12.05</v>
      </c>
      <c r="G8" s="10">
        <f>E8-F2</f>
        <v>0.64000000000000057</v>
      </c>
      <c r="H8" s="10">
        <f t="shared" si="1"/>
        <v>0.64171294878145191</v>
      </c>
    </row>
    <row r="9" spans="1:14" ht="18.350000000000001" thickBot="1">
      <c r="B9" s="11" t="s">
        <v>15</v>
      </c>
      <c r="C9" s="12">
        <v>33.270000000000003</v>
      </c>
      <c r="D9" s="13">
        <v>21.57</v>
      </c>
      <c r="E9" s="14">
        <f t="shared" si="0"/>
        <v>11.700000000000003</v>
      </c>
      <c r="G9" s="14">
        <f>E9-F2</f>
        <v>0.2900000000000027</v>
      </c>
      <c r="H9" s="14">
        <f t="shared" si="1"/>
        <v>0.81790205855777953</v>
      </c>
    </row>
    <row r="10" spans="1:14">
      <c r="B10" s="9" t="s">
        <v>16</v>
      </c>
      <c r="C10" s="15">
        <v>34.92</v>
      </c>
      <c r="D10" s="16">
        <v>20.69</v>
      </c>
      <c r="E10" s="6">
        <f t="shared" si="0"/>
        <v>14.23</v>
      </c>
      <c r="F10" s="7"/>
      <c r="G10" s="6">
        <f>E10-F2</f>
        <v>2.8200000000000003</v>
      </c>
      <c r="H10" s="6">
        <f t="shared" si="1"/>
        <v>0.14161048566197482</v>
      </c>
      <c r="I10" s="30">
        <f>AVERAGE(H10:H13)</f>
        <v>0.1394445064931607</v>
      </c>
      <c r="J10" s="8">
        <f>STDEV(H10:H13)</f>
        <v>1.3460740183954675E-2</v>
      </c>
    </row>
    <row r="11" spans="1:14">
      <c r="B11" s="4" t="s">
        <v>17</v>
      </c>
      <c r="C11">
        <v>35.17</v>
      </c>
      <c r="D11" s="5">
        <v>20.71</v>
      </c>
      <c r="E11" s="10">
        <f t="shared" si="0"/>
        <v>14.46</v>
      </c>
      <c r="G11" s="10">
        <f>E11-F2</f>
        <v>3.0500000000000007</v>
      </c>
      <c r="H11" s="10">
        <f t="shared" si="1"/>
        <v>0.12074204111560566</v>
      </c>
    </row>
    <row r="12" spans="1:14">
      <c r="B12" s="4" t="s">
        <v>18</v>
      </c>
      <c r="C12">
        <v>35.29</v>
      </c>
      <c r="D12" s="5">
        <v>21.17</v>
      </c>
      <c r="E12" s="10">
        <f t="shared" si="0"/>
        <v>14.119999999999997</v>
      </c>
      <c r="G12" s="10">
        <f>E12-F2</f>
        <v>2.7099999999999973</v>
      </c>
      <c r="H12" s="10">
        <f t="shared" si="1"/>
        <v>0.15283003471150886</v>
      </c>
    </row>
    <row r="13" spans="1:14" ht="18.350000000000001" thickBot="1">
      <c r="B13" s="11" t="s">
        <v>19</v>
      </c>
      <c r="C13" s="12">
        <v>35.659999999999997</v>
      </c>
      <c r="D13" s="13">
        <v>21.44</v>
      </c>
      <c r="E13" s="14">
        <f t="shared" si="0"/>
        <v>14.219999999999995</v>
      </c>
      <c r="G13" s="14">
        <f>E13-F2</f>
        <v>2.8099999999999952</v>
      </c>
      <c r="H13" s="14">
        <f t="shared" si="1"/>
        <v>0.14259546448355345</v>
      </c>
    </row>
    <row r="14" spans="1:14">
      <c r="B14" s="9" t="s">
        <v>20</v>
      </c>
      <c r="C14" s="15">
        <v>31.96</v>
      </c>
      <c r="D14" s="16">
        <v>18.010000000000002</v>
      </c>
      <c r="E14" s="6">
        <f>C14-D14</f>
        <v>13.95</v>
      </c>
      <c r="F14" s="7"/>
      <c r="G14" s="6">
        <f>E14-F2</f>
        <v>2.5399999999999991</v>
      </c>
      <c r="H14" s="6">
        <f t="shared" si="1"/>
        <v>0.17194272726746809</v>
      </c>
      <c r="I14" s="30">
        <f>AVERAGE(H14:H17)</f>
        <v>0.27780688664977837</v>
      </c>
      <c r="J14" s="8">
        <f>STDEV(H14:H17)</f>
        <v>8.5967465285029368E-2</v>
      </c>
    </row>
    <row r="15" spans="1:14">
      <c r="B15" s="4" t="s">
        <v>21</v>
      </c>
      <c r="C15">
        <v>31.88</v>
      </c>
      <c r="D15" s="5">
        <v>18.489999999999998</v>
      </c>
      <c r="E15" s="10">
        <f t="shared" ref="E15:E21" si="2">C15-D15</f>
        <v>13.39</v>
      </c>
      <c r="G15" s="10">
        <f>E15-F2</f>
        <v>1.9800000000000004</v>
      </c>
      <c r="H15" s="10">
        <f t="shared" si="1"/>
        <v>0.25348986994750722</v>
      </c>
    </row>
    <row r="16" spans="1:14">
      <c r="B16" s="4" t="s">
        <v>22</v>
      </c>
      <c r="C16">
        <v>31.79</v>
      </c>
      <c r="D16" s="5">
        <v>18.96</v>
      </c>
      <c r="E16" s="10">
        <f t="shared" si="2"/>
        <v>12.829999999999998</v>
      </c>
      <c r="G16" s="10">
        <f>E16-F2</f>
        <v>1.4199999999999982</v>
      </c>
      <c r="H16" s="10">
        <f t="shared" si="1"/>
        <v>0.37371231215873513</v>
      </c>
    </row>
    <row r="17" spans="1:21" ht="18.350000000000001" thickBot="1">
      <c r="B17" s="11" t="s">
        <v>23</v>
      </c>
      <c r="C17" s="12">
        <v>32.11</v>
      </c>
      <c r="D17" s="13">
        <v>19.02</v>
      </c>
      <c r="E17" s="14">
        <f t="shared" si="2"/>
        <v>13.09</v>
      </c>
      <c r="G17" s="14">
        <f>E17-F2</f>
        <v>1.6799999999999997</v>
      </c>
      <c r="H17" s="14">
        <f t="shared" si="1"/>
        <v>0.31208263722540303</v>
      </c>
    </row>
    <row r="18" spans="1:21">
      <c r="B18" s="9" t="s">
        <v>24</v>
      </c>
      <c r="C18" s="15">
        <v>31.13</v>
      </c>
      <c r="D18" s="16">
        <v>17.989999999999998</v>
      </c>
      <c r="E18" s="10">
        <f t="shared" si="2"/>
        <v>13.14</v>
      </c>
      <c r="F18" s="7"/>
      <c r="G18" s="6">
        <f>E18-F2</f>
        <v>1.7300000000000004</v>
      </c>
      <c r="H18" s="6">
        <f t="shared" si="1"/>
        <v>0.30145195692269006</v>
      </c>
      <c r="I18" s="30">
        <f>AVERAGE(H18:H21)</f>
        <v>0.33511791389027051</v>
      </c>
      <c r="J18" s="8">
        <f>STDEV(H18:H21)</f>
        <v>4.7897181078906968E-2</v>
      </c>
    </row>
    <row r="19" spans="1:21">
      <c r="B19" s="4" t="s">
        <v>25</v>
      </c>
      <c r="C19">
        <v>31.27</v>
      </c>
      <c r="D19" s="5">
        <v>18.21</v>
      </c>
      <c r="E19" s="10">
        <f t="shared" si="2"/>
        <v>13.059999999999999</v>
      </c>
      <c r="G19" s="10">
        <f>E19-F2</f>
        <v>1.6499999999999986</v>
      </c>
      <c r="H19" s="10">
        <f t="shared" si="1"/>
        <v>0.31864015682981583</v>
      </c>
    </row>
    <row r="20" spans="1:21">
      <c r="B20" s="4" t="s">
        <v>26</v>
      </c>
      <c r="C20">
        <v>31.47</v>
      </c>
      <c r="D20" s="5">
        <v>18.39</v>
      </c>
      <c r="E20" s="10">
        <f t="shared" si="2"/>
        <v>13.079999999999998</v>
      </c>
      <c r="G20" s="10">
        <f>E20-F2</f>
        <v>1.6699999999999982</v>
      </c>
      <c r="H20" s="10">
        <f t="shared" si="1"/>
        <v>0.31425334363045754</v>
      </c>
    </row>
    <row r="21" spans="1:21" ht="18.350000000000001" thickBot="1">
      <c r="B21" s="11" t="s">
        <v>27</v>
      </c>
      <c r="C21" s="12">
        <v>31.58</v>
      </c>
      <c r="D21" s="13">
        <v>18.87</v>
      </c>
      <c r="E21" s="14">
        <f t="shared" si="2"/>
        <v>12.709999999999997</v>
      </c>
      <c r="G21" s="14">
        <f>E21-F2</f>
        <v>1.2999999999999972</v>
      </c>
      <c r="H21" s="14">
        <f t="shared" si="1"/>
        <v>0.40612619817811857</v>
      </c>
    </row>
    <row r="22" spans="1:21" ht="18.350000000000001" thickBot="1"/>
    <row r="23" spans="1:21" ht="18.350000000000001" thickBot="1">
      <c r="A23" s="18" t="s">
        <v>28</v>
      </c>
      <c r="B23" s="1" t="s">
        <v>4</v>
      </c>
      <c r="C23" s="2"/>
      <c r="D23" s="3"/>
      <c r="F23" s="1" t="s">
        <v>6</v>
      </c>
      <c r="G23" s="2"/>
      <c r="H23" s="3"/>
      <c r="J23" s="1" t="s">
        <v>8</v>
      </c>
      <c r="K23" s="2"/>
      <c r="L23" s="3"/>
      <c r="N23" s="1" t="s">
        <v>10</v>
      </c>
      <c r="O23" s="2"/>
      <c r="P23" s="3"/>
      <c r="R23" s="1" t="s">
        <v>12</v>
      </c>
      <c r="S23" s="2"/>
      <c r="T23" s="3"/>
    </row>
    <row r="24" spans="1:21" ht="18.350000000000001" thickBot="1">
      <c r="B24" s="6" t="s">
        <v>180</v>
      </c>
      <c r="C24" s="6" t="s">
        <v>181</v>
      </c>
      <c r="D24" s="16" t="s">
        <v>182</v>
      </c>
      <c r="F24" s="1" t="s">
        <v>180</v>
      </c>
      <c r="G24" s="2" t="s">
        <v>181</v>
      </c>
      <c r="H24" s="3" t="s">
        <v>182</v>
      </c>
      <c r="J24" s="1" t="s">
        <v>180</v>
      </c>
      <c r="K24" s="2" t="s">
        <v>181</v>
      </c>
      <c r="L24" s="3" t="s">
        <v>182</v>
      </c>
      <c r="N24" s="1" t="s">
        <v>180</v>
      </c>
      <c r="O24" s="2" t="s">
        <v>181</v>
      </c>
      <c r="P24" s="3" t="s">
        <v>182</v>
      </c>
      <c r="R24" s="1" t="s">
        <v>180</v>
      </c>
      <c r="S24" s="2" t="s">
        <v>181</v>
      </c>
      <c r="T24" s="3" t="s">
        <v>182</v>
      </c>
    </row>
    <row r="25" spans="1:21">
      <c r="B25" s="6">
        <v>1</v>
      </c>
      <c r="C25" s="6">
        <v>5</v>
      </c>
      <c r="D25" s="16">
        <v>7</v>
      </c>
      <c r="E25" s="87">
        <f>SUM(B25:D25)</f>
        <v>13</v>
      </c>
      <c r="F25" s="6">
        <v>9</v>
      </c>
      <c r="G25" s="6">
        <v>7</v>
      </c>
      <c r="H25" s="16">
        <v>10</v>
      </c>
      <c r="I25" s="87">
        <f>SUM(F25:H25)</f>
        <v>26</v>
      </c>
      <c r="J25" s="6">
        <v>17</v>
      </c>
      <c r="K25" s="6">
        <v>9</v>
      </c>
      <c r="L25" s="6">
        <v>2</v>
      </c>
      <c r="M25" s="87">
        <f>SUM(J25:L25)</f>
        <v>28</v>
      </c>
      <c r="N25" s="6">
        <v>9</v>
      </c>
      <c r="O25" s="6">
        <v>7</v>
      </c>
      <c r="P25" s="6">
        <v>4</v>
      </c>
      <c r="Q25" s="87">
        <f>SUM(N25:P25)</f>
        <v>20</v>
      </c>
      <c r="R25" s="6">
        <v>17</v>
      </c>
      <c r="S25" s="6">
        <v>9</v>
      </c>
      <c r="T25" s="6">
        <v>3</v>
      </c>
      <c r="U25" s="87">
        <f>SUM(R25:T25)</f>
        <v>29</v>
      </c>
    </row>
    <row r="26" spans="1:21">
      <c r="B26" s="10">
        <v>5</v>
      </c>
      <c r="C26" s="10">
        <v>12</v>
      </c>
      <c r="D26" s="5">
        <v>27</v>
      </c>
      <c r="E26" s="88">
        <f t="shared" ref="E26:E34" si="3">SUM(B26:D26)</f>
        <v>44</v>
      </c>
      <c r="F26" s="10">
        <v>5</v>
      </c>
      <c r="G26" s="10">
        <v>7</v>
      </c>
      <c r="H26" s="5">
        <v>8</v>
      </c>
      <c r="I26" s="88">
        <f t="shared" ref="I26:I34" si="4">SUM(F26:H26)</f>
        <v>20</v>
      </c>
      <c r="J26" s="10">
        <v>13</v>
      </c>
      <c r="K26" s="10">
        <v>6</v>
      </c>
      <c r="L26" s="10">
        <v>2</v>
      </c>
      <c r="M26" s="88">
        <f t="shared" ref="M26:M34" si="5">SUM(J26:L26)</f>
        <v>21</v>
      </c>
      <c r="N26" s="10">
        <v>9</v>
      </c>
      <c r="O26" s="10">
        <v>9</v>
      </c>
      <c r="P26" s="10">
        <v>6</v>
      </c>
      <c r="Q26" s="88">
        <f t="shared" ref="Q26:Q34" si="6">SUM(N26:P26)</f>
        <v>24</v>
      </c>
      <c r="R26" s="10">
        <v>9</v>
      </c>
      <c r="S26" s="10">
        <v>12</v>
      </c>
      <c r="T26" s="10">
        <v>4</v>
      </c>
      <c r="U26" s="88">
        <f t="shared" ref="U26:U34" si="7">SUM(R26:T26)</f>
        <v>25</v>
      </c>
    </row>
    <row r="27" spans="1:21">
      <c r="B27" s="10">
        <v>4</v>
      </c>
      <c r="C27" s="10">
        <v>9</v>
      </c>
      <c r="D27" s="5">
        <v>18</v>
      </c>
      <c r="E27" s="88">
        <f t="shared" si="3"/>
        <v>31</v>
      </c>
      <c r="F27" s="10">
        <v>6</v>
      </c>
      <c r="G27" s="10">
        <v>6</v>
      </c>
      <c r="H27" s="5">
        <v>8</v>
      </c>
      <c r="I27" s="88">
        <f t="shared" si="4"/>
        <v>20</v>
      </c>
      <c r="J27" s="10">
        <v>12</v>
      </c>
      <c r="K27" s="10">
        <v>7</v>
      </c>
      <c r="L27" s="10">
        <v>1</v>
      </c>
      <c r="M27" s="88">
        <f t="shared" si="5"/>
        <v>20</v>
      </c>
      <c r="N27" s="10">
        <v>11</v>
      </c>
      <c r="O27" s="10">
        <v>10</v>
      </c>
      <c r="P27" s="10">
        <v>7</v>
      </c>
      <c r="Q27" s="88">
        <f t="shared" si="6"/>
        <v>28</v>
      </c>
      <c r="R27" s="10">
        <v>17</v>
      </c>
      <c r="S27" s="10">
        <v>11</v>
      </c>
      <c r="T27" s="10">
        <v>6</v>
      </c>
      <c r="U27" s="88">
        <f t="shared" si="7"/>
        <v>34</v>
      </c>
    </row>
    <row r="28" spans="1:21">
      <c r="B28" s="10">
        <v>6</v>
      </c>
      <c r="C28" s="10">
        <v>12</v>
      </c>
      <c r="D28" s="5">
        <v>24</v>
      </c>
      <c r="E28" s="88">
        <f t="shared" si="3"/>
        <v>42</v>
      </c>
      <c r="F28" s="10">
        <v>7</v>
      </c>
      <c r="G28" s="10">
        <v>7</v>
      </c>
      <c r="H28" s="5">
        <v>7</v>
      </c>
      <c r="I28" s="88">
        <f t="shared" si="4"/>
        <v>21</v>
      </c>
      <c r="J28" s="10">
        <v>11</v>
      </c>
      <c r="K28" s="10">
        <v>9</v>
      </c>
      <c r="L28" s="10">
        <v>4</v>
      </c>
      <c r="M28" s="88">
        <f t="shared" si="5"/>
        <v>24</v>
      </c>
      <c r="N28" s="10">
        <v>12</v>
      </c>
      <c r="O28" s="10">
        <v>9</v>
      </c>
      <c r="P28" s="10">
        <v>6</v>
      </c>
      <c r="Q28" s="88">
        <f t="shared" si="6"/>
        <v>27</v>
      </c>
      <c r="R28" s="10">
        <v>13</v>
      </c>
      <c r="S28" s="10">
        <v>9</v>
      </c>
      <c r="T28" s="10">
        <v>4</v>
      </c>
      <c r="U28" s="88">
        <f t="shared" si="7"/>
        <v>26</v>
      </c>
    </row>
    <row r="29" spans="1:21">
      <c r="B29" s="10">
        <v>6</v>
      </c>
      <c r="C29" s="10">
        <v>12</v>
      </c>
      <c r="D29" s="5">
        <v>19</v>
      </c>
      <c r="E29" s="88">
        <f t="shared" si="3"/>
        <v>37</v>
      </c>
      <c r="F29" s="10">
        <v>9</v>
      </c>
      <c r="G29" s="10">
        <v>9</v>
      </c>
      <c r="H29" s="5">
        <v>11</v>
      </c>
      <c r="I29" s="88">
        <f t="shared" si="4"/>
        <v>29</v>
      </c>
      <c r="J29" s="10">
        <v>14</v>
      </c>
      <c r="K29" s="10">
        <v>11</v>
      </c>
      <c r="L29" s="10">
        <v>5</v>
      </c>
      <c r="M29" s="88">
        <f t="shared" si="5"/>
        <v>30</v>
      </c>
      <c r="N29" s="10">
        <v>16</v>
      </c>
      <c r="O29" s="10">
        <v>5</v>
      </c>
      <c r="P29" s="10">
        <v>3</v>
      </c>
      <c r="Q29" s="88">
        <f t="shared" si="6"/>
        <v>24</v>
      </c>
      <c r="R29" s="10">
        <v>15</v>
      </c>
      <c r="S29" s="10">
        <v>7</v>
      </c>
      <c r="T29" s="10">
        <v>2</v>
      </c>
      <c r="U29" s="88">
        <f t="shared" si="7"/>
        <v>24</v>
      </c>
    </row>
    <row r="30" spans="1:21">
      <c r="B30" s="10">
        <v>3</v>
      </c>
      <c r="C30" s="10">
        <v>12</v>
      </c>
      <c r="D30" s="5">
        <v>20</v>
      </c>
      <c r="E30" s="88">
        <f t="shared" si="3"/>
        <v>35</v>
      </c>
      <c r="F30" s="10">
        <v>7</v>
      </c>
      <c r="G30" s="10">
        <v>6</v>
      </c>
      <c r="H30" s="5">
        <v>12</v>
      </c>
      <c r="I30" s="88">
        <f t="shared" si="4"/>
        <v>25</v>
      </c>
      <c r="J30" s="10">
        <v>10</v>
      </c>
      <c r="K30" s="10">
        <v>7</v>
      </c>
      <c r="L30" s="10">
        <v>3</v>
      </c>
      <c r="M30" s="88">
        <f t="shared" si="5"/>
        <v>20</v>
      </c>
      <c r="N30" s="10">
        <v>9</v>
      </c>
      <c r="O30" s="10">
        <v>5</v>
      </c>
      <c r="P30" s="10">
        <v>3</v>
      </c>
      <c r="Q30" s="88">
        <f t="shared" si="6"/>
        <v>17</v>
      </c>
      <c r="R30" s="10">
        <v>13</v>
      </c>
      <c r="S30" s="10">
        <v>8</v>
      </c>
      <c r="T30" s="10">
        <v>8</v>
      </c>
      <c r="U30" s="88">
        <f t="shared" si="7"/>
        <v>29</v>
      </c>
    </row>
    <row r="31" spans="1:21">
      <c r="B31" s="10">
        <v>4</v>
      </c>
      <c r="C31" s="10">
        <v>9</v>
      </c>
      <c r="D31" s="5">
        <v>29</v>
      </c>
      <c r="E31" s="88">
        <f t="shared" si="3"/>
        <v>42</v>
      </c>
      <c r="F31" s="10">
        <v>11</v>
      </c>
      <c r="G31" s="10">
        <v>7</v>
      </c>
      <c r="H31" s="5">
        <v>11</v>
      </c>
      <c r="I31" s="88">
        <f t="shared" si="4"/>
        <v>29</v>
      </c>
      <c r="J31" s="10">
        <v>15</v>
      </c>
      <c r="K31" s="10">
        <v>9</v>
      </c>
      <c r="L31" s="10">
        <v>6</v>
      </c>
      <c r="M31" s="88">
        <f t="shared" si="5"/>
        <v>30</v>
      </c>
      <c r="N31" s="10">
        <v>17</v>
      </c>
      <c r="O31" s="10">
        <v>13</v>
      </c>
      <c r="P31" s="10">
        <v>2</v>
      </c>
      <c r="Q31" s="88">
        <f t="shared" si="6"/>
        <v>32</v>
      </c>
      <c r="R31" s="10">
        <v>18</v>
      </c>
      <c r="S31" s="10">
        <v>9</v>
      </c>
      <c r="T31" s="10">
        <v>3</v>
      </c>
      <c r="U31" s="88">
        <f t="shared" si="7"/>
        <v>30</v>
      </c>
    </row>
    <row r="32" spans="1:21">
      <c r="B32" s="10">
        <v>13</v>
      </c>
      <c r="C32" s="10">
        <v>15</v>
      </c>
      <c r="D32" s="5">
        <v>30</v>
      </c>
      <c r="E32" s="88">
        <f t="shared" si="3"/>
        <v>58</v>
      </c>
      <c r="F32" s="10">
        <v>7</v>
      </c>
      <c r="G32" s="10">
        <v>7</v>
      </c>
      <c r="H32" s="5">
        <v>11</v>
      </c>
      <c r="I32" s="88">
        <f t="shared" si="4"/>
        <v>25</v>
      </c>
      <c r="J32" s="10">
        <v>17</v>
      </c>
      <c r="K32" s="10">
        <v>4</v>
      </c>
      <c r="L32" s="10">
        <v>2</v>
      </c>
      <c r="M32" s="88">
        <f t="shared" si="5"/>
        <v>23</v>
      </c>
      <c r="N32" s="10">
        <v>12</v>
      </c>
      <c r="O32" s="10">
        <v>7</v>
      </c>
      <c r="P32" s="10">
        <v>7</v>
      </c>
      <c r="Q32" s="88">
        <f t="shared" si="6"/>
        <v>26</v>
      </c>
      <c r="R32" s="10">
        <v>19</v>
      </c>
      <c r="S32" s="10">
        <v>11</v>
      </c>
      <c r="T32" s="10">
        <v>6</v>
      </c>
      <c r="U32" s="88">
        <f t="shared" si="7"/>
        <v>36</v>
      </c>
    </row>
    <row r="33" spans="2:21">
      <c r="B33" s="10">
        <v>3</v>
      </c>
      <c r="C33" s="10">
        <v>35</v>
      </c>
      <c r="D33" s="5">
        <v>21</v>
      </c>
      <c r="E33" s="88">
        <f t="shared" si="3"/>
        <v>59</v>
      </c>
      <c r="F33" s="10">
        <v>7</v>
      </c>
      <c r="G33" s="10">
        <v>13</v>
      </c>
      <c r="H33" s="5">
        <v>11</v>
      </c>
      <c r="I33" s="88">
        <f t="shared" si="4"/>
        <v>31</v>
      </c>
      <c r="J33" s="10">
        <v>14</v>
      </c>
      <c r="K33" s="10">
        <v>11</v>
      </c>
      <c r="L33" s="10">
        <v>5</v>
      </c>
      <c r="M33" s="88">
        <f t="shared" si="5"/>
        <v>30</v>
      </c>
      <c r="N33" s="10">
        <v>9</v>
      </c>
      <c r="O33" s="10">
        <v>8</v>
      </c>
      <c r="P33" s="10">
        <v>4</v>
      </c>
      <c r="Q33" s="88">
        <f t="shared" si="6"/>
        <v>21</v>
      </c>
      <c r="R33" s="10">
        <v>15</v>
      </c>
      <c r="S33" s="10">
        <v>12</v>
      </c>
      <c r="T33" s="10">
        <v>9</v>
      </c>
      <c r="U33" s="88">
        <f t="shared" si="7"/>
        <v>36</v>
      </c>
    </row>
    <row r="34" spans="2:21" ht="18.350000000000001" thickBot="1">
      <c r="B34" s="14">
        <v>5</v>
      </c>
      <c r="C34" s="14">
        <v>12</v>
      </c>
      <c r="D34" s="13">
        <v>23</v>
      </c>
      <c r="E34" s="89">
        <f t="shared" si="3"/>
        <v>40</v>
      </c>
      <c r="F34" s="14">
        <v>4</v>
      </c>
      <c r="G34" s="14">
        <v>10</v>
      </c>
      <c r="H34" s="13">
        <v>13</v>
      </c>
      <c r="I34" s="89">
        <f t="shared" si="4"/>
        <v>27</v>
      </c>
      <c r="J34" s="14">
        <v>16</v>
      </c>
      <c r="K34" s="14">
        <v>4</v>
      </c>
      <c r="L34" s="14">
        <v>3</v>
      </c>
      <c r="M34" s="89">
        <f t="shared" si="5"/>
        <v>23</v>
      </c>
      <c r="N34" s="14">
        <v>12</v>
      </c>
      <c r="O34" s="14">
        <v>3</v>
      </c>
      <c r="P34" s="14">
        <v>3</v>
      </c>
      <c r="Q34" s="89">
        <f t="shared" si="6"/>
        <v>18</v>
      </c>
      <c r="R34" s="14">
        <v>21</v>
      </c>
      <c r="S34" s="14">
        <v>12</v>
      </c>
      <c r="T34" s="14">
        <v>5</v>
      </c>
      <c r="U34" s="89">
        <f t="shared" si="7"/>
        <v>38</v>
      </c>
    </row>
    <row r="35" spans="2:21" ht="18.350000000000001" thickBot="1"/>
    <row r="36" spans="2:21" ht="18.350000000000001" thickBot="1">
      <c r="B36" s="1" t="s">
        <v>4</v>
      </c>
      <c r="C36" s="2"/>
      <c r="D36" s="3"/>
      <c r="F36" s="1" t="s">
        <v>6</v>
      </c>
      <c r="G36" s="2"/>
      <c r="H36" s="3"/>
      <c r="J36" s="1" t="s">
        <v>8</v>
      </c>
      <c r="K36" s="2"/>
      <c r="L36" s="3"/>
      <c r="N36" s="1" t="s">
        <v>10</v>
      </c>
      <c r="O36" s="2"/>
      <c r="P36" s="3"/>
      <c r="R36" s="1" t="s">
        <v>12</v>
      </c>
      <c r="S36" s="2"/>
      <c r="T36" s="3"/>
    </row>
    <row r="37" spans="2:21" ht="18.350000000000001" thickBot="1">
      <c r="B37" s="6" t="s">
        <v>180</v>
      </c>
      <c r="C37" s="6" t="s">
        <v>181</v>
      </c>
      <c r="D37" s="16" t="s">
        <v>182</v>
      </c>
      <c r="F37" s="6" t="s">
        <v>180</v>
      </c>
      <c r="G37" s="6" t="s">
        <v>181</v>
      </c>
      <c r="H37" s="16" t="s">
        <v>182</v>
      </c>
      <c r="J37" s="6" t="s">
        <v>180</v>
      </c>
      <c r="K37" s="6" t="s">
        <v>181</v>
      </c>
      <c r="L37" s="16" t="s">
        <v>182</v>
      </c>
      <c r="N37" s="6" t="s">
        <v>180</v>
      </c>
      <c r="O37" s="6" t="s">
        <v>181</v>
      </c>
      <c r="P37" s="16" t="s">
        <v>182</v>
      </c>
      <c r="R37" s="6" t="s">
        <v>180</v>
      </c>
      <c r="S37" s="6" t="s">
        <v>181</v>
      </c>
      <c r="T37" s="16" t="s">
        <v>182</v>
      </c>
    </row>
    <row r="38" spans="2:21">
      <c r="B38" s="6">
        <f>B25/E25*100</f>
        <v>7.6923076923076925</v>
      </c>
      <c r="C38" s="6">
        <f>C25/E25*100</f>
        <v>38.461538461538467</v>
      </c>
      <c r="D38" s="16">
        <f>D25/E25*100</f>
        <v>53.846153846153847</v>
      </c>
      <c r="F38" s="6">
        <f>F25/I25*100</f>
        <v>34.615384615384613</v>
      </c>
      <c r="G38" s="6">
        <f>G25/I25*100</f>
        <v>26.923076923076923</v>
      </c>
      <c r="H38" s="16">
        <f>H25/I25*100</f>
        <v>38.461538461538467</v>
      </c>
      <c r="J38" s="6">
        <f>J25/M25*100</f>
        <v>60.714285714285708</v>
      </c>
      <c r="K38" s="6">
        <f>K25/M25*100</f>
        <v>32.142857142857146</v>
      </c>
      <c r="L38" s="16">
        <f>L25/M25*100</f>
        <v>7.1428571428571423</v>
      </c>
      <c r="N38" s="6">
        <f>N25/Q25*100</f>
        <v>45</v>
      </c>
      <c r="O38" s="6">
        <f>O25/Q25*100</f>
        <v>35</v>
      </c>
      <c r="P38" s="16">
        <f>P25/Q25*100</f>
        <v>20</v>
      </c>
      <c r="R38" s="6">
        <f>R25/U25*100</f>
        <v>58.620689655172406</v>
      </c>
      <c r="S38" s="6">
        <f>S25/U25*100</f>
        <v>31.03448275862069</v>
      </c>
      <c r="T38" s="16">
        <f>T25/U25*100</f>
        <v>10.344827586206897</v>
      </c>
    </row>
    <row r="39" spans="2:21">
      <c r="B39" s="10">
        <f t="shared" ref="B39:B47" si="8">B26/E26*100</f>
        <v>11.363636363636363</v>
      </c>
      <c r="C39" s="10">
        <f t="shared" ref="C39:C47" si="9">C26/E26*100</f>
        <v>27.27272727272727</v>
      </c>
      <c r="D39" s="5">
        <f t="shared" ref="D39:D47" si="10">D26/E26*100</f>
        <v>61.363636363636367</v>
      </c>
      <c r="F39" s="10">
        <f t="shared" ref="F39:F47" si="11">F26/I26*100</f>
        <v>25</v>
      </c>
      <c r="G39" s="10">
        <f t="shared" ref="G39:G47" si="12">G26/I26*100</f>
        <v>35</v>
      </c>
      <c r="H39" s="5">
        <f t="shared" ref="H39:H47" si="13">H26/I26*100</f>
        <v>40</v>
      </c>
      <c r="J39" s="10">
        <f t="shared" ref="J39:J47" si="14">J26/M26*100</f>
        <v>61.904761904761905</v>
      </c>
      <c r="K39" s="10">
        <f t="shared" ref="K39:K47" si="15">K26/M26*100</f>
        <v>28.571428571428569</v>
      </c>
      <c r="L39" s="5">
        <f t="shared" ref="L39:L47" si="16">L26/M26*100</f>
        <v>9.5238095238095237</v>
      </c>
      <c r="N39" s="10">
        <f t="shared" ref="N39:N47" si="17">N26/Q26*100</f>
        <v>37.5</v>
      </c>
      <c r="O39" s="10">
        <f t="shared" ref="O39:O47" si="18">O26/Q26*100</f>
        <v>37.5</v>
      </c>
      <c r="P39" s="5">
        <f t="shared" ref="P39:P47" si="19">P26/Q26*100</f>
        <v>25</v>
      </c>
      <c r="R39" s="10">
        <f t="shared" ref="R39:R47" si="20">R26/U26*100</f>
        <v>36</v>
      </c>
      <c r="S39" s="10">
        <f t="shared" ref="S39:S47" si="21">S26/U26*100</f>
        <v>48</v>
      </c>
      <c r="T39" s="5">
        <f t="shared" ref="T39:T47" si="22">T26/U26*100</f>
        <v>16</v>
      </c>
    </row>
    <row r="40" spans="2:21">
      <c r="B40" s="10">
        <f t="shared" si="8"/>
        <v>12.903225806451612</v>
      </c>
      <c r="C40" s="10">
        <f t="shared" si="9"/>
        <v>29.032258064516132</v>
      </c>
      <c r="D40" s="5">
        <f t="shared" si="10"/>
        <v>58.064516129032263</v>
      </c>
      <c r="F40" s="10">
        <f t="shared" si="11"/>
        <v>30</v>
      </c>
      <c r="G40" s="10">
        <f t="shared" si="12"/>
        <v>30</v>
      </c>
      <c r="H40" s="5">
        <f t="shared" si="13"/>
        <v>40</v>
      </c>
      <c r="J40" s="10">
        <f t="shared" si="14"/>
        <v>60</v>
      </c>
      <c r="K40" s="10">
        <f t="shared" si="15"/>
        <v>35</v>
      </c>
      <c r="L40" s="5">
        <f t="shared" si="16"/>
        <v>5</v>
      </c>
      <c r="N40" s="10">
        <f t="shared" si="17"/>
        <v>39.285714285714285</v>
      </c>
      <c r="O40" s="10">
        <f t="shared" si="18"/>
        <v>35.714285714285715</v>
      </c>
      <c r="P40" s="5">
        <f t="shared" si="19"/>
        <v>25</v>
      </c>
      <c r="R40" s="10">
        <f t="shared" si="20"/>
        <v>50</v>
      </c>
      <c r="S40" s="10">
        <f t="shared" si="21"/>
        <v>32.352941176470587</v>
      </c>
      <c r="T40" s="5">
        <f t="shared" si="22"/>
        <v>17.647058823529413</v>
      </c>
    </row>
    <row r="41" spans="2:21">
      <c r="B41" s="10">
        <f t="shared" si="8"/>
        <v>14.285714285714285</v>
      </c>
      <c r="C41" s="10">
        <f t="shared" si="9"/>
        <v>28.571428571428569</v>
      </c>
      <c r="D41" s="5">
        <f t="shared" si="10"/>
        <v>57.142857142857139</v>
      </c>
      <c r="F41" s="10">
        <f t="shared" si="11"/>
        <v>33.333333333333329</v>
      </c>
      <c r="G41" s="10">
        <f t="shared" si="12"/>
        <v>33.333333333333329</v>
      </c>
      <c r="H41" s="5">
        <f t="shared" si="13"/>
        <v>33.333333333333329</v>
      </c>
      <c r="J41" s="10">
        <f t="shared" si="14"/>
        <v>45.833333333333329</v>
      </c>
      <c r="K41" s="10">
        <f t="shared" si="15"/>
        <v>37.5</v>
      </c>
      <c r="L41" s="5">
        <f t="shared" si="16"/>
        <v>16.666666666666664</v>
      </c>
      <c r="N41" s="10">
        <f t="shared" si="17"/>
        <v>44.444444444444443</v>
      </c>
      <c r="O41" s="10">
        <f t="shared" si="18"/>
        <v>33.333333333333329</v>
      </c>
      <c r="P41" s="5">
        <f t="shared" si="19"/>
        <v>22.222222222222221</v>
      </c>
      <c r="R41" s="10">
        <f t="shared" si="20"/>
        <v>50</v>
      </c>
      <c r="S41" s="10">
        <f t="shared" si="21"/>
        <v>34.615384615384613</v>
      </c>
      <c r="T41" s="5">
        <f t="shared" si="22"/>
        <v>15.384615384615385</v>
      </c>
    </row>
    <row r="42" spans="2:21">
      <c r="B42" s="10">
        <f t="shared" si="8"/>
        <v>16.216216216216218</v>
      </c>
      <c r="C42" s="10">
        <f t="shared" si="9"/>
        <v>32.432432432432435</v>
      </c>
      <c r="D42" s="5">
        <f t="shared" si="10"/>
        <v>51.351351351351347</v>
      </c>
      <c r="F42" s="10">
        <f t="shared" si="11"/>
        <v>31.03448275862069</v>
      </c>
      <c r="G42" s="10">
        <f t="shared" si="12"/>
        <v>31.03448275862069</v>
      </c>
      <c r="H42" s="5">
        <f t="shared" si="13"/>
        <v>37.931034482758619</v>
      </c>
      <c r="J42" s="10">
        <f t="shared" si="14"/>
        <v>46.666666666666664</v>
      </c>
      <c r="K42" s="10">
        <f t="shared" si="15"/>
        <v>36.666666666666664</v>
      </c>
      <c r="L42" s="5">
        <f t="shared" si="16"/>
        <v>16.666666666666664</v>
      </c>
      <c r="N42" s="10">
        <f t="shared" si="17"/>
        <v>66.666666666666657</v>
      </c>
      <c r="O42" s="10">
        <f t="shared" si="18"/>
        <v>20.833333333333336</v>
      </c>
      <c r="P42" s="5">
        <f t="shared" si="19"/>
        <v>12.5</v>
      </c>
      <c r="R42" s="10">
        <f t="shared" si="20"/>
        <v>62.5</v>
      </c>
      <c r="S42" s="10">
        <f t="shared" si="21"/>
        <v>29.166666666666668</v>
      </c>
      <c r="T42" s="5">
        <f t="shared" si="22"/>
        <v>8.3333333333333321</v>
      </c>
    </row>
    <row r="43" spans="2:21">
      <c r="B43" s="10">
        <f t="shared" si="8"/>
        <v>8.5714285714285712</v>
      </c>
      <c r="C43" s="10">
        <f t="shared" si="9"/>
        <v>34.285714285714285</v>
      </c>
      <c r="D43" s="5">
        <f t="shared" si="10"/>
        <v>57.142857142857139</v>
      </c>
      <c r="F43" s="10">
        <f t="shared" si="11"/>
        <v>28.000000000000004</v>
      </c>
      <c r="G43" s="10">
        <f t="shared" si="12"/>
        <v>24</v>
      </c>
      <c r="H43" s="5">
        <f t="shared" si="13"/>
        <v>48</v>
      </c>
      <c r="J43" s="10">
        <f t="shared" si="14"/>
        <v>50</v>
      </c>
      <c r="K43" s="10">
        <f t="shared" si="15"/>
        <v>35</v>
      </c>
      <c r="L43" s="5">
        <f t="shared" si="16"/>
        <v>15</v>
      </c>
      <c r="N43" s="10">
        <f t="shared" si="17"/>
        <v>52.941176470588239</v>
      </c>
      <c r="O43" s="10">
        <f t="shared" si="18"/>
        <v>29.411764705882355</v>
      </c>
      <c r="P43" s="5">
        <f t="shared" si="19"/>
        <v>17.647058823529413</v>
      </c>
      <c r="R43" s="10">
        <f t="shared" si="20"/>
        <v>44.827586206896555</v>
      </c>
      <c r="S43" s="10">
        <f t="shared" si="21"/>
        <v>27.586206896551722</v>
      </c>
      <c r="T43" s="5">
        <f t="shared" si="22"/>
        <v>27.586206896551722</v>
      </c>
    </row>
    <row r="44" spans="2:21">
      <c r="B44" s="10">
        <f t="shared" si="8"/>
        <v>9.5238095238095237</v>
      </c>
      <c r="C44" s="10">
        <f t="shared" si="9"/>
        <v>21.428571428571427</v>
      </c>
      <c r="D44" s="5">
        <f t="shared" si="10"/>
        <v>69.047619047619051</v>
      </c>
      <c r="F44" s="10">
        <f t="shared" si="11"/>
        <v>37.931034482758619</v>
      </c>
      <c r="G44" s="10">
        <f t="shared" si="12"/>
        <v>24.137931034482758</v>
      </c>
      <c r="H44" s="5">
        <f t="shared" si="13"/>
        <v>37.931034482758619</v>
      </c>
      <c r="J44" s="10">
        <f t="shared" si="14"/>
        <v>50</v>
      </c>
      <c r="K44" s="10">
        <f t="shared" si="15"/>
        <v>30</v>
      </c>
      <c r="L44" s="5">
        <f t="shared" si="16"/>
        <v>20</v>
      </c>
      <c r="N44" s="10">
        <f t="shared" si="17"/>
        <v>53.125</v>
      </c>
      <c r="O44" s="10">
        <f t="shared" si="18"/>
        <v>40.625</v>
      </c>
      <c r="P44" s="5">
        <f t="shared" si="19"/>
        <v>6.25</v>
      </c>
      <c r="R44" s="10">
        <f t="shared" si="20"/>
        <v>60</v>
      </c>
      <c r="S44" s="10">
        <f t="shared" si="21"/>
        <v>30</v>
      </c>
      <c r="T44" s="5">
        <f t="shared" si="22"/>
        <v>10</v>
      </c>
    </row>
    <row r="45" spans="2:21">
      <c r="B45" s="10">
        <f t="shared" si="8"/>
        <v>22.413793103448278</v>
      </c>
      <c r="C45" s="10">
        <f t="shared" si="9"/>
        <v>25.862068965517242</v>
      </c>
      <c r="D45" s="5">
        <f t="shared" si="10"/>
        <v>51.724137931034484</v>
      </c>
      <c r="F45" s="10">
        <f t="shared" si="11"/>
        <v>28.000000000000004</v>
      </c>
      <c r="G45" s="10">
        <f t="shared" si="12"/>
        <v>28.000000000000004</v>
      </c>
      <c r="H45" s="5">
        <f t="shared" si="13"/>
        <v>44</v>
      </c>
      <c r="J45" s="10">
        <f t="shared" si="14"/>
        <v>73.91304347826086</v>
      </c>
      <c r="K45" s="10">
        <f t="shared" si="15"/>
        <v>17.391304347826086</v>
      </c>
      <c r="L45" s="5">
        <f t="shared" si="16"/>
        <v>8.695652173913043</v>
      </c>
      <c r="N45" s="10">
        <f t="shared" si="17"/>
        <v>46.153846153846153</v>
      </c>
      <c r="O45" s="10">
        <f t="shared" si="18"/>
        <v>26.923076923076923</v>
      </c>
      <c r="P45" s="5">
        <f t="shared" si="19"/>
        <v>26.923076923076923</v>
      </c>
      <c r="R45" s="10">
        <f t="shared" si="20"/>
        <v>52.777777777777779</v>
      </c>
      <c r="S45" s="10">
        <f t="shared" si="21"/>
        <v>30.555555555555557</v>
      </c>
      <c r="T45" s="5">
        <f t="shared" si="22"/>
        <v>16.666666666666664</v>
      </c>
    </row>
    <row r="46" spans="2:21">
      <c r="B46" s="10">
        <f t="shared" si="8"/>
        <v>5.0847457627118651</v>
      </c>
      <c r="C46" s="10">
        <f t="shared" si="9"/>
        <v>59.322033898305079</v>
      </c>
      <c r="D46" s="5">
        <f t="shared" si="10"/>
        <v>35.593220338983052</v>
      </c>
      <c r="F46" s="10">
        <f t="shared" si="11"/>
        <v>22.58064516129032</v>
      </c>
      <c r="G46" s="10">
        <f t="shared" si="12"/>
        <v>41.935483870967744</v>
      </c>
      <c r="H46" s="5">
        <f t="shared" si="13"/>
        <v>35.483870967741936</v>
      </c>
      <c r="J46" s="10">
        <f t="shared" si="14"/>
        <v>46.666666666666664</v>
      </c>
      <c r="K46" s="10">
        <f t="shared" si="15"/>
        <v>36.666666666666664</v>
      </c>
      <c r="L46" s="5">
        <f t="shared" si="16"/>
        <v>16.666666666666664</v>
      </c>
      <c r="N46" s="10">
        <f t="shared" si="17"/>
        <v>42.857142857142854</v>
      </c>
      <c r="O46" s="10">
        <f t="shared" si="18"/>
        <v>38.095238095238095</v>
      </c>
      <c r="P46" s="5">
        <f t="shared" si="19"/>
        <v>19.047619047619047</v>
      </c>
      <c r="R46" s="10">
        <f t="shared" si="20"/>
        <v>41.666666666666671</v>
      </c>
      <c r="S46" s="10">
        <f t="shared" si="21"/>
        <v>33.333333333333329</v>
      </c>
      <c r="T46" s="5">
        <f t="shared" si="22"/>
        <v>25</v>
      </c>
    </row>
    <row r="47" spans="2:21" ht="18.350000000000001" thickBot="1">
      <c r="B47" s="14">
        <f t="shared" si="8"/>
        <v>12.5</v>
      </c>
      <c r="C47" s="14">
        <f t="shared" si="9"/>
        <v>30</v>
      </c>
      <c r="D47" s="13">
        <f t="shared" si="10"/>
        <v>57.499999999999993</v>
      </c>
      <c r="F47" s="14">
        <f t="shared" si="11"/>
        <v>14.814814814814813</v>
      </c>
      <c r="G47" s="14">
        <f t="shared" si="12"/>
        <v>37.037037037037038</v>
      </c>
      <c r="H47" s="13">
        <f t="shared" si="13"/>
        <v>48.148148148148145</v>
      </c>
      <c r="J47" s="14">
        <f t="shared" si="14"/>
        <v>69.565217391304344</v>
      </c>
      <c r="K47" s="14">
        <f t="shared" si="15"/>
        <v>17.391304347826086</v>
      </c>
      <c r="L47" s="13">
        <f t="shared" si="16"/>
        <v>13.043478260869565</v>
      </c>
      <c r="N47" s="14">
        <f t="shared" si="17"/>
        <v>66.666666666666657</v>
      </c>
      <c r="O47" s="14">
        <f t="shared" si="18"/>
        <v>16.666666666666664</v>
      </c>
      <c r="P47" s="13">
        <f t="shared" si="19"/>
        <v>16.666666666666664</v>
      </c>
      <c r="R47" s="14">
        <f t="shared" si="20"/>
        <v>55.26315789473685</v>
      </c>
      <c r="S47" s="14">
        <f t="shared" si="21"/>
        <v>31.578947368421051</v>
      </c>
      <c r="T47" s="13">
        <f t="shared" si="22"/>
        <v>13.157894736842104</v>
      </c>
    </row>
    <row r="48" spans="2:21" ht="18.350000000000001" thickBot="1">
      <c r="B48" s="90">
        <f>AVERAGE(B38:B47)</f>
        <v>12.055487732572439</v>
      </c>
      <c r="C48" s="90">
        <f>AVERAGE(C38:C47)</f>
        <v>32.666877338075082</v>
      </c>
      <c r="D48" s="90">
        <f>AVERAGE(D38:D47)</f>
        <v>55.277634929352459</v>
      </c>
      <c r="F48" s="90">
        <f>AVERAGE(F38:F47)</f>
        <v>28.530969516620239</v>
      </c>
      <c r="G48" s="90">
        <f>AVERAGE(G38:G47)</f>
        <v>31.140134495751852</v>
      </c>
      <c r="H48" s="90">
        <f>AVERAGE(H38:H47)</f>
        <v>40.328895987627916</v>
      </c>
      <c r="J48" s="90">
        <f>AVERAGE(J38:J47)</f>
        <v>56.526397515527961</v>
      </c>
      <c r="K48" s="90">
        <f>AVERAGE(K38:K47)</f>
        <v>30.633022774327124</v>
      </c>
      <c r="L48" s="90">
        <f>AVERAGE(L38:L47)</f>
        <v>12.840579710144928</v>
      </c>
      <c r="N48" s="90">
        <f>AVERAGE(N38:N47)</f>
        <v>49.464065754506933</v>
      </c>
      <c r="O48" s="90">
        <f>AVERAGE(O38:O47)</f>
        <v>31.410269877181641</v>
      </c>
      <c r="P48" s="90">
        <f>AVERAGE(P38:P47)</f>
        <v>19.125664368311426</v>
      </c>
      <c r="R48" s="90">
        <f>AVERAGE(R38:R47)</f>
        <v>51.165587820125026</v>
      </c>
      <c r="S48" s="90">
        <f>AVERAGE(S38:S47)</f>
        <v>32.822351837100413</v>
      </c>
      <c r="T48" s="90">
        <f>AVERAGE(T38:T47)</f>
        <v>16.012060342774554</v>
      </c>
    </row>
    <row r="50" spans="2:21" ht="18.350000000000001" thickBot="1"/>
    <row r="51" spans="2:21" ht="18.350000000000001" thickBot="1">
      <c r="B51" s="1" t="s">
        <v>4</v>
      </c>
      <c r="C51" s="2"/>
      <c r="D51" s="3"/>
      <c r="F51" s="1" t="s">
        <v>6</v>
      </c>
      <c r="G51" s="2"/>
      <c r="H51" s="3"/>
      <c r="J51" s="1" t="s">
        <v>8</v>
      </c>
      <c r="K51" s="2"/>
      <c r="L51" s="3"/>
      <c r="N51" s="1" t="s">
        <v>10</v>
      </c>
      <c r="O51" s="2"/>
      <c r="P51" s="3"/>
      <c r="R51" s="1" t="s">
        <v>12</v>
      </c>
      <c r="S51" s="2"/>
      <c r="T51" s="3"/>
    </row>
    <row r="52" spans="2:21" ht="18.350000000000001" thickBot="1">
      <c r="B52" s="6" t="s">
        <v>180</v>
      </c>
      <c r="C52" s="6" t="s">
        <v>181</v>
      </c>
      <c r="D52" s="16" t="s">
        <v>182</v>
      </c>
      <c r="F52" s="1" t="s">
        <v>180</v>
      </c>
      <c r="G52" s="2" t="s">
        <v>181</v>
      </c>
      <c r="H52" s="3" t="s">
        <v>182</v>
      </c>
      <c r="J52" s="1" t="s">
        <v>180</v>
      </c>
      <c r="K52" s="2" t="s">
        <v>181</v>
      </c>
      <c r="L52" s="3" t="s">
        <v>182</v>
      </c>
      <c r="N52" s="1" t="s">
        <v>180</v>
      </c>
      <c r="O52" s="2" t="s">
        <v>181</v>
      </c>
      <c r="P52" s="3" t="s">
        <v>182</v>
      </c>
      <c r="R52" s="1" t="s">
        <v>180</v>
      </c>
      <c r="S52" s="2" t="s">
        <v>181</v>
      </c>
      <c r="T52" s="3" t="s">
        <v>182</v>
      </c>
    </row>
    <row r="53" spans="2:21">
      <c r="B53" s="6">
        <v>3</v>
      </c>
      <c r="C53" s="6">
        <v>7</v>
      </c>
      <c r="D53" s="16">
        <v>19</v>
      </c>
      <c r="E53" s="87">
        <f>SUM(B53:D53)</f>
        <v>29</v>
      </c>
      <c r="F53" s="6">
        <v>8</v>
      </c>
      <c r="G53" s="6">
        <v>11</v>
      </c>
      <c r="H53" s="16">
        <v>15</v>
      </c>
      <c r="I53" s="87">
        <f>SUM(F53:H53)</f>
        <v>34</v>
      </c>
      <c r="J53" s="6">
        <v>15</v>
      </c>
      <c r="K53" s="6">
        <v>7</v>
      </c>
      <c r="L53" s="6">
        <v>4</v>
      </c>
      <c r="M53" s="87">
        <f>SUM(J53:L53)</f>
        <v>26</v>
      </c>
      <c r="N53" s="6">
        <v>25</v>
      </c>
      <c r="O53" s="6">
        <v>11</v>
      </c>
      <c r="P53" s="6">
        <v>5</v>
      </c>
      <c r="Q53" s="87">
        <f>SUM(N53:P53)</f>
        <v>41</v>
      </c>
      <c r="R53" s="6">
        <v>15</v>
      </c>
      <c r="S53" s="6">
        <v>11</v>
      </c>
      <c r="T53" s="6">
        <v>5</v>
      </c>
      <c r="U53" s="87">
        <f>SUM(R53:T53)</f>
        <v>31</v>
      </c>
    </row>
    <row r="54" spans="2:21">
      <c r="B54" s="10">
        <v>0</v>
      </c>
      <c r="C54" s="10">
        <v>4</v>
      </c>
      <c r="D54" s="5">
        <v>12</v>
      </c>
      <c r="E54" s="88">
        <f t="shared" ref="E54:E62" si="23">SUM(B54:D54)</f>
        <v>16</v>
      </c>
      <c r="F54" s="10">
        <v>7</v>
      </c>
      <c r="G54" s="10">
        <v>9</v>
      </c>
      <c r="H54" s="5">
        <v>12</v>
      </c>
      <c r="I54" s="88">
        <f t="shared" ref="I54:I62" si="24">SUM(F54:H54)</f>
        <v>28</v>
      </c>
      <c r="J54" s="10">
        <v>19</v>
      </c>
      <c r="K54" s="10">
        <v>11</v>
      </c>
      <c r="L54" s="10">
        <v>6</v>
      </c>
      <c r="M54" s="88">
        <f t="shared" ref="M54:M62" si="25">SUM(J54:L54)</f>
        <v>36</v>
      </c>
      <c r="N54" s="10">
        <v>13</v>
      </c>
      <c r="O54" s="10">
        <v>10</v>
      </c>
      <c r="P54" s="10">
        <v>7</v>
      </c>
      <c r="Q54" s="88">
        <f t="shared" ref="Q54:Q62" si="26">SUM(N54:P54)</f>
        <v>30</v>
      </c>
      <c r="R54" s="10">
        <v>18</v>
      </c>
      <c r="S54" s="10">
        <v>10</v>
      </c>
      <c r="T54" s="10">
        <v>1</v>
      </c>
      <c r="U54" s="88">
        <f t="shared" ref="U54:U62" si="27">SUM(R54:T54)</f>
        <v>29</v>
      </c>
    </row>
    <row r="55" spans="2:21">
      <c r="B55" s="10">
        <v>6</v>
      </c>
      <c r="C55" s="10">
        <v>12</v>
      </c>
      <c r="D55" s="5">
        <v>15</v>
      </c>
      <c r="E55" s="88">
        <f t="shared" si="23"/>
        <v>33</v>
      </c>
      <c r="F55" s="10">
        <v>9</v>
      </c>
      <c r="G55" s="10">
        <v>9</v>
      </c>
      <c r="H55" s="5">
        <v>11</v>
      </c>
      <c r="I55" s="88">
        <f t="shared" si="24"/>
        <v>29</v>
      </c>
      <c r="J55" s="10">
        <v>17</v>
      </c>
      <c r="K55" s="10">
        <v>13</v>
      </c>
      <c r="L55" s="10">
        <v>4</v>
      </c>
      <c r="M55" s="88">
        <f t="shared" si="25"/>
        <v>34</v>
      </c>
      <c r="N55" s="10">
        <v>21</v>
      </c>
      <c r="O55" s="10">
        <v>14</v>
      </c>
      <c r="P55" s="10">
        <v>6</v>
      </c>
      <c r="Q55" s="88">
        <f t="shared" si="26"/>
        <v>41</v>
      </c>
      <c r="R55" s="10">
        <v>18</v>
      </c>
      <c r="S55" s="10">
        <v>13</v>
      </c>
      <c r="T55" s="10">
        <v>5</v>
      </c>
      <c r="U55" s="88">
        <f t="shared" si="27"/>
        <v>36</v>
      </c>
    </row>
    <row r="56" spans="2:21">
      <c r="B56" s="10">
        <v>4</v>
      </c>
      <c r="C56" s="10">
        <v>5</v>
      </c>
      <c r="D56" s="5">
        <v>17</v>
      </c>
      <c r="E56" s="88">
        <f t="shared" si="23"/>
        <v>26</v>
      </c>
      <c r="F56" s="10">
        <v>11</v>
      </c>
      <c r="G56" s="10">
        <v>11</v>
      </c>
      <c r="H56" s="5">
        <v>11</v>
      </c>
      <c r="I56" s="88">
        <f t="shared" si="24"/>
        <v>33</v>
      </c>
      <c r="J56" s="10">
        <v>10</v>
      </c>
      <c r="K56" s="10">
        <v>5</v>
      </c>
      <c r="L56" s="10">
        <v>3</v>
      </c>
      <c r="M56" s="88">
        <f t="shared" si="25"/>
        <v>18</v>
      </c>
      <c r="N56" s="10">
        <v>16</v>
      </c>
      <c r="O56" s="10">
        <v>9</v>
      </c>
      <c r="P56" s="10">
        <v>4</v>
      </c>
      <c r="Q56" s="88">
        <f t="shared" si="26"/>
        <v>29</v>
      </c>
      <c r="R56" s="10">
        <v>19</v>
      </c>
      <c r="S56" s="10">
        <v>7</v>
      </c>
      <c r="T56" s="10">
        <v>4</v>
      </c>
      <c r="U56" s="88">
        <f t="shared" si="27"/>
        <v>30</v>
      </c>
    </row>
    <row r="57" spans="2:21">
      <c r="B57" s="10">
        <v>4</v>
      </c>
      <c r="C57" s="10">
        <v>6</v>
      </c>
      <c r="D57" s="5">
        <v>11</v>
      </c>
      <c r="E57" s="88">
        <f t="shared" si="23"/>
        <v>21</v>
      </c>
      <c r="F57" s="10">
        <v>6</v>
      </c>
      <c r="G57" s="10">
        <v>8</v>
      </c>
      <c r="H57" s="5">
        <v>9</v>
      </c>
      <c r="I57" s="88">
        <f t="shared" si="24"/>
        <v>23</v>
      </c>
      <c r="J57" s="10">
        <v>12</v>
      </c>
      <c r="K57" s="10">
        <v>6</v>
      </c>
      <c r="L57" s="10">
        <v>5</v>
      </c>
      <c r="M57" s="88">
        <f t="shared" si="25"/>
        <v>23</v>
      </c>
      <c r="N57" s="10">
        <v>17</v>
      </c>
      <c r="O57" s="10">
        <v>6</v>
      </c>
      <c r="P57" s="10">
        <v>1</v>
      </c>
      <c r="Q57" s="88">
        <f t="shared" si="26"/>
        <v>24</v>
      </c>
      <c r="R57" s="10">
        <v>9</v>
      </c>
      <c r="S57" s="10">
        <v>7</v>
      </c>
      <c r="T57" s="10">
        <v>6</v>
      </c>
      <c r="U57" s="88">
        <f t="shared" si="27"/>
        <v>22</v>
      </c>
    </row>
    <row r="58" spans="2:21">
      <c r="B58" s="10">
        <v>3</v>
      </c>
      <c r="C58" s="10">
        <v>9</v>
      </c>
      <c r="D58" s="5">
        <v>11</v>
      </c>
      <c r="E58" s="88">
        <f t="shared" si="23"/>
        <v>23</v>
      </c>
      <c r="F58" s="10">
        <v>7</v>
      </c>
      <c r="G58" s="10">
        <v>10</v>
      </c>
      <c r="H58" s="5">
        <v>15</v>
      </c>
      <c r="I58" s="88">
        <f t="shared" si="24"/>
        <v>32</v>
      </c>
      <c r="J58" s="10">
        <v>9</v>
      </c>
      <c r="K58" s="10">
        <v>5</v>
      </c>
      <c r="L58" s="10">
        <v>1</v>
      </c>
      <c r="M58" s="88">
        <f t="shared" si="25"/>
        <v>15</v>
      </c>
      <c r="N58" s="10">
        <v>17</v>
      </c>
      <c r="O58" s="10">
        <v>11</v>
      </c>
      <c r="P58" s="10">
        <v>7</v>
      </c>
      <c r="Q58" s="88">
        <f t="shared" si="26"/>
        <v>35</v>
      </c>
      <c r="R58" s="10">
        <v>7</v>
      </c>
      <c r="S58" s="10">
        <v>4</v>
      </c>
      <c r="T58" s="10">
        <v>1</v>
      </c>
      <c r="U58" s="88">
        <f t="shared" si="27"/>
        <v>12</v>
      </c>
    </row>
    <row r="59" spans="2:21">
      <c r="B59" s="10">
        <v>2</v>
      </c>
      <c r="C59" s="10">
        <v>5</v>
      </c>
      <c r="D59" s="5">
        <v>7</v>
      </c>
      <c r="E59" s="88">
        <f t="shared" si="23"/>
        <v>14</v>
      </c>
      <c r="F59" s="10">
        <v>12</v>
      </c>
      <c r="G59" s="10">
        <v>12</v>
      </c>
      <c r="H59" s="5">
        <v>12</v>
      </c>
      <c r="I59" s="88">
        <f t="shared" si="24"/>
        <v>36</v>
      </c>
      <c r="J59" s="10">
        <v>17</v>
      </c>
      <c r="K59" s="10">
        <v>10</v>
      </c>
      <c r="L59" s="10">
        <v>3</v>
      </c>
      <c r="M59" s="88">
        <f t="shared" si="25"/>
        <v>30</v>
      </c>
      <c r="N59" s="10">
        <v>19</v>
      </c>
      <c r="O59" s="10">
        <v>14</v>
      </c>
      <c r="P59" s="10">
        <v>10</v>
      </c>
      <c r="Q59" s="88">
        <f t="shared" si="26"/>
        <v>43</v>
      </c>
      <c r="R59" s="10">
        <v>14</v>
      </c>
      <c r="S59" s="10">
        <v>11</v>
      </c>
      <c r="T59" s="10">
        <v>4</v>
      </c>
      <c r="U59" s="88">
        <f t="shared" si="27"/>
        <v>29</v>
      </c>
    </row>
    <row r="60" spans="2:21">
      <c r="B60" s="10">
        <v>6</v>
      </c>
      <c r="C60" s="10">
        <v>16</v>
      </c>
      <c r="D60" s="5">
        <v>21</v>
      </c>
      <c r="E60" s="88">
        <f t="shared" si="23"/>
        <v>43</v>
      </c>
      <c r="F60" s="10">
        <v>7</v>
      </c>
      <c r="G60" s="10">
        <v>13</v>
      </c>
      <c r="H60" s="5">
        <v>16</v>
      </c>
      <c r="I60" s="88">
        <f t="shared" si="24"/>
        <v>36</v>
      </c>
      <c r="J60" s="10">
        <v>14</v>
      </c>
      <c r="K60" s="10">
        <v>9</v>
      </c>
      <c r="L60" s="10">
        <v>0</v>
      </c>
      <c r="M60" s="88">
        <f t="shared" si="25"/>
        <v>23</v>
      </c>
      <c r="N60" s="10">
        <v>16</v>
      </c>
      <c r="O60" s="10">
        <v>11</v>
      </c>
      <c r="P60" s="10">
        <v>4</v>
      </c>
      <c r="Q60" s="88">
        <f t="shared" si="26"/>
        <v>31</v>
      </c>
      <c r="R60" s="10">
        <v>12</v>
      </c>
      <c r="S60" s="10">
        <v>9</v>
      </c>
      <c r="T60" s="10">
        <v>5</v>
      </c>
      <c r="U60" s="88">
        <f t="shared" si="27"/>
        <v>26</v>
      </c>
    </row>
    <row r="61" spans="2:21">
      <c r="B61" s="10">
        <v>3</v>
      </c>
      <c r="C61" s="10">
        <v>7</v>
      </c>
      <c r="D61" s="5">
        <v>14</v>
      </c>
      <c r="E61" s="88">
        <f t="shared" si="23"/>
        <v>24</v>
      </c>
      <c r="F61" s="10">
        <v>9</v>
      </c>
      <c r="G61" s="10">
        <v>7</v>
      </c>
      <c r="H61" s="5">
        <v>13</v>
      </c>
      <c r="I61" s="88">
        <f t="shared" si="24"/>
        <v>29</v>
      </c>
      <c r="J61" s="10">
        <v>13</v>
      </c>
      <c r="K61" s="10">
        <v>6</v>
      </c>
      <c r="L61" s="10">
        <v>5</v>
      </c>
      <c r="M61" s="88">
        <f t="shared" si="25"/>
        <v>24</v>
      </c>
      <c r="N61" s="10">
        <v>15</v>
      </c>
      <c r="O61" s="10">
        <v>11</v>
      </c>
      <c r="P61" s="10">
        <v>9</v>
      </c>
      <c r="Q61" s="88">
        <f t="shared" si="26"/>
        <v>35</v>
      </c>
      <c r="R61" s="10">
        <v>11</v>
      </c>
      <c r="S61" s="10">
        <v>7</v>
      </c>
      <c r="T61" s="10">
        <v>5</v>
      </c>
      <c r="U61" s="88">
        <f t="shared" si="27"/>
        <v>23</v>
      </c>
    </row>
    <row r="62" spans="2:21" ht="18.350000000000001" thickBot="1">
      <c r="B62" s="14">
        <v>4</v>
      </c>
      <c r="C62" s="14">
        <v>8</v>
      </c>
      <c r="D62" s="13">
        <v>17</v>
      </c>
      <c r="E62" s="89">
        <f t="shared" si="23"/>
        <v>29</v>
      </c>
      <c r="F62" s="14">
        <v>8</v>
      </c>
      <c r="G62" s="14">
        <v>10</v>
      </c>
      <c r="H62" s="13">
        <v>14</v>
      </c>
      <c r="I62" s="89">
        <f t="shared" si="24"/>
        <v>32</v>
      </c>
      <c r="J62" s="14">
        <v>11</v>
      </c>
      <c r="K62" s="14">
        <v>5</v>
      </c>
      <c r="L62" s="14">
        <v>1</v>
      </c>
      <c r="M62" s="89">
        <f t="shared" si="25"/>
        <v>17</v>
      </c>
      <c r="N62" s="14">
        <v>11</v>
      </c>
      <c r="O62" s="14">
        <v>7</v>
      </c>
      <c r="P62" s="14">
        <v>2</v>
      </c>
      <c r="Q62" s="89">
        <f t="shared" si="26"/>
        <v>20</v>
      </c>
      <c r="R62" s="14">
        <v>12</v>
      </c>
      <c r="S62" s="14">
        <v>7</v>
      </c>
      <c r="T62" s="14">
        <v>4</v>
      </c>
      <c r="U62" s="89">
        <f t="shared" si="27"/>
        <v>23</v>
      </c>
    </row>
    <row r="63" spans="2:21" ht="18.350000000000001" thickBot="1"/>
    <row r="64" spans="2:21" ht="18.350000000000001" thickBot="1">
      <c r="B64" s="1" t="s">
        <v>4</v>
      </c>
      <c r="C64" s="2"/>
      <c r="D64" s="3"/>
      <c r="F64" s="1" t="s">
        <v>6</v>
      </c>
      <c r="G64" s="2"/>
      <c r="H64" s="3"/>
      <c r="J64" s="1" t="s">
        <v>8</v>
      </c>
      <c r="K64" s="2"/>
      <c r="L64" s="3"/>
      <c r="N64" s="1" t="s">
        <v>10</v>
      </c>
      <c r="O64" s="2"/>
      <c r="P64" s="3"/>
      <c r="R64" s="1" t="s">
        <v>12</v>
      </c>
      <c r="S64" s="2"/>
      <c r="T64" s="3"/>
    </row>
    <row r="65" spans="2:21" ht="18.350000000000001" thickBot="1">
      <c r="B65" s="6" t="s">
        <v>180</v>
      </c>
      <c r="C65" s="6" t="s">
        <v>181</v>
      </c>
      <c r="D65" s="16" t="s">
        <v>182</v>
      </c>
      <c r="F65" s="6" t="s">
        <v>180</v>
      </c>
      <c r="G65" s="6" t="s">
        <v>181</v>
      </c>
      <c r="H65" s="16" t="s">
        <v>182</v>
      </c>
      <c r="J65" s="6" t="s">
        <v>180</v>
      </c>
      <c r="K65" s="6" t="s">
        <v>181</v>
      </c>
      <c r="L65" s="16" t="s">
        <v>182</v>
      </c>
      <c r="N65" s="6" t="s">
        <v>180</v>
      </c>
      <c r="O65" s="6" t="s">
        <v>181</v>
      </c>
      <c r="P65" s="16" t="s">
        <v>182</v>
      </c>
      <c r="R65" s="6" t="s">
        <v>180</v>
      </c>
      <c r="S65" s="6" t="s">
        <v>181</v>
      </c>
      <c r="T65" s="16" t="s">
        <v>182</v>
      </c>
    </row>
    <row r="66" spans="2:21">
      <c r="B66" s="6">
        <f>B53/E53*100</f>
        <v>10.344827586206897</v>
      </c>
      <c r="C66" s="6">
        <f>C53/E53*100</f>
        <v>24.137931034482758</v>
      </c>
      <c r="D66" s="16">
        <f>D53/E53*100</f>
        <v>65.517241379310349</v>
      </c>
      <c r="F66" s="6">
        <f>F53/I53*100</f>
        <v>23.52941176470588</v>
      </c>
      <c r="G66" s="6">
        <f>G53/I53*100</f>
        <v>32.352941176470587</v>
      </c>
      <c r="H66" s="16">
        <f>H53/I53*100</f>
        <v>44.117647058823529</v>
      </c>
      <c r="J66" s="6">
        <f>J53/M53*100</f>
        <v>57.692307692307686</v>
      </c>
      <c r="K66" s="6">
        <f>K53/M53*100</f>
        <v>26.923076923076923</v>
      </c>
      <c r="L66" s="16">
        <f>L53/M53*100</f>
        <v>15.384615384615385</v>
      </c>
      <c r="N66" s="6">
        <f>N53/Q53*100</f>
        <v>60.975609756097562</v>
      </c>
      <c r="O66" s="6">
        <f>O53/Q53*100</f>
        <v>26.829268292682929</v>
      </c>
      <c r="P66" s="16">
        <f>P53/Q53*100</f>
        <v>12.195121951219512</v>
      </c>
      <c r="R66" s="6">
        <f>R53/U53*100</f>
        <v>48.387096774193552</v>
      </c>
      <c r="S66" s="6">
        <f>S53/U53*100</f>
        <v>35.483870967741936</v>
      </c>
      <c r="T66" s="16">
        <f>T53/U53*100</f>
        <v>16.129032258064516</v>
      </c>
    </row>
    <row r="67" spans="2:21">
      <c r="B67" s="10">
        <f t="shared" ref="B67:B75" si="28">B54/E54*100</f>
        <v>0</v>
      </c>
      <c r="C67" s="10">
        <f t="shared" ref="C67:C75" si="29">C54/E54*100</f>
        <v>25</v>
      </c>
      <c r="D67" s="5">
        <f t="shared" ref="D67:D75" si="30">D54/E54*100</f>
        <v>75</v>
      </c>
      <c r="F67" s="10">
        <f t="shared" ref="F67:F75" si="31">F54/I54*100</f>
        <v>25</v>
      </c>
      <c r="G67" s="10">
        <f t="shared" ref="G67:G75" si="32">G54/I54*100</f>
        <v>32.142857142857146</v>
      </c>
      <c r="H67" s="5">
        <f t="shared" ref="H67:H75" si="33">H54/I54*100</f>
        <v>42.857142857142854</v>
      </c>
      <c r="J67" s="10">
        <f t="shared" ref="J67:J75" si="34">J54/M54*100</f>
        <v>52.777777777777779</v>
      </c>
      <c r="K67" s="10">
        <f t="shared" ref="K67:K75" si="35">K54/M54*100</f>
        <v>30.555555555555557</v>
      </c>
      <c r="L67" s="5">
        <f t="shared" ref="L67:L75" si="36">L54/M54*100</f>
        <v>16.666666666666664</v>
      </c>
      <c r="N67" s="10">
        <f t="shared" ref="N67:N75" si="37">N54/Q54*100</f>
        <v>43.333333333333336</v>
      </c>
      <c r="O67" s="10">
        <f t="shared" ref="O67:O75" si="38">O54/Q54*100</f>
        <v>33.333333333333329</v>
      </c>
      <c r="P67" s="5">
        <f t="shared" ref="P67:P75" si="39">P54/Q54*100</f>
        <v>23.333333333333332</v>
      </c>
      <c r="R67" s="10">
        <f t="shared" ref="R67:R75" si="40">R54/U54*100</f>
        <v>62.068965517241381</v>
      </c>
      <c r="S67" s="10">
        <f t="shared" ref="S67:S75" si="41">S54/U54*100</f>
        <v>34.482758620689658</v>
      </c>
      <c r="T67" s="5">
        <f t="shared" ref="T67:T75" si="42">T54/U54*100</f>
        <v>3.4482758620689653</v>
      </c>
    </row>
    <row r="68" spans="2:21">
      <c r="B68" s="10">
        <f t="shared" si="28"/>
        <v>18.181818181818183</v>
      </c>
      <c r="C68" s="10">
        <f t="shared" si="29"/>
        <v>36.363636363636367</v>
      </c>
      <c r="D68" s="5">
        <f t="shared" si="30"/>
        <v>45.454545454545453</v>
      </c>
      <c r="F68" s="10">
        <f t="shared" si="31"/>
        <v>31.03448275862069</v>
      </c>
      <c r="G68" s="10">
        <f t="shared" si="32"/>
        <v>31.03448275862069</v>
      </c>
      <c r="H68" s="5">
        <f t="shared" si="33"/>
        <v>37.931034482758619</v>
      </c>
      <c r="J68" s="10">
        <f t="shared" si="34"/>
        <v>50</v>
      </c>
      <c r="K68" s="10">
        <f t="shared" si="35"/>
        <v>38.235294117647058</v>
      </c>
      <c r="L68" s="5">
        <f t="shared" si="36"/>
        <v>11.76470588235294</v>
      </c>
      <c r="N68" s="10">
        <f t="shared" si="37"/>
        <v>51.219512195121951</v>
      </c>
      <c r="O68" s="10">
        <f t="shared" si="38"/>
        <v>34.146341463414636</v>
      </c>
      <c r="P68" s="5">
        <f t="shared" si="39"/>
        <v>14.634146341463413</v>
      </c>
      <c r="R68" s="10">
        <f t="shared" si="40"/>
        <v>50</v>
      </c>
      <c r="S68" s="10">
        <f t="shared" si="41"/>
        <v>36.111111111111107</v>
      </c>
      <c r="T68" s="5">
        <f t="shared" si="42"/>
        <v>13.888888888888889</v>
      </c>
    </row>
    <row r="69" spans="2:21">
      <c r="B69" s="10">
        <f t="shared" si="28"/>
        <v>15.384615384615385</v>
      </c>
      <c r="C69" s="10">
        <f t="shared" si="29"/>
        <v>19.230769230769234</v>
      </c>
      <c r="D69" s="5">
        <f t="shared" si="30"/>
        <v>65.384615384615387</v>
      </c>
      <c r="F69" s="10">
        <f t="shared" si="31"/>
        <v>33.333333333333329</v>
      </c>
      <c r="G69" s="10">
        <f t="shared" si="32"/>
        <v>33.333333333333329</v>
      </c>
      <c r="H69" s="5">
        <f t="shared" si="33"/>
        <v>33.333333333333329</v>
      </c>
      <c r="J69" s="10">
        <f t="shared" si="34"/>
        <v>55.555555555555557</v>
      </c>
      <c r="K69" s="10">
        <f t="shared" si="35"/>
        <v>27.777777777777779</v>
      </c>
      <c r="L69" s="5">
        <f t="shared" si="36"/>
        <v>16.666666666666664</v>
      </c>
      <c r="N69" s="10">
        <f t="shared" si="37"/>
        <v>55.172413793103445</v>
      </c>
      <c r="O69" s="10">
        <f t="shared" si="38"/>
        <v>31.03448275862069</v>
      </c>
      <c r="P69" s="5">
        <f t="shared" si="39"/>
        <v>13.793103448275861</v>
      </c>
      <c r="R69" s="10">
        <f t="shared" si="40"/>
        <v>63.333333333333329</v>
      </c>
      <c r="S69" s="10">
        <f t="shared" si="41"/>
        <v>23.333333333333332</v>
      </c>
      <c r="T69" s="5">
        <f t="shared" si="42"/>
        <v>13.333333333333334</v>
      </c>
    </row>
    <row r="70" spans="2:21">
      <c r="B70" s="10">
        <f t="shared" si="28"/>
        <v>19.047619047619047</v>
      </c>
      <c r="C70" s="10">
        <f t="shared" si="29"/>
        <v>28.571428571428569</v>
      </c>
      <c r="D70" s="5">
        <f t="shared" si="30"/>
        <v>52.380952380952387</v>
      </c>
      <c r="F70" s="10">
        <f t="shared" si="31"/>
        <v>26.086956521739129</v>
      </c>
      <c r="G70" s="10">
        <f t="shared" si="32"/>
        <v>34.782608695652172</v>
      </c>
      <c r="H70" s="5">
        <f t="shared" si="33"/>
        <v>39.130434782608695</v>
      </c>
      <c r="J70" s="10">
        <f t="shared" si="34"/>
        <v>52.173913043478258</v>
      </c>
      <c r="K70" s="10">
        <f t="shared" si="35"/>
        <v>26.086956521739129</v>
      </c>
      <c r="L70" s="5">
        <f t="shared" si="36"/>
        <v>21.739130434782609</v>
      </c>
      <c r="N70" s="10">
        <f t="shared" si="37"/>
        <v>70.833333333333343</v>
      </c>
      <c r="O70" s="10">
        <f t="shared" si="38"/>
        <v>25</v>
      </c>
      <c r="P70" s="5">
        <f t="shared" si="39"/>
        <v>4.1666666666666661</v>
      </c>
      <c r="R70" s="10">
        <f t="shared" si="40"/>
        <v>40.909090909090914</v>
      </c>
      <c r="S70" s="10">
        <f t="shared" si="41"/>
        <v>31.818181818181817</v>
      </c>
      <c r="T70" s="5">
        <f t="shared" si="42"/>
        <v>27.27272727272727</v>
      </c>
    </row>
    <row r="71" spans="2:21">
      <c r="B71" s="10">
        <f t="shared" si="28"/>
        <v>13.043478260869565</v>
      </c>
      <c r="C71" s="10">
        <f t="shared" si="29"/>
        <v>39.130434782608695</v>
      </c>
      <c r="D71" s="5">
        <f t="shared" si="30"/>
        <v>47.826086956521742</v>
      </c>
      <c r="F71" s="10">
        <f t="shared" si="31"/>
        <v>21.875</v>
      </c>
      <c r="G71" s="10">
        <f t="shared" si="32"/>
        <v>31.25</v>
      </c>
      <c r="H71" s="5">
        <f t="shared" si="33"/>
        <v>46.875</v>
      </c>
      <c r="J71" s="10">
        <f t="shared" si="34"/>
        <v>60</v>
      </c>
      <c r="K71" s="10">
        <f t="shared" si="35"/>
        <v>33.333333333333329</v>
      </c>
      <c r="L71" s="5">
        <f t="shared" si="36"/>
        <v>6.666666666666667</v>
      </c>
      <c r="N71" s="10">
        <f t="shared" si="37"/>
        <v>48.571428571428569</v>
      </c>
      <c r="O71" s="10">
        <f t="shared" si="38"/>
        <v>31.428571428571427</v>
      </c>
      <c r="P71" s="5">
        <f t="shared" si="39"/>
        <v>20</v>
      </c>
      <c r="R71" s="10">
        <f t="shared" si="40"/>
        <v>58.333333333333336</v>
      </c>
      <c r="S71" s="10">
        <f t="shared" si="41"/>
        <v>33.333333333333329</v>
      </c>
      <c r="T71" s="5">
        <f t="shared" si="42"/>
        <v>8.3333333333333321</v>
      </c>
    </row>
    <row r="72" spans="2:21">
      <c r="B72" s="10">
        <f t="shared" si="28"/>
        <v>14.285714285714285</v>
      </c>
      <c r="C72" s="10">
        <f t="shared" si="29"/>
        <v>35.714285714285715</v>
      </c>
      <c r="D72" s="5">
        <f t="shared" si="30"/>
        <v>50</v>
      </c>
      <c r="F72" s="10">
        <f t="shared" si="31"/>
        <v>33.333333333333329</v>
      </c>
      <c r="G72" s="10">
        <f t="shared" si="32"/>
        <v>33.333333333333329</v>
      </c>
      <c r="H72" s="5">
        <f t="shared" si="33"/>
        <v>33.333333333333329</v>
      </c>
      <c r="J72" s="10">
        <f t="shared" si="34"/>
        <v>56.666666666666664</v>
      </c>
      <c r="K72" s="10">
        <f t="shared" si="35"/>
        <v>33.333333333333329</v>
      </c>
      <c r="L72" s="5">
        <f t="shared" si="36"/>
        <v>10</v>
      </c>
      <c r="N72" s="10">
        <f t="shared" si="37"/>
        <v>44.186046511627907</v>
      </c>
      <c r="O72" s="10">
        <f t="shared" si="38"/>
        <v>32.558139534883722</v>
      </c>
      <c r="P72" s="5">
        <f t="shared" si="39"/>
        <v>23.255813953488371</v>
      </c>
      <c r="R72" s="10">
        <f t="shared" si="40"/>
        <v>48.275862068965516</v>
      </c>
      <c r="S72" s="10">
        <f t="shared" si="41"/>
        <v>37.931034482758619</v>
      </c>
      <c r="T72" s="5">
        <f t="shared" si="42"/>
        <v>13.793103448275861</v>
      </c>
    </row>
    <row r="73" spans="2:21">
      <c r="B73" s="10">
        <f t="shared" si="28"/>
        <v>13.953488372093023</v>
      </c>
      <c r="C73" s="10">
        <f t="shared" si="29"/>
        <v>37.209302325581397</v>
      </c>
      <c r="D73" s="5">
        <f t="shared" si="30"/>
        <v>48.837209302325576</v>
      </c>
      <c r="F73" s="10">
        <f t="shared" si="31"/>
        <v>19.444444444444446</v>
      </c>
      <c r="G73" s="10">
        <f t="shared" si="32"/>
        <v>36.111111111111107</v>
      </c>
      <c r="H73" s="5">
        <f t="shared" si="33"/>
        <v>44.444444444444443</v>
      </c>
      <c r="J73" s="10">
        <f t="shared" si="34"/>
        <v>60.869565217391312</v>
      </c>
      <c r="K73" s="10">
        <f t="shared" si="35"/>
        <v>39.130434782608695</v>
      </c>
      <c r="L73" s="5">
        <f t="shared" si="36"/>
        <v>0</v>
      </c>
      <c r="N73" s="10">
        <f t="shared" si="37"/>
        <v>51.612903225806448</v>
      </c>
      <c r="O73" s="10">
        <f t="shared" si="38"/>
        <v>35.483870967741936</v>
      </c>
      <c r="P73" s="5">
        <f t="shared" si="39"/>
        <v>12.903225806451612</v>
      </c>
      <c r="R73" s="10">
        <f t="shared" si="40"/>
        <v>46.153846153846153</v>
      </c>
      <c r="S73" s="10">
        <f t="shared" si="41"/>
        <v>34.615384615384613</v>
      </c>
      <c r="T73" s="5">
        <f t="shared" si="42"/>
        <v>19.230769230769234</v>
      </c>
    </row>
    <row r="74" spans="2:21">
      <c r="B74" s="10">
        <f t="shared" si="28"/>
        <v>12.5</v>
      </c>
      <c r="C74" s="10">
        <f t="shared" si="29"/>
        <v>29.166666666666668</v>
      </c>
      <c r="D74" s="5">
        <f t="shared" si="30"/>
        <v>58.333333333333336</v>
      </c>
      <c r="F74" s="10">
        <f t="shared" si="31"/>
        <v>31.03448275862069</v>
      </c>
      <c r="G74" s="10">
        <f t="shared" si="32"/>
        <v>24.137931034482758</v>
      </c>
      <c r="H74" s="5">
        <f t="shared" si="33"/>
        <v>44.827586206896555</v>
      </c>
      <c r="J74" s="10">
        <f t="shared" si="34"/>
        <v>54.166666666666664</v>
      </c>
      <c r="K74" s="10">
        <f t="shared" si="35"/>
        <v>25</v>
      </c>
      <c r="L74" s="5">
        <f t="shared" si="36"/>
        <v>20.833333333333336</v>
      </c>
      <c r="N74" s="10">
        <f t="shared" si="37"/>
        <v>42.857142857142854</v>
      </c>
      <c r="O74" s="10">
        <f t="shared" si="38"/>
        <v>31.428571428571427</v>
      </c>
      <c r="P74" s="5">
        <f t="shared" si="39"/>
        <v>25.714285714285712</v>
      </c>
      <c r="R74" s="10">
        <f t="shared" si="40"/>
        <v>47.826086956521742</v>
      </c>
      <c r="S74" s="10">
        <f t="shared" si="41"/>
        <v>30.434782608695656</v>
      </c>
      <c r="T74" s="5">
        <f t="shared" si="42"/>
        <v>21.739130434782609</v>
      </c>
    </row>
    <row r="75" spans="2:21" ht="18.350000000000001" thickBot="1">
      <c r="B75" s="14">
        <f t="shared" si="28"/>
        <v>13.793103448275861</v>
      </c>
      <c r="C75" s="14">
        <f t="shared" si="29"/>
        <v>27.586206896551722</v>
      </c>
      <c r="D75" s="13">
        <f t="shared" si="30"/>
        <v>58.620689655172406</v>
      </c>
      <c r="F75" s="14">
        <f t="shared" si="31"/>
        <v>25</v>
      </c>
      <c r="G75" s="14">
        <f t="shared" si="32"/>
        <v>31.25</v>
      </c>
      <c r="H75" s="13">
        <f t="shared" si="33"/>
        <v>43.75</v>
      </c>
      <c r="J75" s="14">
        <f t="shared" si="34"/>
        <v>64.705882352941174</v>
      </c>
      <c r="K75" s="14">
        <f t="shared" si="35"/>
        <v>29.411764705882355</v>
      </c>
      <c r="L75" s="13">
        <f t="shared" si="36"/>
        <v>5.8823529411764701</v>
      </c>
      <c r="N75" s="14">
        <f t="shared" si="37"/>
        <v>55.000000000000007</v>
      </c>
      <c r="O75" s="14">
        <f t="shared" si="38"/>
        <v>35</v>
      </c>
      <c r="P75" s="13">
        <f t="shared" si="39"/>
        <v>10</v>
      </c>
      <c r="R75" s="14">
        <f t="shared" si="40"/>
        <v>52.173913043478258</v>
      </c>
      <c r="S75" s="14">
        <f t="shared" si="41"/>
        <v>30.434782608695656</v>
      </c>
      <c r="T75" s="13">
        <f t="shared" si="42"/>
        <v>17.391304347826086</v>
      </c>
    </row>
    <row r="76" spans="2:21" ht="18.350000000000001" thickBot="1">
      <c r="B76" s="90">
        <f>AVERAGE(B66:B75)</f>
        <v>13.053466456721225</v>
      </c>
      <c r="C76" s="90">
        <f>AVERAGE(C66:C75)</f>
        <v>30.21106615860112</v>
      </c>
      <c r="D76" s="90">
        <f>AVERAGE(D66:D75)</f>
        <v>56.735467384677655</v>
      </c>
      <c r="F76" s="90">
        <f>AVERAGE(F66:F75)</f>
        <v>26.96714449147975</v>
      </c>
      <c r="G76" s="90">
        <f>AVERAGE(G66:G75)</f>
        <v>31.972859858586105</v>
      </c>
      <c r="H76" s="90">
        <f>AVERAGE(H66:H75)</f>
        <v>41.059995649934137</v>
      </c>
      <c r="J76" s="90">
        <f>AVERAGE(J66:J75)</f>
        <v>56.460833497278507</v>
      </c>
      <c r="K76" s="90">
        <f>AVERAGE(K66:K75)</f>
        <v>30.978752705095417</v>
      </c>
      <c r="L76" s="90">
        <f>AVERAGE(L66:L75)</f>
        <v>12.560413797626074</v>
      </c>
      <c r="N76" s="90">
        <f>AVERAGE(N66:N75)</f>
        <v>52.376172357699545</v>
      </c>
      <c r="O76" s="90">
        <f>AVERAGE(O66:O75)</f>
        <v>31.624257920782014</v>
      </c>
      <c r="P76" s="90">
        <f>AVERAGE(P66:P75)</f>
        <v>15.99956972151845</v>
      </c>
      <c r="R76" s="90">
        <f>AVERAGE(R66:R75)</f>
        <v>51.746152809000421</v>
      </c>
      <c r="S76" s="90">
        <f>AVERAGE(S66:S75)</f>
        <v>32.797857349992569</v>
      </c>
      <c r="T76" s="90">
        <f>AVERAGE(T66:T75)</f>
        <v>15.455989841007007</v>
      </c>
    </row>
    <row r="77" spans="2:21" ht="18.350000000000001" thickBot="1"/>
    <row r="78" spans="2:21" ht="18.350000000000001" thickBot="1">
      <c r="B78" s="1" t="s">
        <v>4</v>
      </c>
      <c r="C78" s="2"/>
      <c r="D78" s="3"/>
      <c r="F78" s="1" t="s">
        <v>6</v>
      </c>
      <c r="G78" s="2"/>
      <c r="H78" s="3"/>
      <c r="J78" s="1" t="s">
        <v>8</v>
      </c>
      <c r="K78" s="2"/>
      <c r="L78" s="3"/>
      <c r="N78" s="1" t="s">
        <v>10</v>
      </c>
      <c r="O78" s="2"/>
      <c r="P78" s="3"/>
      <c r="R78" s="1" t="s">
        <v>12</v>
      </c>
      <c r="S78" s="2"/>
      <c r="T78" s="3"/>
    </row>
    <row r="79" spans="2:21" ht="18.350000000000001" thickBot="1">
      <c r="B79" s="6" t="s">
        <v>180</v>
      </c>
      <c r="C79" s="6" t="s">
        <v>181</v>
      </c>
      <c r="D79" s="16" t="s">
        <v>182</v>
      </c>
      <c r="F79" s="1" t="s">
        <v>180</v>
      </c>
      <c r="G79" s="2" t="s">
        <v>181</v>
      </c>
      <c r="H79" s="3" t="s">
        <v>182</v>
      </c>
      <c r="J79" s="1" t="s">
        <v>180</v>
      </c>
      <c r="K79" s="2" t="s">
        <v>181</v>
      </c>
      <c r="L79" s="3" t="s">
        <v>182</v>
      </c>
      <c r="N79" s="1" t="s">
        <v>180</v>
      </c>
      <c r="O79" s="2" t="s">
        <v>181</v>
      </c>
      <c r="P79" s="3" t="s">
        <v>182</v>
      </c>
      <c r="R79" s="1" t="s">
        <v>180</v>
      </c>
      <c r="S79" s="2" t="s">
        <v>181</v>
      </c>
      <c r="T79" s="3" t="s">
        <v>182</v>
      </c>
    </row>
    <row r="80" spans="2:21">
      <c r="B80" s="6">
        <v>6</v>
      </c>
      <c r="C80" s="6">
        <v>9</v>
      </c>
      <c r="D80" s="16">
        <v>15</v>
      </c>
      <c r="E80" s="87">
        <f>SUM(B80:D80)</f>
        <v>30</v>
      </c>
      <c r="F80" s="6">
        <v>7</v>
      </c>
      <c r="G80" s="6">
        <v>9</v>
      </c>
      <c r="H80" s="16">
        <v>11</v>
      </c>
      <c r="I80" s="87">
        <f>SUM(F80:H80)</f>
        <v>27</v>
      </c>
      <c r="J80" s="6">
        <v>17</v>
      </c>
      <c r="K80" s="6">
        <v>9</v>
      </c>
      <c r="L80" s="6">
        <v>4</v>
      </c>
      <c r="M80" s="87">
        <f>SUM(J80:L80)</f>
        <v>30</v>
      </c>
      <c r="N80" s="6">
        <v>15</v>
      </c>
      <c r="O80" s="6">
        <v>11</v>
      </c>
      <c r="P80" s="6">
        <v>7</v>
      </c>
      <c r="Q80" s="87">
        <f>SUM(N80:P80)</f>
        <v>33</v>
      </c>
      <c r="R80" s="6">
        <v>17</v>
      </c>
      <c r="S80" s="6">
        <v>7</v>
      </c>
      <c r="T80" s="6">
        <v>3</v>
      </c>
      <c r="U80" s="87">
        <f>SUM(R80:T80)</f>
        <v>27</v>
      </c>
    </row>
    <row r="81" spans="2:41">
      <c r="B81" s="10">
        <v>9</v>
      </c>
      <c r="C81" s="10">
        <v>13</v>
      </c>
      <c r="D81" s="5">
        <v>17</v>
      </c>
      <c r="E81" s="88">
        <f t="shared" ref="E81:E89" si="43">SUM(B81:D81)</f>
        <v>39</v>
      </c>
      <c r="F81" s="10">
        <v>9</v>
      </c>
      <c r="G81" s="10">
        <v>10</v>
      </c>
      <c r="H81" s="5">
        <v>9</v>
      </c>
      <c r="I81" s="88">
        <f t="shared" ref="I81:I89" si="44">SUM(F81:H81)</f>
        <v>28</v>
      </c>
      <c r="J81" s="10">
        <v>13</v>
      </c>
      <c r="K81" s="10">
        <v>11</v>
      </c>
      <c r="L81" s="10">
        <v>7</v>
      </c>
      <c r="M81" s="88">
        <f t="shared" ref="M81:M89" si="45">SUM(J81:L81)</f>
        <v>31</v>
      </c>
      <c r="N81" s="10">
        <v>17</v>
      </c>
      <c r="O81" s="10">
        <v>10</v>
      </c>
      <c r="P81" s="10">
        <v>8</v>
      </c>
      <c r="Q81" s="88">
        <f t="shared" ref="Q81:Q89" si="46">SUM(N81:P81)</f>
        <v>35</v>
      </c>
      <c r="R81" s="10">
        <v>16</v>
      </c>
      <c r="S81" s="10">
        <v>11</v>
      </c>
      <c r="T81" s="10">
        <v>6</v>
      </c>
      <c r="U81" s="88">
        <f t="shared" ref="U81:U89" si="47">SUM(R81:T81)</f>
        <v>33</v>
      </c>
    </row>
    <row r="82" spans="2:41">
      <c r="B82" s="10">
        <v>8</v>
      </c>
      <c r="C82" s="10">
        <v>17</v>
      </c>
      <c r="D82" s="5">
        <v>22</v>
      </c>
      <c r="E82" s="88">
        <f t="shared" si="43"/>
        <v>47</v>
      </c>
      <c r="F82" s="10">
        <v>11</v>
      </c>
      <c r="G82" s="10">
        <v>10</v>
      </c>
      <c r="H82" s="5">
        <v>8</v>
      </c>
      <c r="I82" s="88">
        <f t="shared" si="44"/>
        <v>29</v>
      </c>
      <c r="J82" s="10">
        <v>19</v>
      </c>
      <c r="K82" s="10">
        <v>9</v>
      </c>
      <c r="L82" s="10">
        <v>3</v>
      </c>
      <c r="M82" s="88">
        <f t="shared" si="45"/>
        <v>31</v>
      </c>
      <c r="N82" s="10">
        <v>15</v>
      </c>
      <c r="O82" s="10">
        <v>12</v>
      </c>
      <c r="P82" s="10">
        <v>6</v>
      </c>
      <c r="Q82" s="88">
        <f t="shared" si="46"/>
        <v>33</v>
      </c>
      <c r="R82" s="10">
        <v>12</v>
      </c>
      <c r="S82" s="10">
        <v>8</v>
      </c>
      <c r="T82" s="10">
        <v>3</v>
      </c>
      <c r="U82" s="88">
        <f t="shared" si="47"/>
        <v>23</v>
      </c>
    </row>
    <row r="83" spans="2:41">
      <c r="B83" s="10">
        <v>5</v>
      </c>
      <c r="C83" s="10">
        <v>13</v>
      </c>
      <c r="D83" s="5">
        <v>19</v>
      </c>
      <c r="E83" s="88">
        <f t="shared" si="43"/>
        <v>37</v>
      </c>
      <c r="F83" s="10">
        <v>5</v>
      </c>
      <c r="G83" s="10">
        <v>12</v>
      </c>
      <c r="H83" s="5">
        <v>11</v>
      </c>
      <c r="I83" s="88">
        <f t="shared" si="44"/>
        <v>28</v>
      </c>
      <c r="J83" s="10">
        <v>14</v>
      </c>
      <c r="K83" s="10">
        <v>10</v>
      </c>
      <c r="L83" s="10">
        <v>2</v>
      </c>
      <c r="M83" s="88">
        <f t="shared" si="45"/>
        <v>26</v>
      </c>
      <c r="N83" s="10">
        <v>19</v>
      </c>
      <c r="O83" s="10">
        <v>6</v>
      </c>
      <c r="P83" s="10">
        <v>3</v>
      </c>
      <c r="Q83" s="88">
        <f t="shared" si="46"/>
        <v>28</v>
      </c>
      <c r="R83" s="10">
        <v>11</v>
      </c>
      <c r="S83" s="10">
        <v>7</v>
      </c>
      <c r="T83" s="10">
        <v>7</v>
      </c>
      <c r="U83" s="88">
        <f t="shared" si="47"/>
        <v>25</v>
      </c>
    </row>
    <row r="84" spans="2:41">
      <c r="B84" s="10">
        <v>7</v>
      </c>
      <c r="C84" s="10">
        <v>10</v>
      </c>
      <c r="D84" s="5">
        <v>19</v>
      </c>
      <c r="E84" s="88">
        <f t="shared" si="43"/>
        <v>36</v>
      </c>
      <c r="F84" s="10">
        <v>15</v>
      </c>
      <c r="G84" s="10">
        <v>11</v>
      </c>
      <c r="H84" s="5">
        <v>9</v>
      </c>
      <c r="I84" s="88">
        <f t="shared" si="44"/>
        <v>35</v>
      </c>
      <c r="J84" s="10">
        <v>19</v>
      </c>
      <c r="K84" s="10">
        <v>12</v>
      </c>
      <c r="L84" s="10">
        <v>4</v>
      </c>
      <c r="M84" s="88">
        <f t="shared" si="45"/>
        <v>35</v>
      </c>
      <c r="N84" s="10">
        <v>18</v>
      </c>
      <c r="O84" s="10">
        <v>11</v>
      </c>
      <c r="P84" s="10">
        <v>7</v>
      </c>
      <c r="Q84" s="88">
        <f t="shared" si="46"/>
        <v>36</v>
      </c>
      <c r="R84" s="10">
        <v>18</v>
      </c>
      <c r="S84" s="10">
        <v>9</v>
      </c>
      <c r="T84" s="10">
        <v>4</v>
      </c>
      <c r="U84" s="88">
        <f t="shared" si="47"/>
        <v>31</v>
      </c>
    </row>
    <row r="85" spans="2:41">
      <c r="B85" s="10">
        <v>2</v>
      </c>
      <c r="C85" s="10">
        <v>7</v>
      </c>
      <c r="D85" s="5">
        <v>15</v>
      </c>
      <c r="E85" s="88">
        <f t="shared" si="43"/>
        <v>24</v>
      </c>
      <c r="F85" s="10">
        <v>12</v>
      </c>
      <c r="G85" s="10">
        <v>13</v>
      </c>
      <c r="H85" s="5">
        <v>14</v>
      </c>
      <c r="I85" s="88">
        <f t="shared" si="44"/>
        <v>39</v>
      </c>
      <c r="J85" s="10">
        <v>11</v>
      </c>
      <c r="K85" s="10">
        <v>5</v>
      </c>
      <c r="L85" s="10">
        <v>1</v>
      </c>
      <c r="M85" s="88">
        <f t="shared" si="45"/>
        <v>17</v>
      </c>
      <c r="N85" s="10">
        <v>9</v>
      </c>
      <c r="O85" s="10">
        <v>6</v>
      </c>
      <c r="P85" s="10">
        <v>6</v>
      </c>
      <c r="Q85" s="88">
        <f t="shared" si="46"/>
        <v>21</v>
      </c>
      <c r="R85" s="10">
        <v>9</v>
      </c>
      <c r="S85" s="10">
        <v>4</v>
      </c>
      <c r="T85" s="10">
        <v>0</v>
      </c>
      <c r="U85" s="88">
        <f t="shared" si="47"/>
        <v>13</v>
      </c>
    </row>
    <row r="86" spans="2:41">
      <c r="B86" s="10">
        <v>1</v>
      </c>
      <c r="C86" s="10">
        <v>5</v>
      </c>
      <c r="D86" s="5">
        <v>18</v>
      </c>
      <c r="E86" s="88">
        <f t="shared" si="43"/>
        <v>24</v>
      </c>
      <c r="F86" s="10">
        <v>7</v>
      </c>
      <c r="G86" s="10">
        <v>9</v>
      </c>
      <c r="H86" s="5">
        <v>11</v>
      </c>
      <c r="I86" s="88">
        <f t="shared" si="44"/>
        <v>27</v>
      </c>
      <c r="J86" s="10">
        <v>7</v>
      </c>
      <c r="K86" s="10">
        <v>5</v>
      </c>
      <c r="L86" s="10">
        <v>3</v>
      </c>
      <c r="M86" s="88">
        <f t="shared" si="45"/>
        <v>15</v>
      </c>
      <c r="N86" s="10">
        <v>17</v>
      </c>
      <c r="O86" s="10">
        <v>12</v>
      </c>
      <c r="P86" s="10">
        <v>5</v>
      </c>
      <c r="Q86" s="88">
        <f t="shared" si="46"/>
        <v>34</v>
      </c>
      <c r="R86" s="10">
        <v>17</v>
      </c>
      <c r="S86" s="10">
        <v>12</v>
      </c>
      <c r="T86" s="10">
        <v>6</v>
      </c>
      <c r="U86" s="88">
        <f t="shared" si="47"/>
        <v>35</v>
      </c>
    </row>
    <row r="87" spans="2:41">
      <c r="B87" s="10">
        <v>0</v>
      </c>
      <c r="C87" s="10">
        <v>11</v>
      </c>
      <c r="D87" s="5">
        <v>21</v>
      </c>
      <c r="E87" s="88">
        <f t="shared" si="43"/>
        <v>32</v>
      </c>
      <c r="F87" s="10">
        <v>9</v>
      </c>
      <c r="G87" s="10">
        <v>10</v>
      </c>
      <c r="H87" s="5">
        <v>14</v>
      </c>
      <c r="I87" s="88">
        <f t="shared" si="44"/>
        <v>33</v>
      </c>
      <c r="J87" s="10">
        <v>15</v>
      </c>
      <c r="K87" s="10">
        <v>6</v>
      </c>
      <c r="L87" s="10">
        <v>1</v>
      </c>
      <c r="M87" s="88">
        <f t="shared" si="45"/>
        <v>22</v>
      </c>
      <c r="N87" s="10">
        <v>21</v>
      </c>
      <c r="O87" s="10">
        <v>7</v>
      </c>
      <c r="P87" s="10">
        <v>7</v>
      </c>
      <c r="Q87" s="88">
        <f t="shared" si="46"/>
        <v>35</v>
      </c>
      <c r="R87" s="10">
        <v>12</v>
      </c>
      <c r="S87" s="10">
        <v>8</v>
      </c>
      <c r="T87" s="10">
        <v>8</v>
      </c>
      <c r="U87" s="88">
        <f t="shared" si="47"/>
        <v>28</v>
      </c>
    </row>
    <row r="88" spans="2:41">
      <c r="B88" s="10">
        <v>7</v>
      </c>
      <c r="C88" s="10">
        <v>16</v>
      </c>
      <c r="D88" s="5">
        <v>31</v>
      </c>
      <c r="E88" s="88">
        <f t="shared" si="43"/>
        <v>54</v>
      </c>
      <c r="F88" s="10">
        <v>8</v>
      </c>
      <c r="G88" s="10">
        <v>7</v>
      </c>
      <c r="H88" s="5">
        <v>19</v>
      </c>
      <c r="I88" s="88">
        <f t="shared" si="44"/>
        <v>34</v>
      </c>
      <c r="J88" s="10">
        <v>18</v>
      </c>
      <c r="K88" s="10">
        <v>9</v>
      </c>
      <c r="L88" s="10">
        <v>0</v>
      </c>
      <c r="M88" s="88">
        <f t="shared" si="45"/>
        <v>27</v>
      </c>
      <c r="N88" s="10">
        <v>12</v>
      </c>
      <c r="O88" s="10">
        <v>9</v>
      </c>
      <c r="P88" s="10">
        <v>6</v>
      </c>
      <c r="Q88" s="88">
        <f t="shared" si="46"/>
        <v>27</v>
      </c>
      <c r="R88" s="10">
        <v>14</v>
      </c>
      <c r="S88" s="10">
        <v>7</v>
      </c>
      <c r="T88" s="10">
        <v>2</v>
      </c>
      <c r="U88" s="88">
        <f t="shared" si="47"/>
        <v>23</v>
      </c>
    </row>
    <row r="89" spans="2:41" ht="18.350000000000001" thickBot="1">
      <c r="B89" s="14">
        <v>5</v>
      </c>
      <c r="C89" s="14">
        <v>9</v>
      </c>
      <c r="D89" s="13">
        <v>19</v>
      </c>
      <c r="E89" s="89">
        <f t="shared" si="43"/>
        <v>33</v>
      </c>
      <c r="F89" s="14">
        <v>11</v>
      </c>
      <c r="G89" s="14">
        <v>10</v>
      </c>
      <c r="H89" s="13">
        <v>13</v>
      </c>
      <c r="I89" s="89">
        <f t="shared" si="44"/>
        <v>34</v>
      </c>
      <c r="J89" s="14">
        <v>19</v>
      </c>
      <c r="K89" s="14">
        <v>7</v>
      </c>
      <c r="L89" s="14">
        <v>6</v>
      </c>
      <c r="M89" s="89">
        <f t="shared" si="45"/>
        <v>32</v>
      </c>
      <c r="N89" s="14">
        <v>11</v>
      </c>
      <c r="O89" s="14">
        <v>11</v>
      </c>
      <c r="P89" s="14">
        <v>4</v>
      </c>
      <c r="Q89" s="89">
        <f t="shared" si="46"/>
        <v>26</v>
      </c>
      <c r="R89" s="14">
        <v>16</v>
      </c>
      <c r="S89" s="14">
        <v>10</v>
      </c>
      <c r="T89" s="14">
        <v>4</v>
      </c>
      <c r="U89" s="89">
        <f t="shared" si="47"/>
        <v>30</v>
      </c>
    </row>
    <row r="90" spans="2:41" ht="18.350000000000001" thickBot="1"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2:41" ht="18.350000000000001" thickBot="1">
      <c r="B91" s="1" t="s">
        <v>4</v>
      </c>
      <c r="C91" s="2"/>
      <c r="D91" s="3"/>
      <c r="F91" s="1" t="s">
        <v>6</v>
      </c>
      <c r="G91" s="2"/>
      <c r="H91" s="3"/>
      <c r="J91" s="1" t="s">
        <v>8</v>
      </c>
      <c r="K91" s="2"/>
      <c r="L91" s="3"/>
      <c r="N91" s="1" t="s">
        <v>10</v>
      </c>
      <c r="O91" s="2"/>
      <c r="P91" s="3"/>
      <c r="R91" s="1" t="s">
        <v>12</v>
      </c>
      <c r="S91" s="2"/>
      <c r="T91" s="3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2:41" ht="18.350000000000001" thickBot="1">
      <c r="B92" s="6" t="s">
        <v>180</v>
      </c>
      <c r="C92" s="6" t="s">
        <v>181</v>
      </c>
      <c r="D92" s="16" t="s">
        <v>182</v>
      </c>
      <c r="F92" s="6" t="s">
        <v>180</v>
      </c>
      <c r="G92" s="6" t="s">
        <v>181</v>
      </c>
      <c r="H92" s="16" t="s">
        <v>182</v>
      </c>
      <c r="J92" s="6" t="s">
        <v>180</v>
      </c>
      <c r="K92" s="6" t="s">
        <v>181</v>
      </c>
      <c r="L92" s="16" t="s">
        <v>182</v>
      </c>
      <c r="N92" s="6" t="s">
        <v>180</v>
      </c>
      <c r="O92" s="6" t="s">
        <v>181</v>
      </c>
      <c r="P92" s="16" t="s">
        <v>182</v>
      </c>
      <c r="R92" s="6" t="s">
        <v>180</v>
      </c>
      <c r="S92" s="6" t="s">
        <v>181</v>
      </c>
      <c r="T92" s="16" t="s">
        <v>182</v>
      </c>
      <c r="W92" s="189"/>
      <c r="X92" s="189"/>
      <c r="Y92" s="189"/>
      <c r="Z92" s="24"/>
      <c r="AA92" s="24"/>
      <c r="AB92" s="189"/>
      <c r="AC92" s="189"/>
      <c r="AD92" s="189"/>
      <c r="AE92" s="24"/>
      <c r="AF92" s="24"/>
      <c r="AG92" s="189"/>
      <c r="AH92" s="189"/>
      <c r="AI92" s="189"/>
      <c r="AJ92" s="24"/>
      <c r="AK92" s="24"/>
      <c r="AL92" s="189"/>
      <c r="AM92" s="189"/>
      <c r="AN92" s="189"/>
      <c r="AO92" s="24"/>
    </row>
    <row r="93" spans="2:41">
      <c r="B93" s="6">
        <f>B80/E80*100</f>
        <v>20</v>
      </c>
      <c r="C93" s="6">
        <f>C80/E80*100</f>
        <v>30</v>
      </c>
      <c r="D93" s="16">
        <f>D80/E80*100</f>
        <v>50</v>
      </c>
      <c r="F93" s="6">
        <f>F80/I80*100</f>
        <v>25.925925925925924</v>
      </c>
      <c r="G93" s="6">
        <f>G80/I80*100</f>
        <v>33.333333333333329</v>
      </c>
      <c r="H93" s="16">
        <f>H80/I80*100</f>
        <v>40.74074074074074</v>
      </c>
      <c r="J93" s="6">
        <f>J80/M80*100</f>
        <v>56.666666666666664</v>
      </c>
      <c r="K93" s="6">
        <f>K80/M80*100</f>
        <v>30</v>
      </c>
      <c r="L93" s="16">
        <f>L80/M80*100</f>
        <v>13.333333333333334</v>
      </c>
      <c r="N93" s="6">
        <f>N80/Q80*100</f>
        <v>45.454545454545453</v>
      </c>
      <c r="O93" s="6">
        <f>O80/Q80*100</f>
        <v>33.333333333333329</v>
      </c>
      <c r="P93" s="16">
        <f>P80/Q80*100</f>
        <v>21.212121212121211</v>
      </c>
      <c r="R93" s="6">
        <f>R80/U80*100</f>
        <v>62.962962962962962</v>
      </c>
      <c r="S93" s="6">
        <f>S80/U80*100</f>
        <v>25.925925925925924</v>
      </c>
      <c r="T93" s="16">
        <f>T80/U80*100</f>
        <v>11.111111111111111</v>
      </c>
      <c r="W93" s="188"/>
      <c r="X93" s="188"/>
      <c r="Y93" s="188"/>
      <c r="Z93" s="24"/>
      <c r="AA93" s="24"/>
      <c r="AB93" s="188"/>
      <c r="AC93" s="188"/>
      <c r="AD93" s="188"/>
      <c r="AE93" s="24"/>
      <c r="AF93" s="24"/>
      <c r="AG93" s="188"/>
      <c r="AH93" s="188"/>
      <c r="AI93" s="188"/>
      <c r="AJ93" s="24"/>
      <c r="AK93" s="24"/>
      <c r="AL93" s="188"/>
      <c r="AM93" s="188"/>
      <c r="AN93" s="188"/>
      <c r="AO93" s="24"/>
    </row>
    <row r="94" spans="2:41">
      <c r="B94" s="10">
        <f t="shared" ref="B94:B102" si="48">B81/E81*100</f>
        <v>23.076923076923077</v>
      </c>
      <c r="C94" s="10">
        <f t="shared" ref="C94:C102" si="49">C81/E81*100</f>
        <v>33.333333333333329</v>
      </c>
      <c r="D94" s="5">
        <f t="shared" ref="D94:D102" si="50">D81/E81*100</f>
        <v>43.589743589743591</v>
      </c>
      <c r="F94" s="10">
        <f t="shared" ref="F94:F102" si="51">F81/I81*100</f>
        <v>32.142857142857146</v>
      </c>
      <c r="G94" s="10">
        <f t="shared" ref="G94:G102" si="52">G81/I81*100</f>
        <v>35.714285714285715</v>
      </c>
      <c r="H94" s="5">
        <f t="shared" ref="H94:H102" si="53">H81/I81*100</f>
        <v>32.142857142857146</v>
      </c>
      <c r="J94" s="10">
        <f t="shared" ref="J94:J102" si="54">J81/M81*100</f>
        <v>41.935483870967744</v>
      </c>
      <c r="K94" s="10">
        <f t="shared" ref="K94:K102" si="55">K81/M81*100</f>
        <v>35.483870967741936</v>
      </c>
      <c r="L94" s="5">
        <f t="shared" ref="L94:L102" si="56">L81/M81*100</f>
        <v>22.58064516129032</v>
      </c>
      <c r="N94" s="10">
        <f t="shared" ref="N94:N102" si="57">N81/Q81*100</f>
        <v>48.571428571428569</v>
      </c>
      <c r="O94" s="10">
        <f t="shared" ref="O94:O102" si="58">O81/Q81*100</f>
        <v>28.571428571428569</v>
      </c>
      <c r="P94" s="5">
        <f t="shared" ref="P94:P102" si="59">P81/Q81*100</f>
        <v>22.857142857142858</v>
      </c>
      <c r="R94" s="10">
        <f t="shared" ref="R94:R102" si="60">R81/U81*100</f>
        <v>48.484848484848484</v>
      </c>
      <c r="S94" s="10">
        <f t="shared" ref="S94:S102" si="61">S81/U81*100</f>
        <v>33.333333333333329</v>
      </c>
      <c r="T94" s="5">
        <f t="shared" ref="T94:T102" si="62">T81/U81*100</f>
        <v>18.181818181818183</v>
      </c>
      <c r="V94" s="24"/>
      <c r="W94" s="188"/>
      <c r="X94" s="188"/>
      <c r="Y94" s="188"/>
      <c r="Z94" s="24"/>
      <c r="AA94" s="24"/>
      <c r="AB94" s="188"/>
      <c r="AC94" s="188"/>
      <c r="AD94" s="188"/>
      <c r="AE94" s="24"/>
      <c r="AF94" s="24"/>
      <c r="AG94" s="188"/>
      <c r="AH94" s="188"/>
      <c r="AI94" s="188"/>
      <c r="AJ94" s="24"/>
      <c r="AK94" s="24"/>
      <c r="AL94" s="188"/>
      <c r="AM94" s="188"/>
      <c r="AN94" s="188"/>
      <c r="AO94" s="24"/>
    </row>
    <row r="95" spans="2:41">
      <c r="B95" s="10">
        <f t="shared" si="48"/>
        <v>17.021276595744681</v>
      </c>
      <c r="C95" s="10">
        <f t="shared" si="49"/>
        <v>36.170212765957451</v>
      </c>
      <c r="D95" s="5">
        <f t="shared" si="50"/>
        <v>46.808510638297875</v>
      </c>
      <c r="F95" s="10">
        <f t="shared" si="51"/>
        <v>37.931034482758619</v>
      </c>
      <c r="G95" s="10">
        <f t="shared" si="52"/>
        <v>34.482758620689658</v>
      </c>
      <c r="H95" s="5">
        <f t="shared" si="53"/>
        <v>27.586206896551722</v>
      </c>
      <c r="J95" s="10">
        <f t="shared" si="54"/>
        <v>61.29032258064516</v>
      </c>
      <c r="K95" s="10">
        <f t="shared" si="55"/>
        <v>29.032258064516132</v>
      </c>
      <c r="L95" s="5">
        <f t="shared" si="56"/>
        <v>9.67741935483871</v>
      </c>
      <c r="N95" s="10">
        <f t="shared" si="57"/>
        <v>45.454545454545453</v>
      </c>
      <c r="O95" s="10">
        <f t="shared" si="58"/>
        <v>36.363636363636367</v>
      </c>
      <c r="P95" s="5">
        <f t="shared" si="59"/>
        <v>18.181818181818183</v>
      </c>
      <c r="R95" s="10">
        <f t="shared" si="60"/>
        <v>52.173913043478258</v>
      </c>
      <c r="S95" s="10">
        <f t="shared" si="61"/>
        <v>34.782608695652172</v>
      </c>
      <c r="T95" s="5">
        <f t="shared" si="62"/>
        <v>13.043478260869565</v>
      </c>
      <c r="V95" s="24"/>
      <c r="W95" s="188"/>
      <c r="X95" s="188"/>
      <c r="Y95" s="188"/>
      <c r="Z95" s="24"/>
      <c r="AA95" s="24"/>
      <c r="AB95" s="188"/>
      <c r="AC95" s="188"/>
      <c r="AD95" s="188"/>
      <c r="AE95" s="24"/>
      <c r="AF95" s="24"/>
      <c r="AG95" s="188"/>
      <c r="AH95" s="188"/>
      <c r="AI95" s="188"/>
      <c r="AJ95" s="24"/>
      <c r="AK95" s="24"/>
      <c r="AL95" s="188"/>
      <c r="AM95" s="188"/>
      <c r="AN95" s="188"/>
      <c r="AO95" s="24"/>
    </row>
    <row r="96" spans="2:41">
      <c r="B96" s="10">
        <f t="shared" si="48"/>
        <v>13.513513513513514</v>
      </c>
      <c r="C96" s="10">
        <f t="shared" si="49"/>
        <v>35.135135135135137</v>
      </c>
      <c r="D96" s="5">
        <f t="shared" si="50"/>
        <v>51.351351351351347</v>
      </c>
      <c r="F96" s="10">
        <f t="shared" si="51"/>
        <v>17.857142857142858</v>
      </c>
      <c r="G96" s="10">
        <f t="shared" si="52"/>
        <v>42.857142857142854</v>
      </c>
      <c r="H96" s="5">
        <f t="shared" si="53"/>
        <v>39.285714285714285</v>
      </c>
      <c r="J96" s="10">
        <f t="shared" si="54"/>
        <v>53.846153846153847</v>
      </c>
      <c r="K96" s="10">
        <f t="shared" si="55"/>
        <v>38.461538461538467</v>
      </c>
      <c r="L96" s="5">
        <f t="shared" si="56"/>
        <v>7.6923076923076925</v>
      </c>
      <c r="N96" s="10">
        <f t="shared" si="57"/>
        <v>67.857142857142861</v>
      </c>
      <c r="O96" s="10">
        <f t="shared" si="58"/>
        <v>21.428571428571427</v>
      </c>
      <c r="P96" s="5">
        <f t="shared" si="59"/>
        <v>10.714285714285714</v>
      </c>
      <c r="R96" s="10">
        <f t="shared" si="60"/>
        <v>44</v>
      </c>
      <c r="S96" s="10">
        <f t="shared" si="61"/>
        <v>28.000000000000004</v>
      </c>
      <c r="T96" s="5">
        <f t="shared" si="62"/>
        <v>28.000000000000004</v>
      </c>
      <c r="V96" s="24"/>
      <c r="W96" s="24"/>
      <c r="X96" s="24"/>
      <c r="Y96" s="188"/>
      <c r="Z96" s="24"/>
      <c r="AA96" s="24"/>
      <c r="AB96" s="188"/>
      <c r="AC96" s="188"/>
      <c r="AD96" s="188"/>
      <c r="AE96" s="24"/>
      <c r="AF96" s="24"/>
      <c r="AG96" s="188"/>
      <c r="AH96" s="188"/>
      <c r="AI96" s="188"/>
      <c r="AJ96" s="24"/>
      <c r="AK96" s="24"/>
      <c r="AL96" s="188"/>
      <c r="AM96" s="188"/>
      <c r="AN96" s="188"/>
      <c r="AO96" s="24"/>
    </row>
    <row r="97" spans="2:41">
      <c r="B97" s="10">
        <f t="shared" si="48"/>
        <v>19.444444444444446</v>
      </c>
      <c r="C97" s="10">
        <f t="shared" si="49"/>
        <v>27.777777777777779</v>
      </c>
      <c r="D97" s="5">
        <f t="shared" si="50"/>
        <v>52.777777777777779</v>
      </c>
      <c r="F97" s="10">
        <f t="shared" si="51"/>
        <v>42.857142857142854</v>
      </c>
      <c r="G97" s="10">
        <f t="shared" si="52"/>
        <v>31.428571428571427</v>
      </c>
      <c r="H97" s="5">
        <f t="shared" si="53"/>
        <v>25.714285714285712</v>
      </c>
      <c r="J97" s="10">
        <f t="shared" si="54"/>
        <v>54.285714285714285</v>
      </c>
      <c r="K97" s="10">
        <f t="shared" si="55"/>
        <v>34.285714285714285</v>
      </c>
      <c r="L97" s="5">
        <f t="shared" si="56"/>
        <v>11.428571428571429</v>
      </c>
      <c r="N97" s="10">
        <f t="shared" si="57"/>
        <v>50</v>
      </c>
      <c r="O97" s="10">
        <f t="shared" si="58"/>
        <v>30.555555555555557</v>
      </c>
      <c r="P97" s="5">
        <f t="shared" si="59"/>
        <v>19.444444444444446</v>
      </c>
      <c r="R97" s="10">
        <f t="shared" si="60"/>
        <v>58.064516129032263</v>
      </c>
      <c r="S97" s="10">
        <f t="shared" si="61"/>
        <v>29.032258064516132</v>
      </c>
      <c r="T97" s="5">
        <f t="shared" si="62"/>
        <v>12.903225806451612</v>
      </c>
      <c r="V97" s="24"/>
      <c r="W97" s="24"/>
      <c r="X97" s="24"/>
      <c r="Y97" s="188"/>
      <c r="Z97" s="24"/>
      <c r="AA97" s="24"/>
      <c r="AB97" s="188"/>
      <c r="AC97" s="188"/>
      <c r="AD97" s="188"/>
      <c r="AE97" s="24"/>
      <c r="AF97" s="24"/>
      <c r="AG97" s="188"/>
      <c r="AH97" s="188"/>
      <c r="AI97" s="188"/>
      <c r="AJ97" s="24"/>
      <c r="AK97" s="24"/>
      <c r="AL97" s="188"/>
      <c r="AM97" s="188"/>
      <c r="AN97" s="188"/>
      <c r="AO97" s="24"/>
    </row>
    <row r="98" spans="2:41">
      <c r="B98" s="10">
        <f t="shared" si="48"/>
        <v>8.3333333333333321</v>
      </c>
      <c r="C98" s="10">
        <f t="shared" si="49"/>
        <v>29.166666666666668</v>
      </c>
      <c r="D98" s="5">
        <f t="shared" si="50"/>
        <v>62.5</v>
      </c>
      <c r="F98" s="10">
        <f t="shared" si="51"/>
        <v>30.76923076923077</v>
      </c>
      <c r="G98" s="10">
        <f t="shared" si="52"/>
        <v>33.333333333333329</v>
      </c>
      <c r="H98" s="5">
        <f t="shared" si="53"/>
        <v>35.897435897435898</v>
      </c>
      <c r="J98" s="10">
        <f t="shared" si="54"/>
        <v>64.705882352941174</v>
      </c>
      <c r="K98" s="10">
        <f t="shared" si="55"/>
        <v>29.411764705882355</v>
      </c>
      <c r="L98" s="5">
        <f t="shared" si="56"/>
        <v>5.8823529411764701</v>
      </c>
      <c r="N98" s="10">
        <f t="shared" si="57"/>
        <v>42.857142857142854</v>
      </c>
      <c r="O98" s="10">
        <f t="shared" si="58"/>
        <v>28.571428571428569</v>
      </c>
      <c r="P98" s="5">
        <f t="shared" si="59"/>
        <v>28.571428571428569</v>
      </c>
      <c r="R98" s="10">
        <f t="shared" si="60"/>
        <v>69.230769230769226</v>
      </c>
      <c r="S98" s="10">
        <f t="shared" si="61"/>
        <v>30.76923076923077</v>
      </c>
      <c r="T98" s="5">
        <f t="shared" si="62"/>
        <v>0</v>
      </c>
      <c r="V98" s="189"/>
      <c r="W98" s="189"/>
      <c r="X98" s="189"/>
      <c r="Y98" s="188"/>
      <c r="Z98" s="24"/>
      <c r="AA98" s="24"/>
      <c r="AB98" s="188"/>
      <c r="AC98" s="188"/>
      <c r="AD98" s="188"/>
      <c r="AE98" s="24"/>
      <c r="AF98" s="24"/>
      <c r="AG98" s="188"/>
      <c r="AH98" s="188"/>
      <c r="AI98" s="188"/>
      <c r="AJ98" s="24"/>
      <c r="AK98" s="24"/>
      <c r="AL98" s="188"/>
      <c r="AM98" s="188"/>
      <c r="AN98" s="188"/>
      <c r="AO98" s="24"/>
    </row>
    <row r="99" spans="2:41">
      <c r="B99" s="10">
        <f t="shared" si="48"/>
        <v>4.1666666666666661</v>
      </c>
      <c r="C99" s="10">
        <f t="shared" si="49"/>
        <v>20.833333333333336</v>
      </c>
      <c r="D99" s="5">
        <f t="shared" si="50"/>
        <v>75</v>
      </c>
      <c r="F99" s="10">
        <f t="shared" si="51"/>
        <v>25.925925925925924</v>
      </c>
      <c r="G99" s="10">
        <f t="shared" si="52"/>
        <v>33.333333333333329</v>
      </c>
      <c r="H99" s="5">
        <f t="shared" si="53"/>
        <v>40.74074074074074</v>
      </c>
      <c r="J99" s="10">
        <f t="shared" si="54"/>
        <v>46.666666666666664</v>
      </c>
      <c r="K99" s="10">
        <f t="shared" si="55"/>
        <v>33.333333333333329</v>
      </c>
      <c r="L99" s="5">
        <f t="shared" si="56"/>
        <v>20</v>
      </c>
      <c r="N99" s="10">
        <f t="shared" si="57"/>
        <v>50</v>
      </c>
      <c r="O99" s="10">
        <f t="shared" si="58"/>
        <v>35.294117647058826</v>
      </c>
      <c r="P99" s="5">
        <f t="shared" si="59"/>
        <v>14.705882352941178</v>
      </c>
      <c r="R99" s="10">
        <f t="shared" si="60"/>
        <v>48.571428571428569</v>
      </c>
      <c r="S99" s="10">
        <f t="shared" si="61"/>
        <v>34.285714285714285</v>
      </c>
      <c r="T99" s="5">
        <f t="shared" si="62"/>
        <v>17.142857142857142</v>
      </c>
      <c r="V99" s="188"/>
      <c r="W99" s="188"/>
      <c r="X99" s="188"/>
      <c r="Y99" s="188"/>
      <c r="Z99" s="24"/>
      <c r="AA99" s="24"/>
      <c r="AB99" s="188"/>
      <c r="AC99" s="188"/>
      <c r="AD99" s="188"/>
      <c r="AE99" s="24"/>
      <c r="AF99" s="24"/>
      <c r="AG99" s="188"/>
      <c r="AH99" s="188"/>
      <c r="AI99" s="188"/>
      <c r="AJ99" s="24"/>
      <c r="AK99" s="24"/>
      <c r="AL99" s="188"/>
      <c r="AM99" s="188"/>
      <c r="AN99" s="188"/>
      <c r="AO99" s="24"/>
    </row>
    <row r="100" spans="2:41">
      <c r="B100" s="10">
        <f t="shared" si="48"/>
        <v>0</v>
      </c>
      <c r="C100" s="10">
        <f t="shared" si="49"/>
        <v>34.375</v>
      </c>
      <c r="D100" s="5">
        <f t="shared" si="50"/>
        <v>65.625</v>
      </c>
      <c r="F100" s="10">
        <f t="shared" si="51"/>
        <v>27.27272727272727</v>
      </c>
      <c r="G100" s="10">
        <f t="shared" si="52"/>
        <v>30.303030303030305</v>
      </c>
      <c r="H100" s="5">
        <f t="shared" si="53"/>
        <v>42.424242424242422</v>
      </c>
      <c r="J100" s="10">
        <f t="shared" si="54"/>
        <v>68.181818181818173</v>
      </c>
      <c r="K100" s="10">
        <f t="shared" si="55"/>
        <v>27.27272727272727</v>
      </c>
      <c r="L100" s="5">
        <f t="shared" si="56"/>
        <v>4.5454545454545459</v>
      </c>
      <c r="N100" s="10">
        <f t="shared" si="57"/>
        <v>60</v>
      </c>
      <c r="O100" s="10">
        <f t="shared" si="58"/>
        <v>20</v>
      </c>
      <c r="P100" s="5">
        <f t="shared" si="59"/>
        <v>20</v>
      </c>
      <c r="R100" s="10">
        <f t="shared" si="60"/>
        <v>42.857142857142854</v>
      </c>
      <c r="S100" s="10">
        <f t="shared" si="61"/>
        <v>28.571428571428569</v>
      </c>
      <c r="T100" s="5">
        <f t="shared" si="62"/>
        <v>28.571428571428569</v>
      </c>
      <c r="V100" s="188"/>
      <c r="W100" s="188"/>
      <c r="X100" s="188"/>
      <c r="Y100" s="188"/>
      <c r="Z100" s="24"/>
      <c r="AA100" s="24"/>
      <c r="AB100" s="188"/>
      <c r="AC100" s="188"/>
      <c r="AD100" s="188"/>
      <c r="AE100" s="24"/>
      <c r="AF100" s="24"/>
      <c r="AG100" s="188"/>
      <c r="AH100" s="188"/>
      <c r="AI100" s="188"/>
      <c r="AJ100" s="24"/>
      <c r="AK100" s="24"/>
      <c r="AL100" s="188"/>
      <c r="AM100" s="188"/>
      <c r="AN100" s="188"/>
      <c r="AO100" s="24"/>
    </row>
    <row r="101" spans="2:41">
      <c r="B101" s="10">
        <f t="shared" si="48"/>
        <v>12.962962962962962</v>
      </c>
      <c r="C101" s="10">
        <f t="shared" si="49"/>
        <v>29.629629629629626</v>
      </c>
      <c r="D101" s="5">
        <f t="shared" si="50"/>
        <v>57.407407407407405</v>
      </c>
      <c r="F101" s="10">
        <f t="shared" si="51"/>
        <v>23.52941176470588</v>
      </c>
      <c r="G101" s="10">
        <f t="shared" si="52"/>
        <v>20.588235294117645</v>
      </c>
      <c r="H101" s="5">
        <f t="shared" si="53"/>
        <v>55.882352941176471</v>
      </c>
      <c r="J101" s="10">
        <f t="shared" si="54"/>
        <v>66.666666666666657</v>
      </c>
      <c r="K101" s="10">
        <f t="shared" si="55"/>
        <v>33.333333333333329</v>
      </c>
      <c r="L101" s="5">
        <f t="shared" si="56"/>
        <v>0</v>
      </c>
      <c r="N101" s="10">
        <f t="shared" si="57"/>
        <v>44.444444444444443</v>
      </c>
      <c r="O101" s="10">
        <f t="shared" si="58"/>
        <v>33.333333333333329</v>
      </c>
      <c r="P101" s="5">
        <f t="shared" si="59"/>
        <v>22.222222222222221</v>
      </c>
      <c r="R101" s="10">
        <f t="shared" si="60"/>
        <v>60.869565217391312</v>
      </c>
      <c r="S101" s="10">
        <f t="shared" si="61"/>
        <v>30.434782608695656</v>
      </c>
      <c r="T101" s="5">
        <f t="shared" si="62"/>
        <v>8.695652173913043</v>
      </c>
      <c r="V101" s="188"/>
      <c r="W101" s="188"/>
      <c r="X101" s="188"/>
      <c r="Y101" s="188"/>
      <c r="Z101" s="24"/>
      <c r="AA101" s="24"/>
      <c r="AB101" s="188"/>
      <c r="AC101" s="188"/>
      <c r="AD101" s="188"/>
      <c r="AE101" s="24"/>
      <c r="AF101" s="24"/>
      <c r="AG101" s="188"/>
      <c r="AH101" s="188"/>
      <c r="AI101" s="188"/>
      <c r="AJ101" s="24"/>
      <c r="AK101" s="24"/>
      <c r="AL101" s="188"/>
      <c r="AM101" s="188"/>
      <c r="AN101" s="188"/>
      <c r="AO101" s="24"/>
    </row>
    <row r="102" spans="2:41" ht="18.350000000000001" thickBot="1">
      <c r="B102" s="14">
        <f t="shared" si="48"/>
        <v>15.151515151515152</v>
      </c>
      <c r="C102" s="14">
        <f t="shared" si="49"/>
        <v>27.27272727272727</v>
      </c>
      <c r="D102" s="13">
        <f t="shared" si="50"/>
        <v>57.575757575757578</v>
      </c>
      <c r="F102" s="14">
        <f t="shared" si="51"/>
        <v>32.352941176470587</v>
      </c>
      <c r="G102" s="14">
        <f t="shared" si="52"/>
        <v>29.411764705882355</v>
      </c>
      <c r="H102" s="13">
        <f t="shared" si="53"/>
        <v>38.235294117647058</v>
      </c>
      <c r="J102" s="14">
        <f t="shared" si="54"/>
        <v>59.375</v>
      </c>
      <c r="K102" s="14">
        <f t="shared" si="55"/>
        <v>21.875</v>
      </c>
      <c r="L102" s="13">
        <f t="shared" si="56"/>
        <v>18.75</v>
      </c>
      <c r="N102" s="14">
        <f t="shared" si="57"/>
        <v>42.307692307692307</v>
      </c>
      <c r="O102" s="14">
        <f t="shared" si="58"/>
        <v>42.307692307692307</v>
      </c>
      <c r="P102" s="13">
        <f t="shared" si="59"/>
        <v>15.384615384615385</v>
      </c>
      <c r="R102" s="14">
        <f t="shared" si="60"/>
        <v>53.333333333333336</v>
      </c>
      <c r="S102" s="14">
        <f t="shared" si="61"/>
        <v>33.333333333333329</v>
      </c>
      <c r="T102" s="13">
        <f t="shared" si="62"/>
        <v>13.333333333333334</v>
      </c>
      <c r="V102" s="188"/>
      <c r="W102" s="188"/>
      <c r="X102" s="188"/>
      <c r="Y102" s="188"/>
      <c r="Z102" s="24"/>
      <c r="AA102" s="24"/>
      <c r="AB102" s="188"/>
      <c r="AC102" s="188"/>
      <c r="AD102" s="188"/>
      <c r="AE102" s="24"/>
      <c r="AF102" s="24"/>
      <c r="AG102" s="188"/>
      <c r="AH102" s="188"/>
      <c r="AI102" s="188"/>
      <c r="AJ102" s="24"/>
      <c r="AK102" s="24"/>
      <c r="AL102" s="188"/>
      <c r="AM102" s="188"/>
      <c r="AN102" s="188"/>
      <c r="AO102" s="24"/>
    </row>
    <row r="103" spans="2:41" ht="18.350000000000001" thickBot="1">
      <c r="B103" s="90">
        <f>AVERAGE(B93:B102)</f>
        <v>13.367063574510382</v>
      </c>
      <c r="C103" s="90">
        <f>AVERAGE(C93:C102)</f>
        <v>30.369381591456055</v>
      </c>
      <c r="D103" s="90">
        <f>AVERAGE(D93:D102)</f>
        <v>56.263554834033563</v>
      </c>
      <c r="F103" s="90">
        <f>AVERAGE(F93:F102)</f>
        <v>29.656434017488788</v>
      </c>
      <c r="G103" s="90">
        <f>AVERAGE(G93:G102)</f>
        <v>32.478578892371992</v>
      </c>
      <c r="H103" s="90">
        <f>AVERAGE(H93:H102)</f>
        <v>37.864987090139223</v>
      </c>
      <c r="J103" s="90">
        <f>AVERAGE(J93:J102)</f>
        <v>57.362037511824042</v>
      </c>
      <c r="K103" s="90">
        <f>AVERAGE(K93:K102)</f>
        <v>31.248954042478704</v>
      </c>
      <c r="L103" s="90">
        <f>AVERAGE(L93:L102)</f>
        <v>11.38900844569725</v>
      </c>
      <c r="N103" s="90">
        <f>AVERAGE(N93:N102)</f>
        <v>49.694694194694193</v>
      </c>
      <c r="O103" s="90">
        <f>AVERAGE(O93:O102)</f>
        <v>30.975909711203833</v>
      </c>
      <c r="P103" s="90">
        <f>AVERAGE(P93:P102)</f>
        <v>19.329396094101977</v>
      </c>
      <c r="R103" s="90">
        <f>AVERAGE(R93:R102)</f>
        <v>54.054847983038727</v>
      </c>
      <c r="S103" s="90">
        <f>AVERAGE(S93:S102)</f>
        <v>30.846861558783012</v>
      </c>
      <c r="T103" s="90">
        <f>AVERAGE(T93:T102)</f>
        <v>15.098290458178258</v>
      </c>
      <c r="V103" s="188"/>
      <c r="W103" s="188"/>
      <c r="X103" s="188"/>
      <c r="Y103" s="188"/>
      <c r="Z103" s="24"/>
      <c r="AA103" s="24"/>
      <c r="AB103" s="188"/>
      <c r="AC103" s="188"/>
      <c r="AD103" s="188"/>
      <c r="AE103" s="24"/>
      <c r="AF103" s="24"/>
      <c r="AG103" s="188"/>
      <c r="AH103" s="188"/>
      <c r="AI103" s="188"/>
      <c r="AJ103" s="24"/>
      <c r="AK103" s="24"/>
      <c r="AL103" s="188"/>
      <c r="AM103" s="188"/>
      <c r="AN103" s="188"/>
      <c r="AO103" s="24"/>
    </row>
    <row r="104" spans="2:41">
      <c r="V104" s="188"/>
      <c r="W104" s="188"/>
      <c r="X104" s="188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2:41" ht="18.350000000000001" thickBot="1">
      <c r="V105" s="188"/>
      <c r="W105" s="188"/>
      <c r="X105" s="188"/>
      <c r="Y105" s="24"/>
      <c r="Z105" s="24"/>
    </row>
    <row r="106" spans="2:41" ht="18.350000000000001" thickBot="1">
      <c r="B106" s="1" t="s">
        <v>180</v>
      </c>
      <c r="C106" s="2"/>
      <c r="D106" s="2"/>
      <c r="E106" s="2"/>
      <c r="F106" s="3"/>
      <c r="H106" s="1" t="s">
        <v>181</v>
      </c>
      <c r="I106" s="2"/>
      <c r="J106" s="2"/>
      <c r="K106" s="2"/>
      <c r="L106" s="3"/>
      <c r="N106" s="1" t="s">
        <v>182</v>
      </c>
      <c r="O106" s="2"/>
      <c r="P106" s="2"/>
      <c r="Q106" s="2"/>
      <c r="R106" s="3"/>
      <c r="V106" s="188"/>
      <c r="W106" s="188"/>
      <c r="X106" s="188"/>
      <c r="Y106" s="24"/>
      <c r="Z106" s="24"/>
    </row>
    <row r="107" spans="2:41" ht="18.350000000000001" thickBot="1">
      <c r="B107" s="19" t="s">
        <v>4</v>
      </c>
      <c r="C107" s="19" t="s">
        <v>6</v>
      </c>
      <c r="D107" s="19" t="s">
        <v>8</v>
      </c>
      <c r="E107" s="19" t="s">
        <v>10</v>
      </c>
      <c r="F107" s="19" t="s">
        <v>12</v>
      </c>
      <c r="H107" s="19" t="s">
        <v>4</v>
      </c>
      <c r="I107" s="19" t="s">
        <v>6</v>
      </c>
      <c r="J107" s="19" t="s">
        <v>8</v>
      </c>
      <c r="K107" s="19" t="s">
        <v>10</v>
      </c>
      <c r="L107" s="19" t="s">
        <v>12</v>
      </c>
      <c r="N107" s="19" t="s">
        <v>4</v>
      </c>
      <c r="O107" s="19" t="s">
        <v>6</v>
      </c>
      <c r="P107" s="19" t="s">
        <v>8</v>
      </c>
      <c r="Q107" s="19" t="s">
        <v>10</v>
      </c>
      <c r="R107" s="19" t="s">
        <v>12</v>
      </c>
      <c r="V107" s="188"/>
      <c r="W107" s="188"/>
      <c r="X107" s="188"/>
      <c r="Y107" s="24"/>
      <c r="Z107" s="24"/>
    </row>
    <row r="108" spans="2:41">
      <c r="B108" s="6">
        <v>12.06</v>
      </c>
      <c r="C108" s="6">
        <v>28.53</v>
      </c>
      <c r="D108" s="6">
        <v>56.53</v>
      </c>
      <c r="E108" s="6">
        <v>49.46</v>
      </c>
      <c r="F108" s="6">
        <v>51.17</v>
      </c>
      <c r="H108" s="6">
        <v>32.67</v>
      </c>
      <c r="I108" s="6">
        <v>31.14</v>
      </c>
      <c r="J108" s="6">
        <v>30.63</v>
      </c>
      <c r="K108" s="6">
        <v>31.41</v>
      </c>
      <c r="L108" s="6">
        <v>32.82</v>
      </c>
      <c r="N108" s="6">
        <v>55.28</v>
      </c>
      <c r="O108" s="6">
        <v>40.33</v>
      </c>
      <c r="P108" s="6">
        <v>12.84</v>
      </c>
      <c r="Q108" s="6">
        <v>19.13</v>
      </c>
      <c r="R108" s="6">
        <v>16.010000000000002</v>
      </c>
      <c r="V108" s="188"/>
      <c r="W108" s="188"/>
      <c r="X108" s="188"/>
      <c r="Y108" s="24"/>
      <c r="Z108" s="24"/>
    </row>
    <row r="109" spans="2:41">
      <c r="B109" s="10">
        <v>13.05</v>
      </c>
      <c r="C109" s="10">
        <v>26.97</v>
      </c>
      <c r="D109" s="10">
        <v>56.46</v>
      </c>
      <c r="E109" s="10">
        <v>52.38</v>
      </c>
      <c r="F109" s="10">
        <v>51.75</v>
      </c>
      <c r="H109" s="10">
        <v>30.21</v>
      </c>
      <c r="I109" s="10">
        <v>31.97</v>
      </c>
      <c r="J109" s="10">
        <v>30.98</v>
      </c>
      <c r="K109" s="10">
        <v>31.62</v>
      </c>
      <c r="L109" s="10">
        <v>32.799999999999997</v>
      </c>
      <c r="N109" s="10">
        <v>56.74</v>
      </c>
      <c r="O109" s="10">
        <v>41.06</v>
      </c>
      <c r="P109" s="10">
        <v>12.56</v>
      </c>
      <c r="Q109" s="10">
        <v>16</v>
      </c>
      <c r="R109" s="10">
        <v>15.46</v>
      </c>
      <c r="V109" s="188"/>
      <c r="W109" s="188"/>
      <c r="X109" s="188"/>
      <c r="Y109" s="24"/>
      <c r="Z109" s="24"/>
    </row>
    <row r="110" spans="2:41" ht="18.350000000000001" thickBot="1">
      <c r="B110" s="14">
        <v>13.37</v>
      </c>
      <c r="C110" s="14">
        <v>29.66</v>
      </c>
      <c r="D110" s="14">
        <v>57.36</v>
      </c>
      <c r="E110" s="14">
        <v>49.69</v>
      </c>
      <c r="F110" s="14">
        <v>54.05</v>
      </c>
      <c r="H110" s="14">
        <v>30.37</v>
      </c>
      <c r="I110" s="14">
        <v>32.479999999999997</v>
      </c>
      <c r="J110" s="14">
        <v>31.25</v>
      </c>
      <c r="K110" s="14">
        <v>30.98</v>
      </c>
      <c r="L110" s="14">
        <v>30.85</v>
      </c>
      <c r="N110" s="14">
        <v>56.26</v>
      </c>
      <c r="O110" s="14">
        <v>37.869999999999997</v>
      </c>
      <c r="P110" s="14">
        <v>11.39</v>
      </c>
      <c r="Q110" s="14">
        <v>19.329999999999998</v>
      </c>
      <c r="R110" s="14">
        <v>15.1</v>
      </c>
      <c r="V110" s="24"/>
      <c r="W110" s="24"/>
      <c r="X110" s="24"/>
      <c r="Y110" s="24"/>
      <c r="Z110" s="24"/>
    </row>
    <row r="111" spans="2:41" ht="18.350000000000001" thickBot="1">
      <c r="B111" s="90">
        <f>AVERAGE(B108:B110)</f>
        <v>12.826666666666666</v>
      </c>
      <c r="C111" s="90">
        <f t="shared" ref="C111:F111" si="63">AVERAGE(C108:C110)</f>
        <v>28.386666666666667</v>
      </c>
      <c r="D111" s="90">
        <f t="shared" si="63"/>
        <v>56.783333333333339</v>
      </c>
      <c r="E111" s="90">
        <f t="shared" si="63"/>
        <v>50.51</v>
      </c>
      <c r="F111" s="90">
        <f t="shared" si="63"/>
        <v>52.323333333333331</v>
      </c>
      <c r="H111" s="90">
        <f>AVERAGE(H108:H110)</f>
        <v>31.083333333333332</v>
      </c>
      <c r="I111" s="90">
        <f t="shared" ref="I111:L111" si="64">AVERAGE(I108:I110)</f>
        <v>31.863333333333333</v>
      </c>
      <c r="J111" s="90">
        <f t="shared" si="64"/>
        <v>30.953333333333333</v>
      </c>
      <c r="K111" s="90">
        <f t="shared" si="64"/>
        <v>31.33666666666667</v>
      </c>
      <c r="L111" s="90">
        <f t="shared" si="64"/>
        <v>32.156666666666666</v>
      </c>
      <c r="N111" s="90">
        <f>AVERAGE(N108:N110)</f>
        <v>56.093333333333334</v>
      </c>
      <c r="O111" s="90">
        <f t="shared" ref="O111:R111" si="65">AVERAGE(O108:O110)</f>
        <v>39.75333333333333</v>
      </c>
      <c r="P111" s="90">
        <f t="shared" si="65"/>
        <v>12.263333333333334</v>
      </c>
      <c r="Q111" s="90">
        <f t="shared" si="65"/>
        <v>18.153333333333332</v>
      </c>
      <c r="R111" s="90">
        <f t="shared" si="65"/>
        <v>15.523333333333333</v>
      </c>
    </row>
    <row r="112" spans="2:41" ht="18.350000000000001" thickBot="1">
      <c r="B112" s="28">
        <f>STDEV(B108:B110)</f>
        <v>0.68295924719805401</v>
      </c>
      <c r="C112" s="28">
        <f t="shared" ref="C112:F112" si="66">STDEV(C108:C110)</f>
        <v>1.3507158595845892</v>
      </c>
      <c r="D112" s="28">
        <f t="shared" si="66"/>
        <v>0.50063293272949239</v>
      </c>
      <c r="E112" s="28">
        <f t="shared" si="66"/>
        <v>1.6235455029040626</v>
      </c>
      <c r="F112" s="28">
        <f t="shared" si="66"/>
        <v>1.5231983893548886</v>
      </c>
      <c r="H112" s="28">
        <f>STDEV(H108:H110)</f>
        <v>1.3764204783907186</v>
      </c>
      <c r="I112" s="28">
        <f t="shared" ref="I112:L112" si="67">STDEV(I108:I110)</f>
        <v>0.67633817970992216</v>
      </c>
      <c r="J112" s="28">
        <f t="shared" si="67"/>
        <v>0.31085902485424749</v>
      </c>
      <c r="K112" s="28">
        <f t="shared" si="67"/>
        <v>0.32624121954978874</v>
      </c>
      <c r="L112" s="28">
        <f t="shared" si="67"/>
        <v>1.1316507117186512</v>
      </c>
      <c r="N112" s="28">
        <f>STDEV(N108:N110)</f>
        <v>0.74413260467025188</v>
      </c>
      <c r="O112" s="28">
        <f t="shared" ref="O112:R112" si="68">STDEV(O108:O110)</f>
        <v>1.6713567343129772</v>
      </c>
      <c r="P112" s="28">
        <f t="shared" si="68"/>
        <v>0.7691770494062683</v>
      </c>
      <c r="Q112" s="28">
        <f t="shared" si="68"/>
        <v>1.8675206379939502</v>
      </c>
      <c r="R112" s="28">
        <f t="shared" si="68"/>
        <v>0.4582939377008321</v>
      </c>
    </row>
    <row r="113" spans="1:49" ht="18.350000000000001" thickBot="1"/>
    <row r="114" spans="1:49" ht="18.350000000000001" thickBot="1">
      <c r="A114" s="18" t="s">
        <v>197</v>
      </c>
      <c r="B114" s="95" t="s">
        <v>310</v>
      </c>
      <c r="U114" s="19"/>
      <c r="V114" s="1" t="s">
        <v>184</v>
      </c>
      <c r="W114" s="2"/>
      <c r="X114" s="2"/>
      <c r="Y114" s="3"/>
      <c r="Z114" s="1" t="s">
        <v>185</v>
      </c>
      <c r="AA114" s="2"/>
      <c r="AB114" s="2"/>
      <c r="AC114" s="3"/>
      <c r="AD114" s="1" t="s">
        <v>186</v>
      </c>
      <c r="AE114" s="2"/>
      <c r="AF114" s="2"/>
      <c r="AG114" s="3"/>
      <c r="AH114" s="1" t="s">
        <v>187</v>
      </c>
      <c r="AI114" s="2"/>
      <c r="AJ114" s="2"/>
      <c r="AK114" s="3"/>
      <c r="AL114" s="1" t="s">
        <v>188</v>
      </c>
      <c r="AM114" s="2"/>
      <c r="AN114" s="2"/>
      <c r="AO114" s="3"/>
      <c r="AP114" s="1" t="s">
        <v>189</v>
      </c>
      <c r="AQ114" s="2"/>
      <c r="AR114" s="2"/>
      <c r="AS114" s="3"/>
      <c r="AT114" s="1" t="s">
        <v>190</v>
      </c>
      <c r="AU114" s="2"/>
      <c r="AV114" s="2"/>
      <c r="AW114" s="3"/>
    </row>
    <row r="115" spans="1:49" ht="18.350000000000001" thickBot="1">
      <c r="B115" s="19" t="s">
        <v>199</v>
      </c>
      <c r="C115" s="2" t="s">
        <v>184</v>
      </c>
      <c r="D115" s="2" t="s">
        <v>185</v>
      </c>
      <c r="E115" s="2" t="s">
        <v>186</v>
      </c>
      <c r="F115" s="2" t="s">
        <v>187</v>
      </c>
      <c r="G115" s="2" t="s">
        <v>188</v>
      </c>
      <c r="H115" s="2" t="s">
        <v>189</v>
      </c>
      <c r="I115" s="3" t="s">
        <v>190</v>
      </c>
      <c r="L115" s="19" t="s">
        <v>199</v>
      </c>
      <c r="M115" s="15" t="s">
        <v>184</v>
      </c>
      <c r="N115" s="15" t="s">
        <v>185</v>
      </c>
      <c r="O115" s="15" t="s">
        <v>186</v>
      </c>
      <c r="P115" s="15" t="s">
        <v>187</v>
      </c>
      <c r="Q115" s="15" t="s">
        <v>188</v>
      </c>
      <c r="R115" s="15" t="s">
        <v>189</v>
      </c>
      <c r="S115" s="16" t="s">
        <v>190</v>
      </c>
      <c r="U115" s="19" t="s">
        <v>198</v>
      </c>
      <c r="V115" s="86">
        <f>AVERAGE(M116:M121)</f>
        <v>30.854014054758846</v>
      </c>
      <c r="W115" s="64">
        <f>AVERAGE(M122:M127)</f>
        <v>33.546868327339723</v>
      </c>
      <c r="X115" s="64">
        <f>AVERAGE(M128:M133)</f>
        <v>34.90471784716626</v>
      </c>
      <c r="Y115" s="60">
        <f>AVERAGE(M134:M139)</f>
        <v>38.997199832550272</v>
      </c>
      <c r="Z115" s="86">
        <f>AVERAGE(N116:N121)</f>
        <v>26.584294949667058</v>
      </c>
      <c r="AA115" s="64">
        <f>AVERAGE(N122:N127)</f>
        <v>28.726886558587903</v>
      </c>
      <c r="AB115" s="64">
        <f>AVERAGE(N128:N133)</f>
        <v>28.230009635065276</v>
      </c>
      <c r="AC115" s="60">
        <f>AVERAGE(N134:N139)</f>
        <v>24.503406715394362</v>
      </c>
      <c r="AD115" s="86">
        <f>AVERAGE(O116:O121)</f>
        <v>14.150851821492504</v>
      </c>
      <c r="AE115" s="64">
        <f>AVERAGE(O122:O127)</f>
        <v>16.454297584212497</v>
      </c>
      <c r="AF115" s="64">
        <f>AVERAGE(O128:O133)</f>
        <v>14.891366457587589</v>
      </c>
      <c r="AG115" s="60">
        <f>AVERAGE(O134:O139)</f>
        <v>15.190032934080842</v>
      </c>
      <c r="AH115" s="86">
        <f>AVERAGE(P116:P121)</f>
        <v>12.509014645547891</v>
      </c>
      <c r="AI115" s="64">
        <f>AVERAGE(P122:P127)</f>
        <v>8.6282456160588392</v>
      </c>
      <c r="AJ115" s="64">
        <f>AVERAGE(P128:P133)</f>
        <v>9.479098337764805</v>
      </c>
      <c r="AK115" s="60">
        <f>AVERAGE(P134:P139)</f>
        <v>8.7008692182243621</v>
      </c>
      <c r="AL115" s="86">
        <f>AVERAGE(Q116:Q121)</f>
        <v>5.790826078396857</v>
      </c>
      <c r="AM115" s="64">
        <f>AVERAGE(Q122:Q127)</f>
        <v>5.2602619300151838</v>
      </c>
      <c r="AN115" s="64">
        <f>AVERAGE(Q128:Q133)</f>
        <v>5.1459830870540815</v>
      </c>
      <c r="AO115" s="60">
        <f>AVERAGE(Q134:Q139)</f>
        <v>5.2179106215920426</v>
      </c>
      <c r="AP115" s="86">
        <f>AVERAGE(R116:R121)</f>
        <v>6.1700562040421874</v>
      </c>
      <c r="AQ115" s="64">
        <f>AVERAGE(R122:R127)</f>
        <v>3.988113003381788</v>
      </c>
      <c r="AR115" s="64">
        <f>AVERAGE(R128:R133)</f>
        <v>3.9173017019795076</v>
      </c>
      <c r="AS115" s="60">
        <f>AVERAGE(R134:R139)</f>
        <v>4.5545908627166698</v>
      </c>
      <c r="AT115" s="86">
        <f>AVERAGE(S116:S121)</f>
        <v>3.9409422460946604</v>
      </c>
      <c r="AU115" s="64">
        <f>AVERAGE(S122:S127)</f>
        <v>3.3953269804040693</v>
      </c>
      <c r="AV115" s="64">
        <f>AVERAGE(S128:S133)</f>
        <v>3.4315229333824711</v>
      </c>
      <c r="AW115" s="60">
        <f>AVERAGE(S134:S139)</f>
        <v>2.8359898154414505</v>
      </c>
    </row>
    <row r="116" spans="1:49" ht="18.350000000000001" thickBot="1">
      <c r="B116" s="6" t="s">
        <v>126</v>
      </c>
      <c r="C116" s="15">
        <v>297</v>
      </c>
      <c r="D116" s="15">
        <v>298</v>
      </c>
      <c r="E116" s="15">
        <v>198</v>
      </c>
      <c r="F116" s="15">
        <v>77</v>
      </c>
      <c r="G116" s="15">
        <v>57</v>
      </c>
      <c r="H116" s="15">
        <v>49</v>
      </c>
      <c r="I116" s="16">
        <v>44</v>
      </c>
      <c r="J116" s="91">
        <f>SUM(C116:I116)</f>
        <v>1020</v>
      </c>
      <c r="L116" s="9" t="s">
        <v>126</v>
      </c>
      <c r="M116" s="9">
        <f>C116/J116*100</f>
        <v>29.117647058823533</v>
      </c>
      <c r="N116" s="15">
        <f>D116/J116*100</f>
        <v>29.215686274509807</v>
      </c>
      <c r="O116" s="15">
        <f>E116/J116*100</f>
        <v>19.411764705882355</v>
      </c>
      <c r="P116" s="15">
        <f>F116/J116*100</f>
        <v>7.5490196078431371</v>
      </c>
      <c r="Q116" s="15">
        <f>G116/J116*100</f>
        <v>5.5882352941176476</v>
      </c>
      <c r="R116" s="15">
        <f>H116/J116*100</f>
        <v>4.8039215686274517</v>
      </c>
      <c r="S116" s="16">
        <f>I116/J116*100</f>
        <v>4.3137254901960782</v>
      </c>
      <c r="U116" s="19" t="s">
        <v>200</v>
      </c>
      <c r="V116" s="92">
        <f>AVERAGE(M142:M147)</f>
        <v>24.335104057485285</v>
      </c>
      <c r="W116" s="93">
        <f>AVERAGE(M148:M153)</f>
        <v>23.228152992840482</v>
      </c>
      <c r="X116" s="93">
        <f>AVERAGE(M154:M159)</f>
        <v>25.351169783993736</v>
      </c>
      <c r="Y116" s="94">
        <f>AVERAGE(M160:M165)</f>
        <v>25.151705554928842</v>
      </c>
      <c r="Z116" s="92">
        <f>AVERAGE(N142:N147)</f>
        <v>22.09452202643411</v>
      </c>
      <c r="AA116" s="93">
        <f>AVERAGE(N148:N153)</f>
        <v>18.931484655484969</v>
      </c>
      <c r="AB116" s="93">
        <f>AVERAGE(N154:N159)</f>
        <v>22.273804477627944</v>
      </c>
      <c r="AC116" s="94">
        <f>AVERAGE(N160:N165)</f>
        <v>17.082798083933763</v>
      </c>
      <c r="AD116" s="92">
        <f>AVERAGE(O142:O147)</f>
        <v>14.506363085400627</v>
      </c>
      <c r="AE116" s="93">
        <f>AVERAGE(O148:O153)</f>
        <v>18.292486546312517</v>
      </c>
      <c r="AF116" s="93">
        <f>AVERAGE(O154:O159)</f>
        <v>16.345626333859354</v>
      </c>
      <c r="AG116" s="94">
        <f>AVERAGE(O160:O165)</f>
        <v>15.983622209938025</v>
      </c>
      <c r="AH116" s="92">
        <f>AVERAGE(P142:P147)</f>
        <v>13.548092256353309</v>
      </c>
      <c r="AI116" s="93">
        <f>AVERAGE(P148:P153)</f>
        <v>11.36933737615888</v>
      </c>
      <c r="AJ116" s="93">
        <f>AVERAGE(P154:P159)</f>
        <v>10.842155928830755</v>
      </c>
      <c r="AK116" s="94">
        <f>AVERAGE(P160:P165)</f>
        <v>11.845274788518033</v>
      </c>
      <c r="AL116" s="92">
        <f>AVERAGE(Q142:Q147)</f>
        <v>9.252163035966408</v>
      </c>
      <c r="AM116" s="93">
        <f>AVERAGE(Q148:Q153)</f>
        <v>11.144235470466279</v>
      </c>
      <c r="AN116" s="93">
        <f>AVERAGE(Q154:Q159)</f>
        <v>9.9192345292558795</v>
      </c>
      <c r="AO116" s="94">
        <f>AVERAGE(Q160:Q165)</f>
        <v>10.59019054451711</v>
      </c>
      <c r="AP116" s="92">
        <f>AVERAGE(R142:R147)</f>
        <v>7.7263524356279021</v>
      </c>
      <c r="AQ116" s="93">
        <f>AVERAGE(R148:R153)</f>
        <v>9.1413703494351513</v>
      </c>
      <c r="AR116" s="93">
        <f>AVERAGE(R154:R159)</f>
        <v>7.6949032871105905</v>
      </c>
      <c r="AS116" s="94">
        <f>AVERAGE(R160:R165)</f>
        <v>9.7677278805420027</v>
      </c>
      <c r="AT116" s="92">
        <f>AVERAGE(S142:S147)</f>
        <v>8.5374031027323589</v>
      </c>
      <c r="AU116" s="93">
        <f>AVERAGE(S148:S153)</f>
        <v>7.8929326093017167</v>
      </c>
      <c r="AV116" s="93">
        <f>AVERAGE(S154:S159)</f>
        <v>7.5731056593217438</v>
      </c>
      <c r="AW116" s="94">
        <f>AVERAGE(S160:S165)</f>
        <v>9.5786809376222237</v>
      </c>
    </row>
    <row r="117" spans="1:49" ht="18.350000000000001" thickBot="1">
      <c r="B117" s="10" t="s">
        <v>127</v>
      </c>
      <c r="C117">
        <v>179</v>
      </c>
      <c r="D117">
        <v>123</v>
      </c>
      <c r="E117">
        <v>99</v>
      </c>
      <c r="F117">
        <v>97</v>
      </c>
      <c r="G117">
        <v>23</v>
      </c>
      <c r="H117">
        <v>19</v>
      </c>
      <c r="I117" s="5">
        <v>19</v>
      </c>
      <c r="J117" s="91">
        <f t="shared" ref="J117:J139" si="69">SUM(C117:I117)</f>
        <v>559</v>
      </c>
      <c r="L117" s="4" t="s">
        <v>127</v>
      </c>
      <c r="M117" s="4">
        <f t="shared" ref="M117:M139" si="70">C117/J117*100</f>
        <v>32.021466905187836</v>
      </c>
      <c r="N117" s="24">
        <f t="shared" ref="N117:N139" si="71">D117/J117*100</f>
        <v>22.003577817531305</v>
      </c>
      <c r="O117" s="24">
        <f t="shared" ref="O117:O139" si="72">E117/J117*100</f>
        <v>17.710196779964221</v>
      </c>
      <c r="P117" s="24">
        <f t="shared" ref="P117:P139" si="73">F117/J117*100</f>
        <v>17.352415026833633</v>
      </c>
      <c r="Q117" s="24">
        <f t="shared" ref="Q117:Q139" si="74">G117/J117*100</f>
        <v>4.1144901610017888</v>
      </c>
      <c r="R117" s="24">
        <f t="shared" ref="R117:R139" si="75">H117/J117*100</f>
        <v>3.3989266547406083</v>
      </c>
      <c r="S117" s="5">
        <f t="shared" ref="S117:S139" si="76">I117/J117*100</f>
        <v>3.3989266547406083</v>
      </c>
    </row>
    <row r="118" spans="1:49" ht="18.350000000000001" thickBot="1">
      <c r="B118" s="10" t="s">
        <v>128</v>
      </c>
      <c r="C118">
        <v>298</v>
      </c>
      <c r="D118">
        <v>177</v>
      </c>
      <c r="E118">
        <v>107</v>
      </c>
      <c r="F118">
        <v>99</v>
      </c>
      <c r="G118">
        <v>34</v>
      </c>
      <c r="H118">
        <v>55</v>
      </c>
      <c r="I118" s="5">
        <v>23</v>
      </c>
      <c r="J118" s="91">
        <f t="shared" si="69"/>
        <v>793</v>
      </c>
      <c r="L118" s="4" t="s">
        <v>128</v>
      </c>
      <c r="M118" s="4">
        <f t="shared" si="70"/>
        <v>37.578814627994959</v>
      </c>
      <c r="N118" s="24">
        <f t="shared" si="71"/>
        <v>22.320302648171499</v>
      </c>
      <c r="O118" s="24">
        <f t="shared" si="72"/>
        <v>13.493064312736443</v>
      </c>
      <c r="P118" s="24">
        <f t="shared" si="73"/>
        <v>12.484237074401008</v>
      </c>
      <c r="Q118" s="24">
        <f t="shared" si="74"/>
        <v>4.2875157629255991</v>
      </c>
      <c r="R118" s="24">
        <f t="shared" si="75"/>
        <v>6.9356872635561162</v>
      </c>
      <c r="S118" s="5">
        <f t="shared" si="76"/>
        <v>2.9003783102143759</v>
      </c>
      <c r="U118" s="19"/>
      <c r="V118" s="19" t="s">
        <v>184</v>
      </c>
      <c r="W118" s="19" t="s">
        <v>185</v>
      </c>
      <c r="X118" s="19" t="s">
        <v>186</v>
      </c>
      <c r="Y118" s="19" t="s">
        <v>187</v>
      </c>
      <c r="Z118" s="19" t="s">
        <v>188</v>
      </c>
      <c r="AA118" s="19" t="s">
        <v>189</v>
      </c>
      <c r="AB118" s="19" t="s">
        <v>190</v>
      </c>
    </row>
    <row r="119" spans="1:49" ht="18.350000000000001" thickBot="1">
      <c r="B119" s="10" t="s">
        <v>129</v>
      </c>
      <c r="C119">
        <v>279</v>
      </c>
      <c r="D119">
        <v>198</v>
      </c>
      <c r="E119">
        <v>137</v>
      </c>
      <c r="F119">
        <v>99</v>
      </c>
      <c r="G119">
        <v>49</v>
      </c>
      <c r="H119">
        <v>58</v>
      </c>
      <c r="I119" s="5">
        <v>33</v>
      </c>
      <c r="J119" s="91">
        <f t="shared" si="69"/>
        <v>853</v>
      </c>
      <c r="L119" s="4" t="s">
        <v>129</v>
      </c>
      <c r="M119" s="4">
        <f t="shared" si="70"/>
        <v>32.708089097303635</v>
      </c>
      <c r="N119" s="24">
        <f t="shared" si="71"/>
        <v>23.212192262602578</v>
      </c>
      <c r="O119" s="24">
        <f t="shared" si="72"/>
        <v>16.060961313012896</v>
      </c>
      <c r="P119" s="24">
        <f t="shared" si="73"/>
        <v>11.606096131301289</v>
      </c>
      <c r="Q119" s="24">
        <f t="shared" si="74"/>
        <v>5.7444314185228604</v>
      </c>
      <c r="R119" s="24">
        <f t="shared" si="75"/>
        <v>6.7995310668229783</v>
      </c>
      <c r="S119" s="5">
        <f t="shared" si="76"/>
        <v>3.8686987104337636</v>
      </c>
      <c r="U119" s="19" t="s">
        <v>183</v>
      </c>
      <c r="V119" s="27">
        <f>AVERAGE(V115:Y115)</f>
        <v>34.575700015453776</v>
      </c>
      <c r="W119" s="27">
        <f>AVERAGE(Z115:AC115)</f>
        <v>27.011149464678649</v>
      </c>
      <c r="X119" s="27">
        <f>AVERAGE(AD115:AG115)</f>
        <v>15.171637199343357</v>
      </c>
      <c r="Y119" s="27">
        <f>AVERAGE(AH115:AK115)</f>
        <v>9.8293069543989748</v>
      </c>
      <c r="Z119" s="27">
        <f>AVERAGE(AL115:AO115)</f>
        <v>5.3537454292645412</v>
      </c>
      <c r="AA119" s="27">
        <f>AVERAGE(AP115:AS115)</f>
        <v>4.6575154430300385</v>
      </c>
      <c r="AB119" s="27">
        <f>AVERAGE(AT115:AW115)</f>
        <v>3.4009454938306627</v>
      </c>
    </row>
    <row r="120" spans="1:49" ht="18.350000000000001" thickBot="1">
      <c r="B120" s="10" t="s">
        <v>130</v>
      </c>
      <c r="C120">
        <v>367</v>
      </c>
      <c r="D120">
        <v>442</v>
      </c>
      <c r="E120">
        <v>79</v>
      </c>
      <c r="F120">
        <v>103</v>
      </c>
      <c r="G120">
        <v>59</v>
      </c>
      <c r="H120">
        <v>43</v>
      </c>
      <c r="I120" s="5">
        <v>51</v>
      </c>
      <c r="J120" s="91">
        <f t="shared" si="69"/>
        <v>1144</v>
      </c>
      <c r="L120" s="4" t="s">
        <v>130</v>
      </c>
      <c r="M120" s="4">
        <f t="shared" si="70"/>
        <v>32.08041958041958</v>
      </c>
      <c r="N120" s="24">
        <f t="shared" si="71"/>
        <v>38.636363636363633</v>
      </c>
      <c r="O120" s="24">
        <f t="shared" si="72"/>
        <v>6.905594405594405</v>
      </c>
      <c r="P120" s="24">
        <f t="shared" si="73"/>
        <v>9.0034965034965033</v>
      </c>
      <c r="Q120" s="24">
        <f t="shared" si="74"/>
        <v>5.1573426573426575</v>
      </c>
      <c r="R120" s="24">
        <f t="shared" si="75"/>
        <v>3.7587412587412583</v>
      </c>
      <c r="S120" s="5">
        <f t="shared" si="76"/>
        <v>4.4580419580419584</v>
      </c>
      <c r="U120" s="14" t="s">
        <v>201</v>
      </c>
      <c r="V120" s="27">
        <f>AVERAGE(V116:Y116)</f>
        <v>24.516533097312085</v>
      </c>
      <c r="W120" s="27">
        <f>AVERAGE(Z116:AC116)</f>
        <v>20.095652310870197</v>
      </c>
      <c r="X120" s="27">
        <f>AVERAGE(AD116:AG116)</f>
        <v>16.282024543877629</v>
      </c>
      <c r="Y120" s="27">
        <f>AVERAGE(AH116:AK116)</f>
        <v>11.901215087465244</v>
      </c>
      <c r="Z120" s="27">
        <f>AVERAGE(AL116:AO116)</f>
        <v>10.226455895051419</v>
      </c>
      <c r="AA120" s="27">
        <f>AVERAGE(AP116:AS116)</f>
        <v>8.5825884881789118</v>
      </c>
      <c r="AB120" s="27">
        <f>AVERAGE(AT116:AW116)</f>
        <v>8.3955305772445108</v>
      </c>
    </row>
    <row r="121" spans="1:49" ht="18.350000000000001" thickBot="1">
      <c r="B121" s="14" t="s">
        <v>131</v>
      </c>
      <c r="C121" s="12">
        <v>147</v>
      </c>
      <c r="D121" s="12">
        <v>164</v>
      </c>
      <c r="E121" s="12">
        <v>77</v>
      </c>
      <c r="F121" s="12">
        <v>116</v>
      </c>
      <c r="G121" s="12">
        <v>67</v>
      </c>
      <c r="H121" s="12">
        <v>77</v>
      </c>
      <c r="I121" s="13">
        <v>32</v>
      </c>
      <c r="J121" s="91">
        <f t="shared" si="69"/>
        <v>680</v>
      </c>
      <c r="L121" s="11" t="s">
        <v>131</v>
      </c>
      <c r="M121" s="11">
        <f t="shared" si="70"/>
        <v>21.617647058823529</v>
      </c>
      <c r="N121" s="12">
        <f t="shared" si="71"/>
        <v>24.117647058823529</v>
      </c>
      <c r="O121" s="12">
        <f t="shared" si="72"/>
        <v>11.323529411764707</v>
      </c>
      <c r="P121" s="12">
        <f t="shared" si="73"/>
        <v>17.058823529411764</v>
      </c>
      <c r="Q121" s="12">
        <f t="shared" si="74"/>
        <v>9.8529411764705888</v>
      </c>
      <c r="R121" s="12">
        <f t="shared" si="75"/>
        <v>11.323529411764707</v>
      </c>
      <c r="S121" s="13">
        <f t="shared" si="76"/>
        <v>4.7058823529411766</v>
      </c>
    </row>
    <row r="122" spans="1:49" ht="18.350000000000001" thickBot="1">
      <c r="B122" s="6" t="s">
        <v>133</v>
      </c>
      <c r="C122" s="15">
        <v>376</v>
      </c>
      <c r="D122" s="15">
        <v>277</v>
      </c>
      <c r="E122" s="15">
        <v>124</v>
      </c>
      <c r="F122" s="15">
        <v>66</v>
      </c>
      <c r="G122" s="15">
        <v>78</v>
      </c>
      <c r="H122" s="15">
        <v>55</v>
      </c>
      <c r="I122" s="16">
        <v>62</v>
      </c>
      <c r="J122" s="91">
        <f t="shared" si="69"/>
        <v>1038</v>
      </c>
      <c r="L122" s="9" t="s">
        <v>133</v>
      </c>
      <c r="M122" s="9">
        <f t="shared" si="70"/>
        <v>36.223506743737957</v>
      </c>
      <c r="N122" s="15">
        <f t="shared" si="71"/>
        <v>26.685934489402698</v>
      </c>
      <c r="O122" s="15">
        <f t="shared" si="72"/>
        <v>11.946050096339114</v>
      </c>
      <c r="P122" s="15">
        <f t="shared" si="73"/>
        <v>6.3583815028901727</v>
      </c>
      <c r="Q122" s="15">
        <f t="shared" si="74"/>
        <v>7.5144508670520231</v>
      </c>
      <c r="R122" s="15">
        <f t="shared" si="75"/>
        <v>5.2986512524084777</v>
      </c>
      <c r="S122" s="16">
        <f t="shared" si="76"/>
        <v>5.973025048169557</v>
      </c>
      <c r="U122" s="19"/>
      <c r="V122" s="19" t="s">
        <v>184</v>
      </c>
      <c r="W122" s="19" t="s">
        <v>185</v>
      </c>
      <c r="X122" s="19" t="s">
        <v>186</v>
      </c>
      <c r="Y122" s="19" t="s">
        <v>187</v>
      </c>
      <c r="Z122" s="19" t="s">
        <v>188</v>
      </c>
      <c r="AA122" s="19" t="s">
        <v>189</v>
      </c>
      <c r="AB122" s="19" t="s">
        <v>190</v>
      </c>
    </row>
    <row r="123" spans="1:49" ht="18.350000000000001" thickBot="1">
      <c r="B123" s="10" t="s">
        <v>92</v>
      </c>
      <c r="C123">
        <v>196</v>
      </c>
      <c r="D123">
        <v>476</v>
      </c>
      <c r="E123">
        <v>187</v>
      </c>
      <c r="F123">
        <v>88</v>
      </c>
      <c r="G123">
        <v>62</v>
      </c>
      <c r="H123">
        <v>79</v>
      </c>
      <c r="I123" s="5">
        <v>55</v>
      </c>
      <c r="J123" s="91">
        <f t="shared" si="69"/>
        <v>1143</v>
      </c>
      <c r="L123" s="4" t="s">
        <v>92</v>
      </c>
      <c r="M123" s="4">
        <f t="shared" si="70"/>
        <v>17.14785651793526</v>
      </c>
      <c r="N123" s="24">
        <f t="shared" si="71"/>
        <v>41.644794400699915</v>
      </c>
      <c r="O123" s="24">
        <f t="shared" si="72"/>
        <v>16.360454943132108</v>
      </c>
      <c r="P123" s="24">
        <f t="shared" si="73"/>
        <v>7.699037620297462</v>
      </c>
      <c r="Q123" s="24">
        <f t="shared" si="74"/>
        <v>5.4243219597550301</v>
      </c>
      <c r="R123" s="24">
        <f t="shared" si="75"/>
        <v>6.9116360454943129</v>
      </c>
      <c r="S123" s="5">
        <f t="shared" si="76"/>
        <v>4.8118985126859144</v>
      </c>
      <c r="U123" s="19" t="s">
        <v>183</v>
      </c>
      <c r="V123" s="28">
        <f>STDEV(V115:Y115)</f>
        <v>3.3944736655663568</v>
      </c>
      <c r="W123" s="28">
        <f>STDEV(Z115:AC115)</f>
        <v>1.9061612701924238</v>
      </c>
      <c r="X123" s="28">
        <f>STDEV(AD115:AG115)</f>
        <v>0.96022749774686578</v>
      </c>
      <c r="Y123" s="28">
        <f>STDEV(AH115:AK115)</f>
        <v>1.8275119195275453</v>
      </c>
      <c r="Z123" s="28">
        <f>STDEV(AL115:AO115)</f>
        <v>0.29518070414241288</v>
      </c>
      <c r="AA123" s="28">
        <f>STDEV(AP115:AS115)</f>
        <v>1.0479168274252386</v>
      </c>
      <c r="AB123" s="28">
        <f>STDEV(AT115:AW115)</f>
        <v>0.45156688633488867</v>
      </c>
    </row>
    <row r="124" spans="1:49" ht="18.350000000000001" thickBot="1">
      <c r="B124" s="10" t="s">
        <v>93</v>
      </c>
      <c r="C124">
        <v>554</v>
      </c>
      <c r="D124">
        <v>367</v>
      </c>
      <c r="E124">
        <v>271</v>
      </c>
      <c r="F124">
        <v>44</v>
      </c>
      <c r="G124">
        <v>54</v>
      </c>
      <c r="H124">
        <v>19</v>
      </c>
      <c r="I124" s="5">
        <v>23</v>
      </c>
      <c r="J124" s="91">
        <f t="shared" si="69"/>
        <v>1332</v>
      </c>
      <c r="L124" s="4" t="s">
        <v>93</v>
      </c>
      <c r="M124" s="4">
        <f t="shared" si="70"/>
        <v>41.591591591591595</v>
      </c>
      <c r="N124" s="24">
        <f t="shared" si="71"/>
        <v>27.552552552552552</v>
      </c>
      <c r="O124" s="24">
        <f t="shared" si="72"/>
        <v>20.345345345345343</v>
      </c>
      <c r="P124" s="24">
        <f t="shared" si="73"/>
        <v>3.303303303303303</v>
      </c>
      <c r="Q124" s="24">
        <f t="shared" si="74"/>
        <v>4.0540540540540544</v>
      </c>
      <c r="R124" s="24">
        <f t="shared" si="75"/>
        <v>1.4264264264264264</v>
      </c>
      <c r="S124" s="5">
        <f t="shared" si="76"/>
        <v>1.7267267267267266</v>
      </c>
      <c r="U124" s="14" t="s">
        <v>201</v>
      </c>
      <c r="V124" s="28">
        <f>STDEV(V116:Y116)</f>
        <v>0.96486652613380852</v>
      </c>
      <c r="W124" s="28">
        <f>STDEV(Z116:AC116)</f>
        <v>2.5280034232548099</v>
      </c>
      <c r="X124" s="28">
        <f>STDEV(AD116:AG116)</f>
        <v>1.5586340407489989</v>
      </c>
      <c r="Y124" s="28">
        <f>STDEV(AH116:AK116)</f>
        <v>1.1718694363740869</v>
      </c>
      <c r="Z124" s="28">
        <f>STDEV(AL116:AO116)</f>
        <v>0.82021415641199713</v>
      </c>
      <c r="AA124" s="28">
        <f>STDEV(AP116:AS116)</f>
        <v>1.0388964885370009</v>
      </c>
      <c r="AB124" s="28">
        <f>STDEV(AT116:AW116)</f>
        <v>0.88486534790153382</v>
      </c>
    </row>
    <row r="125" spans="1:49">
      <c r="B125" s="10" t="s">
        <v>134</v>
      </c>
      <c r="C125">
        <v>457</v>
      </c>
      <c r="D125">
        <v>321</v>
      </c>
      <c r="E125">
        <v>276</v>
      </c>
      <c r="F125">
        <v>198</v>
      </c>
      <c r="G125">
        <v>33</v>
      </c>
      <c r="H125">
        <v>72</v>
      </c>
      <c r="I125" s="5">
        <v>32</v>
      </c>
      <c r="J125" s="91">
        <f t="shared" si="69"/>
        <v>1389</v>
      </c>
      <c r="L125" s="4" t="s">
        <v>134</v>
      </c>
      <c r="M125" s="4">
        <f t="shared" si="70"/>
        <v>32.901367890568757</v>
      </c>
      <c r="N125" s="24">
        <f t="shared" si="71"/>
        <v>23.110151187904968</v>
      </c>
      <c r="O125" s="24">
        <f t="shared" si="72"/>
        <v>19.870410367170628</v>
      </c>
      <c r="P125" s="24">
        <f t="shared" si="73"/>
        <v>14.254859611231103</v>
      </c>
      <c r="Q125" s="24">
        <f t="shared" si="74"/>
        <v>2.3758099352051838</v>
      </c>
      <c r="R125" s="24">
        <f t="shared" si="75"/>
        <v>5.1835853131749463</v>
      </c>
      <c r="S125" s="5">
        <f t="shared" si="76"/>
        <v>2.3038156947444204</v>
      </c>
    </row>
    <row r="126" spans="1:49">
      <c r="B126" s="10" t="s">
        <v>135</v>
      </c>
      <c r="C126">
        <v>276</v>
      </c>
      <c r="D126">
        <v>197</v>
      </c>
      <c r="E126">
        <v>96</v>
      </c>
      <c r="F126">
        <v>67</v>
      </c>
      <c r="G126">
        <v>34</v>
      </c>
      <c r="H126">
        <v>12</v>
      </c>
      <c r="I126" s="5">
        <v>11</v>
      </c>
      <c r="J126" s="91">
        <f t="shared" si="69"/>
        <v>693</v>
      </c>
      <c r="L126" s="4" t="s">
        <v>135</v>
      </c>
      <c r="M126" s="4">
        <f t="shared" si="70"/>
        <v>39.82683982683983</v>
      </c>
      <c r="N126" s="24">
        <f t="shared" si="71"/>
        <v>28.42712842712843</v>
      </c>
      <c r="O126" s="24">
        <f t="shared" si="72"/>
        <v>13.852813852813853</v>
      </c>
      <c r="P126" s="24">
        <f t="shared" si="73"/>
        <v>9.6681096681096683</v>
      </c>
      <c r="Q126" s="24">
        <f t="shared" si="74"/>
        <v>4.9062049062049065</v>
      </c>
      <c r="R126" s="24">
        <f t="shared" si="75"/>
        <v>1.7316017316017316</v>
      </c>
      <c r="S126" s="5">
        <f t="shared" si="76"/>
        <v>1.5873015873015872</v>
      </c>
    </row>
    <row r="127" spans="1:49" ht="18.350000000000001" thickBot="1">
      <c r="B127" s="14" t="s">
        <v>136</v>
      </c>
      <c r="C127" s="12">
        <v>567</v>
      </c>
      <c r="D127" s="12">
        <v>421</v>
      </c>
      <c r="E127" s="12">
        <v>276</v>
      </c>
      <c r="F127" s="12">
        <v>177</v>
      </c>
      <c r="G127" s="12">
        <v>123</v>
      </c>
      <c r="H127" s="12">
        <v>57</v>
      </c>
      <c r="I127" s="13">
        <v>67</v>
      </c>
      <c r="J127" s="91">
        <f t="shared" si="69"/>
        <v>1688</v>
      </c>
      <c r="L127" s="11" t="s">
        <v>136</v>
      </c>
      <c r="M127" s="11">
        <f t="shared" si="70"/>
        <v>33.590047393364927</v>
      </c>
      <c r="N127" s="12">
        <f t="shared" si="71"/>
        <v>24.940758293838865</v>
      </c>
      <c r="O127" s="12">
        <f t="shared" si="72"/>
        <v>16.350710900473935</v>
      </c>
      <c r="P127" s="12">
        <f t="shared" si="73"/>
        <v>10.485781990521327</v>
      </c>
      <c r="Q127" s="12">
        <f t="shared" si="74"/>
        <v>7.2867298578199051</v>
      </c>
      <c r="R127" s="12">
        <f t="shared" si="75"/>
        <v>3.3767772511848344</v>
      </c>
      <c r="S127" s="13">
        <f t="shared" si="76"/>
        <v>3.9691943127962084</v>
      </c>
    </row>
    <row r="128" spans="1:49">
      <c r="B128" s="10" t="s">
        <v>138</v>
      </c>
      <c r="C128">
        <v>489</v>
      </c>
      <c r="D128">
        <v>312</v>
      </c>
      <c r="E128">
        <v>211</v>
      </c>
      <c r="F128">
        <v>98</v>
      </c>
      <c r="G128">
        <v>57</v>
      </c>
      <c r="H128">
        <v>51</v>
      </c>
      <c r="I128" s="5">
        <v>23</v>
      </c>
      <c r="J128" s="91">
        <f t="shared" si="69"/>
        <v>1241</v>
      </c>
      <c r="L128" s="4" t="s">
        <v>138</v>
      </c>
      <c r="M128" s="9">
        <f t="shared" si="70"/>
        <v>39.403706688154713</v>
      </c>
      <c r="N128" s="15">
        <f t="shared" si="71"/>
        <v>25.141015310233684</v>
      </c>
      <c r="O128" s="15">
        <f t="shared" si="72"/>
        <v>17.002417405318294</v>
      </c>
      <c r="P128" s="15">
        <f t="shared" si="73"/>
        <v>7.8968573730862204</v>
      </c>
      <c r="Q128" s="15">
        <f t="shared" si="74"/>
        <v>4.5930701047542311</v>
      </c>
      <c r="R128" s="15">
        <f t="shared" si="75"/>
        <v>4.10958904109589</v>
      </c>
      <c r="S128" s="16">
        <f t="shared" si="76"/>
        <v>1.8533440773569703</v>
      </c>
    </row>
    <row r="129" spans="2:19">
      <c r="B129" s="10" t="s">
        <v>139</v>
      </c>
      <c r="C129">
        <v>678</v>
      </c>
      <c r="D129">
        <v>423</v>
      </c>
      <c r="E129">
        <v>197</v>
      </c>
      <c r="F129">
        <v>56</v>
      </c>
      <c r="G129">
        <v>59</v>
      </c>
      <c r="H129">
        <v>34</v>
      </c>
      <c r="I129" s="5">
        <v>54</v>
      </c>
      <c r="J129" s="91">
        <f t="shared" si="69"/>
        <v>1501</v>
      </c>
      <c r="L129" s="4" t="s">
        <v>139</v>
      </c>
      <c r="M129" s="4">
        <f t="shared" si="70"/>
        <v>45.169886742171883</v>
      </c>
      <c r="N129" s="24">
        <f t="shared" si="71"/>
        <v>28.181212524983344</v>
      </c>
      <c r="O129" s="24">
        <f t="shared" si="72"/>
        <v>13.124583610926049</v>
      </c>
      <c r="P129" s="24">
        <f t="shared" si="73"/>
        <v>3.7308461025982673</v>
      </c>
      <c r="Q129" s="24">
        <f t="shared" si="74"/>
        <v>3.930712858094604</v>
      </c>
      <c r="R129" s="24">
        <f t="shared" si="75"/>
        <v>2.2651565622918057</v>
      </c>
      <c r="S129" s="5">
        <f t="shared" si="76"/>
        <v>3.5976015989340442</v>
      </c>
    </row>
    <row r="130" spans="2:19">
      <c r="B130" s="10" t="s">
        <v>140</v>
      </c>
      <c r="C130">
        <v>278</v>
      </c>
      <c r="D130">
        <v>178</v>
      </c>
      <c r="E130">
        <v>89</v>
      </c>
      <c r="F130">
        <v>72</v>
      </c>
      <c r="G130">
        <v>55</v>
      </c>
      <c r="H130">
        <v>51</v>
      </c>
      <c r="I130" s="5">
        <v>39</v>
      </c>
      <c r="J130" s="91">
        <f t="shared" si="69"/>
        <v>762</v>
      </c>
      <c r="L130" s="4" t="s">
        <v>140</v>
      </c>
      <c r="M130" s="4">
        <f t="shared" si="70"/>
        <v>36.482939632545929</v>
      </c>
      <c r="N130" s="24">
        <f t="shared" si="71"/>
        <v>23.359580052493438</v>
      </c>
      <c r="O130" s="24">
        <f t="shared" si="72"/>
        <v>11.679790026246719</v>
      </c>
      <c r="P130" s="24">
        <f t="shared" si="73"/>
        <v>9.4488188976377945</v>
      </c>
      <c r="Q130" s="24">
        <f t="shared" si="74"/>
        <v>7.2178477690288716</v>
      </c>
      <c r="R130" s="24">
        <f t="shared" si="75"/>
        <v>6.6929133858267722</v>
      </c>
      <c r="S130" s="5">
        <f t="shared" si="76"/>
        <v>5.1181102362204722</v>
      </c>
    </row>
    <row r="131" spans="2:19">
      <c r="B131" s="10" t="s">
        <v>141</v>
      </c>
      <c r="C131">
        <v>147</v>
      </c>
      <c r="D131">
        <v>189</v>
      </c>
      <c r="E131">
        <v>112</v>
      </c>
      <c r="F131">
        <v>98</v>
      </c>
      <c r="G131">
        <v>47</v>
      </c>
      <c r="H131">
        <v>41</v>
      </c>
      <c r="I131" s="5">
        <v>39</v>
      </c>
      <c r="J131" s="91">
        <f t="shared" si="69"/>
        <v>673</v>
      </c>
      <c r="L131" s="4" t="s">
        <v>141</v>
      </c>
      <c r="M131" s="4">
        <f t="shared" si="70"/>
        <v>21.842496285289748</v>
      </c>
      <c r="N131" s="24">
        <f t="shared" si="71"/>
        <v>28.083209509658246</v>
      </c>
      <c r="O131" s="24">
        <f t="shared" si="72"/>
        <v>16.641901931649329</v>
      </c>
      <c r="P131" s="24">
        <f t="shared" si="73"/>
        <v>14.561664190193166</v>
      </c>
      <c r="Q131" s="24">
        <f t="shared" si="74"/>
        <v>6.9836552748885588</v>
      </c>
      <c r="R131" s="24">
        <f t="shared" si="75"/>
        <v>6.092124814264487</v>
      </c>
      <c r="S131" s="5">
        <f t="shared" si="76"/>
        <v>5.7949479940564634</v>
      </c>
    </row>
    <row r="132" spans="2:19">
      <c r="B132" s="10" t="s">
        <v>142</v>
      </c>
      <c r="C132">
        <v>298</v>
      </c>
      <c r="D132">
        <v>271</v>
      </c>
      <c r="E132">
        <v>199</v>
      </c>
      <c r="F132">
        <v>99</v>
      </c>
      <c r="G132">
        <v>43</v>
      </c>
      <c r="H132">
        <v>11</v>
      </c>
      <c r="I132" s="5">
        <v>12</v>
      </c>
      <c r="J132" s="91">
        <f t="shared" si="69"/>
        <v>933</v>
      </c>
      <c r="L132" s="4" t="s">
        <v>142</v>
      </c>
      <c r="M132" s="4">
        <f t="shared" si="70"/>
        <v>31.939978563772776</v>
      </c>
      <c r="N132" s="24">
        <f t="shared" si="71"/>
        <v>29.04608788853162</v>
      </c>
      <c r="O132" s="24">
        <f t="shared" si="72"/>
        <v>21.329046087888532</v>
      </c>
      <c r="P132" s="24">
        <f t="shared" si="73"/>
        <v>10.610932475884244</v>
      </c>
      <c r="Q132" s="24">
        <f t="shared" si="74"/>
        <v>4.6087888531618439</v>
      </c>
      <c r="R132" s="24">
        <f t="shared" si="75"/>
        <v>1.1789924973204717</v>
      </c>
      <c r="S132" s="5">
        <f t="shared" si="76"/>
        <v>1.2861736334405145</v>
      </c>
    </row>
    <row r="133" spans="2:19" ht="18.350000000000001" thickBot="1">
      <c r="B133" s="14" t="s">
        <v>143</v>
      </c>
      <c r="C133" s="12">
        <v>459</v>
      </c>
      <c r="D133" s="12">
        <v>472</v>
      </c>
      <c r="E133" s="12">
        <v>127</v>
      </c>
      <c r="F133" s="12">
        <v>141</v>
      </c>
      <c r="G133" s="12">
        <v>47</v>
      </c>
      <c r="H133" s="12">
        <v>42</v>
      </c>
      <c r="I133" s="13">
        <v>39</v>
      </c>
      <c r="J133" s="91">
        <f t="shared" si="69"/>
        <v>1327</v>
      </c>
      <c r="L133" s="11" t="s">
        <v>143</v>
      </c>
      <c r="M133" s="11">
        <f t="shared" si="70"/>
        <v>34.589299171062549</v>
      </c>
      <c r="N133" s="12">
        <f t="shared" si="71"/>
        <v>35.56895252449133</v>
      </c>
      <c r="O133" s="12">
        <f t="shared" si="72"/>
        <v>9.5704596834966082</v>
      </c>
      <c r="P133" s="12">
        <f t="shared" si="73"/>
        <v>10.625470987189148</v>
      </c>
      <c r="Q133" s="12">
        <f t="shared" si="74"/>
        <v>3.541823662396383</v>
      </c>
      <c r="R133" s="12">
        <f t="shared" si="75"/>
        <v>3.1650339110776184</v>
      </c>
      <c r="S133" s="13">
        <f t="shared" si="76"/>
        <v>2.9389600602863601</v>
      </c>
    </row>
    <row r="134" spans="2:19">
      <c r="B134" s="10" t="s">
        <v>191</v>
      </c>
      <c r="C134">
        <v>371</v>
      </c>
      <c r="D134">
        <v>196</v>
      </c>
      <c r="E134">
        <v>199</v>
      </c>
      <c r="F134">
        <v>99</v>
      </c>
      <c r="G134">
        <v>49</v>
      </c>
      <c r="H134">
        <v>32</v>
      </c>
      <c r="I134" s="5">
        <v>17</v>
      </c>
      <c r="J134" s="91">
        <f t="shared" si="69"/>
        <v>963</v>
      </c>
      <c r="L134" s="4" t="s">
        <v>191</v>
      </c>
      <c r="M134" s="9">
        <f t="shared" si="70"/>
        <v>38.52544132917965</v>
      </c>
      <c r="N134" s="15">
        <f t="shared" si="71"/>
        <v>20.353063343717551</v>
      </c>
      <c r="O134" s="15">
        <f t="shared" si="72"/>
        <v>20.664589823468329</v>
      </c>
      <c r="P134" s="15">
        <f t="shared" si="73"/>
        <v>10.2803738317757</v>
      </c>
      <c r="Q134" s="15">
        <f t="shared" si="74"/>
        <v>5.0882658359293877</v>
      </c>
      <c r="R134" s="15">
        <f t="shared" si="75"/>
        <v>3.3229491173416408</v>
      </c>
      <c r="S134" s="16">
        <f t="shared" si="76"/>
        <v>1.7653167185877467</v>
      </c>
    </row>
    <row r="135" spans="2:19">
      <c r="B135" s="10" t="s">
        <v>192</v>
      </c>
      <c r="C135">
        <v>531</v>
      </c>
      <c r="D135">
        <v>366</v>
      </c>
      <c r="E135">
        <v>251</v>
      </c>
      <c r="F135">
        <v>107</v>
      </c>
      <c r="G135">
        <v>88</v>
      </c>
      <c r="H135">
        <v>67</v>
      </c>
      <c r="I135" s="5">
        <v>29</v>
      </c>
      <c r="J135" s="91">
        <f t="shared" si="69"/>
        <v>1439</v>
      </c>
      <c r="L135" s="4" t="s">
        <v>192</v>
      </c>
      <c r="M135" s="4">
        <f t="shared" si="70"/>
        <v>36.900625434329392</v>
      </c>
      <c r="N135" s="24">
        <f t="shared" si="71"/>
        <v>25.434329395413478</v>
      </c>
      <c r="O135" s="24">
        <f t="shared" si="72"/>
        <v>17.442668519805419</v>
      </c>
      <c r="P135" s="24">
        <f t="shared" si="73"/>
        <v>7.4357192494788045</v>
      </c>
      <c r="Q135" s="24">
        <f t="shared" si="74"/>
        <v>6.1153578874218208</v>
      </c>
      <c r="R135" s="24">
        <f t="shared" si="75"/>
        <v>4.6560111188325228</v>
      </c>
      <c r="S135" s="5">
        <f t="shared" si="76"/>
        <v>2.0152883947185547</v>
      </c>
    </row>
    <row r="136" spans="2:19">
      <c r="B136" s="10" t="s">
        <v>193</v>
      </c>
      <c r="C136">
        <v>467</v>
      </c>
      <c r="D136">
        <v>321</v>
      </c>
      <c r="E136">
        <v>267</v>
      </c>
      <c r="F136">
        <v>89</v>
      </c>
      <c r="G136">
        <v>34</v>
      </c>
      <c r="H136">
        <v>66</v>
      </c>
      <c r="I136" s="5">
        <v>61</v>
      </c>
      <c r="J136" s="91">
        <f t="shared" si="69"/>
        <v>1305</v>
      </c>
      <c r="L136" s="4" t="s">
        <v>193</v>
      </c>
      <c r="M136" s="4">
        <f t="shared" si="70"/>
        <v>35.785440613026822</v>
      </c>
      <c r="N136" s="24">
        <f t="shared" si="71"/>
        <v>24.597701149425287</v>
      </c>
      <c r="O136" s="24">
        <f t="shared" si="72"/>
        <v>20.459770114942529</v>
      </c>
      <c r="P136" s="24">
        <f t="shared" si="73"/>
        <v>6.8199233716475103</v>
      </c>
      <c r="Q136" s="24">
        <f t="shared" si="74"/>
        <v>2.6053639846743293</v>
      </c>
      <c r="R136" s="24">
        <f t="shared" si="75"/>
        <v>5.0574712643678161</v>
      </c>
      <c r="S136" s="5">
        <f t="shared" si="76"/>
        <v>4.6743295019157092</v>
      </c>
    </row>
    <row r="137" spans="2:19">
      <c r="B137" s="10" t="s">
        <v>194</v>
      </c>
      <c r="C137">
        <v>277</v>
      </c>
      <c r="D137">
        <v>178</v>
      </c>
      <c r="E137">
        <v>98</v>
      </c>
      <c r="F137">
        <v>67</v>
      </c>
      <c r="G137">
        <v>51</v>
      </c>
      <c r="H137">
        <v>34</v>
      </c>
      <c r="I137" s="5">
        <v>26</v>
      </c>
      <c r="J137" s="91">
        <f t="shared" si="69"/>
        <v>731</v>
      </c>
      <c r="L137" s="4" t="s">
        <v>194</v>
      </c>
      <c r="M137" s="4">
        <f t="shared" si="70"/>
        <v>37.893296853625166</v>
      </c>
      <c r="N137" s="24">
        <f t="shared" si="71"/>
        <v>24.350205198358413</v>
      </c>
      <c r="O137" s="24">
        <f t="shared" si="72"/>
        <v>13.406292749658002</v>
      </c>
      <c r="P137" s="24">
        <f t="shared" si="73"/>
        <v>9.1655266757865927</v>
      </c>
      <c r="Q137" s="24">
        <f t="shared" si="74"/>
        <v>6.9767441860465116</v>
      </c>
      <c r="R137" s="24">
        <f t="shared" si="75"/>
        <v>4.6511627906976747</v>
      </c>
      <c r="S137" s="5">
        <f t="shared" si="76"/>
        <v>3.5567715458276332</v>
      </c>
    </row>
    <row r="138" spans="2:19">
      <c r="B138" s="10" t="s">
        <v>195</v>
      </c>
      <c r="C138">
        <v>336</v>
      </c>
      <c r="D138">
        <v>167</v>
      </c>
      <c r="E138">
        <v>77</v>
      </c>
      <c r="F138">
        <v>63</v>
      </c>
      <c r="G138">
        <v>43</v>
      </c>
      <c r="H138">
        <v>55</v>
      </c>
      <c r="I138" s="5">
        <v>24</v>
      </c>
      <c r="J138" s="91">
        <f t="shared" si="69"/>
        <v>765</v>
      </c>
      <c r="L138" s="4" t="s">
        <v>195</v>
      </c>
      <c r="M138" s="4">
        <f t="shared" si="70"/>
        <v>43.921568627450981</v>
      </c>
      <c r="N138" s="24">
        <f t="shared" si="71"/>
        <v>21.830065359477125</v>
      </c>
      <c r="O138" s="24">
        <f t="shared" si="72"/>
        <v>10.065359477124183</v>
      </c>
      <c r="P138" s="24">
        <f t="shared" si="73"/>
        <v>8.235294117647058</v>
      </c>
      <c r="Q138" s="24">
        <f t="shared" si="74"/>
        <v>5.620915032679739</v>
      </c>
      <c r="R138" s="24">
        <f t="shared" si="75"/>
        <v>7.18954248366013</v>
      </c>
      <c r="S138" s="5">
        <f t="shared" si="76"/>
        <v>3.1372549019607843</v>
      </c>
    </row>
    <row r="139" spans="2:19" ht="18.350000000000001" thickBot="1">
      <c r="B139" s="14" t="s">
        <v>196</v>
      </c>
      <c r="C139" s="12">
        <v>351</v>
      </c>
      <c r="D139" s="12">
        <v>261</v>
      </c>
      <c r="E139" s="12">
        <v>78</v>
      </c>
      <c r="F139" s="12">
        <v>88</v>
      </c>
      <c r="G139" s="12">
        <v>42</v>
      </c>
      <c r="H139" s="12">
        <v>21</v>
      </c>
      <c r="I139" s="13">
        <v>16</v>
      </c>
      <c r="J139" s="91">
        <f t="shared" si="69"/>
        <v>857</v>
      </c>
      <c r="L139" s="11" t="s">
        <v>196</v>
      </c>
      <c r="M139" s="11">
        <f t="shared" si="70"/>
        <v>40.956826137689617</v>
      </c>
      <c r="N139" s="12">
        <f t="shared" si="71"/>
        <v>30.455075845974328</v>
      </c>
      <c r="O139" s="12">
        <f t="shared" si="72"/>
        <v>9.1015169194865813</v>
      </c>
      <c r="P139" s="12">
        <f t="shared" si="73"/>
        <v>10.268378063010502</v>
      </c>
      <c r="Q139" s="12">
        <f t="shared" si="74"/>
        <v>4.9008168028004668</v>
      </c>
      <c r="R139" s="12">
        <f t="shared" si="75"/>
        <v>2.4504084014002334</v>
      </c>
      <c r="S139" s="13">
        <f t="shared" si="76"/>
        <v>1.8669778296382729</v>
      </c>
    </row>
    <row r="140" spans="2:19" ht="18.350000000000001" thickBot="1"/>
    <row r="141" spans="2:19" ht="18.350000000000001" thickBot="1">
      <c r="B141" s="19" t="s">
        <v>201</v>
      </c>
      <c r="C141" s="2" t="s">
        <v>184</v>
      </c>
      <c r="D141" s="2" t="s">
        <v>185</v>
      </c>
      <c r="E141" s="2" t="s">
        <v>186</v>
      </c>
      <c r="F141" s="2" t="s">
        <v>187</v>
      </c>
      <c r="G141" s="2" t="s">
        <v>188</v>
      </c>
      <c r="H141" s="2" t="s">
        <v>189</v>
      </c>
      <c r="I141" s="3" t="s">
        <v>190</v>
      </c>
      <c r="L141" s="19" t="s">
        <v>201</v>
      </c>
      <c r="M141" s="15" t="s">
        <v>184</v>
      </c>
      <c r="N141" s="15" t="s">
        <v>185</v>
      </c>
      <c r="O141" s="15" t="s">
        <v>186</v>
      </c>
      <c r="P141" s="15" t="s">
        <v>187</v>
      </c>
      <c r="Q141" s="15" t="s">
        <v>188</v>
      </c>
      <c r="R141" s="15" t="s">
        <v>189</v>
      </c>
      <c r="S141" s="16" t="s">
        <v>190</v>
      </c>
    </row>
    <row r="142" spans="2:19">
      <c r="B142" s="6" t="s">
        <v>126</v>
      </c>
      <c r="C142" s="15">
        <v>199</v>
      </c>
      <c r="D142" s="15">
        <v>179</v>
      </c>
      <c r="E142" s="15">
        <v>98</v>
      </c>
      <c r="F142" s="15">
        <v>123</v>
      </c>
      <c r="G142" s="15">
        <v>72</v>
      </c>
      <c r="H142" s="15">
        <v>47</v>
      </c>
      <c r="I142" s="16">
        <v>79</v>
      </c>
      <c r="J142" s="91">
        <f>SUM(C142:I142)</f>
        <v>797</v>
      </c>
      <c r="L142" s="9" t="s">
        <v>126</v>
      </c>
      <c r="M142" s="9">
        <f t="shared" ref="M142:M159" si="77">C142/J142*100</f>
        <v>24.968632371392722</v>
      </c>
      <c r="N142" s="15">
        <f t="shared" ref="N142:N159" si="78">D142/J142*100</f>
        <v>22.459222082810541</v>
      </c>
      <c r="O142" s="15">
        <f t="shared" ref="O142:O159" si="79">E142/J142*100</f>
        <v>12.296110414052698</v>
      </c>
      <c r="P142" s="15">
        <f t="shared" ref="P142:P159" si="80">F142/J142*100</f>
        <v>15.432873274780427</v>
      </c>
      <c r="Q142" s="15">
        <f t="shared" ref="Q142:Q159" si="81">G142/J142*100</f>
        <v>9.0338770388958594</v>
      </c>
      <c r="R142" s="15">
        <f t="shared" ref="R142:R159" si="82">H142/J142*100</f>
        <v>5.8971141781681311</v>
      </c>
      <c r="S142" s="16">
        <f t="shared" ref="S142:S159" si="83">I142/J142*100</f>
        <v>9.9121706398996245</v>
      </c>
    </row>
    <row r="143" spans="2:19">
      <c r="B143" s="10" t="s">
        <v>127</v>
      </c>
      <c r="C143">
        <v>245</v>
      </c>
      <c r="D143">
        <v>176</v>
      </c>
      <c r="E143">
        <v>127</v>
      </c>
      <c r="F143">
        <v>136</v>
      </c>
      <c r="G143">
        <v>99</v>
      </c>
      <c r="H143">
        <v>93</v>
      </c>
      <c r="I143" s="5">
        <v>89</v>
      </c>
      <c r="J143" s="91">
        <f t="shared" ref="J143:J165" si="84">SUM(C143:I143)</f>
        <v>965</v>
      </c>
      <c r="L143" s="4" t="s">
        <v>127</v>
      </c>
      <c r="M143" s="4">
        <f t="shared" si="77"/>
        <v>25.388601036269431</v>
      </c>
      <c r="N143">
        <f t="shared" si="78"/>
        <v>18.238341968911918</v>
      </c>
      <c r="O143">
        <f t="shared" si="79"/>
        <v>13.160621761658032</v>
      </c>
      <c r="P143">
        <f t="shared" si="80"/>
        <v>14.093264248704662</v>
      </c>
      <c r="Q143">
        <f t="shared" si="81"/>
        <v>10.259067357512954</v>
      </c>
      <c r="R143">
        <f t="shared" si="82"/>
        <v>9.6373056994818658</v>
      </c>
      <c r="S143" s="5">
        <f t="shared" si="83"/>
        <v>9.2227979274611407</v>
      </c>
    </row>
    <row r="144" spans="2:19">
      <c r="B144" s="10" t="s">
        <v>128</v>
      </c>
      <c r="C144">
        <v>276</v>
      </c>
      <c r="D144">
        <v>289</v>
      </c>
      <c r="E144">
        <v>147</v>
      </c>
      <c r="F144">
        <v>188</v>
      </c>
      <c r="G144">
        <v>121</v>
      </c>
      <c r="H144">
        <v>77</v>
      </c>
      <c r="I144" s="5">
        <v>94</v>
      </c>
      <c r="J144" s="91">
        <f t="shared" si="84"/>
        <v>1192</v>
      </c>
      <c r="L144" s="4" t="s">
        <v>128</v>
      </c>
      <c r="M144" s="4">
        <f t="shared" si="77"/>
        <v>23.154362416107382</v>
      </c>
      <c r="N144">
        <f t="shared" si="78"/>
        <v>24.244966442953022</v>
      </c>
      <c r="O144">
        <f t="shared" si="79"/>
        <v>12.332214765100671</v>
      </c>
      <c r="P144">
        <f t="shared" si="80"/>
        <v>15.771812080536913</v>
      </c>
      <c r="Q144">
        <f t="shared" si="81"/>
        <v>10.151006711409396</v>
      </c>
      <c r="R144">
        <f t="shared" si="82"/>
        <v>6.4597315436241614</v>
      </c>
      <c r="S144" s="5">
        <f t="shared" si="83"/>
        <v>7.8859060402684564</v>
      </c>
    </row>
    <row r="145" spans="2:19">
      <c r="B145" s="10" t="s">
        <v>129</v>
      </c>
      <c r="C145">
        <v>246</v>
      </c>
      <c r="D145">
        <v>278</v>
      </c>
      <c r="E145">
        <v>116</v>
      </c>
      <c r="F145">
        <v>147</v>
      </c>
      <c r="G145">
        <v>99</v>
      </c>
      <c r="H145">
        <v>79</v>
      </c>
      <c r="I145" s="5">
        <v>81</v>
      </c>
      <c r="J145" s="91">
        <f t="shared" si="84"/>
        <v>1046</v>
      </c>
      <c r="L145" s="4" t="s">
        <v>128</v>
      </c>
      <c r="M145" s="4">
        <f t="shared" si="77"/>
        <v>23.518164435946463</v>
      </c>
      <c r="N145">
        <f t="shared" si="78"/>
        <v>26.577437858508606</v>
      </c>
      <c r="O145">
        <f t="shared" si="79"/>
        <v>11.089866156787762</v>
      </c>
      <c r="P145">
        <f t="shared" si="80"/>
        <v>14.053537284894837</v>
      </c>
      <c r="Q145">
        <f t="shared" si="81"/>
        <v>9.4646271510516264</v>
      </c>
      <c r="R145">
        <f t="shared" si="82"/>
        <v>7.5525812619502863</v>
      </c>
      <c r="S145" s="5">
        <f t="shared" si="83"/>
        <v>7.7437858508604211</v>
      </c>
    </row>
    <row r="146" spans="2:19">
      <c r="B146" s="10" t="s">
        <v>130</v>
      </c>
      <c r="C146">
        <v>215</v>
      </c>
      <c r="D146">
        <v>197</v>
      </c>
      <c r="E146">
        <v>143</v>
      </c>
      <c r="F146">
        <v>177</v>
      </c>
      <c r="G146">
        <v>98</v>
      </c>
      <c r="H146">
        <v>112</v>
      </c>
      <c r="I146" s="5">
        <v>109</v>
      </c>
      <c r="J146" s="91">
        <f t="shared" si="84"/>
        <v>1051</v>
      </c>
      <c r="L146" s="4" t="s">
        <v>130</v>
      </c>
      <c r="M146" s="4">
        <f t="shared" si="77"/>
        <v>20.456707897240722</v>
      </c>
      <c r="N146">
        <f t="shared" si="78"/>
        <v>18.744053282588009</v>
      </c>
      <c r="O146">
        <f t="shared" si="79"/>
        <v>13.606089438629876</v>
      </c>
      <c r="P146">
        <f t="shared" si="80"/>
        <v>16.841103710751664</v>
      </c>
      <c r="Q146">
        <f t="shared" si="81"/>
        <v>9.3244529019980966</v>
      </c>
      <c r="R146">
        <f t="shared" si="82"/>
        <v>10.65651760228354</v>
      </c>
      <c r="S146" s="5">
        <f t="shared" si="83"/>
        <v>10.371075166508087</v>
      </c>
    </row>
    <row r="147" spans="2:19" ht="18.350000000000001" thickBot="1">
      <c r="B147" s="14" t="s">
        <v>131</v>
      </c>
      <c r="C147" s="12">
        <v>431</v>
      </c>
      <c r="D147" s="12">
        <v>337</v>
      </c>
      <c r="E147" s="12">
        <v>371</v>
      </c>
      <c r="F147" s="12">
        <v>77</v>
      </c>
      <c r="G147" s="12">
        <v>110</v>
      </c>
      <c r="H147" s="12">
        <v>93</v>
      </c>
      <c r="I147" s="13">
        <v>92</v>
      </c>
      <c r="J147" s="91">
        <f t="shared" si="84"/>
        <v>1511</v>
      </c>
      <c r="L147" s="11" t="s">
        <v>131</v>
      </c>
      <c r="M147" s="11">
        <f t="shared" si="77"/>
        <v>28.524156187954997</v>
      </c>
      <c r="N147" s="12">
        <f t="shared" si="78"/>
        <v>22.303110522832561</v>
      </c>
      <c r="O147" s="12">
        <f t="shared" si="79"/>
        <v>24.553275976174717</v>
      </c>
      <c r="P147" s="12">
        <f t="shared" si="80"/>
        <v>5.0959629384513567</v>
      </c>
      <c r="Q147" s="12">
        <f t="shared" si="81"/>
        <v>7.279947054930509</v>
      </c>
      <c r="R147" s="12">
        <f t="shared" si="82"/>
        <v>6.1548643282594311</v>
      </c>
      <c r="S147" s="13">
        <f t="shared" si="83"/>
        <v>6.0886829913964258</v>
      </c>
    </row>
    <row r="148" spans="2:19">
      <c r="B148" s="6" t="s">
        <v>133</v>
      </c>
      <c r="C148" s="15">
        <v>167</v>
      </c>
      <c r="D148" s="15">
        <v>177</v>
      </c>
      <c r="E148" s="15">
        <v>115</v>
      </c>
      <c r="F148" s="15">
        <v>98</v>
      </c>
      <c r="G148" s="15">
        <v>92</v>
      </c>
      <c r="H148" s="15">
        <v>79</v>
      </c>
      <c r="I148" s="16">
        <v>55</v>
      </c>
      <c r="J148" s="91">
        <f t="shared" si="84"/>
        <v>783</v>
      </c>
      <c r="L148" s="6" t="s">
        <v>133</v>
      </c>
      <c r="M148" s="4">
        <f t="shared" si="77"/>
        <v>21.328224776500637</v>
      </c>
      <c r="N148">
        <f t="shared" si="78"/>
        <v>22.60536398467433</v>
      </c>
      <c r="O148">
        <f t="shared" si="79"/>
        <v>14.687100893997446</v>
      </c>
      <c r="P148">
        <f t="shared" si="80"/>
        <v>12.51596424010217</v>
      </c>
      <c r="Q148">
        <f t="shared" si="81"/>
        <v>11.749680715197956</v>
      </c>
      <c r="R148">
        <f t="shared" si="82"/>
        <v>10.089399744572159</v>
      </c>
      <c r="S148" s="5">
        <f t="shared" si="83"/>
        <v>7.0242656449553005</v>
      </c>
    </row>
    <row r="149" spans="2:19">
      <c r="B149" s="10" t="s">
        <v>92</v>
      </c>
      <c r="C149">
        <v>271</v>
      </c>
      <c r="D149">
        <v>227</v>
      </c>
      <c r="E149">
        <v>231</v>
      </c>
      <c r="F149">
        <v>156</v>
      </c>
      <c r="G149">
        <v>112</v>
      </c>
      <c r="H149">
        <v>147</v>
      </c>
      <c r="I149" s="5">
        <v>105</v>
      </c>
      <c r="J149" s="91">
        <f t="shared" si="84"/>
        <v>1249</v>
      </c>
      <c r="L149" s="10" t="s">
        <v>92</v>
      </c>
      <c r="M149" s="4">
        <f t="shared" si="77"/>
        <v>21.697357886309046</v>
      </c>
      <c r="N149">
        <f t="shared" si="78"/>
        <v>18.174539631705365</v>
      </c>
      <c r="O149">
        <f t="shared" si="79"/>
        <v>18.494795836669336</v>
      </c>
      <c r="P149">
        <f t="shared" si="80"/>
        <v>12.489991993594876</v>
      </c>
      <c r="Q149">
        <f t="shared" si="81"/>
        <v>8.9671737389911925</v>
      </c>
      <c r="R149">
        <f t="shared" si="82"/>
        <v>11.76941553242594</v>
      </c>
      <c r="S149" s="5">
        <f t="shared" si="83"/>
        <v>8.406725380304243</v>
      </c>
    </row>
    <row r="150" spans="2:19">
      <c r="B150" s="10" t="s">
        <v>93</v>
      </c>
      <c r="C150">
        <v>216</v>
      </c>
      <c r="D150">
        <v>207</v>
      </c>
      <c r="E150">
        <v>175</v>
      </c>
      <c r="F150">
        <v>143</v>
      </c>
      <c r="G150">
        <v>115</v>
      </c>
      <c r="H150">
        <v>113</v>
      </c>
      <c r="I150" s="5">
        <v>121</v>
      </c>
      <c r="J150" s="91">
        <f t="shared" si="84"/>
        <v>1090</v>
      </c>
      <c r="L150" s="10" t="s">
        <v>93</v>
      </c>
      <c r="M150" s="4">
        <f t="shared" si="77"/>
        <v>19.816513761467892</v>
      </c>
      <c r="N150">
        <f t="shared" si="78"/>
        <v>18.990825688073397</v>
      </c>
      <c r="O150">
        <f t="shared" si="79"/>
        <v>16.055045871559635</v>
      </c>
      <c r="P150">
        <f t="shared" si="80"/>
        <v>13.119266055045872</v>
      </c>
      <c r="Q150">
        <f t="shared" si="81"/>
        <v>10.550458715596331</v>
      </c>
      <c r="R150">
        <f t="shared" si="82"/>
        <v>10.366972477064222</v>
      </c>
      <c r="S150" s="5">
        <f t="shared" si="83"/>
        <v>11.100917431192661</v>
      </c>
    </row>
    <row r="151" spans="2:19">
      <c r="B151" s="10" t="s">
        <v>134</v>
      </c>
      <c r="C151">
        <v>278</v>
      </c>
      <c r="D151">
        <v>234</v>
      </c>
      <c r="E151">
        <v>271</v>
      </c>
      <c r="F151">
        <v>88</v>
      </c>
      <c r="G151">
        <v>178</v>
      </c>
      <c r="H151">
        <v>77</v>
      </c>
      <c r="I151" s="5">
        <v>71</v>
      </c>
      <c r="J151" s="91">
        <f t="shared" si="84"/>
        <v>1197</v>
      </c>
      <c r="L151" s="10" t="s">
        <v>134</v>
      </c>
      <c r="M151" s="4">
        <f t="shared" si="77"/>
        <v>23.224728487886381</v>
      </c>
      <c r="N151">
        <f t="shared" si="78"/>
        <v>19.548872180451127</v>
      </c>
      <c r="O151">
        <f t="shared" si="79"/>
        <v>22.639933166248955</v>
      </c>
      <c r="P151">
        <f t="shared" si="80"/>
        <v>7.3517126148705092</v>
      </c>
      <c r="Q151">
        <f t="shared" si="81"/>
        <v>14.870509607351712</v>
      </c>
      <c r="R151">
        <f t="shared" si="82"/>
        <v>6.4327485380116958</v>
      </c>
      <c r="S151" s="5">
        <f t="shared" si="83"/>
        <v>5.9314954051796152</v>
      </c>
    </row>
    <row r="152" spans="2:19">
      <c r="B152" s="10" t="s">
        <v>135</v>
      </c>
      <c r="C152">
        <v>417</v>
      </c>
      <c r="D152">
        <v>323</v>
      </c>
      <c r="E152">
        <v>337</v>
      </c>
      <c r="F152">
        <v>167</v>
      </c>
      <c r="G152">
        <v>89</v>
      </c>
      <c r="H152">
        <v>105</v>
      </c>
      <c r="I152" s="5">
        <v>94</v>
      </c>
      <c r="J152" s="91">
        <f t="shared" si="84"/>
        <v>1532</v>
      </c>
      <c r="L152" s="10" t="s">
        <v>135</v>
      </c>
      <c r="M152" s="4">
        <f t="shared" si="77"/>
        <v>27.219321148825067</v>
      </c>
      <c r="N152">
        <f t="shared" si="78"/>
        <v>21.083550913838121</v>
      </c>
      <c r="O152">
        <f t="shared" si="79"/>
        <v>21.997389033942557</v>
      </c>
      <c r="P152">
        <f t="shared" si="80"/>
        <v>10.900783289817232</v>
      </c>
      <c r="Q152">
        <f t="shared" si="81"/>
        <v>5.8093994778067888</v>
      </c>
      <c r="R152">
        <f t="shared" si="82"/>
        <v>6.8537859007832891</v>
      </c>
      <c r="S152" s="5">
        <f t="shared" si="83"/>
        <v>6.1357702349869454</v>
      </c>
    </row>
    <row r="153" spans="2:19" ht="18.350000000000001" thickBot="1">
      <c r="B153" s="14" t="s">
        <v>136</v>
      </c>
      <c r="C153" s="12">
        <v>271</v>
      </c>
      <c r="D153" s="12">
        <v>137</v>
      </c>
      <c r="E153" s="12">
        <v>165</v>
      </c>
      <c r="F153" s="12">
        <v>123</v>
      </c>
      <c r="G153" s="12">
        <v>155</v>
      </c>
      <c r="H153" s="12">
        <v>97</v>
      </c>
      <c r="I153" s="13">
        <v>91</v>
      </c>
      <c r="J153" s="91">
        <f t="shared" si="84"/>
        <v>1039</v>
      </c>
      <c r="L153" s="14" t="s">
        <v>136</v>
      </c>
      <c r="M153" s="12">
        <f t="shared" si="77"/>
        <v>26.082771896053895</v>
      </c>
      <c r="N153" s="12">
        <f t="shared" si="78"/>
        <v>13.185755534167468</v>
      </c>
      <c r="O153" s="12">
        <f t="shared" si="79"/>
        <v>15.88065447545717</v>
      </c>
      <c r="P153" s="12">
        <f t="shared" si="80"/>
        <v>11.838306063522618</v>
      </c>
      <c r="Q153" s="12">
        <f t="shared" si="81"/>
        <v>14.918190567853706</v>
      </c>
      <c r="R153" s="12">
        <f t="shared" si="82"/>
        <v>9.3358999037536101</v>
      </c>
      <c r="S153" s="13">
        <f t="shared" si="83"/>
        <v>8.7584215591915306</v>
      </c>
    </row>
    <row r="154" spans="2:19">
      <c r="B154" s="10" t="s">
        <v>138</v>
      </c>
      <c r="C154">
        <v>97</v>
      </c>
      <c r="D154">
        <v>105</v>
      </c>
      <c r="E154">
        <v>77</v>
      </c>
      <c r="F154">
        <v>75</v>
      </c>
      <c r="G154">
        <v>49</v>
      </c>
      <c r="H154">
        <v>55</v>
      </c>
      <c r="I154" s="5">
        <v>56</v>
      </c>
      <c r="J154" s="91">
        <f t="shared" si="84"/>
        <v>514</v>
      </c>
      <c r="L154" s="10" t="s">
        <v>138</v>
      </c>
      <c r="M154">
        <f t="shared" si="77"/>
        <v>18.8715953307393</v>
      </c>
      <c r="N154">
        <f t="shared" si="78"/>
        <v>20.428015564202333</v>
      </c>
      <c r="O154">
        <f t="shared" si="79"/>
        <v>14.980544747081712</v>
      </c>
      <c r="P154">
        <f t="shared" si="80"/>
        <v>14.591439688715955</v>
      </c>
      <c r="Q154">
        <f t="shared" si="81"/>
        <v>9.5330739299610894</v>
      </c>
      <c r="R154">
        <f t="shared" si="82"/>
        <v>10.700389105058365</v>
      </c>
      <c r="S154" s="5">
        <f t="shared" si="83"/>
        <v>10.894941634241246</v>
      </c>
    </row>
    <row r="155" spans="2:19">
      <c r="B155" s="10" t="s">
        <v>139</v>
      </c>
      <c r="C155">
        <v>127</v>
      </c>
      <c r="D155">
        <v>167</v>
      </c>
      <c r="E155">
        <v>147</v>
      </c>
      <c r="F155">
        <v>89</v>
      </c>
      <c r="G155">
        <v>99</v>
      </c>
      <c r="H155">
        <v>71</v>
      </c>
      <c r="I155" s="5">
        <v>74</v>
      </c>
      <c r="J155" s="91">
        <f t="shared" si="84"/>
        <v>774</v>
      </c>
      <c r="L155" s="10" t="s">
        <v>139</v>
      </c>
      <c r="M155">
        <f t="shared" si="77"/>
        <v>16.408268733850129</v>
      </c>
      <c r="N155">
        <f t="shared" si="78"/>
        <v>21.576227390180879</v>
      </c>
      <c r="O155">
        <f t="shared" si="79"/>
        <v>18.992248062015506</v>
      </c>
      <c r="P155">
        <f t="shared" si="80"/>
        <v>11.498708010335918</v>
      </c>
      <c r="Q155">
        <f t="shared" si="81"/>
        <v>12.790697674418606</v>
      </c>
      <c r="R155">
        <f t="shared" si="82"/>
        <v>9.1731266149870798</v>
      </c>
      <c r="S155" s="5">
        <f t="shared" si="83"/>
        <v>9.5607235142118849</v>
      </c>
    </row>
    <row r="156" spans="2:19">
      <c r="B156" s="10" t="s">
        <v>140</v>
      </c>
      <c r="C156">
        <v>296</v>
      </c>
      <c r="D156">
        <v>196</v>
      </c>
      <c r="E156">
        <v>135</v>
      </c>
      <c r="F156">
        <v>68</v>
      </c>
      <c r="G156">
        <v>77</v>
      </c>
      <c r="H156">
        <v>71</v>
      </c>
      <c r="I156" s="5">
        <v>54</v>
      </c>
      <c r="J156" s="91">
        <f t="shared" si="84"/>
        <v>897</v>
      </c>
      <c r="L156" s="10" t="s">
        <v>140</v>
      </c>
      <c r="M156">
        <f t="shared" si="77"/>
        <v>32.998885172798218</v>
      </c>
      <c r="N156">
        <f t="shared" si="78"/>
        <v>21.850613154960982</v>
      </c>
      <c r="O156">
        <f t="shared" si="79"/>
        <v>15.050167224080269</v>
      </c>
      <c r="P156">
        <f t="shared" si="80"/>
        <v>7.5808249721293199</v>
      </c>
      <c r="Q156">
        <f t="shared" si="81"/>
        <v>8.5841694537346704</v>
      </c>
      <c r="R156">
        <f t="shared" si="82"/>
        <v>7.9152731326644368</v>
      </c>
      <c r="S156" s="5">
        <f t="shared" si="83"/>
        <v>6.0200668896321075</v>
      </c>
    </row>
    <row r="157" spans="2:19">
      <c r="B157" s="10" t="s">
        <v>141</v>
      </c>
      <c r="C157">
        <v>139</v>
      </c>
      <c r="D157">
        <v>146</v>
      </c>
      <c r="E157">
        <v>99</v>
      </c>
      <c r="F157">
        <v>78</v>
      </c>
      <c r="G157">
        <v>76</v>
      </c>
      <c r="H157">
        <v>54</v>
      </c>
      <c r="I157" s="5">
        <v>51</v>
      </c>
      <c r="J157" s="91">
        <f t="shared" si="84"/>
        <v>643</v>
      </c>
      <c r="L157" s="10" t="s">
        <v>141</v>
      </c>
      <c r="M157">
        <f t="shared" si="77"/>
        <v>21.61741835147745</v>
      </c>
      <c r="N157">
        <f t="shared" si="78"/>
        <v>22.706065318818041</v>
      </c>
      <c r="O157">
        <f t="shared" si="79"/>
        <v>15.396578538102643</v>
      </c>
      <c r="P157">
        <f t="shared" si="80"/>
        <v>12.130637636080872</v>
      </c>
      <c r="Q157">
        <f t="shared" si="81"/>
        <v>11.81959564541213</v>
      </c>
      <c r="R157">
        <f t="shared" si="82"/>
        <v>8.3981337480559866</v>
      </c>
      <c r="S157" s="5">
        <f t="shared" si="83"/>
        <v>7.9315707620528766</v>
      </c>
    </row>
    <row r="158" spans="2:19">
      <c r="B158" s="10" t="s">
        <v>142</v>
      </c>
      <c r="C158">
        <v>218</v>
      </c>
      <c r="D158">
        <v>167</v>
      </c>
      <c r="E158">
        <v>125</v>
      </c>
      <c r="F158">
        <v>55</v>
      </c>
      <c r="G158">
        <v>41</v>
      </c>
      <c r="H158">
        <v>23</v>
      </c>
      <c r="I158" s="5">
        <v>27</v>
      </c>
      <c r="J158" s="91">
        <f t="shared" si="84"/>
        <v>656</v>
      </c>
      <c r="L158" s="10" t="s">
        <v>142</v>
      </c>
      <c r="M158">
        <f t="shared" si="77"/>
        <v>33.231707317073173</v>
      </c>
      <c r="N158">
        <f t="shared" si="78"/>
        <v>25.457317073170731</v>
      </c>
      <c r="O158">
        <f t="shared" si="79"/>
        <v>19.054878048780488</v>
      </c>
      <c r="P158">
        <f t="shared" si="80"/>
        <v>8.3841463414634152</v>
      </c>
      <c r="Q158">
        <f t="shared" si="81"/>
        <v>6.25</v>
      </c>
      <c r="R158">
        <f t="shared" si="82"/>
        <v>3.50609756097561</v>
      </c>
      <c r="S158" s="5">
        <f t="shared" si="83"/>
        <v>4.1158536585365857</v>
      </c>
    </row>
    <row r="159" spans="2:19" ht="18.350000000000001" thickBot="1">
      <c r="B159" s="14" t="s">
        <v>143</v>
      </c>
      <c r="C159" s="12">
        <v>264</v>
      </c>
      <c r="D159" s="12">
        <v>197</v>
      </c>
      <c r="E159" s="12">
        <v>133</v>
      </c>
      <c r="F159" s="12">
        <v>99</v>
      </c>
      <c r="G159" s="12">
        <v>96</v>
      </c>
      <c r="H159" s="12">
        <v>59</v>
      </c>
      <c r="I159" s="13">
        <v>63</v>
      </c>
      <c r="J159" s="91">
        <f t="shared" si="84"/>
        <v>911</v>
      </c>
      <c r="L159" s="14" t="s">
        <v>143</v>
      </c>
      <c r="M159" s="12">
        <f t="shared" si="77"/>
        <v>28.979143798024147</v>
      </c>
      <c r="N159" s="12">
        <f t="shared" si="78"/>
        <v>21.62458836443469</v>
      </c>
      <c r="O159" s="12">
        <f t="shared" si="79"/>
        <v>14.599341383095499</v>
      </c>
      <c r="P159" s="12">
        <f t="shared" si="80"/>
        <v>10.867178924259056</v>
      </c>
      <c r="Q159" s="12">
        <f t="shared" si="81"/>
        <v>10.53787047200878</v>
      </c>
      <c r="R159" s="12">
        <f t="shared" si="82"/>
        <v>6.4763995609220633</v>
      </c>
      <c r="S159" s="13">
        <f t="shared" si="83"/>
        <v>6.9154774972557638</v>
      </c>
    </row>
    <row r="160" spans="2:19">
      <c r="B160" s="10" t="s">
        <v>191</v>
      </c>
      <c r="C160" s="9">
        <v>99</v>
      </c>
      <c r="D160" s="15">
        <v>98</v>
      </c>
      <c r="E160" s="15">
        <v>126</v>
      </c>
      <c r="F160" s="15">
        <v>88</v>
      </c>
      <c r="G160" s="15">
        <v>77</v>
      </c>
      <c r="H160" s="15">
        <v>67</v>
      </c>
      <c r="I160" s="16">
        <v>55</v>
      </c>
      <c r="J160" s="91">
        <f t="shared" si="84"/>
        <v>610</v>
      </c>
      <c r="L160" s="10" t="s">
        <v>191</v>
      </c>
      <c r="M160">
        <f t="shared" ref="M160:M165" si="85">C160/J160*100</f>
        <v>16.229508196721312</v>
      </c>
      <c r="N160">
        <f t="shared" ref="N160:N165" si="86">D160/J160*100</f>
        <v>16.065573770491802</v>
      </c>
      <c r="O160">
        <f t="shared" ref="O160:O165" si="87">E160/J160*100</f>
        <v>20.655737704918035</v>
      </c>
      <c r="P160">
        <f t="shared" ref="P160:P165" si="88">F160/J160*100</f>
        <v>14.426229508196723</v>
      </c>
      <c r="Q160">
        <f t="shared" ref="Q160:Q165" si="89">G160/J160*100</f>
        <v>12.622950819672132</v>
      </c>
      <c r="R160">
        <f t="shared" ref="R160:R165" si="90">H160/J160*100</f>
        <v>10.983606557377049</v>
      </c>
      <c r="S160" s="5">
        <f t="shared" ref="S160:S165" si="91">I160/J160*100</f>
        <v>9.0163934426229506</v>
      </c>
    </row>
    <row r="161" spans="1:49">
      <c r="B161" s="10" t="s">
        <v>192</v>
      </c>
      <c r="C161" s="4">
        <v>178</v>
      </c>
      <c r="D161" s="25">
        <v>132</v>
      </c>
      <c r="E161" s="25">
        <v>133</v>
      </c>
      <c r="F161" s="25">
        <v>82</v>
      </c>
      <c r="G161" s="25">
        <v>93</v>
      </c>
      <c r="H161" s="25">
        <v>54</v>
      </c>
      <c r="I161" s="5">
        <v>63</v>
      </c>
      <c r="J161" s="91">
        <f t="shared" si="84"/>
        <v>735</v>
      </c>
      <c r="L161" s="10" t="s">
        <v>192</v>
      </c>
      <c r="M161">
        <f t="shared" si="85"/>
        <v>24.217687074829932</v>
      </c>
      <c r="N161">
        <f t="shared" si="86"/>
        <v>17.959183673469386</v>
      </c>
      <c r="O161">
        <f t="shared" si="87"/>
        <v>18.095238095238095</v>
      </c>
      <c r="P161">
        <f t="shared" si="88"/>
        <v>11.156462585034014</v>
      </c>
      <c r="Q161">
        <f t="shared" si="89"/>
        <v>12.653061224489795</v>
      </c>
      <c r="R161">
        <f t="shared" si="90"/>
        <v>7.3469387755102051</v>
      </c>
      <c r="S161" s="5">
        <f t="shared" si="91"/>
        <v>8.5714285714285712</v>
      </c>
    </row>
    <row r="162" spans="1:49">
      <c r="B162" s="10" t="s">
        <v>193</v>
      </c>
      <c r="C162" s="4">
        <v>217</v>
      </c>
      <c r="D162" s="25">
        <v>117</v>
      </c>
      <c r="E162" s="25">
        <v>98</v>
      </c>
      <c r="F162" s="25">
        <v>93</v>
      </c>
      <c r="G162" s="25">
        <v>76</v>
      </c>
      <c r="H162" s="25">
        <v>62</v>
      </c>
      <c r="I162" s="5">
        <v>76</v>
      </c>
      <c r="J162" s="91">
        <f t="shared" si="84"/>
        <v>739</v>
      </c>
      <c r="L162" s="10" t="s">
        <v>193</v>
      </c>
      <c r="M162">
        <f t="shared" si="85"/>
        <v>29.364005412719891</v>
      </c>
      <c r="N162">
        <f t="shared" si="86"/>
        <v>15.832205683355886</v>
      </c>
      <c r="O162">
        <f t="shared" si="87"/>
        <v>13.261163734776726</v>
      </c>
      <c r="P162">
        <f t="shared" si="88"/>
        <v>12.584573748308525</v>
      </c>
      <c r="Q162">
        <f t="shared" si="89"/>
        <v>10.284167794316645</v>
      </c>
      <c r="R162">
        <f t="shared" si="90"/>
        <v>8.3897158322056846</v>
      </c>
      <c r="S162" s="5">
        <f t="shared" si="91"/>
        <v>10.284167794316645</v>
      </c>
    </row>
    <row r="163" spans="1:49">
      <c r="B163" s="10" t="s">
        <v>194</v>
      </c>
      <c r="C163" s="4">
        <v>299</v>
      </c>
      <c r="D163" s="25">
        <v>167</v>
      </c>
      <c r="E163" s="25">
        <v>97</v>
      </c>
      <c r="F163" s="25">
        <v>76</v>
      </c>
      <c r="G163" s="25">
        <v>83</v>
      </c>
      <c r="H163" s="25">
        <v>78</v>
      </c>
      <c r="I163" s="5">
        <v>92</v>
      </c>
      <c r="J163" s="91">
        <f t="shared" si="84"/>
        <v>892</v>
      </c>
      <c r="L163" s="10" t="s">
        <v>194</v>
      </c>
      <c r="M163">
        <f t="shared" si="85"/>
        <v>33.520179372197312</v>
      </c>
      <c r="N163">
        <f t="shared" si="86"/>
        <v>18.721973094170405</v>
      </c>
      <c r="O163">
        <f t="shared" si="87"/>
        <v>10.874439461883407</v>
      </c>
      <c r="P163">
        <f t="shared" si="88"/>
        <v>8.5201793721973083</v>
      </c>
      <c r="Q163">
        <f t="shared" si="89"/>
        <v>9.304932735426009</v>
      </c>
      <c r="R163">
        <f t="shared" si="90"/>
        <v>8.7443946188340806</v>
      </c>
      <c r="S163" s="5">
        <f t="shared" si="91"/>
        <v>10.31390134529148</v>
      </c>
    </row>
    <row r="164" spans="1:49">
      <c r="B164" s="10" t="s">
        <v>195</v>
      </c>
      <c r="C164" s="4">
        <v>167</v>
      </c>
      <c r="D164" s="25">
        <v>127</v>
      </c>
      <c r="E164" s="25">
        <v>101</v>
      </c>
      <c r="F164" s="25">
        <v>89</v>
      </c>
      <c r="G164" s="25">
        <v>67</v>
      </c>
      <c r="H164" s="25">
        <v>83</v>
      </c>
      <c r="I164" s="5">
        <v>65</v>
      </c>
      <c r="J164" s="91">
        <f t="shared" si="84"/>
        <v>699</v>
      </c>
      <c r="L164" s="10" t="s">
        <v>195</v>
      </c>
      <c r="M164">
        <f t="shared" si="85"/>
        <v>23.891273247496422</v>
      </c>
      <c r="N164">
        <f t="shared" si="86"/>
        <v>18.168812589413445</v>
      </c>
      <c r="O164">
        <f t="shared" si="87"/>
        <v>14.449213161659513</v>
      </c>
      <c r="P164">
        <f t="shared" si="88"/>
        <v>12.732474964234623</v>
      </c>
      <c r="Q164">
        <f t="shared" si="89"/>
        <v>9.585121602288984</v>
      </c>
      <c r="R164">
        <f t="shared" si="90"/>
        <v>11.874105865522175</v>
      </c>
      <c r="S164" s="5">
        <f t="shared" si="91"/>
        <v>9.2989985693848354</v>
      </c>
    </row>
    <row r="165" spans="1:49" ht="18.350000000000001" thickBot="1">
      <c r="B165" s="14" t="s">
        <v>196</v>
      </c>
      <c r="C165" s="11">
        <v>185</v>
      </c>
      <c r="D165" s="12">
        <v>123</v>
      </c>
      <c r="E165" s="12">
        <v>145</v>
      </c>
      <c r="F165" s="12">
        <v>91</v>
      </c>
      <c r="G165" s="12">
        <v>71</v>
      </c>
      <c r="H165" s="12">
        <v>88</v>
      </c>
      <c r="I165" s="13">
        <v>78</v>
      </c>
      <c r="J165" s="91">
        <f t="shared" si="84"/>
        <v>781</v>
      </c>
      <c r="L165" s="14" t="s">
        <v>196</v>
      </c>
      <c r="M165" s="12">
        <f t="shared" si="85"/>
        <v>23.687580025608195</v>
      </c>
      <c r="N165" s="12">
        <f t="shared" si="86"/>
        <v>15.749039692701663</v>
      </c>
      <c r="O165" s="12">
        <f t="shared" si="87"/>
        <v>18.565941101152369</v>
      </c>
      <c r="P165" s="12">
        <f t="shared" si="88"/>
        <v>11.651728553137005</v>
      </c>
      <c r="Q165" s="12">
        <f t="shared" si="89"/>
        <v>9.0909090909090917</v>
      </c>
      <c r="R165" s="12">
        <f t="shared" si="90"/>
        <v>11.267605633802818</v>
      </c>
      <c r="S165" s="13">
        <f t="shared" si="91"/>
        <v>9.9871959026888604</v>
      </c>
    </row>
    <row r="166" spans="1:49" ht="18.350000000000001" thickBot="1">
      <c r="L166" s="26"/>
      <c r="M166" s="25"/>
      <c r="N166" s="25"/>
      <c r="O166" s="25"/>
      <c r="P166" s="25"/>
      <c r="Q166" s="25"/>
      <c r="R166" s="25"/>
      <c r="S166" s="25"/>
    </row>
    <row r="167" spans="1:49" ht="18.350000000000001" thickBot="1">
      <c r="A167" s="18" t="s">
        <v>202</v>
      </c>
      <c r="B167" s="95" t="s">
        <v>203</v>
      </c>
      <c r="U167" s="19"/>
      <c r="V167" s="1" t="s">
        <v>184</v>
      </c>
      <c r="W167" s="2"/>
      <c r="X167" s="2"/>
      <c r="Y167" s="3"/>
      <c r="Z167" s="1" t="s">
        <v>185</v>
      </c>
      <c r="AA167" s="2"/>
      <c r="AB167" s="2"/>
      <c r="AC167" s="3"/>
      <c r="AD167" s="1" t="s">
        <v>186</v>
      </c>
      <c r="AE167" s="2"/>
      <c r="AF167" s="2"/>
      <c r="AG167" s="3"/>
      <c r="AH167" s="1" t="s">
        <v>187</v>
      </c>
      <c r="AI167" s="2"/>
      <c r="AJ167" s="2"/>
      <c r="AK167" s="3"/>
      <c r="AL167" s="1" t="s">
        <v>188</v>
      </c>
      <c r="AM167" s="2"/>
      <c r="AN167" s="2"/>
      <c r="AO167" s="3"/>
      <c r="AP167" s="1" t="s">
        <v>189</v>
      </c>
      <c r="AQ167" s="2"/>
      <c r="AR167" s="2"/>
      <c r="AS167" s="3"/>
      <c r="AT167" s="1" t="s">
        <v>190</v>
      </c>
      <c r="AU167" s="2"/>
      <c r="AV167" s="2"/>
      <c r="AW167" s="3"/>
    </row>
    <row r="168" spans="1:49" ht="18.350000000000001" thickBot="1">
      <c r="B168" s="19" t="s">
        <v>183</v>
      </c>
      <c r="C168" s="2" t="s">
        <v>184</v>
      </c>
      <c r="D168" s="2" t="s">
        <v>185</v>
      </c>
      <c r="E168" s="2" t="s">
        <v>186</v>
      </c>
      <c r="F168" s="2" t="s">
        <v>187</v>
      </c>
      <c r="G168" s="2" t="s">
        <v>188</v>
      </c>
      <c r="H168" s="2" t="s">
        <v>189</v>
      </c>
      <c r="I168" s="3" t="s">
        <v>190</v>
      </c>
      <c r="L168" s="19" t="s">
        <v>183</v>
      </c>
      <c r="M168" s="1" t="s">
        <v>184</v>
      </c>
      <c r="N168" s="2" t="s">
        <v>185</v>
      </c>
      <c r="O168" s="2" t="s">
        <v>186</v>
      </c>
      <c r="P168" s="2" t="s">
        <v>187</v>
      </c>
      <c r="Q168" s="2" t="s">
        <v>188</v>
      </c>
      <c r="R168" s="2" t="s">
        <v>189</v>
      </c>
      <c r="S168" s="3" t="s">
        <v>190</v>
      </c>
      <c r="U168" s="19" t="s">
        <v>198</v>
      </c>
      <c r="V168" s="86">
        <f>AVERAGE(M169:M174)</f>
        <v>34.688492085140062</v>
      </c>
      <c r="W168" s="64">
        <f>AVERAGE(M175:M180)</f>
        <v>34.3088170433671</v>
      </c>
      <c r="X168" s="64">
        <f>AVERAGE(M181:M186)</f>
        <v>41.577926833495724</v>
      </c>
      <c r="Y168" s="60">
        <f>AVERAGE(M187:M192)</f>
        <v>38.282539493012429</v>
      </c>
      <c r="Z168" s="86">
        <f>AVERAGE(N169:N174)</f>
        <v>29.364805929634262</v>
      </c>
      <c r="AA168" s="64">
        <f>AVERAGE(N175:N180)</f>
        <v>31.995811407348466</v>
      </c>
      <c r="AB168" s="64">
        <f>AVERAGE(N181:N186)</f>
        <v>29.652222315667146</v>
      </c>
      <c r="AC168" s="60">
        <f>AVERAGE(N187:N192)</f>
        <v>30.602344142784162</v>
      </c>
      <c r="AD168" s="86">
        <f>AVERAGE(O169:O174)</f>
        <v>18.874575643158078</v>
      </c>
      <c r="AE168" s="64">
        <f>AVERAGE(O175:O180)</f>
        <v>18.631096131326021</v>
      </c>
      <c r="AF168" s="64">
        <f>AVERAGE(O181:O186)</f>
        <v>14.872383011877204</v>
      </c>
      <c r="AG168" s="60">
        <f>AVERAGE(O187:O192)</f>
        <v>15.273139135494686</v>
      </c>
      <c r="AH168" s="86">
        <f>AVERAGE(P169:P174)</f>
        <v>11.207699350652058</v>
      </c>
      <c r="AI168" s="64">
        <f>AVERAGE(P175:P180)</f>
        <v>9.7817038788746036</v>
      </c>
      <c r="AJ168" s="64">
        <f>AVERAGE(P181:P186)</f>
        <v>8.0827390064856512</v>
      </c>
      <c r="AK168" s="60">
        <f>AVERAGE(P187:P192)</f>
        <v>8.0984643323803933</v>
      </c>
      <c r="AL168" s="86">
        <f>AVERAGE(Q169:Q174)</f>
        <v>3.4787937695721483</v>
      </c>
      <c r="AM168" s="64">
        <f>AVERAGE(Q175:Q180)</f>
        <v>3.2525389979855812</v>
      </c>
      <c r="AN168" s="64">
        <f>AVERAGE(Q181:Q186)</f>
        <v>3.7773237364342438</v>
      </c>
      <c r="AO168" s="60">
        <f>AVERAGE(Q187:Q192)</f>
        <v>4.8260973936811133</v>
      </c>
      <c r="AP168" s="86">
        <f>AVERAGE(R169:R174)</f>
        <v>1.3181390745224431</v>
      </c>
      <c r="AQ168" s="64">
        <f>AVERAGE(R175:R180)</f>
        <v>1.0359436108521904</v>
      </c>
      <c r="AR168" s="64">
        <f>AVERAGE(R181:R186)</f>
        <v>1.1489530812987978</v>
      </c>
      <c r="AS168" s="60">
        <f>AVERAGE(R187:R192)</f>
        <v>1.7024234185144274</v>
      </c>
      <c r="AT168" s="86">
        <f>AVERAGE(S169:S174)</f>
        <v>1.0674941473209396</v>
      </c>
      <c r="AU168" s="64">
        <f>AVERAGE(S175:S180)</f>
        <v>0.99408893024604106</v>
      </c>
      <c r="AV168" s="64">
        <f>AVERAGE(S181:S186)</f>
        <v>0.88845201474123081</v>
      </c>
      <c r="AW168" s="60">
        <f>AVERAGE(S187:S192)</f>
        <v>1.2149920841327833</v>
      </c>
    </row>
    <row r="169" spans="1:49" ht="18.350000000000001" thickBot="1">
      <c r="B169" s="6" t="s">
        <v>204</v>
      </c>
      <c r="C169" s="15">
        <v>387</v>
      </c>
      <c r="D169" s="15">
        <v>371</v>
      </c>
      <c r="E169" s="15">
        <v>176</v>
      </c>
      <c r="F169" s="15">
        <v>112</v>
      </c>
      <c r="G169" s="15">
        <v>17</v>
      </c>
      <c r="H169" s="15">
        <v>12</v>
      </c>
      <c r="I169" s="16">
        <v>7</v>
      </c>
      <c r="J169" s="91">
        <f>SUM(C169:I169)</f>
        <v>1082</v>
      </c>
      <c r="L169" s="6" t="s">
        <v>204</v>
      </c>
      <c r="M169" s="4">
        <f t="shared" ref="M169:M186" si="92">C169/J169*100</f>
        <v>35.767097966728279</v>
      </c>
      <c r="N169">
        <f t="shared" ref="N169:N186" si="93">D169/J169*100</f>
        <v>34.288354898336415</v>
      </c>
      <c r="O169">
        <f t="shared" ref="O169:O186" si="94">E169/J169*100</f>
        <v>16.266173752310536</v>
      </c>
      <c r="P169">
        <f t="shared" ref="P169:P186" si="95">F169/J169*100</f>
        <v>10.35120147874307</v>
      </c>
      <c r="Q169">
        <f t="shared" ref="Q169:Q186" si="96">G169/J169*100</f>
        <v>1.5711645101663587</v>
      </c>
      <c r="R169">
        <f t="shared" ref="R169:R186" si="97">H169/J169*100</f>
        <v>1.1090573012939002</v>
      </c>
      <c r="S169" s="5">
        <f t="shared" ref="S169:S186" si="98">I169/J169*100</f>
        <v>0.64695009242144186</v>
      </c>
      <c r="U169" s="19" t="s">
        <v>200</v>
      </c>
      <c r="V169" s="92">
        <f>AVERAGE(M195:M200)</f>
        <v>22.534611742200894</v>
      </c>
      <c r="W169" s="93">
        <f>AVERAGE(M201:M206)</f>
        <v>27.631748851414589</v>
      </c>
      <c r="X169" s="93">
        <f>AVERAGE(M207:M212)</f>
        <v>28.030571539430042</v>
      </c>
      <c r="Y169" s="94">
        <f>AVERAGE(M213:M218)</f>
        <v>24.942632497967153</v>
      </c>
      <c r="Z169" s="92">
        <f>AVERAGE(N195:N200)</f>
        <v>22.964429686806341</v>
      </c>
      <c r="AA169" s="93">
        <f>AVERAGE(N201:N206)</f>
        <v>24.750938436406461</v>
      </c>
      <c r="AB169" s="93">
        <f>AVERAGE(N207:N212)</f>
        <v>24.305863030238982</v>
      </c>
      <c r="AC169" s="94">
        <f>AVERAGE(N213:N218)</f>
        <v>21.468560219472977</v>
      </c>
      <c r="AD169" s="92">
        <f>AVERAGE(O195:O200)</f>
        <v>20.781649499386429</v>
      </c>
      <c r="AE169" s="93">
        <f>AVERAGE(O201:O206)</f>
        <v>15.145983649289656</v>
      </c>
      <c r="AF169" s="93">
        <f>AVERAGE(O207:O212)</f>
        <v>18.17825370105086</v>
      </c>
      <c r="AG169" s="94">
        <f>AVERAGE(O213:O218)</f>
        <v>17.29726422352757</v>
      </c>
      <c r="AH169" s="92">
        <f>AVERAGE(P195:P200)</f>
        <v>10.995371439277527</v>
      </c>
      <c r="AI169" s="93">
        <f>AVERAGE(P201:P206)</f>
        <v>11.381171402492976</v>
      </c>
      <c r="AJ169" s="93">
        <f>AVERAGE(P207:P212)</f>
        <v>7.7165070802002482</v>
      </c>
      <c r="AK169" s="94">
        <f>AVERAGE(P213:P218)</f>
        <v>10.201345175611992</v>
      </c>
      <c r="AL169" s="92">
        <f>AVERAGE(Q195:Q200)</f>
        <v>10.393387479743526</v>
      </c>
      <c r="AM169" s="93">
        <f>AVERAGE(Q201:Q206)</f>
        <v>9.9670693498037988</v>
      </c>
      <c r="AN169" s="93">
        <f>AVERAGE(Q207:Q212)</f>
        <v>9.6034955041483716</v>
      </c>
      <c r="AO169" s="94">
        <f>AVERAGE(Q213:Q218)</f>
        <v>12.138859821009069</v>
      </c>
      <c r="AP169" s="92">
        <f>AVERAGE(R195:R200)</f>
        <v>6.117882401398167</v>
      </c>
      <c r="AQ169" s="93">
        <f>AVERAGE(R201:R206)</f>
        <v>5.9358603657644951</v>
      </c>
      <c r="AR169" s="93">
        <f>AVERAGE(R207:R212)</f>
        <v>6.1795535667774795</v>
      </c>
      <c r="AS169" s="94">
        <f>AVERAGE(R213:R218)</f>
        <v>7.8609074357275901</v>
      </c>
      <c r="AT169" s="92">
        <f>AVERAGE(S195:S200)</f>
        <v>6.2126677511871184</v>
      </c>
      <c r="AU169" s="93">
        <f>AVERAGE(S201:S206)</f>
        <v>5.1872279448280265</v>
      </c>
      <c r="AV169" s="93">
        <f>AVERAGE(S207:S212)</f>
        <v>5.9857555781540155</v>
      </c>
      <c r="AW169" s="94">
        <f>AVERAGE(S213:S218)</f>
        <v>6.0904306266836477</v>
      </c>
    </row>
    <row r="170" spans="1:49" ht="18.350000000000001" thickBot="1">
      <c r="B170" s="10" t="s">
        <v>205</v>
      </c>
      <c r="C170">
        <v>429</v>
      </c>
      <c r="D170">
        <v>337</v>
      </c>
      <c r="E170">
        <v>216</v>
      </c>
      <c r="F170">
        <v>167</v>
      </c>
      <c r="G170">
        <v>32</v>
      </c>
      <c r="H170">
        <v>16</v>
      </c>
      <c r="I170" s="5">
        <v>12</v>
      </c>
      <c r="J170" s="91">
        <f t="shared" ref="J170:J192" si="99">SUM(C170:I170)</f>
        <v>1209</v>
      </c>
      <c r="L170" s="10" t="s">
        <v>205</v>
      </c>
      <c r="M170" s="4">
        <f t="shared" si="92"/>
        <v>35.483870967741936</v>
      </c>
      <c r="N170">
        <f t="shared" si="93"/>
        <v>27.874276261373037</v>
      </c>
      <c r="O170">
        <f t="shared" si="94"/>
        <v>17.866004962779154</v>
      </c>
      <c r="P170">
        <f t="shared" si="95"/>
        <v>13.813068651778329</v>
      </c>
      <c r="Q170">
        <f t="shared" si="96"/>
        <v>2.6468155500413566</v>
      </c>
      <c r="R170">
        <f t="shared" si="97"/>
        <v>1.3234077750206783</v>
      </c>
      <c r="S170" s="5">
        <f t="shared" si="98"/>
        <v>0.99255583126550873</v>
      </c>
    </row>
    <row r="171" spans="1:49" ht="18.350000000000001" thickBot="1">
      <c r="B171" s="10" t="s">
        <v>206</v>
      </c>
      <c r="C171">
        <v>263</v>
      </c>
      <c r="D171">
        <v>317</v>
      </c>
      <c r="E171">
        <v>167</v>
      </c>
      <c r="F171">
        <v>98</v>
      </c>
      <c r="G171">
        <v>23</v>
      </c>
      <c r="H171">
        <v>19</v>
      </c>
      <c r="I171" s="5">
        <v>17</v>
      </c>
      <c r="J171" s="91">
        <f t="shared" si="99"/>
        <v>904</v>
      </c>
      <c r="L171" s="10" t="s">
        <v>206</v>
      </c>
      <c r="M171" s="4">
        <f t="shared" si="92"/>
        <v>29.092920353982301</v>
      </c>
      <c r="N171">
        <f t="shared" si="93"/>
        <v>35.06637168141593</v>
      </c>
      <c r="O171">
        <f t="shared" si="94"/>
        <v>18.473451327433629</v>
      </c>
      <c r="P171">
        <f t="shared" si="95"/>
        <v>10.840707964601769</v>
      </c>
      <c r="Q171">
        <f t="shared" si="96"/>
        <v>2.5442477876106198</v>
      </c>
      <c r="R171">
        <f t="shared" si="97"/>
        <v>2.1017699115044248</v>
      </c>
      <c r="S171" s="5">
        <f t="shared" si="98"/>
        <v>1.8805309734513276</v>
      </c>
      <c r="U171" s="19"/>
      <c r="V171" s="19" t="s">
        <v>184</v>
      </c>
      <c r="W171" s="19" t="s">
        <v>185</v>
      </c>
      <c r="X171" s="19" t="s">
        <v>186</v>
      </c>
      <c r="Y171" s="19" t="s">
        <v>187</v>
      </c>
      <c r="Z171" s="19" t="s">
        <v>188</v>
      </c>
      <c r="AA171" s="19" t="s">
        <v>189</v>
      </c>
      <c r="AB171" s="19" t="s">
        <v>190</v>
      </c>
    </row>
    <row r="172" spans="1:49" ht="18.350000000000001" thickBot="1">
      <c r="B172" s="10" t="s">
        <v>207</v>
      </c>
      <c r="C172">
        <v>471</v>
      </c>
      <c r="D172">
        <v>297</v>
      </c>
      <c r="E172">
        <v>263</v>
      </c>
      <c r="F172">
        <v>114</v>
      </c>
      <c r="G172">
        <v>72</v>
      </c>
      <c r="H172">
        <v>8</v>
      </c>
      <c r="I172" s="5">
        <v>4</v>
      </c>
      <c r="J172" s="91">
        <f t="shared" si="99"/>
        <v>1229</v>
      </c>
      <c r="L172" s="10" t="s">
        <v>207</v>
      </c>
      <c r="M172" s="4">
        <f t="shared" si="92"/>
        <v>38.323840520748575</v>
      </c>
      <c r="N172">
        <f t="shared" si="93"/>
        <v>24.165988608624897</v>
      </c>
      <c r="O172">
        <f t="shared" si="94"/>
        <v>21.399511798209929</v>
      </c>
      <c r="P172">
        <f t="shared" si="95"/>
        <v>9.2758340113913746</v>
      </c>
      <c r="Q172">
        <f t="shared" si="96"/>
        <v>5.8584214808787634</v>
      </c>
      <c r="R172">
        <f t="shared" si="97"/>
        <v>0.65093572009764034</v>
      </c>
      <c r="S172" s="5">
        <f t="shared" si="98"/>
        <v>0.32546786004882017</v>
      </c>
      <c r="U172" s="19" t="s">
        <v>183</v>
      </c>
      <c r="V172" s="27">
        <f>AVERAGE(V168:Y168)</f>
        <v>37.214443863753829</v>
      </c>
      <c r="W172" s="27">
        <f>AVERAGE(Z168:AC168)</f>
        <v>30.403795948858509</v>
      </c>
      <c r="X172" s="27">
        <f>AVERAGE(AD168:AG168)</f>
        <v>16.912798480463998</v>
      </c>
      <c r="Y172" s="27">
        <f>AVERAGE(AH168:AK168)</f>
        <v>9.2926516420981766</v>
      </c>
      <c r="Z172" s="27">
        <f>AVERAGE(AL168:AO168)</f>
        <v>3.8336884744182718</v>
      </c>
      <c r="AA172" s="27">
        <f>AVERAGE(AP168:AS168)</f>
        <v>1.3013647962969646</v>
      </c>
      <c r="AB172" s="27">
        <f>AVERAGE(AT168:AW168)</f>
        <v>1.0412567941102486</v>
      </c>
    </row>
    <row r="173" spans="1:49" ht="18.350000000000001" thickBot="1">
      <c r="B173" s="10" t="s">
        <v>208</v>
      </c>
      <c r="C173">
        <v>442</v>
      </c>
      <c r="D173">
        <v>336</v>
      </c>
      <c r="E173">
        <v>196</v>
      </c>
      <c r="F173">
        <v>146</v>
      </c>
      <c r="G173">
        <v>54</v>
      </c>
      <c r="H173">
        <v>23</v>
      </c>
      <c r="I173" s="5">
        <v>21</v>
      </c>
      <c r="J173" s="91">
        <f t="shared" si="99"/>
        <v>1218</v>
      </c>
      <c r="L173" s="10" t="s">
        <v>208</v>
      </c>
      <c r="M173" s="4">
        <f t="shared" si="92"/>
        <v>36.288998357963877</v>
      </c>
      <c r="N173">
        <f t="shared" si="93"/>
        <v>27.586206896551722</v>
      </c>
      <c r="O173">
        <f t="shared" si="94"/>
        <v>16.091954022988507</v>
      </c>
      <c r="P173">
        <f t="shared" si="95"/>
        <v>11.986863711001643</v>
      </c>
      <c r="Q173">
        <f t="shared" si="96"/>
        <v>4.4334975369458132</v>
      </c>
      <c r="R173">
        <f t="shared" si="97"/>
        <v>1.8883415435139574</v>
      </c>
      <c r="S173" s="5">
        <f t="shared" si="98"/>
        <v>1.7241379310344827</v>
      </c>
      <c r="U173" s="14" t="s">
        <v>201</v>
      </c>
      <c r="V173" s="27">
        <f>AVERAGE(V169:Y169)</f>
        <v>25.784891157753169</v>
      </c>
      <c r="W173" s="27">
        <f>AVERAGE(Z169:AC169)</f>
        <v>23.372447843231189</v>
      </c>
      <c r="X173" s="27">
        <f>AVERAGE(AD169:AG169)</f>
        <v>17.85078776831363</v>
      </c>
      <c r="Y173" s="27">
        <f>AVERAGE(AH169:AK169)</f>
        <v>10.073598774395686</v>
      </c>
      <c r="Z173" s="27">
        <f>AVERAGE(AL169:AO169)</f>
        <v>10.525703038676191</v>
      </c>
      <c r="AA173" s="27">
        <f>AVERAGE(AP169:AS169)</f>
        <v>6.5235509424169331</v>
      </c>
      <c r="AB173" s="27">
        <f>AVERAGE(AT169:AW169)</f>
        <v>5.869020475213202</v>
      </c>
    </row>
    <row r="174" spans="1:49" ht="18.350000000000001" thickBot="1">
      <c r="B174" s="14" t="s">
        <v>209</v>
      </c>
      <c r="C174" s="12">
        <v>278</v>
      </c>
      <c r="D174" s="12">
        <v>228</v>
      </c>
      <c r="E174" s="12">
        <v>194</v>
      </c>
      <c r="F174" s="12">
        <v>92</v>
      </c>
      <c r="G174" s="12">
        <v>32</v>
      </c>
      <c r="H174" s="12">
        <v>7</v>
      </c>
      <c r="I174" s="13">
        <v>7</v>
      </c>
      <c r="J174" s="91">
        <f t="shared" si="99"/>
        <v>838</v>
      </c>
      <c r="L174" s="14" t="s">
        <v>209</v>
      </c>
      <c r="M174" s="12">
        <f t="shared" si="92"/>
        <v>33.174224343675419</v>
      </c>
      <c r="N174" s="12">
        <f t="shared" si="93"/>
        <v>27.207637231503579</v>
      </c>
      <c r="O174" s="12">
        <f t="shared" si="94"/>
        <v>23.150357995226731</v>
      </c>
      <c r="P174" s="12">
        <f t="shared" si="95"/>
        <v>10.978520286396181</v>
      </c>
      <c r="Q174" s="12">
        <f t="shared" si="96"/>
        <v>3.8186157517899764</v>
      </c>
      <c r="R174" s="12">
        <f t="shared" si="97"/>
        <v>0.8353221957040573</v>
      </c>
      <c r="S174" s="13">
        <f t="shared" si="98"/>
        <v>0.8353221957040573</v>
      </c>
    </row>
    <row r="175" spans="1:49" ht="18.350000000000001" thickBot="1">
      <c r="B175" s="6" t="s">
        <v>210</v>
      </c>
      <c r="C175" s="15">
        <v>421</v>
      </c>
      <c r="D175" s="15">
        <v>422</v>
      </c>
      <c r="E175" s="15">
        <v>371</v>
      </c>
      <c r="F175" s="15">
        <v>171</v>
      </c>
      <c r="G175" s="15">
        <v>74</v>
      </c>
      <c r="H175" s="15">
        <v>25</v>
      </c>
      <c r="I175" s="16">
        <v>23</v>
      </c>
      <c r="J175" s="91">
        <f t="shared" si="99"/>
        <v>1507</v>
      </c>
      <c r="L175" s="6" t="s">
        <v>210</v>
      </c>
      <c r="M175" s="4">
        <f t="shared" si="92"/>
        <v>27.936297279362972</v>
      </c>
      <c r="N175">
        <f t="shared" si="93"/>
        <v>28.002654280026544</v>
      </c>
      <c r="O175">
        <f t="shared" si="94"/>
        <v>24.618447246184473</v>
      </c>
      <c r="P175">
        <f t="shared" si="95"/>
        <v>11.34704711347047</v>
      </c>
      <c r="Q175">
        <f t="shared" si="96"/>
        <v>4.9104180491041802</v>
      </c>
      <c r="R175">
        <f t="shared" si="97"/>
        <v>1.6589250165892502</v>
      </c>
      <c r="S175" s="5">
        <f t="shared" si="98"/>
        <v>1.5262110152621102</v>
      </c>
      <c r="U175" s="19"/>
      <c r="V175" s="19" t="s">
        <v>184</v>
      </c>
      <c r="W175" s="19" t="s">
        <v>185</v>
      </c>
      <c r="X175" s="19" t="s">
        <v>186</v>
      </c>
      <c r="Y175" s="19" t="s">
        <v>187</v>
      </c>
      <c r="Z175" s="19" t="s">
        <v>188</v>
      </c>
      <c r="AA175" s="19" t="s">
        <v>189</v>
      </c>
      <c r="AB175" s="19" t="s">
        <v>190</v>
      </c>
    </row>
    <row r="176" spans="1:49" ht="18.350000000000001" thickBot="1">
      <c r="B176" s="10" t="s">
        <v>211</v>
      </c>
      <c r="C176">
        <v>369</v>
      </c>
      <c r="D176">
        <v>377</v>
      </c>
      <c r="E176">
        <v>167</v>
      </c>
      <c r="F176">
        <v>87</v>
      </c>
      <c r="G176">
        <v>14</v>
      </c>
      <c r="H176">
        <v>13</v>
      </c>
      <c r="I176" s="5">
        <v>6</v>
      </c>
      <c r="J176" s="91">
        <f t="shared" si="99"/>
        <v>1033</v>
      </c>
      <c r="L176" s="10" t="s">
        <v>211</v>
      </c>
      <c r="M176" s="4">
        <f t="shared" si="92"/>
        <v>35.721200387221685</v>
      </c>
      <c r="N176">
        <f t="shared" si="93"/>
        <v>36.495643756050342</v>
      </c>
      <c r="O176">
        <f t="shared" si="94"/>
        <v>16.166505324298161</v>
      </c>
      <c r="P176">
        <f t="shared" si="95"/>
        <v>8.4220716360116157</v>
      </c>
      <c r="Q176">
        <f t="shared" si="96"/>
        <v>1.3552758954501452</v>
      </c>
      <c r="R176">
        <f t="shared" si="97"/>
        <v>1.2584704743465636</v>
      </c>
      <c r="S176" s="5">
        <f t="shared" si="98"/>
        <v>0.58083252662149087</v>
      </c>
      <c r="U176" s="19" t="s">
        <v>183</v>
      </c>
      <c r="V176" s="28">
        <f>STDEV(V168:Y168)</f>
        <v>3.4158411120201722</v>
      </c>
      <c r="W176" s="28">
        <f>STDEV(Z168:AC168)</f>
        <v>1.1857905649169522</v>
      </c>
      <c r="X176" s="28">
        <f>STDEV(AD168:AG168)</f>
        <v>2.1332990495958191</v>
      </c>
      <c r="Y176" s="28">
        <f>STDEV(AH168:AK168)</f>
        <v>1.5051635274214517</v>
      </c>
      <c r="Z176" s="28">
        <f>STDEV(AL168:AO168)</f>
        <v>0.69563817515675397</v>
      </c>
      <c r="AA176" s="28">
        <f>STDEV(AP168:AS168)</f>
        <v>0.29143731825588631</v>
      </c>
      <c r="AB176" s="28">
        <f>STDEV(AT168:AW168)</f>
        <v>0.13716955162892908</v>
      </c>
    </row>
    <row r="177" spans="2:28" ht="18.350000000000001" thickBot="1">
      <c r="B177" s="10" t="s">
        <v>212</v>
      </c>
      <c r="C177">
        <v>279</v>
      </c>
      <c r="D177">
        <v>276</v>
      </c>
      <c r="E177">
        <v>77</v>
      </c>
      <c r="F177">
        <v>72</v>
      </c>
      <c r="G177">
        <v>23</v>
      </c>
      <c r="H177">
        <v>3</v>
      </c>
      <c r="I177" s="5">
        <v>3</v>
      </c>
      <c r="J177" s="91">
        <f t="shared" si="99"/>
        <v>733</v>
      </c>
      <c r="L177" s="10" t="s">
        <v>212</v>
      </c>
      <c r="M177" s="4">
        <f t="shared" si="92"/>
        <v>38.062755798090045</v>
      </c>
      <c r="N177">
        <f t="shared" si="93"/>
        <v>37.653478854024556</v>
      </c>
      <c r="O177">
        <f t="shared" si="94"/>
        <v>10.504774897680765</v>
      </c>
      <c r="P177">
        <f t="shared" si="95"/>
        <v>9.8226466575716245</v>
      </c>
      <c r="Q177">
        <f t="shared" si="96"/>
        <v>3.1377899045020468</v>
      </c>
      <c r="R177">
        <f t="shared" si="97"/>
        <v>0.40927694406548432</v>
      </c>
      <c r="S177" s="5">
        <f t="shared" si="98"/>
        <v>0.40927694406548432</v>
      </c>
      <c r="U177" s="14" t="s">
        <v>201</v>
      </c>
      <c r="V177" s="28">
        <f>STDEV(V169:Y169)</f>
        <v>2.5643504470874059</v>
      </c>
      <c r="W177" s="28">
        <f>STDEV(Z169:AC169)</f>
        <v>1.4790500472354464</v>
      </c>
      <c r="X177" s="28">
        <f>STDEV(AD169:AG169)</f>
        <v>2.332347748563802</v>
      </c>
      <c r="Y177" s="28">
        <f>STDEV(AH169:AK169)</f>
        <v>1.6463709000244002</v>
      </c>
      <c r="Z177" s="28">
        <f>STDEV(AL169:AO169)</f>
        <v>1.1228417143725531</v>
      </c>
      <c r="AA177" s="28">
        <f>STDEV(AP169:AS169)</f>
        <v>0.89755292577566326</v>
      </c>
      <c r="AB177" s="28">
        <f>STDEV(AT169:AW169)</f>
        <v>0.46389080762828999</v>
      </c>
    </row>
    <row r="178" spans="2:28">
      <c r="B178" s="10" t="s">
        <v>213</v>
      </c>
      <c r="C178">
        <v>457</v>
      </c>
      <c r="D178">
        <v>435</v>
      </c>
      <c r="E178">
        <v>277</v>
      </c>
      <c r="F178">
        <v>126</v>
      </c>
      <c r="G178">
        <v>39</v>
      </c>
      <c r="H178">
        <v>12</v>
      </c>
      <c r="I178" s="5">
        <v>15</v>
      </c>
      <c r="J178" s="91">
        <f t="shared" si="99"/>
        <v>1361</v>
      </c>
      <c r="L178" s="10" t="s">
        <v>213</v>
      </c>
      <c r="M178" s="4">
        <f t="shared" si="92"/>
        <v>33.578251285819249</v>
      </c>
      <c r="N178">
        <f t="shared" si="93"/>
        <v>31.961792799412198</v>
      </c>
      <c r="O178">
        <f t="shared" si="94"/>
        <v>20.352681851579721</v>
      </c>
      <c r="P178">
        <f t="shared" si="95"/>
        <v>9.2578986039676714</v>
      </c>
      <c r="Q178">
        <f t="shared" si="96"/>
        <v>2.8655400440852312</v>
      </c>
      <c r="R178">
        <f t="shared" si="97"/>
        <v>0.88170462894930202</v>
      </c>
      <c r="S178" s="5">
        <f t="shared" si="98"/>
        <v>1.1021307861866276</v>
      </c>
    </row>
    <row r="179" spans="2:28">
      <c r="B179" s="10" t="s">
        <v>214</v>
      </c>
      <c r="C179">
        <v>342</v>
      </c>
      <c r="D179">
        <v>317</v>
      </c>
      <c r="E179">
        <v>179</v>
      </c>
      <c r="F179">
        <v>112</v>
      </c>
      <c r="G179">
        <v>19</v>
      </c>
      <c r="H179">
        <v>5</v>
      </c>
      <c r="I179" s="5">
        <v>9</v>
      </c>
      <c r="J179" s="91">
        <f t="shared" si="99"/>
        <v>983</v>
      </c>
      <c r="L179" s="10" t="s">
        <v>214</v>
      </c>
      <c r="M179" s="4">
        <f t="shared" si="92"/>
        <v>34.791454730417094</v>
      </c>
      <c r="N179">
        <f t="shared" si="93"/>
        <v>32.248219735503561</v>
      </c>
      <c r="O179">
        <f t="shared" si="94"/>
        <v>18.209562563580874</v>
      </c>
      <c r="P179">
        <f t="shared" si="95"/>
        <v>11.393692777212614</v>
      </c>
      <c r="Q179">
        <f t="shared" si="96"/>
        <v>1.9328585961342828</v>
      </c>
      <c r="R179">
        <f t="shared" si="97"/>
        <v>0.50864699898270604</v>
      </c>
      <c r="S179" s="5">
        <f t="shared" si="98"/>
        <v>0.91556459816887081</v>
      </c>
    </row>
    <row r="180" spans="2:28" ht="18.350000000000001" thickBot="1">
      <c r="B180" s="14" t="s">
        <v>215</v>
      </c>
      <c r="C180" s="12">
        <v>525</v>
      </c>
      <c r="D180" s="12">
        <v>376</v>
      </c>
      <c r="E180" s="12">
        <v>322</v>
      </c>
      <c r="F180" s="12">
        <v>124</v>
      </c>
      <c r="G180" s="12">
        <v>78</v>
      </c>
      <c r="H180" s="12">
        <v>22</v>
      </c>
      <c r="I180" s="13">
        <v>21</v>
      </c>
      <c r="J180" s="91">
        <f t="shared" si="99"/>
        <v>1468</v>
      </c>
      <c r="L180" s="14" t="s">
        <v>215</v>
      </c>
      <c r="M180" s="12">
        <f t="shared" si="92"/>
        <v>35.762942779291549</v>
      </c>
      <c r="N180" s="12">
        <f t="shared" si="93"/>
        <v>25.61307901907357</v>
      </c>
      <c r="O180" s="12">
        <f t="shared" si="94"/>
        <v>21.934604904632153</v>
      </c>
      <c r="P180" s="12">
        <f t="shared" si="95"/>
        <v>8.4468664850136239</v>
      </c>
      <c r="Q180" s="12">
        <f t="shared" si="96"/>
        <v>5.3133514986376023</v>
      </c>
      <c r="R180" s="12">
        <f t="shared" si="97"/>
        <v>1.4986376021798364</v>
      </c>
      <c r="S180" s="13">
        <f t="shared" si="98"/>
        <v>1.430517711171662</v>
      </c>
    </row>
    <row r="181" spans="2:28">
      <c r="B181" s="6" t="s">
        <v>216</v>
      </c>
      <c r="C181">
        <v>472</v>
      </c>
      <c r="D181">
        <v>393</v>
      </c>
      <c r="E181">
        <v>223</v>
      </c>
      <c r="F181">
        <v>95</v>
      </c>
      <c r="G181">
        <v>32</v>
      </c>
      <c r="H181">
        <v>7</v>
      </c>
      <c r="I181" s="5">
        <v>9</v>
      </c>
      <c r="J181" s="91">
        <f t="shared" si="99"/>
        <v>1231</v>
      </c>
      <c r="L181" s="6" t="s">
        <v>216</v>
      </c>
      <c r="M181">
        <f t="shared" si="92"/>
        <v>38.342810722989441</v>
      </c>
      <c r="N181">
        <f t="shared" si="93"/>
        <v>31.925264012997562</v>
      </c>
      <c r="O181">
        <f t="shared" si="94"/>
        <v>18.115353371242893</v>
      </c>
      <c r="P181">
        <f t="shared" si="95"/>
        <v>7.7173030056864338</v>
      </c>
      <c r="Q181">
        <f t="shared" si="96"/>
        <v>2.5995125913891144</v>
      </c>
      <c r="R181">
        <f t="shared" si="97"/>
        <v>0.56864337936636877</v>
      </c>
      <c r="S181" s="5">
        <f t="shared" si="98"/>
        <v>0.73111291632818853</v>
      </c>
    </row>
    <row r="182" spans="2:28">
      <c r="B182" s="10" t="s">
        <v>217</v>
      </c>
      <c r="C182">
        <v>597</v>
      </c>
      <c r="D182">
        <v>389</v>
      </c>
      <c r="E182">
        <v>136</v>
      </c>
      <c r="F182">
        <v>108</v>
      </c>
      <c r="G182">
        <v>79</v>
      </c>
      <c r="H182">
        <v>12</v>
      </c>
      <c r="I182" s="5">
        <v>14</v>
      </c>
      <c r="J182" s="91">
        <f t="shared" si="99"/>
        <v>1335</v>
      </c>
      <c r="L182" s="10" t="s">
        <v>217</v>
      </c>
      <c r="M182">
        <f t="shared" si="92"/>
        <v>44.719101123595507</v>
      </c>
      <c r="N182">
        <f t="shared" si="93"/>
        <v>29.138576779026216</v>
      </c>
      <c r="O182">
        <f t="shared" si="94"/>
        <v>10.187265917602996</v>
      </c>
      <c r="P182">
        <f t="shared" si="95"/>
        <v>8.0898876404494384</v>
      </c>
      <c r="Q182">
        <f t="shared" si="96"/>
        <v>5.9176029962546819</v>
      </c>
      <c r="R182">
        <f t="shared" si="97"/>
        <v>0.89887640449438211</v>
      </c>
      <c r="S182" s="5">
        <f t="shared" si="98"/>
        <v>1.0486891385767791</v>
      </c>
    </row>
    <row r="183" spans="2:28">
      <c r="B183" s="10" t="s">
        <v>218</v>
      </c>
      <c r="C183">
        <v>478</v>
      </c>
      <c r="D183">
        <v>466</v>
      </c>
      <c r="E183">
        <v>236</v>
      </c>
      <c r="F183">
        <v>105</v>
      </c>
      <c r="G183">
        <v>66</v>
      </c>
      <c r="H183">
        <v>33</v>
      </c>
      <c r="I183" s="5">
        <v>12</v>
      </c>
      <c r="J183" s="91">
        <f t="shared" si="99"/>
        <v>1396</v>
      </c>
      <c r="L183" s="10" t="s">
        <v>218</v>
      </c>
      <c r="M183">
        <f t="shared" si="92"/>
        <v>34.240687679083095</v>
      </c>
      <c r="N183">
        <f t="shared" si="93"/>
        <v>33.381088825214903</v>
      </c>
      <c r="O183">
        <f t="shared" si="94"/>
        <v>16.905444126074499</v>
      </c>
      <c r="P183">
        <f t="shared" si="95"/>
        <v>7.5214899713467052</v>
      </c>
      <c r="Q183">
        <f t="shared" si="96"/>
        <v>4.7277936962750715</v>
      </c>
      <c r="R183">
        <f t="shared" si="97"/>
        <v>2.3638968481375358</v>
      </c>
      <c r="S183" s="5">
        <f t="shared" si="98"/>
        <v>0.8595988538681949</v>
      </c>
    </row>
    <row r="184" spans="2:28">
      <c r="B184" s="10" t="s">
        <v>219</v>
      </c>
      <c r="C184">
        <v>466</v>
      </c>
      <c r="D184">
        <v>345</v>
      </c>
      <c r="E184">
        <v>157</v>
      </c>
      <c r="F184">
        <v>75</v>
      </c>
      <c r="G184">
        <v>23</v>
      </c>
      <c r="H184">
        <v>12</v>
      </c>
      <c r="I184" s="5">
        <v>14</v>
      </c>
      <c r="J184" s="91">
        <f t="shared" si="99"/>
        <v>1092</v>
      </c>
      <c r="L184" s="10" t="s">
        <v>219</v>
      </c>
      <c r="M184">
        <f t="shared" si="92"/>
        <v>42.673992673992672</v>
      </c>
      <c r="N184">
        <f t="shared" si="93"/>
        <v>31.593406593406591</v>
      </c>
      <c r="O184">
        <f t="shared" si="94"/>
        <v>14.377289377289376</v>
      </c>
      <c r="P184">
        <f t="shared" si="95"/>
        <v>6.8681318681318686</v>
      </c>
      <c r="Q184">
        <f t="shared" si="96"/>
        <v>2.1062271062271063</v>
      </c>
      <c r="R184">
        <f t="shared" si="97"/>
        <v>1.098901098901099</v>
      </c>
      <c r="S184" s="5">
        <f t="shared" si="98"/>
        <v>1.2820512820512819</v>
      </c>
    </row>
    <row r="185" spans="2:28">
      <c r="B185" s="10" t="s">
        <v>220</v>
      </c>
      <c r="C185">
        <v>443</v>
      </c>
      <c r="D185">
        <v>421</v>
      </c>
      <c r="E185">
        <v>226</v>
      </c>
      <c r="F185">
        <v>145</v>
      </c>
      <c r="G185">
        <v>71</v>
      </c>
      <c r="H185">
        <v>13</v>
      </c>
      <c r="I185" s="5">
        <v>10</v>
      </c>
      <c r="J185" s="91">
        <f t="shared" si="99"/>
        <v>1329</v>
      </c>
      <c r="L185" s="10" t="s">
        <v>220</v>
      </c>
      <c r="M185">
        <f t="shared" si="92"/>
        <v>33.333333333333329</v>
      </c>
      <c r="N185">
        <f t="shared" si="93"/>
        <v>31.677953348382243</v>
      </c>
      <c r="O185">
        <f t="shared" si="94"/>
        <v>17.005267118133936</v>
      </c>
      <c r="P185">
        <f t="shared" si="95"/>
        <v>10.9104589917231</v>
      </c>
      <c r="Q185">
        <f t="shared" si="96"/>
        <v>5.3423626787057943</v>
      </c>
      <c r="R185">
        <f t="shared" si="97"/>
        <v>0.97817908201655379</v>
      </c>
      <c r="S185" s="5">
        <f t="shared" si="98"/>
        <v>0.7524454477050414</v>
      </c>
    </row>
    <row r="186" spans="2:28" ht="18.350000000000001" thickBot="1">
      <c r="B186" s="14" t="s">
        <v>221</v>
      </c>
      <c r="C186" s="12">
        <v>342</v>
      </c>
      <c r="D186" s="12">
        <v>123</v>
      </c>
      <c r="E186" s="12">
        <v>77</v>
      </c>
      <c r="F186" s="12">
        <v>45</v>
      </c>
      <c r="G186" s="12">
        <v>12</v>
      </c>
      <c r="H186" s="12">
        <v>6</v>
      </c>
      <c r="I186" s="13">
        <v>4</v>
      </c>
      <c r="J186" s="91">
        <f t="shared" si="99"/>
        <v>609</v>
      </c>
      <c r="L186" s="14" t="s">
        <v>221</v>
      </c>
      <c r="M186" s="12">
        <f t="shared" si="92"/>
        <v>56.157635467980292</v>
      </c>
      <c r="N186" s="12">
        <f t="shared" si="93"/>
        <v>20.19704433497537</v>
      </c>
      <c r="O186" s="12">
        <f t="shared" si="94"/>
        <v>12.643678160919542</v>
      </c>
      <c r="P186" s="12">
        <f t="shared" si="95"/>
        <v>7.389162561576355</v>
      </c>
      <c r="Q186" s="12">
        <f t="shared" si="96"/>
        <v>1.9704433497536946</v>
      </c>
      <c r="R186" s="12">
        <f t="shared" si="97"/>
        <v>0.98522167487684731</v>
      </c>
      <c r="S186" s="13">
        <f t="shared" si="98"/>
        <v>0.65681444991789817</v>
      </c>
    </row>
    <row r="187" spans="2:28">
      <c r="B187" s="6" t="s">
        <v>222</v>
      </c>
      <c r="C187" s="25">
        <v>277</v>
      </c>
      <c r="D187" s="25">
        <v>363</v>
      </c>
      <c r="E187" s="25">
        <v>97</v>
      </c>
      <c r="F187" s="25">
        <v>72</v>
      </c>
      <c r="G187" s="25">
        <v>45</v>
      </c>
      <c r="H187" s="25">
        <v>14</v>
      </c>
      <c r="I187" s="5">
        <v>9</v>
      </c>
      <c r="J187" s="91">
        <f t="shared" si="99"/>
        <v>877</v>
      </c>
      <c r="L187" s="6" t="s">
        <v>222</v>
      </c>
      <c r="M187">
        <f t="shared" ref="M187:M192" si="100">C187/J187*100</f>
        <v>31.584948688711517</v>
      </c>
      <c r="N187">
        <f t="shared" ref="N187:N192" si="101">D187/J187*100</f>
        <v>41.391106043329536</v>
      </c>
      <c r="O187">
        <f t="shared" ref="O187:O192" si="102">E187/J187*100</f>
        <v>11.060433295324971</v>
      </c>
      <c r="P187">
        <f t="shared" ref="P187:P192" si="103">F187/J187*100</f>
        <v>8.2098061573546186</v>
      </c>
      <c r="Q187">
        <f t="shared" ref="Q187:Q192" si="104">G187/J187*100</f>
        <v>5.131128848346636</v>
      </c>
      <c r="R187">
        <f t="shared" ref="R187:R192" si="105">H187/J187*100</f>
        <v>1.5963511972633979</v>
      </c>
      <c r="S187" s="5">
        <f t="shared" ref="S187:S192" si="106">I187/J187*100</f>
        <v>1.0262257696693273</v>
      </c>
    </row>
    <row r="188" spans="2:28">
      <c r="B188" s="10" t="s">
        <v>223</v>
      </c>
      <c r="C188" s="25">
        <v>343</v>
      </c>
      <c r="D188" s="25">
        <v>266</v>
      </c>
      <c r="E188" s="25">
        <v>133</v>
      </c>
      <c r="F188" s="25">
        <v>93</v>
      </c>
      <c r="G188" s="25">
        <v>34</v>
      </c>
      <c r="H188" s="25">
        <v>16</v>
      </c>
      <c r="I188" s="5">
        <v>8</v>
      </c>
      <c r="J188" s="91">
        <f t="shared" si="99"/>
        <v>893</v>
      </c>
      <c r="L188" s="10" t="s">
        <v>223</v>
      </c>
      <c r="M188">
        <f t="shared" si="100"/>
        <v>38.409854423292273</v>
      </c>
      <c r="N188">
        <f t="shared" si="101"/>
        <v>29.787234042553191</v>
      </c>
      <c r="O188">
        <f t="shared" si="102"/>
        <v>14.893617021276595</v>
      </c>
      <c r="P188">
        <f t="shared" si="103"/>
        <v>10.414333706606943</v>
      </c>
      <c r="Q188">
        <f t="shared" si="104"/>
        <v>3.807390817469205</v>
      </c>
      <c r="R188">
        <f t="shared" si="105"/>
        <v>1.7917133258678613</v>
      </c>
      <c r="S188" s="5">
        <f t="shared" si="106"/>
        <v>0.89585666293393063</v>
      </c>
    </row>
    <row r="189" spans="2:28">
      <c r="B189" s="10" t="s">
        <v>224</v>
      </c>
      <c r="C189" s="25">
        <v>327</v>
      </c>
      <c r="D189" s="25">
        <v>273</v>
      </c>
      <c r="E189" s="25">
        <v>147</v>
      </c>
      <c r="F189" s="25">
        <v>88</v>
      </c>
      <c r="G189" s="25">
        <v>67</v>
      </c>
      <c r="H189" s="25">
        <v>17</v>
      </c>
      <c r="I189" s="5">
        <v>17</v>
      </c>
      <c r="J189" s="91">
        <f t="shared" si="99"/>
        <v>936</v>
      </c>
      <c r="L189" s="10" t="s">
        <v>224</v>
      </c>
      <c r="M189">
        <f t="shared" si="100"/>
        <v>34.935897435897431</v>
      </c>
      <c r="N189">
        <f t="shared" si="101"/>
        <v>29.166666666666668</v>
      </c>
      <c r="O189">
        <f t="shared" si="102"/>
        <v>15.705128205128204</v>
      </c>
      <c r="P189">
        <f t="shared" si="103"/>
        <v>9.4017094017094021</v>
      </c>
      <c r="Q189">
        <f t="shared" si="104"/>
        <v>7.1581196581196576</v>
      </c>
      <c r="R189">
        <f t="shared" si="105"/>
        <v>1.8162393162393164</v>
      </c>
      <c r="S189" s="5">
        <f t="shared" si="106"/>
        <v>1.8162393162393164</v>
      </c>
    </row>
    <row r="190" spans="2:28">
      <c r="B190" s="10" t="s">
        <v>225</v>
      </c>
      <c r="C190" s="25">
        <v>455</v>
      </c>
      <c r="D190" s="25">
        <v>321</v>
      </c>
      <c r="E190" s="25">
        <v>154</v>
      </c>
      <c r="F190" s="25">
        <v>86</v>
      </c>
      <c r="G190" s="25">
        <v>72</v>
      </c>
      <c r="H190" s="25">
        <v>24</v>
      </c>
      <c r="I190" s="5">
        <v>21</v>
      </c>
      <c r="J190" s="91">
        <f t="shared" si="99"/>
        <v>1133</v>
      </c>
      <c r="L190" s="10" t="s">
        <v>225</v>
      </c>
      <c r="M190">
        <f t="shared" si="100"/>
        <v>40.158870255957638</v>
      </c>
      <c r="N190">
        <f t="shared" si="101"/>
        <v>28.331862312444837</v>
      </c>
      <c r="O190">
        <f t="shared" si="102"/>
        <v>13.592233009708737</v>
      </c>
      <c r="P190">
        <f t="shared" si="103"/>
        <v>7.5904677846425423</v>
      </c>
      <c r="Q190">
        <f t="shared" si="104"/>
        <v>6.3548102383053831</v>
      </c>
      <c r="R190">
        <f t="shared" si="105"/>
        <v>2.1182700794351281</v>
      </c>
      <c r="S190" s="5">
        <f t="shared" si="106"/>
        <v>1.8534863195057367</v>
      </c>
    </row>
    <row r="191" spans="2:28">
      <c r="B191" s="10" t="s">
        <v>226</v>
      </c>
      <c r="C191" s="25">
        <v>617</v>
      </c>
      <c r="D191" s="25">
        <v>447</v>
      </c>
      <c r="E191" s="25">
        <v>236</v>
      </c>
      <c r="F191" s="25">
        <v>91</v>
      </c>
      <c r="G191" s="25">
        <v>43</v>
      </c>
      <c r="H191" s="25">
        <v>19</v>
      </c>
      <c r="I191" s="5">
        <v>6</v>
      </c>
      <c r="J191" s="91">
        <f t="shared" si="99"/>
        <v>1459</v>
      </c>
      <c r="L191" s="10" t="s">
        <v>226</v>
      </c>
      <c r="M191">
        <f t="shared" si="100"/>
        <v>42.289239204934887</v>
      </c>
      <c r="N191">
        <f t="shared" si="101"/>
        <v>30.637422892392046</v>
      </c>
      <c r="O191">
        <f t="shared" si="102"/>
        <v>16.175462645647702</v>
      </c>
      <c r="P191">
        <f t="shared" si="103"/>
        <v>6.2371487320082251</v>
      </c>
      <c r="Q191">
        <f t="shared" si="104"/>
        <v>2.9472241261137766</v>
      </c>
      <c r="R191">
        <f t="shared" si="105"/>
        <v>1.3022618231665526</v>
      </c>
      <c r="S191" s="5">
        <f t="shared" si="106"/>
        <v>0.411240575736806</v>
      </c>
    </row>
    <row r="192" spans="2:28" ht="18.350000000000001" thickBot="1">
      <c r="B192" s="14" t="s">
        <v>227</v>
      </c>
      <c r="C192" s="12">
        <v>559</v>
      </c>
      <c r="D192" s="12">
        <v>321</v>
      </c>
      <c r="E192" s="12">
        <v>267</v>
      </c>
      <c r="F192" s="12">
        <v>89</v>
      </c>
      <c r="G192" s="12">
        <v>47</v>
      </c>
      <c r="H192" s="12">
        <v>21</v>
      </c>
      <c r="I192" s="13">
        <v>17</v>
      </c>
      <c r="J192" s="91">
        <f t="shared" si="99"/>
        <v>1321</v>
      </c>
      <c r="L192" s="14" t="s">
        <v>227</v>
      </c>
      <c r="M192" s="12">
        <f t="shared" si="100"/>
        <v>42.316426949280853</v>
      </c>
      <c r="N192" s="12">
        <f t="shared" si="101"/>
        <v>24.299772899318697</v>
      </c>
      <c r="O192" s="12">
        <f t="shared" si="102"/>
        <v>20.211960635881905</v>
      </c>
      <c r="P192" s="12">
        <f t="shared" si="103"/>
        <v>6.7373202119606361</v>
      </c>
      <c r="Q192" s="12">
        <f t="shared" si="104"/>
        <v>3.557910673732021</v>
      </c>
      <c r="R192" s="12">
        <f t="shared" si="105"/>
        <v>1.5897047691143074</v>
      </c>
      <c r="S192" s="13">
        <f t="shared" si="106"/>
        <v>1.2869038607115821</v>
      </c>
    </row>
    <row r="193" spans="2:19" ht="18.350000000000001" thickBot="1"/>
    <row r="194" spans="2:19" ht="18.350000000000001" thickBot="1">
      <c r="B194" s="19" t="s">
        <v>201</v>
      </c>
      <c r="C194" s="2" t="s">
        <v>184</v>
      </c>
      <c r="D194" s="2" t="s">
        <v>185</v>
      </c>
      <c r="E194" s="2" t="s">
        <v>186</v>
      </c>
      <c r="F194" s="2" t="s">
        <v>187</v>
      </c>
      <c r="G194" s="2" t="s">
        <v>188</v>
      </c>
      <c r="H194" s="2" t="s">
        <v>189</v>
      </c>
      <c r="I194" s="3" t="s">
        <v>190</v>
      </c>
      <c r="L194" s="19" t="s">
        <v>201</v>
      </c>
      <c r="M194" s="1" t="s">
        <v>184</v>
      </c>
      <c r="N194" s="2" t="s">
        <v>185</v>
      </c>
      <c r="O194" s="2" t="s">
        <v>186</v>
      </c>
      <c r="P194" s="2" t="s">
        <v>187</v>
      </c>
      <c r="Q194" s="2" t="s">
        <v>188</v>
      </c>
      <c r="R194" s="2" t="s">
        <v>189</v>
      </c>
      <c r="S194" s="3" t="s">
        <v>190</v>
      </c>
    </row>
    <row r="195" spans="2:19">
      <c r="B195" s="6" t="s">
        <v>204</v>
      </c>
      <c r="C195" s="15">
        <v>124</v>
      </c>
      <c r="D195" s="15">
        <v>135</v>
      </c>
      <c r="E195" s="15">
        <v>164</v>
      </c>
      <c r="F195" s="15">
        <v>77</v>
      </c>
      <c r="G195" s="15">
        <v>76</v>
      </c>
      <c r="H195" s="15">
        <v>29</v>
      </c>
      <c r="I195" s="16">
        <v>30</v>
      </c>
      <c r="J195" s="91">
        <f>SUM(C195:I195)</f>
        <v>635</v>
      </c>
      <c r="L195" s="6" t="s">
        <v>204</v>
      </c>
      <c r="M195">
        <f t="shared" ref="M195:M218" si="107">C195/J195*100</f>
        <v>19.527559055118111</v>
      </c>
      <c r="N195">
        <f t="shared" ref="N195:N218" si="108">D195/J195*100</f>
        <v>21.259842519685041</v>
      </c>
      <c r="O195">
        <f t="shared" ref="O195:O218" si="109">E195/J195*100</f>
        <v>25.826771653543307</v>
      </c>
      <c r="P195">
        <f t="shared" ref="P195:P218" si="110">F195/J195*100</f>
        <v>12.125984251968504</v>
      </c>
      <c r="Q195">
        <f t="shared" ref="Q195:Q218" si="111">G195/J195*100</f>
        <v>11.968503937007874</v>
      </c>
      <c r="R195">
        <f t="shared" ref="R195:R218" si="112">H195/J195*100</f>
        <v>4.5669291338582676</v>
      </c>
      <c r="S195" s="5">
        <f t="shared" ref="S195:S218" si="113">I195/J195*100</f>
        <v>4.7244094488188972</v>
      </c>
    </row>
    <row r="196" spans="2:19">
      <c r="B196" s="10" t="s">
        <v>205</v>
      </c>
      <c r="C196">
        <v>100</v>
      </c>
      <c r="D196">
        <v>107</v>
      </c>
      <c r="E196">
        <v>96</v>
      </c>
      <c r="F196">
        <v>78</v>
      </c>
      <c r="G196">
        <v>56</v>
      </c>
      <c r="H196">
        <v>30</v>
      </c>
      <c r="I196" s="5">
        <v>32</v>
      </c>
      <c r="J196" s="91">
        <f t="shared" ref="J196:J218" si="114">SUM(C196:I196)</f>
        <v>499</v>
      </c>
      <c r="L196" s="10" t="s">
        <v>205</v>
      </c>
      <c r="M196">
        <f t="shared" si="107"/>
        <v>20.040080160320642</v>
      </c>
      <c r="N196">
        <f t="shared" si="108"/>
        <v>21.442885771543086</v>
      </c>
      <c r="O196">
        <f t="shared" si="109"/>
        <v>19.238476953907817</v>
      </c>
      <c r="P196">
        <f t="shared" si="110"/>
        <v>15.631262525050099</v>
      </c>
      <c r="Q196">
        <f t="shared" si="111"/>
        <v>11.22244488977956</v>
      </c>
      <c r="R196">
        <f t="shared" si="112"/>
        <v>6.0120240480961922</v>
      </c>
      <c r="S196" s="5">
        <f t="shared" si="113"/>
        <v>6.4128256513026045</v>
      </c>
    </row>
    <row r="197" spans="2:19">
      <c r="B197" s="10" t="s">
        <v>206</v>
      </c>
      <c r="C197">
        <v>371</v>
      </c>
      <c r="D197">
        <v>323</v>
      </c>
      <c r="E197">
        <v>271</v>
      </c>
      <c r="F197">
        <v>86</v>
      </c>
      <c r="G197">
        <v>123</v>
      </c>
      <c r="H197">
        <v>77</v>
      </c>
      <c r="I197" s="5">
        <v>72</v>
      </c>
      <c r="J197" s="91">
        <f t="shared" si="114"/>
        <v>1323</v>
      </c>
      <c r="L197" s="10" t="s">
        <v>206</v>
      </c>
      <c r="M197">
        <f t="shared" si="107"/>
        <v>28.042328042328041</v>
      </c>
      <c r="N197">
        <f t="shared" si="108"/>
        <v>24.414210128495842</v>
      </c>
      <c r="O197">
        <f t="shared" si="109"/>
        <v>20.483749055177629</v>
      </c>
      <c r="P197">
        <f t="shared" si="110"/>
        <v>6.5003779289493577</v>
      </c>
      <c r="Q197">
        <f t="shared" si="111"/>
        <v>9.2970521541950113</v>
      </c>
      <c r="R197">
        <f t="shared" si="112"/>
        <v>5.8201058201058196</v>
      </c>
      <c r="S197" s="5">
        <f t="shared" si="113"/>
        <v>5.4421768707482991</v>
      </c>
    </row>
    <row r="198" spans="2:19">
      <c r="B198" s="10" t="s">
        <v>207</v>
      </c>
      <c r="C198">
        <v>277</v>
      </c>
      <c r="D198">
        <v>263</v>
      </c>
      <c r="E198">
        <v>171</v>
      </c>
      <c r="F198">
        <v>98</v>
      </c>
      <c r="G198">
        <v>99</v>
      </c>
      <c r="H198">
        <v>88</v>
      </c>
      <c r="I198" s="5">
        <v>82</v>
      </c>
      <c r="J198" s="91">
        <f t="shared" si="114"/>
        <v>1078</v>
      </c>
      <c r="L198" s="10" t="s">
        <v>207</v>
      </c>
      <c r="M198">
        <f t="shared" si="107"/>
        <v>25.695732838589979</v>
      </c>
      <c r="N198">
        <f t="shared" si="108"/>
        <v>24.397031539888683</v>
      </c>
      <c r="O198">
        <f t="shared" si="109"/>
        <v>15.862708719851575</v>
      </c>
      <c r="P198">
        <f t="shared" si="110"/>
        <v>9.0909090909090917</v>
      </c>
      <c r="Q198">
        <f t="shared" si="111"/>
        <v>9.183673469387756</v>
      </c>
      <c r="R198">
        <f t="shared" si="112"/>
        <v>8.1632653061224492</v>
      </c>
      <c r="S198" s="5">
        <f t="shared" si="113"/>
        <v>7.6066790352504636</v>
      </c>
    </row>
    <row r="199" spans="2:19">
      <c r="B199" s="10" t="s">
        <v>208</v>
      </c>
      <c r="C199">
        <v>167</v>
      </c>
      <c r="D199">
        <v>168</v>
      </c>
      <c r="E199">
        <v>115</v>
      </c>
      <c r="F199">
        <v>77</v>
      </c>
      <c r="G199">
        <v>72</v>
      </c>
      <c r="H199">
        <v>55</v>
      </c>
      <c r="I199" s="5">
        <v>53</v>
      </c>
      <c r="J199" s="91">
        <f t="shared" si="114"/>
        <v>707</v>
      </c>
      <c r="L199" s="10" t="s">
        <v>208</v>
      </c>
      <c r="M199" s="4">
        <f t="shared" si="107"/>
        <v>23.620933521923622</v>
      </c>
      <c r="N199">
        <f t="shared" si="108"/>
        <v>23.762376237623762</v>
      </c>
      <c r="O199">
        <f t="shared" si="109"/>
        <v>16.265912305516267</v>
      </c>
      <c r="P199">
        <f t="shared" si="110"/>
        <v>10.891089108910892</v>
      </c>
      <c r="Q199">
        <f t="shared" si="111"/>
        <v>10.183875530410184</v>
      </c>
      <c r="R199">
        <f t="shared" si="112"/>
        <v>7.7793493635077784</v>
      </c>
      <c r="S199" s="5">
        <f t="shared" si="113"/>
        <v>7.4964639321074955</v>
      </c>
    </row>
    <row r="200" spans="2:19" ht="18.350000000000001" thickBot="1">
      <c r="B200" s="14" t="s">
        <v>209</v>
      </c>
      <c r="C200" s="12">
        <v>134</v>
      </c>
      <c r="D200" s="12">
        <v>165</v>
      </c>
      <c r="E200" s="12">
        <v>198</v>
      </c>
      <c r="F200" s="12">
        <v>86</v>
      </c>
      <c r="G200" s="12">
        <v>77</v>
      </c>
      <c r="H200" s="12">
        <v>32</v>
      </c>
      <c r="I200" s="13">
        <v>41</v>
      </c>
      <c r="J200" s="91">
        <f t="shared" si="114"/>
        <v>733</v>
      </c>
      <c r="L200" s="14" t="s">
        <v>209</v>
      </c>
      <c r="M200" s="11">
        <f t="shared" si="107"/>
        <v>18.281036834924965</v>
      </c>
      <c r="N200" s="12">
        <f t="shared" si="108"/>
        <v>22.510231923601637</v>
      </c>
      <c r="O200" s="12">
        <f t="shared" si="109"/>
        <v>27.012278308321964</v>
      </c>
      <c r="P200" s="12">
        <f t="shared" si="110"/>
        <v>11.732605729877218</v>
      </c>
      <c r="Q200" s="12">
        <f t="shared" si="111"/>
        <v>10.504774897680765</v>
      </c>
      <c r="R200" s="12">
        <f t="shared" si="112"/>
        <v>4.3656207366984994</v>
      </c>
      <c r="S200" s="13">
        <f t="shared" si="113"/>
        <v>5.5934515688949515</v>
      </c>
    </row>
    <row r="201" spans="2:19">
      <c r="B201" s="6" t="s">
        <v>210</v>
      </c>
      <c r="C201" s="15">
        <v>213</v>
      </c>
      <c r="D201" s="15">
        <v>211</v>
      </c>
      <c r="E201" s="15">
        <v>114</v>
      </c>
      <c r="F201" s="15">
        <v>98</v>
      </c>
      <c r="G201" s="15">
        <v>66</v>
      </c>
      <c r="H201" s="15">
        <v>63</v>
      </c>
      <c r="I201" s="16">
        <v>44</v>
      </c>
      <c r="J201" s="91">
        <f t="shared" si="114"/>
        <v>809</v>
      </c>
      <c r="L201" s="6" t="s">
        <v>210</v>
      </c>
      <c r="M201" s="4">
        <f t="shared" si="107"/>
        <v>26.328800988875155</v>
      </c>
      <c r="N201">
        <f t="shared" si="108"/>
        <v>26.081582200247215</v>
      </c>
      <c r="O201">
        <f t="shared" si="109"/>
        <v>14.091470951792337</v>
      </c>
      <c r="P201">
        <f t="shared" si="110"/>
        <v>12.11372064276885</v>
      </c>
      <c r="Q201">
        <f t="shared" si="111"/>
        <v>8.1582200247218797</v>
      </c>
      <c r="R201">
        <f t="shared" si="112"/>
        <v>7.787391841779975</v>
      </c>
      <c r="S201" s="5">
        <f t="shared" si="113"/>
        <v>5.4388133498145859</v>
      </c>
    </row>
    <row r="202" spans="2:19">
      <c r="B202" s="10" t="s">
        <v>211</v>
      </c>
      <c r="C202">
        <v>261</v>
      </c>
      <c r="D202">
        <v>255</v>
      </c>
      <c r="E202">
        <v>164</v>
      </c>
      <c r="F202">
        <v>76</v>
      </c>
      <c r="G202">
        <v>79</v>
      </c>
      <c r="H202">
        <v>33</v>
      </c>
      <c r="I202" s="5">
        <v>45</v>
      </c>
      <c r="J202" s="91">
        <f t="shared" si="114"/>
        <v>913</v>
      </c>
      <c r="L202" s="10" t="s">
        <v>211</v>
      </c>
      <c r="M202" s="4">
        <f t="shared" si="107"/>
        <v>28.587075575027381</v>
      </c>
      <c r="N202">
        <f t="shared" si="108"/>
        <v>27.929901423877329</v>
      </c>
      <c r="O202">
        <f t="shared" si="109"/>
        <v>17.96276013143483</v>
      </c>
      <c r="P202">
        <f t="shared" si="110"/>
        <v>8.3242059145673597</v>
      </c>
      <c r="Q202">
        <f t="shared" si="111"/>
        <v>8.6527929901423875</v>
      </c>
      <c r="R202">
        <f t="shared" si="112"/>
        <v>3.6144578313253009</v>
      </c>
      <c r="S202" s="5">
        <f t="shared" si="113"/>
        <v>4.928806133625411</v>
      </c>
    </row>
    <row r="203" spans="2:19">
      <c r="B203" s="10" t="s">
        <v>212</v>
      </c>
      <c r="C203">
        <v>198</v>
      </c>
      <c r="D203">
        <v>134</v>
      </c>
      <c r="E203">
        <v>97</v>
      </c>
      <c r="F203">
        <v>47</v>
      </c>
      <c r="G203">
        <v>66</v>
      </c>
      <c r="H203">
        <v>22</v>
      </c>
      <c r="I203" s="5">
        <v>23</v>
      </c>
      <c r="J203" s="91">
        <f t="shared" si="114"/>
        <v>587</v>
      </c>
      <c r="L203" s="10" t="s">
        <v>212</v>
      </c>
      <c r="M203" s="4">
        <f t="shared" si="107"/>
        <v>33.730834752981259</v>
      </c>
      <c r="N203">
        <f t="shared" si="108"/>
        <v>22.827938671209541</v>
      </c>
      <c r="O203">
        <f t="shared" si="109"/>
        <v>16.524701873935264</v>
      </c>
      <c r="P203">
        <f t="shared" si="110"/>
        <v>8.0068143100511087</v>
      </c>
      <c r="Q203">
        <f t="shared" si="111"/>
        <v>11.243611584327088</v>
      </c>
      <c r="R203">
        <f t="shared" si="112"/>
        <v>3.7478705281090292</v>
      </c>
      <c r="S203" s="5">
        <f t="shared" si="113"/>
        <v>3.9182282793867125</v>
      </c>
    </row>
    <row r="204" spans="2:19">
      <c r="B204" s="10" t="s">
        <v>213</v>
      </c>
      <c r="C204">
        <v>167</v>
      </c>
      <c r="D204">
        <v>122</v>
      </c>
      <c r="E204">
        <v>97</v>
      </c>
      <c r="F204">
        <v>78</v>
      </c>
      <c r="G204">
        <v>44</v>
      </c>
      <c r="H204">
        <v>41</v>
      </c>
      <c r="I204" s="5">
        <v>32</v>
      </c>
      <c r="J204" s="91">
        <f t="shared" si="114"/>
        <v>581</v>
      </c>
      <c r="L204" s="10" t="s">
        <v>213</v>
      </c>
      <c r="M204" s="4">
        <f t="shared" si="107"/>
        <v>28.743545611015492</v>
      </c>
      <c r="N204">
        <f t="shared" si="108"/>
        <v>20.998278829604132</v>
      </c>
      <c r="O204">
        <f t="shared" si="109"/>
        <v>16.69535283993115</v>
      </c>
      <c r="P204">
        <f t="shared" si="110"/>
        <v>13.425129087779691</v>
      </c>
      <c r="Q204">
        <f t="shared" si="111"/>
        <v>7.5731497418244409</v>
      </c>
      <c r="R204">
        <f t="shared" si="112"/>
        <v>7.056798623063683</v>
      </c>
      <c r="S204" s="5">
        <f t="shared" si="113"/>
        <v>5.507745266781412</v>
      </c>
    </row>
    <row r="205" spans="2:19">
      <c r="B205" s="10" t="s">
        <v>214</v>
      </c>
      <c r="C205">
        <v>177</v>
      </c>
      <c r="D205">
        <v>168</v>
      </c>
      <c r="E205">
        <v>77</v>
      </c>
      <c r="F205">
        <v>55</v>
      </c>
      <c r="G205">
        <v>62</v>
      </c>
      <c r="H205">
        <v>33</v>
      </c>
      <c r="I205" s="5">
        <v>27</v>
      </c>
      <c r="J205" s="91">
        <f t="shared" si="114"/>
        <v>599</v>
      </c>
      <c r="L205" s="10" t="s">
        <v>214</v>
      </c>
      <c r="M205" s="4">
        <f t="shared" si="107"/>
        <v>29.549248747913186</v>
      </c>
      <c r="N205">
        <f t="shared" si="108"/>
        <v>28.046744574290482</v>
      </c>
      <c r="O205">
        <f t="shared" si="109"/>
        <v>12.85475792988314</v>
      </c>
      <c r="P205">
        <f t="shared" si="110"/>
        <v>9.1819699499165264</v>
      </c>
      <c r="Q205">
        <f t="shared" si="111"/>
        <v>10.350584307178631</v>
      </c>
      <c r="R205">
        <f t="shared" si="112"/>
        <v>5.5091819699499167</v>
      </c>
      <c r="S205" s="5">
        <f t="shared" si="113"/>
        <v>4.5075125208681133</v>
      </c>
    </row>
    <row r="206" spans="2:19" ht="18.350000000000001" thickBot="1">
      <c r="B206" s="14" t="s">
        <v>215</v>
      </c>
      <c r="C206" s="12">
        <v>105</v>
      </c>
      <c r="D206" s="12">
        <v>126</v>
      </c>
      <c r="E206" s="12">
        <v>71</v>
      </c>
      <c r="F206" s="12">
        <v>96</v>
      </c>
      <c r="G206" s="12">
        <v>77</v>
      </c>
      <c r="H206" s="12">
        <v>44</v>
      </c>
      <c r="I206" s="13">
        <v>38</v>
      </c>
      <c r="J206" s="91">
        <f t="shared" si="114"/>
        <v>557</v>
      </c>
      <c r="L206" s="14" t="s">
        <v>215</v>
      </c>
      <c r="M206" s="12">
        <f t="shared" si="107"/>
        <v>18.850987432675044</v>
      </c>
      <c r="N206" s="12">
        <f t="shared" si="108"/>
        <v>22.621184919210055</v>
      </c>
      <c r="O206" s="12">
        <f t="shared" si="109"/>
        <v>12.746858168761221</v>
      </c>
      <c r="P206" s="12">
        <f t="shared" si="110"/>
        <v>17.235188509874327</v>
      </c>
      <c r="Q206" s="12">
        <f t="shared" si="111"/>
        <v>13.824057450628366</v>
      </c>
      <c r="R206" s="12">
        <f t="shared" si="112"/>
        <v>7.8994614003590664</v>
      </c>
      <c r="S206" s="13">
        <f t="shared" si="113"/>
        <v>6.8222621184919214</v>
      </c>
    </row>
    <row r="207" spans="2:19">
      <c r="B207" s="6" t="s">
        <v>216</v>
      </c>
      <c r="C207">
        <v>176</v>
      </c>
      <c r="D207">
        <v>168</v>
      </c>
      <c r="E207">
        <v>107</v>
      </c>
      <c r="F207">
        <v>79</v>
      </c>
      <c r="G207">
        <v>69</v>
      </c>
      <c r="H207">
        <v>42</v>
      </c>
      <c r="I207" s="5">
        <v>33</v>
      </c>
      <c r="J207" s="91">
        <f t="shared" si="114"/>
        <v>674</v>
      </c>
      <c r="L207" s="6" t="s">
        <v>216</v>
      </c>
      <c r="M207">
        <f t="shared" si="107"/>
        <v>26.112759643916917</v>
      </c>
      <c r="N207">
        <f t="shared" si="108"/>
        <v>24.925816023738872</v>
      </c>
      <c r="O207">
        <f t="shared" si="109"/>
        <v>15.875370919881307</v>
      </c>
      <c r="P207">
        <f t="shared" si="110"/>
        <v>11.72106824925816</v>
      </c>
      <c r="Q207">
        <f t="shared" si="111"/>
        <v>10.237388724035608</v>
      </c>
      <c r="R207">
        <f t="shared" si="112"/>
        <v>6.2314540059347179</v>
      </c>
      <c r="S207" s="5">
        <f t="shared" si="113"/>
        <v>4.896142433234421</v>
      </c>
    </row>
    <row r="208" spans="2:19">
      <c r="B208" s="10" t="s">
        <v>217</v>
      </c>
      <c r="C208">
        <v>156</v>
      </c>
      <c r="D208">
        <v>134</v>
      </c>
      <c r="E208">
        <v>98</v>
      </c>
      <c r="F208">
        <v>47</v>
      </c>
      <c r="G208">
        <v>77</v>
      </c>
      <c r="H208">
        <v>43</v>
      </c>
      <c r="I208" s="5">
        <v>21</v>
      </c>
      <c r="J208" s="91">
        <f t="shared" si="114"/>
        <v>576</v>
      </c>
      <c r="L208" s="10" t="s">
        <v>217</v>
      </c>
      <c r="M208">
        <f t="shared" si="107"/>
        <v>27.083333333333332</v>
      </c>
      <c r="N208">
        <f t="shared" si="108"/>
        <v>23.263888888888889</v>
      </c>
      <c r="O208">
        <f t="shared" si="109"/>
        <v>17.013888888888889</v>
      </c>
      <c r="P208">
        <f t="shared" si="110"/>
        <v>8.1597222222222232</v>
      </c>
      <c r="Q208">
        <f t="shared" si="111"/>
        <v>13.368055555555555</v>
      </c>
      <c r="R208">
        <f t="shared" si="112"/>
        <v>7.4652777777777777</v>
      </c>
      <c r="S208" s="5">
        <f t="shared" si="113"/>
        <v>3.6458333333333335</v>
      </c>
    </row>
    <row r="209" spans="2:49">
      <c r="B209" s="10" t="s">
        <v>218</v>
      </c>
      <c r="C209">
        <v>167</v>
      </c>
      <c r="D209">
        <v>166</v>
      </c>
      <c r="E209">
        <v>111</v>
      </c>
      <c r="F209">
        <v>54</v>
      </c>
      <c r="G209">
        <v>66</v>
      </c>
      <c r="H209">
        <v>32</v>
      </c>
      <c r="I209" s="5">
        <v>43</v>
      </c>
      <c r="J209" s="91">
        <f t="shared" si="114"/>
        <v>639</v>
      </c>
      <c r="L209" s="10" t="s">
        <v>218</v>
      </c>
      <c r="M209">
        <f t="shared" si="107"/>
        <v>26.134585289514867</v>
      </c>
      <c r="N209">
        <f t="shared" si="108"/>
        <v>25.978090766823158</v>
      </c>
      <c r="O209">
        <f t="shared" si="109"/>
        <v>17.370892018779344</v>
      </c>
      <c r="P209">
        <f t="shared" si="110"/>
        <v>8.4507042253521121</v>
      </c>
      <c r="Q209">
        <f t="shared" si="111"/>
        <v>10.328638497652582</v>
      </c>
      <c r="R209">
        <f t="shared" si="112"/>
        <v>5.0078247261345856</v>
      </c>
      <c r="S209" s="5">
        <f t="shared" si="113"/>
        <v>6.7292644757433493</v>
      </c>
    </row>
    <row r="210" spans="2:49">
      <c r="B210" s="10" t="s">
        <v>219</v>
      </c>
      <c r="C210">
        <v>147</v>
      </c>
      <c r="D210">
        <v>102</v>
      </c>
      <c r="E210">
        <v>106</v>
      </c>
      <c r="F210">
        <v>34</v>
      </c>
      <c r="G210">
        <v>22</v>
      </c>
      <c r="H210">
        <v>17</v>
      </c>
      <c r="I210" s="5">
        <v>21</v>
      </c>
      <c r="J210" s="91">
        <f t="shared" si="114"/>
        <v>449</v>
      </c>
      <c r="L210" s="10" t="s">
        <v>219</v>
      </c>
      <c r="M210">
        <f t="shared" si="107"/>
        <v>32.739420935412028</v>
      </c>
      <c r="N210">
        <f t="shared" si="108"/>
        <v>22.717149220489976</v>
      </c>
      <c r="O210">
        <f t="shared" si="109"/>
        <v>23.608017817371937</v>
      </c>
      <c r="P210">
        <f t="shared" si="110"/>
        <v>7.5723830734966597</v>
      </c>
      <c r="Q210">
        <f t="shared" si="111"/>
        <v>4.8997772828507795</v>
      </c>
      <c r="R210">
        <f t="shared" si="112"/>
        <v>3.7861915367483299</v>
      </c>
      <c r="S210" s="5">
        <f t="shared" si="113"/>
        <v>4.6770601336302899</v>
      </c>
    </row>
    <row r="211" spans="2:49">
      <c r="B211" s="10" t="s">
        <v>220</v>
      </c>
      <c r="C211">
        <v>169</v>
      </c>
      <c r="D211">
        <v>132</v>
      </c>
      <c r="E211">
        <v>98</v>
      </c>
      <c r="F211">
        <v>36</v>
      </c>
      <c r="G211">
        <v>45</v>
      </c>
      <c r="H211">
        <v>22</v>
      </c>
      <c r="I211" s="5">
        <v>26</v>
      </c>
      <c r="J211" s="91">
        <f t="shared" si="114"/>
        <v>528</v>
      </c>
      <c r="L211" s="10" t="s">
        <v>220</v>
      </c>
      <c r="M211">
        <f t="shared" si="107"/>
        <v>32.007575757575758</v>
      </c>
      <c r="N211">
        <f t="shared" si="108"/>
        <v>25</v>
      </c>
      <c r="O211">
        <f t="shared" si="109"/>
        <v>18.560606060606062</v>
      </c>
      <c r="P211">
        <f t="shared" si="110"/>
        <v>6.8181818181818175</v>
      </c>
      <c r="Q211">
        <f t="shared" si="111"/>
        <v>8.5227272727272716</v>
      </c>
      <c r="R211">
        <f t="shared" si="112"/>
        <v>4.1666666666666661</v>
      </c>
      <c r="S211" s="5">
        <f t="shared" si="113"/>
        <v>4.9242424242424239</v>
      </c>
    </row>
    <row r="212" spans="2:49" ht="18.350000000000001" thickBot="1">
      <c r="B212" s="14" t="s">
        <v>221</v>
      </c>
      <c r="C212" s="12">
        <v>155</v>
      </c>
      <c r="D212" s="12">
        <v>154</v>
      </c>
      <c r="E212" s="12">
        <v>107</v>
      </c>
      <c r="F212" s="12">
        <v>23</v>
      </c>
      <c r="G212" s="12">
        <v>66</v>
      </c>
      <c r="H212" s="12">
        <v>67</v>
      </c>
      <c r="I212" s="13">
        <v>71</v>
      </c>
      <c r="J212" s="91">
        <f t="shared" si="114"/>
        <v>643</v>
      </c>
      <c r="L212" s="14" t="s">
        <v>221</v>
      </c>
      <c r="M212" s="12">
        <f t="shared" si="107"/>
        <v>24.105754276827369</v>
      </c>
      <c r="N212" s="12">
        <f t="shared" si="108"/>
        <v>23.950233281493002</v>
      </c>
      <c r="O212" s="12">
        <f t="shared" si="109"/>
        <v>16.640746500777606</v>
      </c>
      <c r="P212" s="12">
        <f t="shared" si="110"/>
        <v>3.5769828926905132</v>
      </c>
      <c r="Q212" s="12">
        <f t="shared" si="111"/>
        <v>10.26438569206843</v>
      </c>
      <c r="R212" s="12">
        <f t="shared" si="112"/>
        <v>10.419906687402799</v>
      </c>
      <c r="S212" s="13">
        <f t="shared" si="113"/>
        <v>11.041990668740279</v>
      </c>
    </row>
    <row r="213" spans="2:49">
      <c r="B213" s="6" t="s">
        <v>222</v>
      </c>
      <c r="C213" s="25">
        <v>133</v>
      </c>
      <c r="D213" s="25">
        <v>125</v>
      </c>
      <c r="E213" s="25">
        <v>101</v>
      </c>
      <c r="F213" s="25">
        <v>74</v>
      </c>
      <c r="G213" s="25">
        <v>76</v>
      </c>
      <c r="H213" s="25">
        <v>53</v>
      </c>
      <c r="I213" s="5">
        <v>46</v>
      </c>
      <c r="J213" s="91">
        <f t="shared" si="114"/>
        <v>608</v>
      </c>
      <c r="L213" s="6" t="s">
        <v>222</v>
      </c>
      <c r="M213">
        <f t="shared" si="107"/>
        <v>21.875</v>
      </c>
      <c r="N213">
        <f t="shared" si="108"/>
        <v>20.559210526315788</v>
      </c>
      <c r="O213">
        <f t="shared" si="109"/>
        <v>16.611842105263158</v>
      </c>
      <c r="P213">
        <f t="shared" si="110"/>
        <v>12.171052631578947</v>
      </c>
      <c r="Q213">
        <f t="shared" si="111"/>
        <v>12.5</v>
      </c>
      <c r="R213">
        <f t="shared" si="112"/>
        <v>8.7171052631578938</v>
      </c>
      <c r="S213" s="5">
        <f t="shared" si="113"/>
        <v>7.5657894736842106</v>
      </c>
    </row>
    <row r="214" spans="2:49">
      <c r="B214" s="10" t="s">
        <v>223</v>
      </c>
      <c r="C214" s="25">
        <v>156</v>
      </c>
      <c r="D214" s="25">
        <v>134</v>
      </c>
      <c r="E214" s="25">
        <v>110</v>
      </c>
      <c r="F214" s="25">
        <v>66</v>
      </c>
      <c r="G214" s="25">
        <v>84</v>
      </c>
      <c r="H214" s="25">
        <v>56</v>
      </c>
      <c r="I214" s="5">
        <v>47</v>
      </c>
      <c r="J214" s="91">
        <f t="shared" si="114"/>
        <v>653</v>
      </c>
      <c r="L214" s="10" t="s">
        <v>223</v>
      </c>
      <c r="M214">
        <f t="shared" si="107"/>
        <v>23.889739663093415</v>
      </c>
      <c r="N214">
        <f t="shared" si="108"/>
        <v>20.520673813169985</v>
      </c>
      <c r="O214">
        <f t="shared" si="109"/>
        <v>16.845329249617151</v>
      </c>
      <c r="P214">
        <f t="shared" si="110"/>
        <v>10.107197549770291</v>
      </c>
      <c r="Q214">
        <f t="shared" si="111"/>
        <v>12.863705972434916</v>
      </c>
      <c r="R214">
        <f t="shared" si="112"/>
        <v>8.5758039816232774</v>
      </c>
      <c r="S214" s="5">
        <f t="shared" si="113"/>
        <v>7.1975497702909648</v>
      </c>
    </row>
    <row r="215" spans="2:49">
      <c r="B215" s="10" t="s">
        <v>224</v>
      </c>
      <c r="C215" s="25">
        <v>147</v>
      </c>
      <c r="D215" s="25">
        <v>126</v>
      </c>
      <c r="E215" s="25">
        <v>99</v>
      </c>
      <c r="F215" s="25">
        <v>34</v>
      </c>
      <c r="G215" s="25">
        <v>82</v>
      </c>
      <c r="H215" s="25">
        <v>45</v>
      </c>
      <c r="I215" s="5">
        <v>38</v>
      </c>
      <c r="J215" s="91">
        <f t="shared" si="114"/>
        <v>571</v>
      </c>
      <c r="L215" s="10" t="s">
        <v>224</v>
      </c>
      <c r="M215">
        <f t="shared" si="107"/>
        <v>25.744308231173381</v>
      </c>
      <c r="N215">
        <f t="shared" si="108"/>
        <v>22.066549912434326</v>
      </c>
      <c r="O215">
        <f t="shared" si="109"/>
        <v>17.338003502626968</v>
      </c>
      <c r="P215">
        <f t="shared" si="110"/>
        <v>5.9544658493870406</v>
      </c>
      <c r="Q215">
        <f t="shared" si="111"/>
        <v>14.360770577933449</v>
      </c>
      <c r="R215">
        <f t="shared" si="112"/>
        <v>7.8809106830122584</v>
      </c>
      <c r="S215" s="5">
        <f t="shared" si="113"/>
        <v>6.6549912434325744</v>
      </c>
    </row>
    <row r="216" spans="2:49">
      <c r="B216" s="10" t="s">
        <v>225</v>
      </c>
      <c r="C216" s="25">
        <v>98</v>
      </c>
      <c r="D216" s="25">
        <v>77</v>
      </c>
      <c r="E216" s="25">
        <v>82</v>
      </c>
      <c r="F216" s="25">
        <v>63</v>
      </c>
      <c r="G216" s="25">
        <v>69</v>
      </c>
      <c r="H216" s="25">
        <v>38</v>
      </c>
      <c r="I216" s="5">
        <v>27</v>
      </c>
      <c r="J216" s="91">
        <f t="shared" si="114"/>
        <v>454</v>
      </c>
      <c r="L216" s="10" t="s">
        <v>225</v>
      </c>
      <c r="M216">
        <f t="shared" si="107"/>
        <v>21.58590308370044</v>
      </c>
      <c r="N216">
        <f t="shared" si="108"/>
        <v>16.960352422907491</v>
      </c>
      <c r="O216">
        <f t="shared" si="109"/>
        <v>18.06167400881057</v>
      </c>
      <c r="P216">
        <f t="shared" si="110"/>
        <v>13.876651982378855</v>
      </c>
      <c r="Q216">
        <f t="shared" si="111"/>
        <v>15.198237885462554</v>
      </c>
      <c r="R216">
        <f t="shared" si="112"/>
        <v>8.3700440528634363</v>
      </c>
      <c r="S216" s="5">
        <f t="shared" si="113"/>
        <v>5.9471365638766516</v>
      </c>
    </row>
    <row r="217" spans="2:49">
      <c r="B217" s="10" t="s">
        <v>226</v>
      </c>
      <c r="C217" s="25">
        <v>176</v>
      </c>
      <c r="D217" s="25">
        <v>165</v>
      </c>
      <c r="E217" s="25">
        <v>134</v>
      </c>
      <c r="F217" s="25">
        <v>62</v>
      </c>
      <c r="G217" s="25">
        <v>64</v>
      </c>
      <c r="H217" s="25">
        <v>43</v>
      </c>
      <c r="I217" s="5">
        <v>33</v>
      </c>
      <c r="J217" s="91">
        <f t="shared" si="114"/>
        <v>677</v>
      </c>
      <c r="L217" s="10" t="s">
        <v>226</v>
      </c>
      <c r="M217">
        <f t="shared" si="107"/>
        <v>25.997045790251107</v>
      </c>
      <c r="N217">
        <f t="shared" si="108"/>
        <v>24.372230428360414</v>
      </c>
      <c r="O217">
        <f t="shared" si="109"/>
        <v>19.793205317577549</v>
      </c>
      <c r="P217">
        <f t="shared" si="110"/>
        <v>9.1580502215657305</v>
      </c>
      <c r="Q217">
        <f t="shared" si="111"/>
        <v>9.4534711964549487</v>
      </c>
      <c r="R217">
        <f t="shared" si="112"/>
        <v>6.3515509601181686</v>
      </c>
      <c r="S217" s="5">
        <f t="shared" si="113"/>
        <v>4.8744460856720826</v>
      </c>
    </row>
    <row r="218" spans="2:49" ht="18.350000000000001" thickBot="1">
      <c r="B218" s="14" t="s">
        <v>227</v>
      </c>
      <c r="C218" s="12">
        <v>206</v>
      </c>
      <c r="D218" s="12">
        <v>164</v>
      </c>
      <c r="E218" s="12">
        <v>102</v>
      </c>
      <c r="F218" s="12">
        <v>67</v>
      </c>
      <c r="G218" s="12">
        <v>57</v>
      </c>
      <c r="H218" s="12">
        <v>49</v>
      </c>
      <c r="I218" s="13">
        <v>29</v>
      </c>
      <c r="J218" s="91">
        <f t="shared" si="114"/>
        <v>674</v>
      </c>
      <c r="L218" s="14" t="s">
        <v>227</v>
      </c>
      <c r="M218" s="12">
        <f t="shared" si="107"/>
        <v>30.563798219584569</v>
      </c>
      <c r="N218" s="12">
        <f t="shared" si="108"/>
        <v>24.332344213649851</v>
      </c>
      <c r="O218" s="12">
        <f t="shared" si="109"/>
        <v>15.133531157270031</v>
      </c>
      <c r="P218" s="12">
        <f t="shared" si="110"/>
        <v>9.940652818991099</v>
      </c>
      <c r="Q218" s="12">
        <f t="shared" si="111"/>
        <v>8.4569732937685469</v>
      </c>
      <c r="R218" s="12">
        <f t="shared" si="112"/>
        <v>7.2700296735905043</v>
      </c>
      <c r="S218" s="13">
        <f t="shared" si="113"/>
        <v>4.3026706231454011</v>
      </c>
    </row>
    <row r="219" spans="2:49" ht="18.350000000000001" thickBot="1"/>
    <row r="220" spans="2:49" ht="18.350000000000001" thickBot="1">
      <c r="B220" s="95" t="s">
        <v>228</v>
      </c>
      <c r="U220" s="19"/>
      <c r="V220" s="1" t="s">
        <v>184</v>
      </c>
      <c r="W220" s="2"/>
      <c r="X220" s="2"/>
      <c r="Y220" s="3"/>
      <c r="Z220" s="1" t="s">
        <v>185</v>
      </c>
      <c r="AA220" s="2"/>
      <c r="AB220" s="2"/>
      <c r="AC220" s="3"/>
      <c r="AD220" s="1" t="s">
        <v>186</v>
      </c>
      <c r="AE220" s="2"/>
      <c r="AF220" s="2"/>
      <c r="AG220" s="3"/>
      <c r="AH220" s="1" t="s">
        <v>187</v>
      </c>
      <c r="AI220" s="2"/>
      <c r="AJ220" s="2"/>
      <c r="AK220" s="3"/>
      <c r="AL220" s="1" t="s">
        <v>188</v>
      </c>
      <c r="AM220" s="2"/>
      <c r="AN220" s="2"/>
      <c r="AO220" s="3"/>
      <c r="AP220" s="1" t="s">
        <v>189</v>
      </c>
      <c r="AQ220" s="2"/>
      <c r="AR220" s="2"/>
      <c r="AS220" s="3"/>
      <c r="AT220" s="1" t="s">
        <v>190</v>
      </c>
      <c r="AU220" s="2"/>
      <c r="AV220" s="2"/>
      <c r="AW220" s="3"/>
    </row>
    <row r="221" spans="2:49" ht="18.350000000000001" thickBot="1">
      <c r="B221" s="19" t="s">
        <v>183</v>
      </c>
      <c r="C221" s="2" t="s">
        <v>184</v>
      </c>
      <c r="D221" s="2" t="s">
        <v>185</v>
      </c>
      <c r="E221" s="2" t="s">
        <v>186</v>
      </c>
      <c r="F221" s="2" t="s">
        <v>187</v>
      </c>
      <c r="G221" s="2" t="s">
        <v>188</v>
      </c>
      <c r="H221" s="2" t="s">
        <v>189</v>
      </c>
      <c r="I221" s="3" t="s">
        <v>190</v>
      </c>
      <c r="L221" s="19" t="s">
        <v>183</v>
      </c>
      <c r="M221" s="1" t="s">
        <v>184</v>
      </c>
      <c r="N221" s="2" t="s">
        <v>185</v>
      </c>
      <c r="O221" s="2" t="s">
        <v>186</v>
      </c>
      <c r="P221" s="2" t="s">
        <v>187</v>
      </c>
      <c r="Q221" s="2" t="s">
        <v>188</v>
      </c>
      <c r="R221" s="2" t="s">
        <v>189</v>
      </c>
      <c r="S221" s="3" t="s">
        <v>190</v>
      </c>
      <c r="U221" s="19" t="s">
        <v>198</v>
      </c>
      <c r="V221" s="86">
        <f>AVERAGE(M222:M227)</f>
        <v>42.370762067141293</v>
      </c>
      <c r="W221" s="64">
        <f>AVERAGE(M228:M233)</f>
        <v>42.00892942125207</v>
      </c>
      <c r="X221" s="64">
        <f>AVERAGE(M234:M239)</f>
        <v>40.204111525842791</v>
      </c>
      <c r="Y221" s="60">
        <f>AVERAGE(M240:M245)</f>
        <v>47.522131087090109</v>
      </c>
      <c r="Z221" s="86">
        <f>AVERAGE(N222:N227)</f>
        <v>29.776959771281081</v>
      </c>
      <c r="AA221" s="64">
        <f>AVERAGE(N228:N233)</f>
        <v>31.732650358068188</v>
      </c>
      <c r="AB221" s="64">
        <f>AVERAGE(N234:N239)</f>
        <v>29.358145440200531</v>
      </c>
      <c r="AC221" s="60">
        <f>AVERAGE(N240:N245)</f>
        <v>26.952084587687523</v>
      </c>
      <c r="AD221" s="86">
        <f>AVERAGE(O222:O227)</f>
        <v>14.736163025162382</v>
      </c>
      <c r="AE221" s="64">
        <f>AVERAGE(O228:O233)</f>
        <v>15.881589105097476</v>
      </c>
      <c r="AF221" s="64">
        <f>AVERAGE(O234:O239)</f>
        <v>18.914968553537548</v>
      </c>
      <c r="AG221" s="60">
        <f>AVERAGE(O240:O245)</f>
        <v>14.906162960716268</v>
      </c>
      <c r="AH221" s="86">
        <f>AVERAGE(P222:P227)</f>
        <v>6.7049881574779322</v>
      </c>
      <c r="AI221" s="64">
        <f>AVERAGE(P228:P233)</f>
        <v>6.4716828160860702</v>
      </c>
      <c r="AJ221" s="64">
        <f>AVERAGE(P234:P239)</f>
        <v>6.2625179466086971</v>
      </c>
      <c r="AK221" s="60">
        <f>AVERAGE(P240:P245)</f>
        <v>4.9876842704434319</v>
      </c>
      <c r="AL221" s="86">
        <f>AVERAGE(Q222:Q227)</f>
        <v>3.4215574376860705</v>
      </c>
      <c r="AM221" s="64">
        <f>AVERAGE(Q228:Q233)</f>
        <v>1.7700220079483377</v>
      </c>
      <c r="AN221" s="64">
        <f>AVERAGE(Q234:Q239)</f>
        <v>3.1207600477785031</v>
      </c>
      <c r="AO221" s="60">
        <f>AVERAGE(Q240:Q245)</f>
        <v>2.6220249093647321</v>
      </c>
      <c r="AP221" s="86">
        <f>AVERAGE(R222:R227)</f>
        <v>2.0744233759914383</v>
      </c>
      <c r="AQ221" s="64">
        <f>AVERAGE(R228:R233)</f>
        <v>1.1573200607346252</v>
      </c>
      <c r="AR221" s="64">
        <f>AVERAGE(R234:R239)</f>
        <v>1.178899382114206</v>
      </c>
      <c r="AS221" s="60">
        <f>AVERAGE(R240:R245)</f>
        <v>1.7558965706391119</v>
      </c>
      <c r="AT221" s="86">
        <f>AVERAGE(S222:S227)</f>
        <v>0.91514616525981485</v>
      </c>
      <c r="AU221" s="64">
        <f>AVERAGE(S228:S233)</f>
        <v>0.97780623081323215</v>
      </c>
      <c r="AV221" s="64">
        <f>AVERAGE(S234:S239)</f>
        <v>0.96059710391773123</v>
      </c>
      <c r="AW221" s="60">
        <f>AVERAGE(S240:S245)</f>
        <v>1.2540156140588314</v>
      </c>
    </row>
    <row r="222" spans="2:49" ht="18.350000000000001" thickBot="1">
      <c r="B222" s="6" t="s">
        <v>229</v>
      </c>
      <c r="C222" s="15">
        <v>366</v>
      </c>
      <c r="D222" s="15">
        <v>217</v>
      </c>
      <c r="E222" s="15">
        <v>103</v>
      </c>
      <c r="F222" s="15">
        <v>44</v>
      </c>
      <c r="G222" s="15">
        <v>19</v>
      </c>
      <c r="H222" s="15">
        <v>12</v>
      </c>
      <c r="I222" s="16">
        <v>2</v>
      </c>
      <c r="J222" s="91">
        <f>SUM(C222:I222)</f>
        <v>763</v>
      </c>
      <c r="L222" s="6" t="s">
        <v>229</v>
      </c>
      <c r="M222" s="4">
        <f t="shared" ref="M222:M239" si="115">C222/J222*100</f>
        <v>47.968545216251641</v>
      </c>
      <c r="N222">
        <f t="shared" ref="N222:N239" si="116">D222/J222*100</f>
        <v>28.440366972477065</v>
      </c>
      <c r="O222">
        <f t="shared" ref="O222:O239" si="117">E222/J222*100</f>
        <v>13.499344692005241</v>
      </c>
      <c r="P222">
        <f t="shared" ref="P222:P239" si="118">F222/J222*100</f>
        <v>5.7667103538663174</v>
      </c>
      <c r="Q222">
        <f t="shared" ref="Q222:Q239" si="119">G222/J222*100</f>
        <v>2.490170380078637</v>
      </c>
      <c r="R222">
        <f t="shared" ref="R222:R239" si="120">H222/J222*100</f>
        <v>1.5727391874180863</v>
      </c>
      <c r="S222" s="5">
        <f t="shared" ref="S222:S239" si="121">I222/J222*100</f>
        <v>0.26212319790301442</v>
      </c>
      <c r="U222" s="19" t="s">
        <v>200</v>
      </c>
      <c r="V222" s="92">
        <f>AVERAGE(M248:M253)</f>
        <v>30.164922552019789</v>
      </c>
      <c r="W222" s="93">
        <f>AVERAGE(M254:M259)</f>
        <v>26.322477064606218</v>
      </c>
      <c r="X222" s="93">
        <f>AVERAGE(M260:M265)</f>
        <v>25.664654487196938</v>
      </c>
      <c r="Y222" s="94">
        <f>AVERAGE(M266:M271)</f>
        <v>27.887772294052581</v>
      </c>
      <c r="Z222" s="92">
        <f>AVERAGE(N248:N253)</f>
        <v>27.277438878777925</v>
      </c>
      <c r="AA222" s="93">
        <f>AVERAGE(N254:N259)</f>
        <v>25.585549456760393</v>
      </c>
      <c r="AB222" s="93">
        <f>AVERAGE(N260:N265)</f>
        <v>24.224549253150581</v>
      </c>
      <c r="AC222" s="94">
        <f>AVERAGE(N266:N271)</f>
        <v>24.719712853253061</v>
      </c>
      <c r="AD222" s="92">
        <f>AVERAGE(O248:O253)</f>
        <v>18.310422100491298</v>
      </c>
      <c r="AE222" s="93">
        <f>AVERAGE(O254:O259)</f>
        <v>19.900980655837063</v>
      </c>
      <c r="AF222" s="93">
        <f>AVERAGE(O260:O265)</f>
        <v>19.644764614869299</v>
      </c>
      <c r="AG222" s="94">
        <f>AVERAGE(O266:O271)</f>
        <v>16.125990155111033</v>
      </c>
      <c r="AH222" s="92">
        <f>AVERAGE(P248:P253)</f>
        <v>11.975181358084489</v>
      </c>
      <c r="AI222" s="93">
        <f>AVERAGE(P254:P259)</f>
        <v>12.587723612102268</v>
      </c>
      <c r="AJ222" s="93">
        <f>AVERAGE(P260:P265)</f>
        <v>13.502960642664769</v>
      </c>
      <c r="AK222" s="94">
        <f>AVERAGE(P266:P271)</f>
        <v>14.248453700166946</v>
      </c>
      <c r="AL222" s="92">
        <f>AVERAGE(Q248:Q253)</f>
        <v>6.0426390529624854</v>
      </c>
      <c r="AM222" s="93">
        <f>AVERAGE(Q254:Q259)</f>
        <v>8.5518118458335426</v>
      </c>
      <c r="AN222" s="93">
        <f>AVERAGE(Q260:Q265)</f>
        <v>8.2854386856612035</v>
      </c>
      <c r="AO222" s="94">
        <f>AVERAGE(Q266:Q271)</f>
        <v>9.8948469762806592</v>
      </c>
      <c r="AP222" s="92">
        <f>AVERAGE(R248:R253)</f>
        <v>2.9940002803218757</v>
      </c>
      <c r="AQ222" s="93">
        <f>AVERAGE(R254:R259)</f>
        <v>3.8115974246241371</v>
      </c>
      <c r="AR222" s="93">
        <f>AVERAGE(R260:R265)</f>
        <v>4.457020327077025</v>
      </c>
      <c r="AS222" s="94">
        <f>AVERAGE(R266:R271)</f>
        <v>3.927896084889086</v>
      </c>
      <c r="AT222" s="92">
        <f>AVERAGE(S248:S253)</f>
        <v>3.2353957773421338</v>
      </c>
      <c r="AU222" s="93">
        <f>AVERAGE(S254:S259)</f>
        <v>3.2398599402363764</v>
      </c>
      <c r="AV222" s="93">
        <f>AVERAGE(S260:S265)</f>
        <v>4.2206119893801839</v>
      </c>
      <c r="AW222" s="94">
        <f>AVERAGE(S266:S271)</f>
        <v>3.1953279362466382</v>
      </c>
    </row>
    <row r="223" spans="2:49" ht="18.350000000000001" thickBot="1">
      <c r="B223" s="10" t="s">
        <v>230</v>
      </c>
      <c r="C223">
        <v>297</v>
      </c>
      <c r="D223">
        <v>178</v>
      </c>
      <c r="E223">
        <v>78</v>
      </c>
      <c r="F223">
        <v>34</v>
      </c>
      <c r="G223">
        <v>12</v>
      </c>
      <c r="H223">
        <v>11</v>
      </c>
      <c r="I223" s="5">
        <v>11</v>
      </c>
      <c r="J223" s="91">
        <f t="shared" ref="J223:J245" si="122">SUM(C223:I223)</f>
        <v>621</v>
      </c>
      <c r="L223" s="10" t="s">
        <v>230</v>
      </c>
      <c r="M223" s="4">
        <f t="shared" si="115"/>
        <v>47.826086956521742</v>
      </c>
      <c r="N223">
        <f t="shared" si="116"/>
        <v>28.663446054750402</v>
      </c>
      <c r="O223">
        <f t="shared" si="117"/>
        <v>12.560386473429952</v>
      </c>
      <c r="P223">
        <f t="shared" si="118"/>
        <v>5.4750402576489536</v>
      </c>
      <c r="Q223">
        <f t="shared" si="119"/>
        <v>1.932367149758454</v>
      </c>
      <c r="R223">
        <f t="shared" si="120"/>
        <v>1.7713365539452495</v>
      </c>
      <c r="S223" s="5">
        <f t="shared" si="121"/>
        <v>1.7713365539452495</v>
      </c>
    </row>
    <row r="224" spans="2:49" ht="18.350000000000001" thickBot="1">
      <c r="B224" s="10" t="s">
        <v>231</v>
      </c>
      <c r="C224">
        <v>279</v>
      </c>
      <c r="D224">
        <v>166</v>
      </c>
      <c r="E224">
        <v>99</v>
      </c>
      <c r="F224">
        <v>56</v>
      </c>
      <c r="G224">
        <v>21</v>
      </c>
      <c r="H224">
        <v>13</v>
      </c>
      <c r="I224" s="5">
        <v>7</v>
      </c>
      <c r="J224" s="91">
        <f t="shared" si="122"/>
        <v>641</v>
      </c>
      <c r="L224" s="10" t="s">
        <v>231</v>
      </c>
      <c r="M224" s="4">
        <f t="shared" si="115"/>
        <v>43.525741029641182</v>
      </c>
      <c r="N224">
        <f t="shared" si="116"/>
        <v>25.897035881435258</v>
      </c>
      <c r="O224">
        <f t="shared" si="117"/>
        <v>15.44461778471139</v>
      </c>
      <c r="P224">
        <f t="shared" si="118"/>
        <v>8.7363494539781588</v>
      </c>
      <c r="Q224">
        <f t="shared" si="119"/>
        <v>3.2761310452418098</v>
      </c>
      <c r="R224">
        <f t="shared" si="120"/>
        <v>2.0280811232449301</v>
      </c>
      <c r="S224" s="5">
        <f t="shared" si="121"/>
        <v>1.0920436817472698</v>
      </c>
      <c r="U224" s="19"/>
      <c r="V224" s="19" t="s">
        <v>184</v>
      </c>
      <c r="W224" s="19" t="s">
        <v>185</v>
      </c>
      <c r="X224" s="19" t="s">
        <v>186</v>
      </c>
      <c r="Y224" s="19" t="s">
        <v>187</v>
      </c>
      <c r="Z224" s="19" t="s">
        <v>188</v>
      </c>
      <c r="AA224" s="19" t="s">
        <v>189</v>
      </c>
      <c r="AB224" s="19" t="s">
        <v>190</v>
      </c>
      <c r="AD224" s="24"/>
      <c r="AE224" s="24"/>
      <c r="AF224" s="24"/>
      <c r="AG224" s="24"/>
    </row>
    <row r="225" spans="2:33" ht="18.350000000000001" thickBot="1">
      <c r="B225" s="10" t="s">
        <v>232</v>
      </c>
      <c r="C225">
        <v>367</v>
      </c>
      <c r="D225">
        <v>265</v>
      </c>
      <c r="E225">
        <v>107</v>
      </c>
      <c r="F225">
        <v>78</v>
      </c>
      <c r="G225">
        <v>31</v>
      </c>
      <c r="H225">
        <v>12</v>
      </c>
      <c r="I225" s="5">
        <v>6</v>
      </c>
      <c r="J225" s="91">
        <f t="shared" si="122"/>
        <v>866</v>
      </c>
      <c r="L225" s="10" t="s">
        <v>232</v>
      </c>
      <c r="M225" s="4">
        <f t="shared" si="115"/>
        <v>42.378752886836033</v>
      </c>
      <c r="N225">
        <f t="shared" si="116"/>
        <v>30.600461893764436</v>
      </c>
      <c r="O225">
        <f t="shared" si="117"/>
        <v>12.35565819861432</v>
      </c>
      <c r="P225">
        <f t="shared" si="118"/>
        <v>9.006928406466514</v>
      </c>
      <c r="Q225">
        <f t="shared" si="119"/>
        <v>3.5796766743648964</v>
      </c>
      <c r="R225">
        <f t="shared" si="120"/>
        <v>1.3856812933025404</v>
      </c>
      <c r="S225" s="5">
        <f t="shared" si="121"/>
        <v>0.69284064665127021</v>
      </c>
      <c r="U225" s="19" t="s">
        <v>183</v>
      </c>
      <c r="V225" s="27">
        <f>AVERAGE(V221:Y221)</f>
        <v>43.026483525331564</v>
      </c>
      <c r="W225" s="27">
        <f>AVERAGE(Z221:AC221)</f>
        <v>29.454960039309331</v>
      </c>
      <c r="X225" s="27">
        <f>AVERAGE(AD221:AG221)</f>
        <v>16.10972091112842</v>
      </c>
      <c r="Y225" s="27">
        <f>AVERAGE(AH221:AK221)</f>
        <v>6.1067182976540328</v>
      </c>
      <c r="Z225" s="27">
        <f>AVERAGE(AL221:AO221)</f>
        <v>2.7335911006944111</v>
      </c>
      <c r="AA225" s="27">
        <f>AVERAGE(AP221:AS221)</f>
        <v>1.5416348473698454</v>
      </c>
      <c r="AB225" s="27">
        <f>AVERAGE(AT221:AW221)</f>
        <v>1.0268912785124025</v>
      </c>
      <c r="AD225" s="24"/>
      <c r="AE225" s="24"/>
      <c r="AF225" s="24"/>
      <c r="AG225" s="24"/>
    </row>
    <row r="226" spans="2:33" ht="18.350000000000001" thickBot="1">
      <c r="B226" s="10" t="s">
        <v>233</v>
      </c>
      <c r="C226">
        <v>177</v>
      </c>
      <c r="D226">
        <v>167</v>
      </c>
      <c r="E226">
        <v>79</v>
      </c>
      <c r="F226">
        <v>23</v>
      </c>
      <c r="G226">
        <v>16</v>
      </c>
      <c r="H226">
        <v>17</v>
      </c>
      <c r="I226" s="5">
        <v>2</v>
      </c>
      <c r="J226" s="91">
        <f t="shared" si="122"/>
        <v>481</v>
      </c>
      <c r="L226" s="10" t="s">
        <v>233</v>
      </c>
      <c r="M226" s="4">
        <f t="shared" si="115"/>
        <v>36.798336798336798</v>
      </c>
      <c r="N226">
        <f t="shared" si="116"/>
        <v>34.719334719334718</v>
      </c>
      <c r="O226">
        <f t="shared" si="117"/>
        <v>16.424116424116423</v>
      </c>
      <c r="P226">
        <f t="shared" si="118"/>
        <v>4.7817047817047822</v>
      </c>
      <c r="Q226">
        <f t="shared" si="119"/>
        <v>3.3264033264033266</v>
      </c>
      <c r="R226">
        <f t="shared" si="120"/>
        <v>3.5343035343035343</v>
      </c>
      <c r="S226" s="5">
        <f t="shared" si="121"/>
        <v>0.41580041580041582</v>
      </c>
      <c r="U226" s="14" t="s">
        <v>201</v>
      </c>
      <c r="V226" s="27">
        <f>AVERAGE(V222:Y222)</f>
        <v>27.509956599468882</v>
      </c>
      <c r="W226" s="27">
        <f>AVERAGE(Z222:AC222)</f>
        <v>25.45181261048549</v>
      </c>
      <c r="X226" s="27">
        <f>AVERAGE(AD222:AG222)</f>
        <v>18.495539381577174</v>
      </c>
      <c r="Y226" s="27">
        <f>AVERAGE(AH222:AK222)</f>
        <v>13.078579828254618</v>
      </c>
      <c r="Z226" s="27">
        <f>AVERAGE(AL222:AO222)</f>
        <v>8.1936841401844731</v>
      </c>
      <c r="AA226" s="27">
        <f>AVERAGE(AP222:AS222)</f>
        <v>3.7976285292280312</v>
      </c>
      <c r="AB226" s="27">
        <f>AVERAGE(AT222:AW222)</f>
        <v>3.4727989108013331</v>
      </c>
      <c r="AD226" s="189"/>
      <c r="AE226" s="189"/>
      <c r="AF226" s="189"/>
      <c r="AG226" s="24"/>
    </row>
    <row r="227" spans="2:33" ht="18.350000000000001" thickBot="1">
      <c r="B227" s="14" t="s">
        <v>234</v>
      </c>
      <c r="C227" s="12">
        <v>199</v>
      </c>
      <c r="D227" s="12">
        <v>169</v>
      </c>
      <c r="E227" s="12">
        <v>101</v>
      </c>
      <c r="F227" s="12">
        <v>36</v>
      </c>
      <c r="G227" s="12">
        <v>33</v>
      </c>
      <c r="H227" s="12">
        <v>12</v>
      </c>
      <c r="I227" s="13">
        <v>7</v>
      </c>
      <c r="J227" s="91">
        <f t="shared" si="122"/>
        <v>557</v>
      </c>
      <c r="L227" s="14" t="s">
        <v>234</v>
      </c>
      <c r="M227" s="12">
        <f t="shared" si="115"/>
        <v>35.727109515260324</v>
      </c>
      <c r="N227" s="12">
        <f t="shared" si="116"/>
        <v>30.341113105924595</v>
      </c>
      <c r="O227" s="12">
        <f t="shared" si="117"/>
        <v>18.13285457809695</v>
      </c>
      <c r="P227" s="12">
        <f t="shared" si="118"/>
        <v>6.4631956912028716</v>
      </c>
      <c r="Q227" s="12">
        <f t="shared" si="119"/>
        <v>5.9245960502693</v>
      </c>
      <c r="R227" s="12">
        <f t="shared" si="120"/>
        <v>2.1543985637342908</v>
      </c>
      <c r="S227" s="13">
        <f t="shared" si="121"/>
        <v>1.2567324955116697</v>
      </c>
      <c r="AD227" s="188"/>
      <c r="AE227" s="188"/>
      <c r="AF227" s="188"/>
      <c r="AG227" s="24"/>
    </row>
    <row r="228" spans="2:33" ht="18.350000000000001" thickBot="1">
      <c r="B228" s="6" t="s">
        <v>235</v>
      </c>
      <c r="C228" s="15">
        <v>397</v>
      </c>
      <c r="D228" s="15">
        <v>347</v>
      </c>
      <c r="E228" s="15">
        <v>117</v>
      </c>
      <c r="F228" s="15">
        <v>35</v>
      </c>
      <c r="G228" s="15">
        <v>17</v>
      </c>
      <c r="H228" s="15">
        <v>10</v>
      </c>
      <c r="I228" s="16">
        <v>9</v>
      </c>
      <c r="J228" s="91">
        <f t="shared" si="122"/>
        <v>932</v>
      </c>
      <c r="L228" s="6" t="s">
        <v>235</v>
      </c>
      <c r="M228" s="4">
        <f t="shared" si="115"/>
        <v>42.596566523605148</v>
      </c>
      <c r="N228">
        <f t="shared" si="116"/>
        <v>37.231759656652358</v>
      </c>
      <c r="O228">
        <f t="shared" si="117"/>
        <v>12.55364806866953</v>
      </c>
      <c r="P228">
        <f t="shared" si="118"/>
        <v>3.755364806866953</v>
      </c>
      <c r="Q228">
        <f t="shared" si="119"/>
        <v>1.8240343347639485</v>
      </c>
      <c r="R228">
        <f t="shared" si="120"/>
        <v>1.0729613733905579</v>
      </c>
      <c r="S228" s="5">
        <f t="shared" si="121"/>
        <v>0.96566523605150223</v>
      </c>
      <c r="U228" s="19"/>
      <c r="V228" s="19" t="s">
        <v>184</v>
      </c>
      <c r="W228" s="19" t="s">
        <v>185</v>
      </c>
      <c r="X228" s="19" t="s">
        <v>186</v>
      </c>
      <c r="Y228" s="19" t="s">
        <v>187</v>
      </c>
      <c r="Z228" s="19" t="s">
        <v>188</v>
      </c>
      <c r="AA228" s="19" t="s">
        <v>189</v>
      </c>
      <c r="AB228" s="19" t="s">
        <v>190</v>
      </c>
      <c r="AD228" s="188"/>
      <c r="AE228" s="188"/>
      <c r="AF228" s="188"/>
      <c r="AG228" s="24"/>
    </row>
    <row r="229" spans="2:33" ht="18.350000000000001" thickBot="1">
      <c r="B229" s="10" t="s">
        <v>236</v>
      </c>
      <c r="C229">
        <v>217</v>
      </c>
      <c r="D229">
        <v>177</v>
      </c>
      <c r="E229">
        <v>78</v>
      </c>
      <c r="F229">
        <v>32</v>
      </c>
      <c r="G229">
        <v>10</v>
      </c>
      <c r="H229">
        <v>4</v>
      </c>
      <c r="I229" s="5">
        <v>4</v>
      </c>
      <c r="J229" s="91">
        <f t="shared" si="122"/>
        <v>522</v>
      </c>
      <c r="L229" s="10" t="s">
        <v>236</v>
      </c>
      <c r="M229" s="4">
        <f t="shared" si="115"/>
        <v>41.570881226053643</v>
      </c>
      <c r="N229">
        <f t="shared" si="116"/>
        <v>33.90804597701149</v>
      </c>
      <c r="O229">
        <f t="shared" si="117"/>
        <v>14.942528735632186</v>
      </c>
      <c r="P229">
        <f t="shared" si="118"/>
        <v>6.1302681992337158</v>
      </c>
      <c r="Q229">
        <f t="shared" si="119"/>
        <v>1.9157088122605364</v>
      </c>
      <c r="R229">
        <f t="shared" si="120"/>
        <v>0.76628352490421447</v>
      </c>
      <c r="S229" s="5">
        <f t="shared" si="121"/>
        <v>0.76628352490421447</v>
      </c>
      <c r="U229" s="19" t="s">
        <v>183</v>
      </c>
      <c r="V229" s="28">
        <f>STDEV(V221:Y221)</f>
        <v>3.143353712650657</v>
      </c>
      <c r="W229" s="28">
        <f>STDEV(Z221:AC221)</f>
        <v>1.9634421821968149</v>
      </c>
      <c r="X229" s="28">
        <f>STDEV(AD221:AG221)</f>
        <v>1.9370657760527408</v>
      </c>
      <c r="Y229" s="28">
        <f>STDEV(AH221:AK221)</f>
        <v>0.76760159144302598</v>
      </c>
      <c r="Z229" s="28">
        <f>STDEV(AL221:AO221)</f>
        <v>0.72205952800841833</v>
      </c>
      <c r="AA229" s="28">
        <f>STDEV(AP221:AS221)</f>
        <v>0.45057244155621184</v>
      </c>
      <c r="AB229" s="28">
        <f>STDEV(AT221:AW221)</f>
        <v>0.1537060979337494</v>
      </c>
      <c r="AD229" s="188"/>
      <c r="AE229" s="188"/>
      <c r="AF229" s="188"/>
      <c r="AG229" s="24"/>
    </row>
    <row r="230" spans="2:33" ht="18.350000000000001" thickBot="1">
      <c r="B230" s="10" t="s">
        <v>237</v>
      </c>
      <c r="C230">
        <v>239</v>
      </c>
      <c r="D230">
        <v>169</v>
      </c>
      <c r="E230">
        <v>66</v>
      </c>
      <c r="F230">
        <v>52</v>
      </c>
      <c r="G230">
        <v>7</v>
      </c>
      <c r="H230">
        <v>3</v>
      </c>
      <c r="I230" s="5">
        <v>1</v>
      </c>
      <c r="J230" s="91">
        <f t="shared" si="122"/>
        <v>537</v>
      </c>
      <c r="L230" s="10" t="s">
        <v>237</v>
      </c>
      <c r="M230" s="4">
        <f t="shared" si="115"/>
        <v>44.506517690875228</v>
      </c>
      <c r="N230">
        <f t="shared" si="116"/>
        <v>31.471135940409685</v>
      </c>
      <c r="O230">
        <f t="shared" si="117"/>
        <v>12.290502793296088</v>
      </c>
      <c r="P230">
        <f t="shared" si="118"/>
        <v>9.6834264432029791</v>
      </c>
      <c r="Q230">
        <f t="shared" si="119"/>
        <v>1.3035381750465549</v>
      </c>
      <c r="R230">
        <f t="shared" si="120"/>
        <v>0.55865921787709494</v>
      </c>
      <c r="S230" s="5">
        <f t="shared" si="121"/>
        <v>0.18621973929236499</v>
      </c>
      <c r="U230" s="14" t="s">
        <v>201</v>
      </c>
      <c r="V230" s="28">
        <f>STDEV(V222:Y222)</f>
        <v>2.0005696221785811</v>
      </c>
      <c r="W230" s="28">
        <f>STDEV(Z222:AC222)</f>
        <v>1.340763739854721</v>
      </c>
      <c r="X230" s="28">
        <f>STDEV(AD222:AG222)</f>
        <v>1.7267518405599491</v>
      </c>
      <c r="Y230" s="28">
        <f>STDEV(AH222:AK222)</f>
        <v>1.0011879545040063</v>
      </c>
      <c r="Z230" s="28">
        <f>STDEV(AL222:AO222)</f>
        <v>1.5976674990274331</v>
      </c>
      <c r="AA230" s="28">
        <f>STDEV(AP222:AS222)</f>
        <v>0.60491891236401563</v>
      </c>
      <c r="AB230" s="28">
        <f>STDEV(AT222:AW222)</f>
        <v>0.49894400286939872</v>
      </c>
      <c r="AD230" s="188"/>
      <c r="AE230" s="188"/>
      <c r="AF230" s="188"/>
      <c r="AG230" s="24"/>
    </row>
    <row r="231" spans="2:33">
      <c r="B231" s="10" t="s">
        <v>238</v>
      </c>
      <c r="C231">
        <v>409</v>
      </c>
      <c r="D231">
        <v>296</v>
      </c>
      <c r="E231">
        <v>178</v>
      </c>
      <c r="F231">
        <v>76</v>
      </c>
      <c r="G231">
        <v>22</v>
      </c>
      <c r="H231">
        <v>13</v>
      </c>
      <c r="I231" s="5">
        <v>12</v>
      </c>
      <c r="J231" s="91">
        <f t="shared" si="122"/>
        <v>1006</v>
      </c>
      <c r="L231" s="10" t="s">
        <v>238</v>
      </c>
      <c r="M231" s="4">
        <f t="shared" si="115"/>
        <v>40.656063618290254</v>
      </c>
      <c r="N231">
        <f t="shared" si="116"/>
        <v>29.4234592445328</v>
      </c>
      <c r="O231">
        <f t="shared" si="117"/>
        <v>17.693836978131213</v>
      </c>
      <c r="P231">
        <f t="shared" si="118"/>
        <v>7.5546719681908545</v>
      </c>
      <c r="Q231">
        <f t="shared" si="119"/>
        <v>2.1868787276341948</v>
      </c>
      <c r="R231">
        <f t="shared" si="120"/>
        <v>1.2922465208747516</v>
      </c>
      <c r="S231" s="5">
        <f t="shared" si="121"/>
        <v>1.1928429423459244</v>
      </c>
      <c r="AD231" s="188"/>
      <c r="AE231" s="188"/>
      <c r="AF231" s="188"/>
      <c r="AG231" s="24"/>
    </row>
    <row r="232" spans="2:33">
      <c r="B232" s="10" t="s">
        <v>239</v>
      </c>
      <c r="C232">
        <v>431</v>
      </c>
      <c r="D232">
        <v>227</v>
      </c>
      <c r="E232">
        <v>205</v>
      </c>
      <c r="F232">
        <v>53</v>
      </c>
      <c r="G232">
        <v>15</v>
      </c>
      <c r="H232">
        <v>11</v>
      </c>
      <c r="I232" s="5">
        <v>17</v>
      </c>
      <c r="J232" s="91">
        <f t="shared" si="122"/>
        <v>959</v>
      </c>
      <c r="L232" s="10" t="s">
        <v>239</v>
      </c>
      <c r="M232" s="4">
        <f t="shared" si="115"/>
        <v>44.942648592283632</v>
      </c>
      <c r="N232">
        <f t="shared" si="116"/>
        <v>23.670490093847757</v>
      </c>
      <c r="O232">
        <f t="shared" si="117"/>
        <v>21.376433785192908</v>
      </c>
      <c r="P232">
        <f t="shared" si="118"/>
        <v>5.5265901981230448</v>
      </c>
      <c r="Q232">
        <f t="shared" si="119"/>
        <v>1.5641293013555788</v>
      </c>
      <c r="R232">
        <f t="shared" si="120"/>
        <v>1.1470281543274243</v>
      </c>
      <c r="S232" s="5">
        <f t="shared" si="121"/>
        <v>1.7726798748696557</v>
      </c>
      <c r="AD232" s="188"/>
      <c r="AE232" s="188"/>
      <c r="AF232" s="188"/>
      <c r="AG232" s="24"/>
    </row>
    <row r="233" spans="2:33" ht="18.350000000000001" thickBot="1">
      <c r="B233" s="14" t="s">
        <v>240</v>
      </c>
      <c r="C233" s="12">
        <v>269</v>
      </c>
      <c r="D233" s="12">
        <v>247</v>
      </c>
      <c r="E233" s="12">
        <v>117</v>
      </c>
      <c r="F233" s="12">
        <v>44</v>
      </c>
      <c r="G233" s="12">
        <v>13</v>
      </c>
      <c r="H233" s="12">
        <v>15</v>
      </c>
      <c r="I233" s="13">
        <v>7</v>
      </c>
      <c r="J233" s="91">
        <f t="shared" si="122"/>
        <v>712</v>
      </c>
      <c r="L233" s="14" t="s">
        <v>240</v>
      </c>
      <c r="M233" s="12">
        <f t="shared" si="115"/>
        <v>37.780898876404493</v>
      </c>
      <c r="N233" s="12">
        <f t="shared" si="116"/>
        <v>34.691011235955052</v>
      </c>
      <c r="O233" s="12">
        <f t="shared" si="117"/>
        <v>16.432584269662922</v>
      </c>
      <c r="P233" s="12">
        <f t="shared" si="118"/>
        <v>6.179775280898876</v>
      </c>
      <c r="Q233" s="12">
        <f t="shared" si="119"/>
        <v>1.8258426966292134</v>
      </c>
      <c r="R233" s="12">
        <f t="shared" si="120"/>
        <v>2.106741573033708</v>
      </c>
      <c r="S233" s="13">
        <f t="shared" si="121"/>
        <v>0.9831460674157303</v>
      </c>
      <c r="AD233" s="188"/>
      <c r="AE233" s="188"/>
      <c r="AF233" s="188"/>
      <c r="AG233" s="24"/>
    </row>
    <row r="234" spans="2:33">
      <c r="B234" s="6" t="s">
        <v>241</v>
      </c>
      <c r="C234">
        <v>257</v>
      </c>
      <c r="D234">
        <v>217</v>
      </c>
      <c r="E234">
        <v>133</v>
      </c>
      <c r="F234">
        <v>23</v>
      </c>
      <c r="G234">
        <v>15</v>
      </c>
      <c r="H234">
        <v>6</v>
      </c>
      <c r="I234" s="5">
        <v>3</v>
      </c>
      <c r="J234" s="91">
        <f t="shared" si="122"/>
        <v>654</v>
      </c>
      <c r="L234" s="6" t="s">
        <v>241</v>
      </c>
      <c r="M234">
        <f t="shared" si="115"/>
        <v>39.296636085626915</v>
      </c>
      <c r="N234">
        <f t="shared" si="116"/>
        <v>33.180428134556578</v>
      </c>
      <c r="O234">
        <f t="shared" si="117"/>
        <v>20.336391437308869</v>
      </c>
      <c r="P234">
        <f t="shared" si="118"/>
        <v>3.5168195718654434</v>
      </c>
      <c r="Q234">
        <f t="shared" si="119"/>
        <v>2.2935779816513762</v>
      </c>
      <c r="R234">
        <f t="shared" si="120"/>
        <v>0.91743119266055051</v>
      </c>
      <c r="S234" s="5">
        <f t="shared" si="121"/>
        <v>0.45871559633027525</v>
      </c>
      <c r="AD234" s="188"/>
      <c r="AE234" s="188"/>
      <c r="AF234" s="188"/>
      <c r="AG234" s="24"/>
    </row>
    <row r="235" spans="2:33">
      <c r="B235" s="10" t="s">
        <v>242</v>
      </c>
      <c r="C235">
        <v>367</v>
      </c>
      <c r="D235">
        <v>315</v>
      </c>
      <c r="E235">
        <v>106</v>
      </c>
      <c r="F235">
        <v>27</v>
      </c>
      <c r="G235">
        <v>18</v>
      </c>
      <c r="H235">
        <v>10</v>
      </c>
      <c r="I235" s="5">
        <v>16</v>
      </c>
      <c r="J235" s="91">
        <f t="shared" si="122"/>
        <v>859</v>
      </c>
      <c r="L235" s="10" t="s">
        <v>242</v>
      </c>
      <c r="M235">
        <f t="shared" si="115"/>
        <v>42.724097788125725</v>
      </c>
      <c r="N235">
        <f t="shared" si="116"/>
        <v>36.670547147846335</v>
      </c>
      <c r="O235">
        <f t="shared" si="117"/>
        <v>12.339930151338766</v>
      </c>
      <c r="P235">
        <f t="shared" si="118"/>
        <v>3.1431897555296859</v>
      </c>
      <c r="Q235">
        <f t="shared" si="119"/>
        <v>2.0954598370197903</v>
      </c>
      <c r="R235">
        <f t="shared" si="120"/>
        <v>1.1641443538998837</v>
      </c>
      <c r="S235" s="5">
        <f t="shared" si="121"/>
        <v>1.8626309662398137</v>
      </c>
      <c r="AD235" s="188"/>
      <c r="AE235" s="188"/>
      <c r="AF235" s="188"/>
      <c r="AG235" s="24"/>
    </row>
    <row r="236" spans="2:33">
      <c r="B236" s="10" t="s">
        <v>243</v>
      </c>
      <c r="C236">
        <v>178</v>
      </c>
      <c r="D236">
        <v>134</v>
      </c>
      <c r="E236">
        <v>99</v>
      </c>
      <c r="F236">
        <v>45</v>
      </c>
      <c r="G236">
        <v>21</v>
      </c>
      <c r="H236">
        <v>7</v>
      </c>
      <c r="I236" s="5">
        <v>6</v>
      </c>
      <c r="J236" s="91">
        <f t="shared" si="122"/>
        <v>490</v>
      </c>
      <c r="L236" s="10" t="s">
        <v>243</v>
      </c>
      <c r="M236">
        <f t="shared" si="115"/>
        <v>36.326530612244902</v>
      </c>
      <c r="N236">
        <f t="shared" si="116"/>
        <v>27.346938775510203</v>
      </c>
      <c r="O236">
        <f t="shared" si="117"/>
        <v>20.204081632653061</v>
      </c>
      <c r="P236">
        <f t="shared" si="118"/>
        <v>9.183673469387756</v>
      </c>
      <c r="Q236">
        <f t="shared" si="119"/>
        <v>4.2857142857142856</v>
      </c>
      <c r="R236">
        <f t="shared" si="120"/>
        <v>1.4285714285714286</v>
      </c>
      <c r="S236" s="5">
        <f t="shared" si="121"/>
        <v>1.2244897959183674</v>
      </c>
      <c r="AD236" s="188"/>
      <c r="AE236" s="188"/>
      <c r="AF236" s="188"/>
      <c r="AG236" s="24"/>
    </row>
    <row r="237" spans="2:33">
      <c r="B237" s="10" t="s">
        <v>244</v>
      </c>
      <c r="C237">
        <v>377</v>
      </c>
      <c r="D237">
        <v>277</v>
      </c>
      <c r="E237">
        <v>189</v>
      </c>
      <c r="F237">
        <v>67</v>
      </c>
      <c r="G237">
        <v>31</v>
      </c>
      <c r="H237">
        <v>11</v>
      </c>
      <c r="I237" s="5">
        <v>14</v>
      </c>
      <c r="J237" s="91">
        <f t="shared" si="122"/>
        <v>966</v>
      </c>
      <c r="L237" s="10" t="s">
        <v>244</v>
      </c>
      <c r="M237">
        <f t="shared" si="115"/>
        <v>39.026915113871638</v>
      </c>
      <c r="N237">
        <f t="shared" si="116"/>
        <v>28.674948240165634</v>
      </c>
      <c r="O237">
        <f t="shared" si="117"/>
        <v>19.565217391304348</v>
      </c>
      <c r="P237">
        <f t="shared" si="118"/>
        <v>6.9358178053830226</v>
      </c>
      <c r="Q237">
        <f t="shared" si="119"/>
        <v>3.2091097308488616</v>
      </c>
      <c r="R237">
        <f t="shared" si="120"/>
        <v>1.1387163561076603</v>
      </c>
      <c r="S237" s="5">
        <f t="shared" si="121"/>
        <v>1.4492753623188406</v>
      </c>
      <c r="AD237" s="188"/>
      <c r="AE237" s="188"/>
      <c r="AF237" s="188"/>
      <c r="AG237" s="24"/>
    </row>
    <row r="238" spans="2:33">
      <c r="B238" s="10" t="s">
        <v>245</v>
      </c>
      <c r="C238">
        <v>206</v>
      </c>
      <c r="D238">
        <v>116</v>
      </c>
      <c r="E238">
        <v>78</v>
      </c>
      <c r="F238">
        <v>42</v>
      </c>
      <c r="G238">
        <v>13</v>
      </c>
      <c r="H238">
        <v>5</v>
      </c>
      <c r="I238" s="5">
        <v>2</v>
      </c>
      <c r="J238" s="91">
        <f t="shared" si="122"/>
        <v>462</v>
      </c>
      <c r="L238" s="10" t="s">
        <v>245</v>
      </c>
      <c r="M238">
        <f t="shared" si="115"/>
        <v>44.588744588744589</v>
      </c>
      <c r="N238">
        <f t="shared" si="116"/>
        <v>25.108225108225106</v>
      </c>
      <c r="O238">
        <f t="shared" si="117"/>
        <v>16.883116883116884</v>
      </c>
      <c r="P238">
        <f t="shared" si="118"/>
        <v>9.0909090909090917</v>
      </c>
      <c r="Q238">
        <f t="shared" si="119"/>
        <v>2.8138528138528138</v>
      </c>
      <c r="R238">
        <f t="shared" si="120"/>
        <v>1.0822510822510822</v>
      </c>
      <c r="S238" s="5">
        <f t="shared" si="121"/>
        <v>0.4329004329004329</v>
      </c>
      <c r="AD238" s="24"/>
      <c r="AE238" s="24"/>
      <c r="AF238" s="24"/>
      <c r="AG238" s="24"/>
    </row>
    <row r="239" spans="2:33" ht="18.350000000000001" thickBot="1">
      <c r="B239" s="14" t="s">
        <v>246</v>
      </c>
      <c r="C239" s="12">
        <v>117</v>
      </c>
      <c r="D239" s="12">
        <v>75</v>
      </c>
      <c r="E239" s="12">
        <v>72</v>
      </c>
      <c r="F239" s="12">
        <v>17</v>
      </c>
      <c r="G239" s="12">
        <v>12</v>
      </c>
      <c r="H239" s="12">
        <v>4</v>
      </c>
      <c r="I239" s="13">
        <v>1</v>
      </c>
      <c r="J239" s="91">
        <f t="shared" si="122"/>
        <v>298</v>
      </c>
      <c r="L239" s="14" t="s">
        <v>246</v>
      </c>
      <c r="M239" s="12">
        <f t="shared" si="115"/>
        <v>39.261744966442954</v>
      </c>
      <c r="N239" s="12">
        <f t="shared" si="116"/>
        <v>25.167785234899331</v>
      </c>
      <c r="O239" s="12">
        <f t="shared" si="117"/>
        <v>24.161073825503358</v>
      </c>
      <c r="P239" s="12">
        <f t="shared" si="118"/>
        <v>5.7046979865771812</v>
      </c>
      <c r="Q239" s="12">
        <f t="shared" si="119"/>
        <v>4.0268456375838921</v>
      </c>
      <c r="R239" s="12">
        <f t="shared" si="120"/>
        <v>1.3422818791946309</v>
      </c>
      <c r="S239" s="13">
        <f t="shared" si="121"/>
        <v>0.33557046979865773</v>
      </c>
    </row>
    <row r="240" spans="2:33">
      <c r="B240" s="6" t="s">
        <v>247</v>
      </c>
      <c r="C240" s="25">
        <v>416</v>
      </c>
      <c r="D240" s="25">
        <v>211</v>
      </c>
      <c r="E240" s="25">
        <v>111</v>
      </c>
      <c r="F240" s="25">
        <v>42</v>
      </c>
      <c r="G240" s="25">
        <v>21</v>
      </c>
      <c r="H240" s="25">
        <v>9</v>
      </c>
      <c r="I240" s="5">
        <v>3</v>
      </c>
      <c r="J240" s="91">
        <f t="shared" si="122"/>
        <v>813</v>
      </c>
      <c r="L240" s="6" t="s">
        <v>247</v>
      </c>
      <c r="M240">
        <f t="shared" ref="M240:M245" si="123">C240/J240*100</f>
        <v>51.168511685116847</v>
      </c>
      <c r="N240">
        <f t="shared" ref="N240:N245" si="124">D240/J240*100</f>
        <v>25.953259532595325</v>
      </c>
      <c r="O240">
        <f t="shared" ref="O240:O245" si="125">E240/J240*100</f>
        <v>13.653136531365314</v>
      </c>
      <c r="P240">
        <f t="shared" ref="P240:P245" si="126">F240/J240*100</f>
        <v>5.1660516605166054</v>
      </c>
      <c r="Q240">
        <f t="shared" ref="Q240:Q245" si="127">G240/J240*100</f>
        <v>2.5830258302583027</v>
      </c>
      <c r="R240">
        <f t="shared" ref="R240:R245" si="128">H240/J240*100</f>
        <v>1.107011070110701</v>
      </c>
      <c r="S240" s="5">
        <f t="shared" ref="S240:S245" si="129">I240/J240*100</f>
        <v>0.36900369003690037</v>
      </c>
    </row>
    <row r="241" spans="2:19">
      <c r="B241" s="10" t="s">
        <v>248</v>
      </c>
      <c r="C241" s="25">
        <v>369</v>
      </c>
      <c r="D241" s="25">
        <v>207</v>
      </c>
      <c r="E241" s="25">
        <v>121</v>
      </c>
      <c r="F241" s="25">
        <v>36</v>
      </c>
      <c r="G241" s="25">
        <v>17</v>
      </c>
      <c r="H241" s="25">
        <v>12</v>
      </c>
      <c r="I241" s="5">
        <v>17</v>
      </c>
      <c r="J241" s="91">
        <f t="shared" si="122"/>
        <v>779</v>
      </c>
      <c r="L241" s="10" t="s">
        <v>248</v>
      </c>
      <c r="M241">
        <f t="shared" si="123"/>
        <v>47.368421052631575</v>
      </c>
      <c r="N241">
        <f t="shared" si="124"/>
        <v>26.572528883183566</v>
      </c>
      <c r="O241">
        <f t="shared" si="125"/>
        <v>15.532734274711169</v>
      </c>
      <c r="P241">
        <f t="shared" si="126"/>
        <v>4.6213093709884472</v>
      </c>
      <c r="Q241">
        <f t="shared" si="127"/>
        <v>2.1822849807445444</v>
      </c>
      <c r="R241">
        <f t="shared" si="128"/>
        <v>1.5404364569961491</v>
      </c>
      <c r="S241" s="5">
        <f t="shared" si="129"/>
        <v>2.1822849807445444</v>
      </c>
    </row>
    <row r="242" spans="2:19">
      <c r="B242" s="10" t="s">
        <v>249</v>
      </c>
      <c r="C242" s="25">
        <v>329</v>
      </c>
      <c r="D242" s="25">
        <v>214</v>
      </c>
      <c r="E242" s="25">
        <v>109</v>
      </c>
      <c r="F242" s="25">
        <v>33</v>
      </c>
      <c r="G242" s="25">
        <v>19</v>
      </c>
      <c r="H242" s="25">
        <v>22</v>
      </c>
      <c r="I242" s="5">
        <v>5</v>
      </c>
      <c r="J242" s="91">
        <f t="shared" si="122"/>
        <v>731</v>
      </c>
      <c r="L242" s="10" t="s">
        <v>249</v>
      </c>
      <c r="M242">
        <f t="shared" si="123"/>
        <v>45.006839945280433</v>
      </c>
      <c r="N242">
        <f t="shared" si="124"/>
        <v>29.274965800273598</v>
      </c>
      <c r="O242">
        <f t="shared" si="125"/>
        <v>14.911080711354311</v>
      </c>
      <c r="P242">
        <f t="shared" si="126"/>
        <v>4.5143638850889189</v>
      </c>
      <c r="Q242">
        <f t="shared" si="127"/>
        <v>2.5991792065663475</v>
      </c>
      <c r="R242">
        <f t="shared" si="128"/>
        <v>3.0095759233926129</v>
      </c>
      <c r="S242" s="5">
        <f t="shared" si="129"/>
        <v>0.68399452804377558</v>
      </c>
    </row>
    <row r="243" spans="2:19">
      <c r="B243" s="10" t="s">
        <v>250</v>
      </c>
      <c r="C243" s="25">
        <v>353</v>
      </c>
      <c r="D243" s="25">
        <v>194</v>
      </c>
      <c r="E243" s="25">
        <v>147</v>
      </c>
      <c r="F243" s="25">
        <v>46</v>
      </c>
      <c r="G243" s="25">
        <v>22</v>
      </c>
      <c r="H243" s="25">
        <v>16</v>
      </c>
      <c r="I243" s="5">
        <v>11</v>
      </c>
      <c r="J243" s="91">
        <f t="shared" si="122"/>
        <v>789</v>
      </c>
      <c r="L243" s="10" t="s">
        <v>250</v>
      </c>
      <c r="M243">
        <f t="shared" si="123"/>
        <v>44.740177439797215</v>
      </c>
      <c r="N243">
        <f t="shared" si="124"/>
        <v>24.588086185044361</v>
      </c>
      <c r="O243">
        <f t="shared" si="125"/>
        <v>18.631178707224336</v>
      </c>
      <c r="P243">
        <f t="shared" si="126"/>
        <v>5.8301647655259821</v>
      </c>
      <c r="Q243">
        <f t="shared" si="127"/>
        <v>2.788339670468948</v>
      </c>
      <c r="R243">
        <f t="shared" si="128"/>
        <v>2.0278833967046892</v>
      </c>
      <c r="S243" s="5">
        <f t="shared" si="129"/>
        <v>1.394169835234474</v>
      </c>
    </row>
    <row r="244" spans="2:19">
      <c r="B244" s="10" t="s">
        <v>251</v>
      </c>
      <c r="C244" s="25">
        <v>397</v>
      </c>
      <c r="D244" s="25">
        <v>209</v>
      </c>
      <c r="E244" s="25">
        <v>97</v>
      </c>
      <c r="F244" s="25">
        <v>38</v>
      </c>
      <c r="G244" s="25">
        <v>21</v>
      </c>
      <c r="H244" s="25">
        <v>13</v>
      </c>
      <c r="I244" s="5">
        <v>12</v>
      </c>
      <c r="J244" s="91">
        <f t="shared" si="122"/>
        <v>787</v>
      </c>
      <c r="L244" s="10" t="s">
        <v>251</v>
      </c>
      <c r="M244">
        <f t="shared" si="123"/>
        <v>50.444726810673444</v>
      </c>
      <c r="N244">
        <f t="shared" si="124"/>
        <v>26.556543837357051</v>
      </c>
      <c r="O244">
        <f t="shared" si="125"/>
        <v>12.325285895806863</v>
      </c>
      <c r="P244">
        <f t="shared" si="126"/>
        <v>4.8284625158830998</v>
      </c>
      <c r="Q244">
        <f t="shared" si="127"/>
        <v>2.6683608640406606</v>
      </c>
      <c r="R244">
        <f t="shared" si="128"/>
        <v>1.6518424396442184</v>
      </c>
      <c r="S244" s="5">
        <f t="shared" si="129"/>
        <v>1.5247776365946633</v>
      </c>
    </row>
    <row r="245" spans="2:19" ht="18.350000000000001" thickBot="1">
      <c r="B245" s="14" t="s">
        <v>252</v>
      </c>
      <c r="C245" s="12">
        <v>271</v>
      </c>
      <c r="D245" s="12">
        <v>168</v>
      </c>
      <c r="E245" s="12">
        <v>84</v>
      </c>
      <c r="F245" s="12">
        <v>29</v>
      </c>
      <c r="G245" s="12">
        <v>17</v>
      </c>
      <c r="H245" s="12">
        <v>7</v>
      </c>
      <c r="I245" s="13">
        <v>8</v>
      </c>
      <c r="J245" s="91">
        <f t="shared" si="122"/>
        <v>584</v>
      </c>
      <c r="L245" s="14" t="s">
        <v>252</v>
      </c>
      <c r="M245" s="12">
        <f t="shared" si="123"/>
        <v>46.404109589041099</v>
      </c>
      <c r="N245" s="12">
        <f t="shared" si="124"/>
        <v>28.767123287671232</v>
      </c>
      <c r="O245" s="12">
        <f t="shared" si="125"/>
        <v>14.383561643835616</v>
      </c>
      <c r="P245" s="12">
        <f t="shared" si="126"/>
        <v>4.9657534246575343</v>
      </c>
      <c r="Q245" s="12">
        <f t="shared" si="127"/>
        <v>2.9109589041095889</v>
      </c>
      <c r="R245" s="12">
        <f t="shared" si="128"/>
        <v>1.1986301369863013</v>
      </c>
      <c r="S245" s="13">
        <f t="shared" si="129"/>
        <v>1.3698630136986301</v>
      </c>
    </row>
    <row r="246" spans="2:19" ht="18.350000000000001" thickBot="1"/>
    <row r="247" spans="2:19" ht="18.350000000000001" thickBot="1">
      <c r="B247" s="19" t="s">
        <v>201</v>
      </c>
      <c r="C247" s="2" t="s">
        <v>184</v>
      </c>
      <c r="D247" s="2" t="s">
        <v>185</v>
      </c>
      <c r="E247" s="2" t="s">
        <v>186</v>
      </c>
      <c r="F247" s="2" t="s">
        <v>187</v>
      </c>
      <c r="G247" s="2" t="s">
        <v>188</v>
      </c>
      <c r="H247" s="2" t="s">
        <v>189</v>
      </c>
      <c r="I247" s="3" t="s">
        <v>190</v>
      </c>
      <c r="L247" s="19" t="s">
        <v>201</v>
      </c>
      <c r="M247" s="1" t="s">
        <v>184</v>
      </c>
      <c r="N247" s="2" t="s">
        <v>185</v>
      </c>
      <c r="O247" s="2" t="s">
        <v>186</v>
      </c>
      <c r="P247" s="2" t="s">
        <v>187</v>
      </c>
      <c r="Q247" s="2" t="s">
        <v>188</v>
      </c>
      <c r="R247" s="2" t="s">
        <v>189</v>
      </c>
      <c r="S247" s="3" t="s">
        <v>190</v>
      </c>
    </row>
    <row r="248" spans="2:19">
      <c r="B248" s="6" t="s">
        <v>229</v>
      </c>
      <c r="C248" s="15">
        <v>137</v>
      </c>
      <c r="D248" s="15">
        <v>126</v>
      </c>
      <c r="E248" s="15">
        <v>57</v>
      </c>
      <c r="F248" s="15">
        <v>59</v>
      </c>
      <c r="G248" s="15">
        <v>32</v>
      </c>
      <c r="H248" s="15">
        <v>17</v>
      </c>
      <c r="I248" s="16">
        <v>21</v>
      </c>
      <c r="J248" s="91">
        <f>SUM(C248:I248)</f>
        <v>449</v>
      </c>
      <c r="L248" s="6" t="s">
        <v>229</v>
      </c>
      <c r="M248">
        <f t="shared" ref="M248:M265" si="130">C248/J248*100</f>
        <v>30.512249443207129</v>
      </c>
      <c r="N248">
        <f t="shared" ref="N248:N265" si="131">D248/J248*100</f>
        <v>28.06236080178174</v>
      </c>
      <c r="O248">
        <f t="shared" ref="O248:O265" si="132">E248/J248*100</f>
        <v>12.694877505567929</v>
      </c>
      <c r="P248">
        <f t="shared" ref="P248:P265" si="133">F248/J248*100</f>
        <v>13.140311804008908</v>
      </c>
      <c r="Q248">
        <f t="shared" ref="Q248:Q265" si="134">G248/J248*100</f>
        <v>7.1269487750556788</v>
      </c>
      <c r="R248">
        <f t="shared" ref="R248:R265" si="135">H248/J248*100</f>
        <v>3.7861915367483299</v>
      </c>
      <c r="S248" s="5">
        <f t="shared" ref="S248:S265" si="136">I248/J248*100</f>
        <v>4.6770601336302899</v>
      </c>
    </row>
    <row r="249" spans="2:19">
      <c r="B249" s="10" t="s">
        <v>230</v>
      </c>
      <c r="C249">
        <v>175</v>
      </c>
      <c r="D249">
        <v>175</v>
      </c>
      <c r="E249">
        <v>98</v>
      </c>
      <c r="F249">
        <v>77</v>
      </c>
      <c r="G249">
        <v>55</v>
      </c>
      <c r="H249">
        <v>22</v>
      </c>
      <c r="I249" s="5">
        <v>17</v>
      </c>
      <c r="J249" s="91">
        <f t="shared" ref="J249:J271" si="137">SUM(C249:I249)</f>
        <v>619</v>
      </c>
      <c r="L249" s="10" t="s">
        <v>230</v>
      </c>
      <c r="M249">
        <f t="shared" si="130"/>
        <v>28.27140549273021</v>
      </c>
      <c r="N249">
        <f t="shared" si="131"/>
        <v>28.27140549273021</v>
      </c>
      <c r="O249">
        <f t="shared" si="132"/>
        <v>15.831987075928918</v>
      </c>
      <c r="P249">
        <f t="shared" si="133"/>
        <v>12.439418416801292</v>
      </c>
      <c r="Q249">
        <f t="shared" si="134"/>
        <v>8.8852988691437798</v>
      </c>
      <c r="R249">
        <f t="shared" si="135"/>
        <v>3.5541195476575123</v>
      </c>
      <c r="S249" s="5">
        <f t="shared" si="136"/>
        <v>2.7463651050080773</v>
      </c>
    </row>
    <row r="250" spans="2:19">
      <c r="B250" s="10" t="s">
        <v>231</v>
      </c>
      <c r="C250">
        <v>143</v>
      </c>
      <c r="D250">
        <v>144</v>
      </c>
      <c r="E250">
        <v>63</v>
      </c>
      <c r="F250">
        <v>41</v>
      </c>
      <c r="G250">
        <v>33</v>
      </c>
      <c r="H250">
        <v>11</v>
      </c>
      <c r="I250" s="5">
        <v>11</v>
      </c>
      <c r="J250" s="91">
        <f t="shared" si="137"/>
        <v>446</v>
      </c>
      <c r="L250" s="10" t="s">
        <v>231</v>
      </c>
      <c r="M250">
        <f t="shared" si="130"/>
        <v>32.062780269058294</v>
      </c>
      <c r="N250">
        <f t="shared" si="131"/>
        <v>32.286995515695068</v>
      </c>
      <c r="O250">
        <f t="shared" si="132"/>
        <v>14.125560538116591</v>
      </c>
      <c r="P250">
        <f t="shared" si="133"/>
        <v>9.1928251121076237</v>
      </c>
      <c r="Q250">
        <f t="shared" si="134"/>
        <v>7.3991031390134534</v>
      </c>
      <c r="R250">
        <f t="shared" si="135"/>
        <v>2.4663677130044843</v>
      </c>
      <c r="S250" s="5">
        <f t="shared" si="136"/>
        <v>2.4663677130044843</v>
      </c>
    </row>
    <row r="251" spans="2:19">
      <c r="B251" s="10" t="s">
        <v>232</v>
      </c>
      <c r="C251">
        <v>105</v>
      </c>
      <c r="D251">
        <v>102</v>
      </c>
      <c r="E251">
        <v>77</v>
      </c>
      <c r="F251">
        <v>56</v>
      </c>
      <c r="G251">
        <v>12</v>
      </c>
      <c r="H251">
        <v>12</v>
      </c>
      <c r="I251" s="5">
        <v>14</v>
      </c>
      <c r="J251" s="91">
        <f t="shared" si="137"/>
        <v>378</v>
      </c>
      <c r="L251" s="10" t="s">
        <v>232</v>
      </c>
      <c r="M251">
        <f t="shared" si="130"/>
        <v>27.777777777777779</v>
      </c>
      <c r="N251">
        <f t="shared" si="131"/>
        <v>26.984126984126984</v>
      </c>
      <c r="O251">
        <f t="shared" si="132"/>
        <v>20.37037037037037</v>
      </c>
      <c r="P251">
        <f t="shared" si="133"/>
        <v>14.814814814814813</v>
      </c>
      <c r="Q251">
        <f t="shared" si="134"/>
        <v>3.1746031746031744</v>
      </c>
      <c r="R251">
        <f t="shared" si="135"/>
        <v>3.1746031746031744</v>
      </c>
      <c r="S251" s="5">
        <f t="shared" si="136"/>
        <v>3.7037037037037033</v>
      </c>
    </row>
    <row r="252" spans="2:19">
      <c r="B252" s="10" t="s">
        <v>233</v>
      </c>
      <c r="C252">
        <v>178</v>
      </c>
      <c r="D252">
        <v>123</v>
      </c>
      <c r="E252">
        <v>139</v>
      </c>
      <c r="F252">
        <v>66</v>
      </c>
      <c r="G252">
        <v>14</v>
      </c>
      <c r="H252">
        <v>11</v>
      </c>
      <c r="I252" s="5">
        <v>17</v>
      </c>
      <c r="J252" s="91">
        <f t="shared" si="137"/>
        <v>548</v>
      </c>
      <c r="L252" s="10" t="s">
        <v>233</v>
      </c>
      <c r="M252" s="4">
        <f t="shared" si="130"/>
        <v>32.481751824817515</v>
      </c>
      <c r="N252">
        <f t="shared" si="131"/>
        <v>22.445255474452555</v>
      </c>
      <c r="O252">
        <f t="shared" si="132"/>
        <v>25.364963503649633</v>
      </c>
      <c r="P252">
        <f t="shared" si="133"/>
        <v>12.043795620437956</v>
      </c>
      <c r="Q252">
        <f t="shared" si="134"/>
        <v>2.5547445255474455</v>
      </c>
      <c r="R252">
        <f t="shared" si="135"/>
        <v>2.0072992700729926</v>
      </c>
      <c r="S252" s="5">
        <f t="shared" si="136"/>
        <v>3.1021897810218979</v>
      </c>
    </row>
    <row r="253" spans="2:19" ht="18.350000000000001" thickBot="1">
      <c r="B253" s="14" t="s">
        <v>234</v>
      </c>
      <c r="C253" s="12">
        <v>231</v>
      </c>
      <c r="D253" s="12">
        <v>198</v>
      </c>
      <c r="E253" s="12">
        <v>166</v>
      </c>
      <c r="F253" s="12">
        <v>79</v>
      </c>
      <c r="G253" s="12">
        <v>55</v>
      </c>
      <c r="H253" s="12">
        <v>23</v>
      </c>
      <c r="I253" s="13">
        <v>21</v>
      </c>
      <c r="J253" s="91">
        <f t="shared" si="137"/>
        <v>773</v>
      </c>
      <c r="L253" s="14" t="s">
        <v>234</v>
      </c>
      <c r="M253" s="11">
        <f t="shared" si="130"/>
        <v>29.88357050452781</v>
      </c>
      <c r="N253" s="12">
        <f t="shared" si="131"/>
        <v>25.614489003880987</v>
      </c>
      <c r="O253" s="12">
        <f t="shared" si="132"/>
        <v>21.474773609314362</v>
      </c>
      <c r="P253" s="12">
        <f t="shared" si="133"/>
        <v>10.219922380336351</v>
      </c>
      <c r="Q253" s="12">
        <f t="shared" si="134"/>
        <v>7.1151358344113849</v>
      </c>
      <c r="R253" s="12">
        <f t="shared" si="135"/>
        <v>2.9754204398447608</v>
      </c>
      <c r="S253" s="13">
        <f t="shared" si="136"/>
        <v>2.7166882276843469</v>
      </c>
    </row>
    <row r="254" spans="2:19">
      <c r="B254" s="6" t="s">
        <v>235</v>
      </c>
      <c r="C254" s="15">
        <v>135</v>
      </c>
      <c r="D254" s="15">
        <v>142</v>
      </c>
      <c r="E254" s="15">
        <v>78</v>
      </c>
      <c r="F254" s="15">
        <v>72</v>
      </c>
      <c r="G254" s="15">
        <v>57</v>
      </c>
      <c r="H254" s="15">
        <v>22</v>
      </c>
      <c r="I254" s="16">
        <v>21</v>
      </c>
      <c r="J254" s="91">
        <f t="shared" si="137"/>
        <v>527</v>
      </c>
      <c r="L254" s="6" t="s">
        <v>235</v>
      </c>
      <c r="M254" s="4">
        <f t="shared" si="130"/>
        <v>25.616698292220114</v>
      </c>
      <c r="N254">
        <f t="shared" si="131"/>
        <v>26.944971537001898</v>
      </c>
      <c r="O254">
        <f t="shared" si="132"/>
        <v>14.800759013282732</v>
      </c>
      <c r="P254">
        <f t="shared" si="133"/>
        <v>13.662239089184061</v>
      </c>
      <c r="Q254">
        <f t="shared" si="134"/>
        <v>10.815939278937382</v>
      </c>
      <c r="R254">
        <f t="shared" si="135"/>
        <v>4.1745730550284632</v>
      </c>
      <c r="S254" s="5">
        <f t="shared" si="136"/>
        <v>3.9848197343453511</v>
      </c>
    </row>
    <row r="255" spans="2:19">
      <c r="B255" s="10" t="s">
        <v>236</v>
      </c>
      <c r="C255">
        <v>167</v>
      </c>
      <c r="D255">
        <v>156</v>
      </c>
      <c r="E255">
        <v>112</v>
      </c>
      <c r="F255">
        <v>66</v>
      </c>
      <c r="G255">
        <v>45</v>
      </c>
      <c r="H255">
        <v>12</v>
      </c>
      <c r="I255" s="5">
        <v>11</v>
      </c>
      <c r="J255" s="91">
        <f t="shared" si="137"/>
        <v>569</v>
      </c>
      <c r="L255" s="10" t="s">
        <v>236</v>
      </c>
      <c r="M255" s="4">
        <f t="shared" si="130"/>
        <v>29.349736379613354</v>
      </c>
      <c r="N255">
        <f t="shared" si="131"/>
        <v>27.416520210896312</v>
      </c>
      <c r="O255">
        <f t="shared" si="132"/>
        <v>19.68365553602812</v>
      </c>
      <c r="P255">
        <f t="shared" si="133"/>
        <v>11.599297012302284</v>
      </c>
      <c r="Q255">
        <f t="shared" si="134"/>
        <v>7.9086115992970125</v>
      </c>
      <c r="R255">
        <f t="shared" si="135"/>
        <v>2.1089630931458698</v>
      </c>
      <c r="S255" s="5">
        <f t="shared" si="136"/>
        <v>1.9332161687170473</v>
      </c>
    </row>
    <row r="256" spans="2:19">
      <c r="B256" s="10" t="s">
        <v>237</v>
      </c>
      <c r="C256">
        <v>139</v>
      </c>
      <c r="D256">
        <v>144</v>
      </c>
      <c r="E256">
        <v>116</v>
      </c>
      <c r="F256">
        <v>55</v>
      </c>
      <c r="G256">
        <v>37</v>
      </c>
      <c r="H256">
        <v>10</v>
      </c>
      <c r="I256" s="5">
        <v>9</v>
      </c>
      <c r="J256" s="91">
        <f t="shared" si="137"/>
        <v>510</v>
      </c>
      <c r="L256" s="10" t="s">
        <v>237</v>
      </c>
      <c r="M256" s="4">
        <f t="shared" si="130"/>
        <v>27.254901960784313</v>
      </c>
      <c r="N256">
        <f t="shared" si="131"/>
        <v>28.235294117647058</v>
      </c>
      <c r="O256">
        <f t="shared" si="132"/>
        <v>22.745098039215687</v>
      </c>
      <c r="P256">
        <f t="shared" si="133"/>
        <v>10.784313725490197</v>
      </c>
      <c r="Q256">
        <f t="shared" si="134"/>
        <v>7.2549019607843146</v>
      </c>
      <c r="R256">
        <f t="shared" si="135"/>
        <v>1.9607843137254901</v>
      </c>
      <c r="S256" s="5">
        <f t="shared" si="136"/>
        <v>1.7647058823529411</v>
      </c>
    </row>
    <row r="257" spans="2:19">
      <c r="B257" s="10" t="s">
        <v>238</v>
      </c>
      <c r="C257">
        <v>128</v>
      </c>
      <c r="D257">
        <v>113</v>
      </c>
      <c r="E257">
        <v>91</v>
      </c>
      <c r="F257">
        <v>66</v>
      </c>
      <c r="G257">
        <v>43</v>
      </c>
      <c r="H257">
        <v>23</v>
      </c>
      <c r="I257" s="5">
        <v>18</v>
      </c>
      <c r="J257" s="91">
        <f t="shared" si="137"/>
        <v>482</v>
      </c>
      <c r="L257" s="10" t="s">
        <v>238</v>
      </c>
      <c r="M257" s="4">
        <f t="shared" si="130"/>
        <v>26.556016597510375</v>
      </c>
      <c r="N257">
        <f t="shared" si="131"/>
        <v>23.443983402489625</v>
      </c>
      <c r="O257">
        <f t="shared" si="132"/>
        <v>18.879668049792532</v>
      </c>
      <c r="P257">
        <f t="shared" si="133"/>
        <v>13.692946058091287</v>
      </c>
      <c r="Q257">
        <f t="shared" si="134"/>
        <v>8.9211618257261414</v>
      </c>
      <c r="R257">
        <f t="shared" si="135"/>
        <v>4.7717842323651452</v>
      </c>
      <c r="S257" s="5">
        <f t="shared" si="136"/>
        <v>3.7344398340248963</v>
      </c>
    </row>
    <row r="258" spans="2:19">
      <c r="B258" s="10" t="s">
        <v>239</v>
      </c>
      <c r="C258">
        <v>117</v>
      </c>
      <c r="D258">
        <v>106</v>
      </c>
      <c r="E258">
        <v>102</v>
      </c>
      <c r="F258">
        <v>54</v>
      </c>
      <c r="G258">
        <v>38</v>
      </c>
      <c r="H258">
        <v>19</v>
      </c>
      <c r="I258" s="5">
        <v>19</v>
      </c>
      <c r="J258" s="91">
        <f t="shared" si="137"/>
        <v>455</v>
      </c>
      <c r="L258" s="10" t="s">
        <v>239</v>
      </c>
      <c r="M258" s="4">
        <f t="shared" si="130"/>
        <v>25.714285714285712</v>
      </c>
      <c r="N258">
        <f t="shared" si="131"/>
        <v>23.296703296703296</v>
      </c>
      <c r="O258">
        <f t="shared" si="132"/>
        <v>22.41758241758242</v>
      </c>
      <c r="P258">
        <f t="shared" si="133"/>
        <v>11.868131868131867</v>
      </c>
      <c r="Q258">
        <f t="shared" si="134"/>
        <v>8.3516483516483504</v>
      </c>
      <c r="R258">
        <f t="shared" si="135"/>
        <v>4.1758241758241752</v>
      </c>
      <c r="S258" s="5">
        <f t="shared" si="136"/>
        <v>4.1758241758241752</v>
      </c>
    </row>
    <row r="259" spans="2:19" ht="18.350000000000001" thickBot="1">
      <c r="B259" s="14" t="s">
        <v>240</v>
      </c>
      <c r="C259" s="12">
        <v>128</v>
      </c>
      <c r="D259" s="12">
        <v>132</v>
      </c>
      <c r="E259" s="12">
        <v>114</v>
      </c>
      <c r="F259" s="12">
        <v>76</v>
      </c>
      <c r="G259" s="12">
        <v>44</v>
      </c>
      <c r="H259" s="12">
        <v>31</v>
      </c>
      <c r="I259" s="13">
        <v>21</v>
      </c>
      <c r="J259" s="91">
        <f t="shared" si="137"/>
        <v>546</v>
      </c>
      <c r="L259" s="14" t="s">
        <v>240</v>
      </c>
      <c r="M259" s="12">
        <f t="shared" si="130"/>
        <v>23.443223443223442</v>
      </c>
      <c r="N259" s="12">
        <f t="shared" si="131"/>
        <v>24.175824175824175</v>
      </c>
      <c r="O259" s="12">
        <f t="shared" si="132"/>
        <v>20.87912087912088</v>
      </c>
      <c r="P259" s="12">
        <f t="shared" si="133"/>
        <v>13.91941391941392</v>
      </c>
      <c r="Q259" s="12">
        <f t="shared" si="134"/>
        <v>8.0586080586080584</v>
      </c>
      <c r="R259" s="12">
        <f t="shared" si="135"/>
        <v>5.6776556776556779</v>
      </c>
      <c r="S259" s="13">
        <f t="shared" si="136"/>
        <v>3.8461538461538463</v>
      </c>
    </row>
    <row r="260" spans="2:19">
      <c r="B260" s="6" t="s">
        <v>241</v>
      </c>
      <c r="C260">
        <v>147</v>
      </c>
      <c r="D260">
        <v>142</v>
      </c>
      <c r="E260">
        <v>119</v>
      </c>
      <c r="F260">
        <v>86</v>
      </c>
      <c r="G260">
        <v>76</v>
      </c>
      <c r="H260">
        <v>33</v>
      </c>
      <c r="I260" s="5">
        <v>32</v>
      </c>
      <c r="J260" s="91">
        <f t="shared" si="137"/>
        <v>635</v>
      </c>
      <c r="L260" s="6" t="s">
        <v>241</v>
      </c>
      <c r="M260">
        <f t="shared" si="130"/>
        <v>23.1496062992126</v>
      </c>
      <c r="N260">
        <f t="shared" si="131"/>
        <v>22.362204724409448</v>
      </c>
      <c r="O260">
        <f t="shared" si="132"/>
        <v>18.740157480314963</v>
      </c>
      <c r="P260">
        <f t="shared" si="133"/>
        <v>13.543307086614172</v>
      </c>
      <c r="Q260">
        <f t="shared" si="134"/>
        <v>11.968503937007874</v>
      </c>
      <c r="R260">
        <f t="shared" si="135"/>
        <v>5.1968503937007871</v>
      </c>
      <c r="S260" s="5">
        <f t="shared" si="136"/>
        <v>5.0393700787401574</v>
      </c>
    </row>
    <row r="261" spans="2:19">
      <c r="B261" s="10" t="s">
        <v>242</v>
      </c>
      <c r="C261">
        <v>135</v>
      </c>
      <c r="D261">
        <v>134</v>
      </c>
      <c r="E261">
        <v>123</v>
      </c>
      <c r="F261">
        <v>79</v>
      </c>
      <c r="G261">
        <v>66</v>
      </c>
      <c r="H261">
        <v>42</v>
      </c>
      <c r="I261" s="5">
        <v>39</v>
      </c>
      <c r="J261" s="91">
        <f t="shared" si="137"/>
        <v>618</v>
      </c>
      <c r="L261" s="10" t="s">
        <v>242</v>
      </c>
      <c r="M261">
        <f t="shared" si="130"/>
        <v>21.844660194174757</v>
      </c>
      <c r="N261">
        <f t="shared" si="131"/>
        <v>21.68284789644013</v>
      </c>
      <c r="O261">
        <f t="shared" si="132"/>
        <v>19.902912621359224</v>
      </c>
      <c r="P261">
        <f t="shared" si="133"/>
        <v>12.7831715210356</v>
      </c>
      <c r="Q261">
        <f t="shared" si="134"/>
        <v>10.679611650485436</v>
      </c>
      <c r="R261">
        <f t="shared" si="135"/>
        <v>6.7961165048543686</v>
      </c>
      <c r="S261" s="5">
        <f t="shared" si="136"/>
        <v>6.3106796116504853</v>
      </c>
    </row>
    <row r="262" spans="2:19">
      <c r="B262" s="10" t="s">
        <v>243</v>
      </c>
      <c r="C262">
        <v>198</v>
      </c>
      <c r="D262">
        <v>179</v>
      </c>
      <c r="E262">
        <v>142</v>
      </c>
      <c r="F262">
        <v>110</v>
      </c>
      <c r="G262">
        <v>54</v>
      </c>
      <c r="H262">
        <v>32</v>
      </c>
      <c r="I262" s="5">
        <v>34</v>
      </c>
      <c r="J262" s="91">
        <f t="shared" si="137"/>
        <v>749</v>
      </c>
      <c r="L262" s="10" t="s">
        <v>243</v>
      </c>
      <c r="M262">
        <f t="shared" si="130"/>
        <v>26.43524699599466</v>
      </c>
      <c r="N262">
        <f t="shared" si="131"/>
        <v>23.89853137516689</v>
      </c>
      <c r="O262">
        <f t="shared" si="132"/>
        <v>18.958611481975968</v>
      </c>
      <c r="P262">
        <f t="shared" si="133"/>
        <v>14.686248331108146</v>
      </c>
      <c r="Q262">
        <f t="shared" si="134"/>
        <v>7.2096128170894529</v>
      </c>
      <c r="R262">
        <f t="shared" si="135"/>
        <v>4.2723631508678235</v>
      </c>
      <c r="S262" s="5">
        <f t="shared" si="136"/>
        <v>4.539385847797063</v>
      </c>
    </row>
    <row r="263" spans="2:19">
      <c r="B263" s="10" t="s">
        <v>244</v>
      </c>
      <c r="C263">
        <v>139</v>
      </c>
      <c r="D263">
        <v>127</v>
      </c>
      <c r="E263">
        <v>110</v>
      </c>
      <c r="F263">
        <v>78</v>
      </c>
      <c r="G263">
        <v>43</v>
      </c>
      <c r="H263">
        <v>31</v>
      </c>
      <c r="I263" s="5">
        <v>21</v>
      </c>
      <c r="J263" s="91">
        <f t="shared" si="137"/>
        <v>549</v>
      </c>
      <c r="L263" s="10" t="s">
        <v>244</v>
      </c>
      <c r="M263">
        <f t="shared" si="130"/>
        <v>25.318761384335154</v>
      </c>
      <c r="N263">
        <f t="shared" si="131"/>
        <v>23.132969034608379</v>
      </c>
      <c r="O263">
        <f t="shared" si="132"/>
        <v>20.036429872495447</v>
      </c>
      <c r="P263">
        <f t="shared" si="133"/>
        <v>14.207650273224044</v>
      </c>
      <c r="Q263">
        <f t="shared" si="134"/>
        <v>7.8324225865209467</v>
      </c>
      <c r="R263">
        <f t="shared" si="135"/>
        <v>5.6466302367941719</v>
      </c>
      <c r="S263" s="5">
        <f t="shared" si="136"/>
        <v>3.8251366120218582</v>
      </c>
    </row>
    <row r="264" spans="2:19">
      <c r="B264" s="10" t="s">
        <v>245</v>
      </c>
      <c r="C264">
        <v>176</v>
      </c>
      <c r="D264">
        <v>168</v>
      </c>
      <c r="E264">
        <v>118</v>
      </c>
      <c r="F264">
        <v>57</v>
      </c>
      <c r="G264">
        <v>32</v>
      </c>
      <c r="H264">
        <v>19</v>
      </c>
      <c r="I264" s="5">
        <v>21</v>
      </c>
      <c r="J264" s="91">
        <f t="shared" si="137"/>
        <v>591</v>
      </c>
      <c r="L264" s="10" t="s">
        <v>245</v>
      </c>
      <c r="M264">
        <f t="shared" si="130"/>
        <v>29.780033840947546</v>
      </c>
      <c r="N264">
        <f t="shared" si="131"/>
        <v>28.426395939086298</v>
      </c>
      <c r="O264">
        <f t="shared" si="132"/>
        <v>19.96615905245347</v>
      </c>
      <c r="P264">
        <f t="shared" si="133"/>
        <v>9.6446700507614214</v>
      </c>
      <c r="Q264">
        <f t="shared" si="134"/>
        <v>5.4145516074450084</v>
      </c>
      <c r="R264">
        <f t="shared" si="135"/>
        <v>3.2148900169204735</v>
      </c>
      <c r="S264" s="5">
        <f t="shared" si="136"/>
        <v>3.5532994923857872</v>
      </c>
    </row>
    <row r="265" spans="2:19" ht="18.350000000000001" thickBot="1">
      <c r="B265" s="14" t="s">
        <v>246</v>
      </c>
      <c r="C265" s="12">
        <v>187</v>
      </c>
      <c r="D265" s="12">
        <v>176</v>
      </c>
      <c r="E265" s="12">
        <v>138</v>
      </c>
      <c r="F265" s="12">
        <v>110</v>
      </c>
      <c r="G265" s="12">
        <v>45</v>
      </c>
      <c r="H265" s="12">
        <v>11</v>
      </c>
      <c r="I265" s="13">
        <v>14</v>
      </c>
      <c r="J265" s="91">
        <f t="shared" si="137"/>
        <v>681</v>
      </c>
      <c r="L265" s="14" t="s">
        <v>246</v>
      </c>
      <c r="M265" s="12">
        <f t="shared" si="130"/>
        <v>27.45961820851689</v>
      </c>
      <c r="N265" s="12">
        <f t="shared" si="131"/>
        <v>25.844346549192366</v>
      </c>
      <c r="O265" s="12">
        <f t="shared" si="132"/>
        <v>20.264317180616739</v>
      </c>
      <c r="P265" s="12">
        <f t="shared" si="133"/>
        <v>16.152716593245227</v>
      </c>
      <c r="Q265" s="12">
        <f t="shared" si="134"/>
        <v>6.607929515418502</v>
      </c>
      <c r="R265" s="12">
        <f t="shared" si="135"/>
        <v>1.6152716593245229</v>
      </c>
      <c r="S265" s="13">
        <f t="shared" si="136"/>
        <v>2.0558002936857562</v>
      </c>
    </row>
    <row r="266" spans="2:19">
      <c r="B266" s="6" t="s">
        <v>247</v>
      </c>
      <c r="C266" s="25">
        <v>197</v>
      </c>
      <c r="D266" s="25">
        <v>156</v>
      </c>
      <c r="E266" s="25">
        <v>96</v>
      </c>
      <c r="F266" s="25">
        <v>92</v>
      </c>
      <c r="G266" s="25">
        <v>73</v>
      </c>
      <c r="H266" s="25">
        <v>32</v>
      </c>
      <c r="I266" s="5">
        <v>22</v>
      </c>
      <c r="J266" s="91">
        <f t="shared" si="137"/>
        <v>668</v>
      </c>
      <c r="L266" s="6" t="s">
        <v>247</v>
      </c>
      <c r="M266">
        <f t="shared" ref="M266:M271" si="138">C266/J266*100</f>
        <v>29.491017964071858</v>
      </c>
      <c r="N266">
        <f t="shared" ref="N266:N271" si="139">D266/J266*100</f>
        <v>23.353293413173652</v>
      </c>
      <c r="O266">
        <f t="shared" ref="O266:O271" si="140">E266/J266*100</f>
        <v>14.37125748502994</v>
      </c>
      <c r="P266">
        <f t="shared" ref="P266:P271" si="141">F266/J266*100</f>
        <v>13.77245508982036</v>
      </c>
      <c r="Q266">
        <f t="shared" ref="Q266:Q271" si="142">G266/J266*100</f>
        <v>10.928143712574851</v>
      </c>
      <c r="R266">
        <f t="shared" ref="R266:R271" si="143">H266/J266*100</f>
        <v>4.7904191616766472</v>
      </c>
      <c r="S266" s="5">
        <f t="shared" ref="S266:S271" si="144">I266/J266*100</f>
        <v>3.293413173652695</v>
      </c>
    </row>
    <row r="267" spans="2:19">
      <c r="B267" s="10" t="s">
        <v>248</v>
      </c>
      <c r="C267" s="25">
        <v>156</v>
      </c>
      <c r="D267" s="25">
        <v>151</v>
      </c>
      <c r="E267" s="25">
        <v>107</v>
      </c>
      <c r="F267" s="25">
        <v>94</v>
      </c>
      <c r="G267" s="25">
        <v>64</v>
      </c>
      <c r="H267" s="25">
        <v>29</v>
      </c>
      <c r="I267" s="5">
        <v>19</v>
      </c>
      <c r="J267" s="91">
        <f t="shared" si="137"/>
        <v>620</v>
      </c>
      <c r="L267" s="10" t="s">
        <v>248</v>
      </c>
      <c r="M267">
        <f t="shared" si="138"/>
        <v>25.161290322580644</v>
      </c>
      <c r="N267">
        <f t="shared" si="139"/>
        <v>24.35483870967742</v>
      </c>
      <c r="O267">
        <f t="shared" si="140"/>
        <v>17.258064516129032</v>
      </c>
      <c r="P267">
        <f t="shared" si="141"/>
        <v>15.161290322580644</v>
      </c>
      <c r="Q267">
        <f t="shared" si="142"/>
        <v>10.32258064516129</v>
      </c>
      <c r="R267">
        <f t="shared" si="143"/>
        <v>4.67741935483871</v>
      </c>
      <c r="S267" s="5">
        <f t="shared" si="144"/>
        <v>3.064516129032258</v>
      </c>
    </row>
    <row r="268" spans="2:19">
      <c r="B268" s="10" t="s">
        <v>249</v>
      </c>
      <c r="C268" s="25">
        <v>201</v>
      </c>
      <c r="D268" s="25">
        <v>188</v>
      </c>
      <c r="E268" s="25">
        <v>93</v>
      </c>
      <c r="F268" s="25">
        <v>101</v>
      </c>
      <c r="G268" s="25">
        <v>62</v>
      </c>
      <c r="H268" s="25">
        <v>24</v>
      </c>
      <c r="I268" s="5">
        <v>14</v>
      </c>
      <c r="J268" s="91">
        <f t="shared" si="137"/>
        <v>683</v>
      </c>
      <c r="L268" s="10" t="s">
        <v>249</v>
      </c>
      <c r="M268">
        <f t="shared" si="138"/>
        <v>29.428989751098094</v>
      </c>
      <c r="N268">
        <f t="shared" si="139"/>
        <v>27.525622254758421</v>
      </c>
      <c r="O268">
        <f t="shared" si="140"/>
        <v>13.616398243045388</v>
      </c>
      <c r="P268">
        <f t="shared" si="141"/>
        <v>14.787701317715959</v>
      </c>
      <c r="Q268">
        <f t="shared" si="142"/>
        <v>9.0775988286969262</v>
      </c>
      <c r="R268">
        <f t="shared" si="143"/>
        <v>3.5139092240117131</v>
      </c>
      <c r="S268" s="5">
        <f t="shared" si="144"/>
        <v>2.0497803806734991</v>
      </c>
    </row>
    <row r="269" spans="2:19">
      <c r="B269" s="10" t="s">
        <v>250</v>
      </c>
      <c r="C269" s="25">
        <v>178</v>
      </c>
      <c r="D269" s="25">
        <v>147</v>
      </c>
      <c r="E269" s="25">
        <v>97</v>
      </c>
      <c r="F269" s="25">
        <v>87</v>
      </c>
      <c r="G269" s="25">
        <v>71</v>
      </c>
      <c r="H269" s="25">
        <v>17</v>
      </c>
      <c r="I269" s="5">
        <v>23</v>
      </c>
      <c r="J269" s="91">
        <f t="shared" si="137"/>
        <v>620</v>
      </c>
      <c r="L269" s="10" t="s">
        <v>250</v>
      </c>
      <c r="M269">
        <f t="shared" si="138"/>
        <v>28.70967741935484</v>
      </c>
      <c r="N269">
        <f t="shared" si="139"/>
        <v>23.70967741935484</v>
      </c>
      <c r="O269">
        <f t="shared" si="140"/>
        <v>15.645161290322582</v>
      </c>
      <c r="P269">
        <f t="shared" si="141"/>
        <v>14.032258064516128</v>
      </c>
      <c r="Q269">
        <f t="shared" si="142"/>
        <v>11.451612903225806</v>
      </c>
      <c r="R269">
        <f t="shared" si="143"/>
        <v>2.741935483870968</v>
      </c>
      <c r="S269" s="5">
        <f t="shared" si="144"/>
        <v>3.7096774193548385</v>
      </c>
    </row>
    <row r="270" spans="2:19">
      <c r="B270" s="10" t="s">
        <v>251</v>
      </c>
      <c r="C270" s="25">
        <v>214</v>
      </c>
      <c r="D270" s="25">
        <v>193</v>
      </c>
      <c r="E270" s="25">
        <v>126</v>
      </c>
      <c r="F270" s="25">
        <v>79</v>
      </c>
      <c r="G270" s="25">
        <v>51</v>
      </c>
      <c r="H270" s="25">
        <v>22</v>
      </c>
      <c r="I270" s="5">
        <v>19</v>
      </c>
      <c r="J270" s="91">
        <f t="shared" si="137"/>
        <v>704</v>
      </c>
      <c r="L270" s="10" t="s">
        <v>251</v>
      </c>
      <c r="M270">
        <f t="shared" si="138"/>
        <v>30.39772727272727</v>
      </c>
      <c r="N270">
        <f t="shared" si="139"/>
        <v>27.41477272727273</v>
      </c>
      <c r="O270">
        <f t="shared" si="140"/>
        <v>17.897727272727273</v>
      </c>
      <c r="P270">
        <f t="shared" si="141"/>
        <v>11.221590909090908</v>
      </c>
      <c r="Q270">
        <f t="shared" si="142"/>
        <v>7.2443181818181825</v>
      </c>
      <c r="R270">
        <f t="shared" si="143"/>
        <v>3.125</v>
      </c>
      <c r="S270" s="5">
        <f t="shared" si="144"/>
        <v>2.6988636363636362</v>
      </c>
    </row>
    <row r="271" spans="2:19" ht="18.350000000000001" thickBot="1">
      <c r="B271" s="14" t="s">
        <v>252</v>
      </c>
      <c r="C271" s="12">
        <v>133</v>
      </c>
      <c r="D271" s="12">
        <v>121</v>
      </c>
      <c r="E271" s="12">
        <v>99</v>
      </c>
      <c r="F271" s="12">
        <v>91</v>
      </c>
      <c r="G271" s="12">
        <v>57</v>
      </c>
      <c r="H271" s="12">
        <v>26</v>
      </c>
      <c r="I271" s="13">
        <v>24</v>
      </c>
      <c r="J271" s="91">
        <f t="shared" si="137"/>
        <v>551</v>
      </c>
      <c r="L271" s="14" t="s">
        <v>252</v>
      </c>
      <c r="M271" s="12">
        <f t="shared" si="138"/>
        <v>24.137931034482758</v>
      </c>
      <c r="N271" s="12">
        <f t="shared" si="139"/>
        <v>21.960072595281307</v>
      </c>
      <c r="O271" s="12">
        <f t="shared" si="140"/>
        <v>17.967332123411978</v>
      </c>
      <c r="P271" s="12">
        <f t="shared" si="141"/>
        <v>16.515426497277677</v>
      </c>
      <c r="Q271" s="12">
        <f t="shared" si="142"/>
        <v>10.344827586206897</v>
      </c>
      <c r="R271" s="12">
        <f t="shared" si="143"/>
        <v>4.7186932849364798</v>
      </c>
      <c r="S271" s="13">
        <f t="shared" si="144"/>
        <v>4.3557168784029034</v>
      </c>
    </row>
    <row r="272" spans="2:19" ht="18.350000000000001" thickBot="1"/>
    <row r="273" spans="2:49" ht="18.350000000000001" thickBot="1">
      <c r="B273" s="95" t="s">
        <v>253</v>
      </c>
      <c r="U273" s="19"/>
      <c r="V273" s="1" t="s">
        <v>184</v>
      </c>
      <c r="W273" s="2"/>
      <c r="X273" s="2"/>
      <c r="Y273" s="3"/>
      <c r="Z273" s="1" t="s">
        <v>185</v>
      </c>
      <c r="AA273" s="2"/>
      <c r="AB273" s="2"/>
      <c r="AC273" s="3"/>
      <c r="AD273" s="1" t="s">
        <v>186</v>
      </c>
      <c r="AE273" s="2"/>
      <c r="AF273" s="2"/>
      <c r="AG273" s="3"/>
      <c r="AH273" s="1" t="s">
        <v>187</v>
      </c>
      <c r="AI273" s="2"/>
      <c r="AJ273" s="2"/>
      <c r="AK273" s="3"/>
      <c r="AL273" s="1" t="s">
        <v>188</v>
      </c>
      <c r="AM273" s="2"/>
      <c r="AN273" s="2"/>
      <c r="AO273" s="3"/>
      <c r="AP273" s="1" t="s">
        <v>189</v>
      </c>
      <c r="AQ273" s="2"/>
      <c r="AR273" s="2"/>
      <c r="AS273" s="3"/>
      <c r="AT273" s="1" t="s">
        <v>190</v>
      </c>
      <c r="AU273" s="2"/>
      <c r="AV273" s="2"/>
      <c r="AW273" s="3"/>
    </row>
    <row r="274" spans="2:49" ht="18.350000000000001" thickBot="1">
      <c r="B274" s="19" t="s">
        <v>183</v>
      </c>
      <c r="C274" s="2" t="s">
        <v>184</v>
      </c>
      <c r="D274" s="2" t="s">
        <v>185</v>
      </c>
      <c r="E274" s="2" t="s">
        <v>186</v>
      </c>
      <c r="F274" s="2" t="s">
        <v>187</v>
      </c>
      <c r="G274" s="2" t="s">
        <v>188</v>
      </c>
      <c r="H274" s="2" t="s">
        <v>189</v>
      </c>
      <c r="I274" s="3" t="s">
        <v>190</v>
      </c>
      <c r="L274" s="19" t="s">
        <v>183</v>
      </c>
      <c r="M274" s="1" t="s">
        <v>184</v>
      </c>
      <c r="N274" s="2" t="s">
        <v>185</v>
      </c>
      <c r="O274" s="2" t="s">
        <v>186</v>
      </c>
      <c r="P274" s="2" t="s">
        <v>187</v>
      </c>
      <c r="Q274" s="2" t="s">
        <v>188</v>
      </c>
      <c r="R274" s="2" t="s">
        <v>189</v>
      </c>
      <c r="S274" s="3" t="s">
        <v>190</v>
      </c>
      <c r="U274" s="19" t="s">
        <v>198</v>
      </c>
      <c r="V274" s="86">
        <f>AVERAGE(M275:M280)</f>
        <v>48.253388735361149</v>
      </c>
      <c r="W274" s="64">
        <f>AVERAGE(M281:M286)</f>
        <v>52.765039456283176</v>
      </c>
      <c r="X274" s="64">
        <f>AVERAGE(M287:M292)</f>
        <v>46.287189728083689</v>
      </c>
      <c r="Y274" s="60">
        <f>AVERAGE(M293:M298)</f>
        <v>54.055448165634139</v>
      </c>
      <c r="Z274" s="86">
        <f>AVERAGE(N275:N280)</f>
        <v>31.732289854318967</v>
      </c>
      <c r="AA274" s="64">
        <f>AVERAGE(N281:N286)</f>
        <v>29.714785139980147</v>
      </c>
      <c r="AB274" s="64">
        <f>AVERAGE(N287:N292)</f>
        <v>33.661826515715831</v>
      </c>
      <c r="AC274" s="60">
        <f>AVERAGE(N293:N298)</f>
        <v>30.24203945699389</v>
      </c>
      <c r="AD274" s="86">
        <f>AVERAGE(O275:O280)</f>
        <v>11.502846065043562</v>
      </c>
      <c r="AE274" s="64">
        <f>AVERAGE(O281:O286)</f>
        <v>10.417910047561966</v>
      </c>
      <c r="AF274" s="64">
        <f>AVERAGE(O287:O292)</f>
        <v>10.879510764486431</v>
      </c>
      <c r="AG274" s="60">
        <f>AVERAGE(O293:O298)</f>
        <v>7.3389181684494504</v>
      </c>
      <c r="AH274" s="86">
        <f>AVERAGE(P275:P280)</f>
        <v>4.8744358836794754</v>
      </c>
      <c r="AI274" s="64">
        <f>AVERAGE(P281:P286)</f>
        <v>3.9375199461726749</v>
      </c>
      <c r="AJ274" s="64">
        <f>AVERAGE(P287:P292)</f>
        <v>5.3615865375956338</v>
      </c>
      <c r="AK274" s="60">
        <f>AVERAGE(P293:P298)</f>
        <v>3.5633755682861135</v>
      </c>
      <c r="AL274" s="86">
        <f>AVERAGE(Q275:Q280)</f>
        <v>2.5306681319553137</v>
      </c>
      <c r="AM274" s="64">
        <f>AVERAGE(Q281:Q286)</f>
        <v>1.7633537507481252</v>
      </c>
      <c r="AN274" s="64">
        <f>AVERAGE(Q287:Q292)</f>
        <v>2.5649056470167642</v>
      </c>
      <c r="AO274" s="60">
        <f>AVERAGE(Q293:Q298)</f>
        <v>2.6029599868707725</v>
      </c>
      <c r="AP274" s="86">
        <f>AVERAGE(R275:R280)</f>
        <v>0.78593941170525827</v>
      </c>
      <c r="AQ274" s="64">
        <f>AVERAGE(R281:R286)</f>
        <v>0.85867405129235219</v>
      </c>
      <c r="AR274" s="64">
        <f>AVERAGE(R287:R292)</f>
        <v>0.97260321771896618</v>
      </c>
      <c r="AS274" s="60">
        <f>AVERAGE(R293:R298)</f>
        <v>1.5747099203694039</v>
      </c>
      <c r="AT274" s="86">
        <f>AVERAGE(S275:S280)</f>
        <v>0.32043191793626369</v>
      </c>
      <c r="AU274" s="64">
        <f>AVERAGE(S281:S286)</f>
        <v>0.54271760796156021</v>
      </c>
      <c r="AV274" s="64">
        <f>AVERAGE(S287:S292)</f>
        <v>0.2723775893826807</v>
      </c>
      <c r="AW274" s="60">
        <f>AVERAGE(S293:S298)</f>
        <v>0.6225487333962213</v>
      </c>
    </row>
    <row r="275" spans="2:49" ht="18.350000000000001" thickBot="1">
      <c r="B275" s="6" t="s">
        <v>254</v>
      </c>
      <c r="C275" s="15">
        <v>688</v>
      </c>
      <c r="D275" s="15">
        <v>456</v>
      </c>
      <c r="E275" s="15">
        <v>158</v>
      </c>
      <c r="F275" s="15">
        <v>56</v>
      </c>
      <c r="G275" s="15">
        <v>22</v>
      </c>
      <c r="H275" s="15">
        <v>11</v>
      </c>
      <c r="I275" s="16">
        <v>3</v>
      </c>
      <c r="J275" s="91">
        <f>SUM(C275:I275)</f>
        <v>1394</v>
      </c>
      <c r="L275" s="6" t="s">
        <v>254</v>
      </c>
      <c r="M275" s="4">
        <f t="shared" ref="M275:M292" si="145">C275/J275*100</f>
        <v>49.354375896700141</v>
      </c>
      <c r="N275">
        <f t="shared" ref="N275:N292" si="146">D275/J275*100</f>
        <v>32.711621233859397</v>
      </c>
      <c r="O275">
        <f t="shared" ref="O275:O292" si="147">E275/J275*100</f>
        <v>11.33428981348637</v>
      </c>
      <c r="P275">
        <f t="shared" ref="P275:P292" si="148">F275/J275*100</f>
        <v>4.0172166427546623</v>
      </c>
      <c r="Q275">
        <f t="shared" ref="Q275:Q292" si="149">G275/J275*100</f>
        <v>1.5781922525107603</v>
      </c>
      <c r="R275">
        <f t="shared" ref="R275:R292" si="150">H275/J275*100</f>
        <v>0.78909612625538017</v>
      </c>
      <c r="S275" s="5">
        <f t="shared" ref="S275:S292" si="151">I275/J275*100</f>
        <v>0.21520803443328551</v>
      </c>
      <c r="U275" s="19" t="s">
        <v>200</v>
      </c>
      <c r="V275" s="92">
        <f>AVERAGE(M301:M306)</f>
        <v>29.507551336554485</v>
      </c>
      <c r="W275" s="93">
        <f>AVERAGE(M307:M312)</f>
        <v>30.476805042280606</v>
      </c>
      <c r="X275" s="93">
        <f>AVERAGE(M313:M318)</f>
        <v>30.177237577592731</v>
      </c>
      <c r="Y275" s="94">
        <f>AVERAGE(M319:M324)</f>
        <v>32.432108668562158</v>
      </c>
      <c r="Z275" s="92">
        <f>AVERAGE(N301:N306)</f>
        <v>28.685786412811396</v>
      </c>
      <c r="AA275" s="93">
        <f>AVERAGE(N307:N312)</f>
        <v>28.401683594866071</v>
      </c>
      <c r="AB275" s="93">
        <f>AVERAGE(N313:N318)</f>
        <v>27.634401509325205</v>
      </c>
      <c r="AC275" s="94">
        <f>AVERAGE(N319:N324)</f>
        <v>29.509326592567518</v>
      </c>
      <c r="AD275" s="92">
        <f>AVERAGE(O301:O306)</f>
        <v>22.93339133364314</v>
      </c>
      <c r="AE275" s="93">
        <f>AVERAGE(O307:O312)</f>
        <v>22.861368208765132</v>
      </c>
      <c r="AF275" s="93">
        <f>AVERAGE(O313:O318)</f>
        <v>21.986645337207758</v>
      </c>
      <c r="AG275" s="94">
        <f>AVERAGE(O319:O324)</f>
        <v>22.420795457145474</v>
      </c>
      <c r="AH275" s="92">
        <f>AVERAGE(P301:P306)</f>
        <v>8.1705791645033941</v>
      </c>
      <c r="AI275" s="93">
        <f>AVERAGE(P307:P312)</f>
        <v>10.433647194529733</v>
      </c>
      <c r="AJ275" s="93">
        <f>AVERAGE(P313:P318)</f>
        <v>10.026362559213862</v>
      </c>
      <c r="AK275" s="94">
        <f>AVERAGE(P319:P324)</f>
        <v>7.986791817768526</v>
      </c>
      <c r="AL275" s="92">
        <f>AVERAGE(Q301:Q306)</f>
        <v>5.5458493675175831</v>
      </c>
      <c r="AM275" s="93">
        <f>AVERAGE(Q307:Q312)</f>
        <v>4.0373374478583202</v>
      </c>
      <c r="AN275" s="93">
        <f>AVERAGE(Q313:Q318)</f>
        <v>5.5254529270328092</v>
      </c>
      <c r="AO275" s="94">
        <f>AVERAGE(Q319:Q324)</f>
        <v>3.8858611464968109</v>
      </c>
      <c r="AP275" s="92">
        <f>AVERAGE(R301:R306)</f>
        <v>3.0730980816725082</v>
      </c>
      <c r="AQ275" s="93">
        <f>AVERAGE(R307:R312)</f>
        <v>2.2484113756096349</v>
      </c>
      <c r="AR275" s="93">
        <f>AVERAGE(R313:R318)</f>
        <v>2.7758163435646606</v>
      </c>
      <c r="AS275" s="94">
        <f>AVERAGE(R319:R324)</f>
        <v>2.1880607542056416</v>
      </c>
      <c r="AT275" s="92">
        <f>AVERAGE(S301:S306)</f>
        <v>2.0837443032974945</v>
      </c>
      <c r="AU275" s="93">
        <f>AVERAGE(S307:S312)</f>
        <v>1.540747136090505</v>
      </c>
      <c r="AV275" s="93">
        <f>AVERAGE(S313:S318)</f>
        <v>1.8740837460629776</v>
      </c>
      <c r="AW275" s="94">
        <f>AVERAGE(S319:S324)</f>
        <v>1.5770555632538759</v>
      </c>
    </row>
    <row r="276" spans="2:49" ht="18.350000000000001" thickBot="1">
      <c r="B276" s="10" t="s">
        <v>255</v>
      </c>
      <c r="C276">
        <v>532</v>
      </c>
      <c r="D276">
        <v>371</v>
      </c>
      <c r="E276">
        <v>123</v>
      </c>
      <c r="F276">
        <v>56</v>
      </c>
      <c r="G276">
        <v>47</v>
      </c>
      <c r="H276">
        <v>12</v>
      </c>
      <c r="I276" s="5">
        <v>2</v>
      </c>
      <c r="J276" s="91">
        <f t="shared" ref="J276:J298" si="152">SUM(C276:I276)</f>
        <v>1143</v>
      </c>
      <c r="L276" s="10" t="s">
        <v>255</v>
      </c>
      <c r="M276" s="4">
        <f t="shared" si="145"/>
        <v>46.54418197725284</v>
      </c>
      <c r="N276">
        <f t="shared" si="146"/>
        <v>32.458442694663162</v>
      </c>
      <c r="O276">
        <f t="shared" si="147"/>
        <v>10.761154855643044</v>
      </c>
      <c r="P276">
        <f t="shared" si="148"/>
        <v>4.8993875765529307</v>
      </c>
      <c r="Q276">
        <f t="shared" si="149"/>
        <v>4.1119860017497807</v>
      </c>
      <c r="R276">
        <f t="shared" si="150"/>
        <v>1.0498687664041995</v>
      </c>
      <c r="S276" s="5">
        <f t="shared" si="151"/>
        <v>0.17497812773403326</v>
      </c>
    </row>
    <row r="277" spans="2:49" ht="18.350000000000001" thickBot="1">
      <c r="B277" s="10" t="s">
        <v>256</v>
      </c>
      <c r="C277">
        <v>491</v>
      </c>
      <c r="D277">
        <v>266</v>
      </c>
      <c r="E277">
        <v>97</v>
      </c>
      <c r="F277">
        <v>48</v>
      </c>
      <c r="G277">
        <v>25</v>
      </c>
      <c r="H277">
        <v>9</v>
      </c>
      <c r="I277" s="5">
        <v>1</v>
      </c>
      <c r="J277" s="91">
        <f t="shared" si="152"/>
        <v>937</v>
      </c>
      <c r="L277" s="10" t="s">
        <v>256</v>
      </c>
      <c r="M277" s="4">
        <f t="shared" si="145"/>
        <v>52.401280683030947</v>
      </c>
      <c r="N277">
        <f t="shared" si="146"/>
        <v>28.388473852721454</v>
      </c>
      <c r="O277">
        <f t="shared" si="147"/>
        <v>10.352187833511206</v>
      </c>
      <c r="P277">
        <f t="shared" si="148"/>
        <v>5.1227321237993593</v>
      </c>
      <c r="Q277">
        <f t="shared" si="149"/>
        <v>2.6680896478121667</v>
      </c>
      <c r="R277">
        <f t="shared" si="150"/>
        <v>0.96051227321237997</v>
      </c>
      <c r="S277" s="5">
        <f t="shared" si="151"/>
        <v>0.10672358591248667</v>
      </c>
      <c r="U277" s="19"/>
      <c r="V277" s="19" t="s">
        <v>184</v>
      </c>
      <c r="W277" s="19" t="s">
        <v>185</v>
      </c>
      <c r="X277" s="19" t="s">
        <v>186</v>
      </c>
      <c r="Y277" s="19" t="s">
        <v>187</v>
      </c>
      <c r="Z277" s="19" t="s">
        <v>188</v>
      </c>
      <c r="AA277" s="19" t="s">
        <v>189</v>
      </c>
      <c r="AB277" s="19" t="s">
        <v>190</v>
      </c>
      <c r="AD277" s="24"/>
      <c r="AE277" s="24"/>
      <c r="AF277" s="24"/>
      <c r="AG277" s="24"/>
      <c r="AH277" s="24"/>
      <c r="AI277" s="24"/>
    </row>
    <row r="278" spans="2:49" ht="18.350000000000001" thickBot="1">
      <c r="B278" s="10" t="s">
        <v>257</v>
      </c>
      <c r="C278">
        <v>461</v>
      </c>
      <c r="D278">
        <v>277</v>
      </c>
      <c r="E278">
        <v>111</v>
      </c>
      <c r="F278">
        <v>34</v>
      </c>
      <c r="G278">
        <v>16</v>
      </c>
      <c r="H278">
        <v>7</v>
      </c>
      <c r="I278" s="5">
        <v>7</v>
      </c>
      <c r="J278" s="91">
        <f t="shared" si="152"/>
        <v>913</v>
      </c>
      <c r="L278" s="10" t="s">
        <v>257</v>
      </c>
      <c r="M278" s="4">
        <f t="shared" si="145"/>
        <v>50.492880613362544</v>
      </c>
      <c r="N278">
        <f t="shared" si="146"/>
        <v>30.339539978094194</v>
      </c>
      <c r="O278">
        <f t="shared" si="147"/>
        <v>12.157721796276014</v>
      </c>
      <c r="P278">
        <f t="shared" si="148"/>
        <v>3.7239868565169769</v>
      </c>
      <c r="Q278">
        <f t="shared" si="149"/>
        <v>1.7524644030668126</v>
      </c>
      <c r="R278">
        <f t="shared" si="150"/>
        <v>0.76670317634173057</v>
      </c>
      <c r="S278" s="5">
        <f t="shared" si="151"/>
        <v>0.76670317634173057</v>
      </c>
      <c r="U278" s="19" t="s">
        <v>183</v>
      </c>
      <c r="V278" s="27">
        <f>AVERAGE(V274:Y274)</f>
        <v>50.340266521340538</v>
      </c>
      <c r="W278" s="27">
        <f>AVERAGE(Z274:AC274)</f>
        <v>31.33773524175221</v>
      </c>
      <c r="X278" s="27">
        <f>AVERAGE(AD274:AG274)</f>
        <v>10.034796261385353</v>
      </c>
      <c r="Y278" s="27">
        <f>AVERAGE(AH274:AK274)</f>
        <v>4.4342294839334739</v>
      </c>
      <c r="Z278" s="27">
        <f>AVERAGE(AL274:AO274)</f>
        <v>2.3654718791477438</v>
      </c>
      <c r="AA278" s="27">
        <f>AVERAGE(AP274:AS274)</f>
        <v>1.0479816502714951</v>
      </c>
      <c r="AB278" s="27">
        <f>AVERAGE(AT274:AW274)</f>
        <v>0.43951896216918152</v>
      </c>
      <c r="AD278" s="24"/>
      <c r="AE278" s="24"/>
      <c r="AF278" s="24"/>
      <c r="AG278" s="24"/>
      <c r="AH278" s="24"/>
      <c r="AI278" s="24"/>
    </row>
    <row r="279" spans="2:49" ht="18.350000000000001" thickBot="1">
      <c r="B279" s="10" t="s">
        <v>258</v>
      </c>
      <c r="C279">
        <v>266</v>
      </c>
      <c r="D279">
        <v>198</v>
      </c>
      <c r="E279">
        <v>77</v>
      </c>
      <c r="F279">
        <v>44</v>
      </c>
      <c r="G279">
        <v>13</v>
      </c>
      <c r="H279">
        <v>5</v>
      </c>
      <c r="I279" s="5">
        <v>4</v>
      </c>
      <c r="J279" s="91">
        <f t="shared" si="152"/>
        <v>607</v>
      </c>
      <c r="L279" s="10" t="s">
        <v>258</v>
      </c>
      <c r="M279" s="4">
        <f t="shared" si="145"/>
        <v>43.82207578253707</v>
      </c>
      <c r="N279">
        <f t="shared" si="146"/>
        <v>32.619439868204282</v>
      </c>
      <c r="O279">
        <f t="shared" si="147"/>
        <v>12.685337726523887</v>
      </c>
      <c r="P279">
        <f t="shared" si="148"/>
        <v>7.2487644151565069</v>
      </c>
      <c r="Q279">
        <f t="shared" si="149"/>
        <v>2.1416803953871502</v>
      </c>
      <c r="R279">
        <f t="shared" si="150"/>
        <v>0.82372322899505768</v>
      </c>
      <c r="S279" s="5">
        <f t="shared" si="151"/>
        <v>0.65897858319604619</v>
      </c>
      <c r="U279" s="14" t="s">
        <v>201</v>
      </c>
      <c r="V279" s="27">
        <f>AVERAGE(V275:Y275)</f>
        <v>30.648425656247497</v>
      </c>
      <c r="W279" s="27">
        <f>AVERAGE(Z275:AC275)</f>
        <v>28.557799527392547</v>
      </c>
      <c r="X279" s="27">
        <f>AVERAGE(AD275:AG275)</f>
        <v>22.550550084190377</v>
      </c>
      <c r="Y279" s="27">
        <f>AVERAGE(AH275:AK275)</f>
        <v>9.1543451840038781</v>
      </c>
      <c r="Z279" s="27">
        <f>AVERAGE(AL275:AO275)</f>
        <v>4.7486252222263809</v>
      </c>
      <c r="AA279" s="27">
        <f>AVERAGE(AP275:AS275)</f>
        <v>2.5713466387631114</v>
      </c>
      <c r="AB279" s="27">
        <f>AVERAGE(AT275:AW275)</f>
        <v>1.7689076871762133</v>
      </c>
      <c r="AD279" s="24"/>
      <c r="AE279" s="24"/>
      <c r="AF279" s="24"/>
      <c r="AG279" s="24"/>
      <c r="AH279" s="24"/>
      <c r="AI279" s="24"/>
    </row>
    <row r="280" spans="2:49" ht="18.350000000000001" thickBot="1">
      <c r="B280" s="14" t="s">
        <v>259</v>
      </c>
      <c r="C280" s="12">
        <v>144</v>
      </c>
      <c r="D280" s="12">
        <v>104</v>
      </c>
      <c r="E280" s="12">
        <v>36</v>
      </c>
      <c r="F280" s="12">
        <v>13</v>
      </c>
      <c r="G280" s="12">
        <v>9</v>
      </c>
      <c r="H280" s="12">
        <v>1</v>
      </c>
      <c r="I280" s="13">
        <v>0</v>
      </c>
      <c r="J280" s="91">
        <f t="shared" si="152"/>
        <v>307</v>
      </c>
      <c r="L280" s="14" t="s">
        <v>259</v>
      </c>
      <c r="M280" s="12">
        <f t="shared" si="145"/>
        <v>46.905537459283387</v>
      </c>
      <c r="N280" s="12">
        <f t="shared" si="146"/>
        <v>33.876221498371336</v>
      </c>
      <c r="O280" s="12">
        <f t="shared" si="147"/>
        <v>11.726384364820847</v>
      </c>
      <c r="P280" s="12">
        <f t="shared" si="148"/>
        <v>4.234527687296417</v>
      </c>
      <c r="Q280" s="12">
        <f t="shared" si="149"/>
        <v>2.9315960912052117</v>
      </c>
      <c r="R280" s="12">
        <f t="shared" si="150"/>
        <v>0.32573289902280134</v>
      </c>
      <c r="S280" s="13">
        <f t="shared" si="151"/>
        <v>0</v>
      </c>
      <c r="AD280" s="24"/>
      <c r="AE280" s="189"/>
      <c r="AF280" s="189"/>
      <c r="AG280" s="189"/>
      <c r="AH280" s="24"/>
      <c r="AI280" s="24"/>
    </row>
    <row r="281" spans="2:49" ht="18.350000000000001" thickBot="1">
      <c r="B281" s="6" t="s">
        <v>260</v>
      </c>
      <c r="C281" s="15">
        <v>366</v>
      </c>
      <c r="D281" s="15">
        <v>178</v>
      </c>
      <c r="E281" s="15">
        <v>69</v>
      </c>
      <c r="F281" s="15">
        <v>24</v>
      </c>
      <c r="G281" s="15">
        <v>12</v>
      </c>
      <c r="H281" s="15">
        <v>5</v>
      </c>
      <c r="I281" s="16">
        <v>3</v>
      </c>
      <c r="J281" s="91">
        <f t="shared" si="152"/>
        <v>657</v>
      </c>
      <c r="L281" s="6" t="s">
        <v>260</v>
      </c>
      <c r="M281" s="4">
        <f t="shared" si="145"/>
        <v>55.707762557077622</v>
      </c>
      <c r="N281">
        <f t="shared" si="146"/>
        <v>27.092846270928462</v>
      </c>
      <c r="O281">
        <f t="shared" si="147"/>
        <v>10.50228310502283</v>
      </c>
      <c r="P281">
        <f t="shared" si="148"/>
        <v>3.6529680365296802</v>
      </c>
      <c r="Q281">
        <f t="shared" si="149"/>
        <v>1.8264840182648401</v>
      </c>
      <c r="R281">
        <f t="shared" si="150"/>
        <v>0.76103500761035003</v>
      </c>
      <c r="S281" s="5">
        <f t="shared" si="151"/>
        <v>0.45662100456621002</v>
      </c>
      <c r="U281" s="19"/>
      <c r="V281" s="19" t="s">
        <v>184</v>
      </c>
      <c r="W281" s="19" t="s">
        <v>185</v>
      </c>
      <c r="X281" s="19" t="s">
        <v>186</v>
      </c>
      <c r="Y281" s="19" t="s">
        <v>187</v>
      </c>
      <c r="Z281" s="19" t="s">
        <v>188</v>
      </c>
      <c r="AA281" s="19" t="s">
        <v>189</v>
      </c>
      <c r="AB281" s="19" t="s">
        <v>190</v>
      </c>
      <c r="AD281" s="24"/>
      <c r="AE281" s="188"/>
      <c r="AF281" s="188"/>
      <c r="AG281" s="188"/>
      <c r="AH281" s="24"/>
      <c r="AI281" s="24"/>
    </row>
    <row r="282" spans="2:49" ht="18.350000000000001" thickBot="1">
      <c r="B282" s="10" t="s">
        <v>261</v>
      </c>
      <c r="C282">
        <v>217</v>
      </c>
      <c r="D282">
        <v>131</v>
      </c>
      <c r="E282">
        <v>43</v>
      </c>
      <c r="F282">
        <v>17</v>
      </c>
      <c r="G282">
        <v>7</v>
      </c>
      <c r="H282">
        <v>2</v>
      </c>
      <c r="I282" s="5">
        <v>2</v>
      </c>
      <c r="J282" s="91">
        <f t="shared" si="152"/>
        <v>419</v>
      </c>
      <c r="L282" s="10" t="s">
        <v>261</v>
      </c>
      <c r="M282" s="4">
        <f t="shared" si="145"/>
        <v>51.78997613365155</v>
      </c>
      <c r="N282">
        <f t="shared" si="146"/>
        <v>31.264916467780431</v>
      </c>
      <c r="O282">
        <f t="shared" si="147"/>
        <v>10.262529832935559</v>
      </c>
      <c r="P282">
        <f t="shared" si="148"/>
        <v>4.0572792362768499</v>
      </c>
      <c r="Q282">
        <f t="shared" si="149"/>
        <v>1.6706443914081146</v>
      </c>
      <c r="R282">
        <f t="shared" si="150"/>
        <v>0.47732696897374705</v>
      </c>
      <c r="S282" s="5">
        <f t="shared" si="151"/>
        <v>0.47732696897374705</v>
      </c>
      <c r="U282" s="19" t="s">
        <v>183</v>
      </c>
      <c r="V282" s="28">
        <f>STDEV(V274:Y274)</f>
        <v>3.6726279792440137</v>
      </c>
      <c r="W282" s="28">
        <f>STDEV(Z274:AC274)</f>
        <v>1.7693303702804861</v>
      </c>
      <c r="X282" s="28">
        <f>STDEV(AD274:AG274)</f>
        <v>1.8514181666045879</v>
      </c>
      <c r="Y282" s="28">
        <f>STDEV(AH274:AK274)</f>
        <v>0.82842816760722404</v>
      </c>
      <c r="Z282" s="28">
        <f>STDEV(AL274:AO274)</f>
        <v>0.40249657206218048</v>
      </c>
      <c r="AA282" s="28">
        <f>STDEV(AP274:AS274)</f>
        <v>0.35945703518801064</v>
      </c>
      <c r="AB282" s="28">
        <f>STDEV(AT274:AW274)</f>
        <v>0.16957576502347665</v>
      </c>
      <c r="AD282" s="24"/>
      <c r="AE282" s="188"/>
      <c r="AF282" s="188"/>
      <c r="AG282" s="188"/>
      <c r="AH282" s="24"/>
      <c r="AI282" s="24"/>
    </row>
    <row r="283" spans="2:49" ht="18.350000000000001" thickBot="1">
      <c r="B283" s="10" t="s">
        <v>262</v>
      </c>
      <c r="C283">
        <v>314</v>
      </c>
      <c r="D283">
        <v>117</v>
      </c>
      <c r="E283">
        <v>64</v>
      </c>
      <c r="F283">
        <v>13</v>
      </c>
      <c r="G283">
        <v>5</v>
      </c>
      <c r="H283">
        <v>0</v>
      </c>
      <c r="I283" s="5">
        <v>1</v>
      </c>
      <c r="J283" s="91">
        <f t="shared" si="152"/>
        <v>514</v>
      </c>
      <c r="L283" s="10" t="s">
        <v>262</v>
      </c>
      <c r="M283" s="4">
        <f t="shared" si="145"/>
        <v>61.089494163424128</v>
      </c>
      <c r="N283">
        <f t="shared" si="146"/>
        <v>22.762645914396888</v>
      </c>
      <c r="O283">
        <f t="shared" si="147"/>
        <v>12.45136186770428</v>
      </c>
      <c r="P283">
        <f t="shared" si="148"/>
        <v>2.5291828793774318</v>
      </c>
      <c r="Q283">
        <f t="shared" si="149"/>
        <v>0.97276264591439687</v>
      </c>
      <c r="R283">
        <f t="shared" si="150"/>
        <v>0</v>
      </c>
      <c r="S283" s="5">
        <f t="shared" si="151"/>
        <v>0.19455252918287938</v>
      </c>
      <c r="U283" s="14" t="s">
        <v>201</v>
      </c>
      <c r="V283" s="28">
        <f>STDEV(V275:Y275)</f>
        <v>1.2562631282709897</v>
      </c>
      <c r="W283" s="28">
        <f>STDEV(Z275:AC275)</f>
        <v>0.77434283594951636</v>
      </c>
      <c r="X283" s="28">
        <f>STDEV(AD275:AG275)</f>
        <v>0.4389381717113145</v>
      </c>
      <c r="Y283" s="28">
        <f>STDEV(AH275:AK275)</f>
        <v>1.25538896773537</v>
      </c>
      <c r="Z283" s="28">
        <f>STDEV(AL275:AO275)</f>
        <v>0.91091890768335115</v>
      </c>
      <c r="AA283" s="28">
        <f>STDEV(AP275:AS275)</f>
        <v>0.42612894141417729</v>
      </c>
      <c r="AB283" s="28">
        <f>STDEV(AT275:AW275)</f>
        <v>0.25758401395719144</v>
      </c>
      <c r="AD283" s="24"/>
      <c r="AE283" s="188"/>
      <c r="AF283" s="188"/>
      <c r="AG283" s="188"/>
      <c r="AH283" s="24"/>
      <c r="AI283" s="24"/>
    </row>
    <row r="284" spans="2:49">
      <c r="B284" s="10" t="s">
        <v>263</v>
      </c>
      <c r="C284">
        <v>167</v>
      </c>
      <c r="D284">
        <v>115</v>
      </c>
      <c r="E284">
        <v>33</v>
      </c>
      <c r="F284">
        <v>9</v>
      </c>
      <c r="G284">
        <v>7</v>
      </c>
      <c r="H284">
        <v>3</v>
      </c>
      <c r="I284" s="5">
        <v>2</v>
      </c>
      <c r="J284" s="91">
        <f t="shared" si="152"/>
        <v>336</v>
      </c>
      <c r="L284" s="10" t="s">
        <v>263</v>
      </c>
      <c r="M284" s="4">
        <f t="shared" si="145"/>
        <v>49.702380952380956</v>
      </c>
      <c r="N284">
        <f t="shared" si="146"/>
        <v>34.226190476190474</v>
      </c>
      <c r="O284">
        <f t="shared" si="147"/>
        <v>9.8214285714285712</v>
      </c>
      <c r="P284">
        <f t="shared" si="148"/>
        <v>2.6785714285714284</v>
      </c>
      <c r="Q284">
        <f t="shared" si="149"/>
        <v>2.083333333333333</v>
      </c>
      <c r="R284">
        <f t="shared" si="150"/>
        <v>0.89285714285714279</v>
      </c>
      <c r="S284" s="5">
        <f t="shared" si="151"/>
        <v>0.59523809523809523</v>
      </c>
      <c r="AD284" s="24"/>
      <c r="AE284" s="188"/>
      <c r="AF284" s="188"/>
      <c r="AG284" s="188"/>
      <c r="AH284" s="24"/>
      <c r="AI284" s="24"/>
    </row>
    <row r="285" spans="2:49">
      <c r="B285" s="10" t="s">
        <v>264</v>
      </c>
      <c r="C285">
        <v>356</v>
      </c>
      <c r="D285">
        <v>278</v>
      </c>
      <c r="E285">
        <v>69</v>
      </c>
      <c r="F285">
        <v>43</v>
      </c>
      <c r="G285">
        <v>12</v>
      </c>
      <c r="H285">
        <v>13</v>
      </c>
      <c r="I285" s="5">
        <v>12</v>
      </c>
      <c r="J285" s="91">
        <f t="shared" si="152"/>
        <v>783</v>
      </c>
      <c r="L285" s="10" t="s">
        <v>264</v>
      </c>
      <c r="M285" s="4">
        <f t="shared" si="145"/>
        <v>45.466155810983402</v>
      </c>
      <c r="N285">
        <f t="shared" si="146"/>
        <v>35.50446998722861</v>
      </c>
      <c r="O285">
        <f t="shared" si="147"/>
        <v>8.8122605363984672</v>
      </c>
      <c r="P285">
        <f t="shared" si="148"/>
        <v>5.4916985951468709</v>
      </c>
      <c r="Q285">
        <f t="shared" si="149"/>
        <v>1.5325670498084289</v>
      </c>
      <c r="R285">
        <f t="shared" si="150"/>
        <v>1.6602809706257982</v>
      </c>
      <c r="S285" s="5">
        <f t="shared" si="151"/>
        <v>1.5325670498084289</v>
      </c>
      <c r="AD285" s="24"/>
      <c r="AE285" s="188"/>
      <c r="AF285" s="188"/>
      <c r="AG285" s="188"/>
      <c r="AH285" s="24"/>
      <c r="AI285" s="24"/>
    </row>
    <row r="286" spans="2:49" ht="18.350000000000001" thickBot="1">
      <c r="B286" s="14" t="s">
        <v>265</v>
      </c>
      <c r="C286" s="12">
        <v>233</v>
      </c>
      <c r="D286" s="12">
        <v>121</v>
      </c>
      <c r="E286" s="12">
        <v>47</v>
      </c>
      <c r="F286" s="12">
        <v>23</v>
      </c>
      <c r="G286" s="12">
        <v>11</v>
      </c>
      <c r="H286" s="12">
        <v>6</v>
      </c>
      <c r="I286" s="13">
        <v>0</v>
      </c>
      <c r="J286" s="91">
        <f t="shared" si="152"/>
        <v>441</v>
      </c>
      <c r="L286" s="14" t="s">
        <v>265</v>
      </c>
      <c r="M286" s="12">
        <f t="shared" si="145"/>
        <v>52.834467120181408</v>
      </c>
      <c r="N286" s="12">
        <f t="shared" si="146"/>
        <v>27.437641723356009</v>
      </c>
      <c r="O286" s="12">
        <f t="shared" si="147"/>
        <v>10.657596371882086</v>
      </c>
      <c r="P286" s="12">
        <f t="shared" si="148"/>
        <v>5.2154195011337867</v>
      </c>
      <c r="Q286" s="12">
        <f t="shared" si="149"/>
        <v>2.4943310657596371</v>
      </c>
      <c r="R286" s="12">
        <f t="shared" si="150"/>
        <v>1.3605442176870748</v>
      </c>
      <c r="S286" s="13">
        <f t="shared" si="151"/>
        <v>0</v>
      </c>
      <c r="AD286" s="24"/>
      <c r="AE286" s="188"/>
      <c r="AF286" s="188"/>
      <c r="AG286" s="188"/>
      <c r="AH286" s="24"/>
      <c r="AI286" s="24"/>
    </row>
    <row r="287" spans="2:49">
      <c r="B287" s="6" t="s">
        <v>266</v>
      </c>
      <c r="C287">
        <v>128</v>
      </c>
      <c r="D287">
        <v>97</v>
      </c>
      <c r="E287">
        <v>33</v>
      </c>
      <c r="F287">
        <v>12</v>
      </c>
      <c r="G287">
        <v>5</v>
      </c>
      <c r="H287">
        <v>1</v>
      </c>
      <c r="I287" s="5">
        <v>1</v>
      </c>
      <c r="J287" s="91">
        <f t="shared" si="152"/>
        <v>277</v>
      </c>
      <c r="L287" s="6" t="s">
        <v>266</v>
      </c>
      <c r="M287">
        <f t="shared" si="145"/>
        <v>46.209386281588451</v>
      </c>
      <c r="N287">
        <f t="shared" si="146"/>
        <v>35.018050541516246</v>
      </c>
      <c r="O287">
        <f t="shared" si="147"/>
        <v>11.913357400722022</v>
      </c>
      <c r="P287">
        <f t="shared" si="148"/>
        <v>4.3321299638989164</v>
      </c>
      <c r="Q287">
        <f t="shared" si="149"/>
        <v>1.8050541516245486</v>
      </c>
      <c r="R287">
        <f t="shared" si="150"/>
        <v>0.36101083032490977</v>
      </c>
      <c r="S287" s="5">
        <f t="shared" si="151"/>
        <v>0.36101083032490977</v>
      </c>
      <c r="AD287" s="24"/>
      <c r="AE287" s="188"/>
      <c r="AF287" s="188"/>
      <c r="AG287" s="188"/>
      <c r="AH287" s="24"/>
      <c r="AI287" s="24"/>
    </row>
    <row r="288" spans="2:49">
      <c r="B288" s="10" t="s">
        <v>267</v>
      </c>
      <c r="C288">
        <v>216</v>
      </c>
      <c r="D288">
        <v>161</v>
      </c>
      <c r="E288">
        <v>41</v>
      </c>
      <c r="F288">
        <v>13</v>
      </c>
      <c r="G288">
        <v>6</v>
      </c>
      <c r="H288">
        <v>0</v>
      </c>
      <c r="I288" s="5">
        <v>0</v>
      </c>
      <c r="J288" s="91">
        <f t="shared" si="152"/>
        <v>437</v>
      </c>
      <c r="L288" s="10" t="s">
        <v>267</v>
      </c>
      <c r="M288">
        <f t="shared" si="145"/>
        <v>49.427917620137301</v>
      </c>
      <c r="N288">
        <f t="shared" si="146"/>
        <v>36.84210526315789</v>
      </c>
      <c r="O288">
        <f t="shared" si="147"/>
        <v>9.3821510297482842</v>
      </c>
      <c r="P288">
        <f t="shared" si="148"/>
        <v>2.9748283752860414</v>
      </c>
      <c r="Q288">
        <f t="shared" si="149"/>
        <v>1.3729977116704806</v>
      </c>
      <c r="R288">
        <f t="shared" si="150"/>
        <v>0</v>
      </c>
      <c r="S288" s="5">
        <f t="shared" si="151"/>
        <v>0</v>
      </c>
      <c r="AD288" s="24"/>
      <c r="AE288" s="188"/>
      <c r="AF288" s="188"/>
      <c r="AG288" s="188"/>
      <c r="AH288" s="24"/>
      <c r="AI288" s="24"/>
    </row>
    <row r="289" spans="2:35">
      <c r="B289" s="10" t="s">
        <v>268</v>
      </c>
      <c r="C289">
        <v>256</v>
      </c>
      <c r="D289">
        <v>175</v>
      </c>
      <c r="E289">
        <v>63</v>
      </c>
      <c r="F289">
        <v>28</v>
      </c>
      <c r="G289">
        <v>12</v>
      </c>
      <c r="H289">
        <v>5</v>
      </c>
      <c r="I289" s="5">
        <v>2</v>
      </c>
      <c r="J289" s="91">
        <f t="shared" si="152"/>
        <v>541</v>
      </c>
      <c r="L289" s="10" t="s">
        <v>268</v>
      </c>
      <c r="M289">
        <f t="shared" si="145"/>
        <v>47.319778188539743</v>
      </c>
      <c r="N289">
        <f t="shared" si="146"/>
        <v>32.34750462107209</v>
      </c>
      <c r="O289">
        <f t="shared" si="147"/>
        <v>11.645101663585953</v>
      </c>
      <c r="P289">
        <f t="shared" si="148"/>
        <v>5.1756007393715349</v>
      </c>
      <c r="Q289">
        <f t="shared" si="149"/>
        <v>2.2181146025878005</v>
      </c>
      <c r="R289">
        <f t="shared" si="150"/>
        <v>0.92421441774491686</v>
      </c>
      <c r="S289" s="5">
        <f t="shared" si="151"/>
        <v>0.36968576709796674</v>
      </c>
      <c r="AD289" s="24"/>
      <c r="AE289" s="188"/>
      <c r="AF289" s="188"/>
      <c r="AG289" s="188"/>
      <c r="AH289" s="24"/>
      <c r="AI289" s="24"/>
    </row>
    <row r="290" spans="2:35">
      <c r="B290" s="10" t="s">
        <v>269</v>
      </c>
      <c r="C290">
        <v>279</v>
      </c>
      <c r="D290">
        <v>196</v>
      </c>
      <c r="E290">
        <v>71</v>
      </c>
      <c r="F290">
        <v>33</v>
      </c>
      <c r="G290">
        <v>17</v>
      </c>
      <c r="H290">
        <v>9</v>
      </c>
      <c r="I290" s="5">
        <v>1</v>
      </c>
      <c r="J290" s="91">
        <f t="shared" si="152"/>
        <v>606</v>
      </c>
      <c r="L290" s="10" t="s">
        <v>269</v>
      </c>
      <c r="M290">
        <f t="shared" si="145"/>
        <v>46.039603960396043</v>
      </c>
      <c r="N290">
        <f t="shared" si="146"/>
        <v>32.343234323432341</v>
      </c>
      <c r="O290">
        <f t="shared" si="147"/>
        <v>11.716171617161717</v>
      </c>
      <c r="P290">
        <f t="shared" si="148"/>
        <v>5.4455445544554459</v>
      </c>
      <c r="Q290">
        <f t="shared" si="149"/>
        <v>2.8052805280528053</v>
      </c>
      <c r="R290">
        <f t="shared" si="150"/>
        <v>1.4851485148514851</v>
      </c>
      <c r="S290" s="5">
        <f t="shared" si="151"/>
        <v>0.16501650165016502</v>
      </c>
      <c r="AD290" s="24"/>
      <c r="AE290" s="188"/>
      <c r="AF290" s="188"/>
      <c r="AG290" s="188"/>
      <c r="AH290" s="24"/>
      <c r="AI290" s="24"/>
    </row>
    <row r="291" spans="2:35">
      <c r="B291" s="10" t="s">
        <v>270</v>
      </c>
      <c r="C291">
        <v>268</v>
      </c>
      <c r="D291">
        <v>194</v>
      </c>
      <c r="E291">
        <v>54</v>
      </c>
      <c r="F291">
        <v>34</v>
      </c>
      <c r="G291">
        <v>23</v>
      </c>
      <c r="H291">
        <v>11</v>
      </c>
      <c r="I291" s="5">
        <v>0</v>
      </c>
      <c r="J291" s="91">
        <f t="shared" si="152"/>
        <v>584</v>
      </c>
      <c r="L291" s="10" t="s">
        <v>270</v>
      </c>
      <c r="M291">
        <f t="shared" si="145"/>
        <v>45.890410958904113</v>
      </c>
      <c r="N291">
        <f t="shared" si="146"/>
        <v>33.219178082191782</v>
      </c>
      <c r="O291">
        <f t="shared" si="147"/>
        <v>9.2465753424657535</v>
      </c>
      <c r="P291">
        <f t="shared" si="148"/>
        <v>5.8219178082191778</v>
      </c>
      <c r="Q291">
        <f t="shared" si="149"/>
        <v>3.9383561643835616</v>
      </c>
      <c r="R291">
        <f t="shared" si="150"/>
        <v>1.8835616438356164</v>
      </c>
      <c r="S291" s="5">
        <f t="shared" si="151"/>
        <v>0</v>
      </c>
      <c r="AD291" s="24"/>
      <c r="AE291" s="188"/>
      <c r="AF291" s="188"/>
      <c r="AG291" s="188"/>
      <c r="AH291" s="24"/>
      <c r="AI291" s="24"/>
    </row>
    <row r="292" spans="2:35" ht="18.350000000000001" thickBot="1">
      <c r="B292" s="14" t="s">
        <v>271</v>
      </c>
      <c r="C292" s="12">
        <v>290</v>
      </c>
      <c r="D292" s="12">
        <v>218</v>
      </c>
      <c r="E292" s="12">
        <v>77</v>
      </c>
      <c r="F292" s="12">
        <v>57</v>
      </c>
      <c r="G292" s="12">
        <v>22</v>
      </c>
      <c r="H292" s="12">
        <v>8</v>
      </c>
      <c r="I292" s="13">
        <v>5</v>
      </c>
      <c r="J292" s="91">
        <f t="shared" si="152"/>
        <v>677</v>
      </c>
      <c r="L292" s="14" t="s">
        <v>271</v>
      </c>
      <c r="M292" s="12">
        <f t="shared" si="145"/>
        <v>42.836041358936484</v>
      </c>
      <c r="N292" s="12">
        <f t="shared" si="146"/>
        <v>32.200886262924669</v>
      </c>
      <c r="O292" s="12">
        <f t="shared" si="147"/>
        <v>11.37370753323486</v>
      </c>
      <c r="P292" s="12">
        <f t="shared" si="148"/>
        <v>8.4194977843426884</v>
      </c>
      <c r="Q292" s="12">
        <f t="shared" si="149"/>
        <v>3.2496307237813884</v>
      </c>
      <c r="R292" s="12">
        <f t="shared" si="150"/>
        <v>1.1816838995568686</v>
      </c>
      <c r="S292" s="13">
        <f t="shared" si="151"/>
        <v>0.73855243722304276</v>
      </c>
      <c r="AD292" s="24"/>
      <c r="AE292" s="24"/>
      <c r="AF292" s="24"/>
      <c r="AG292" s="24"/>
      <c r="AH292" s="24"/>
      <c r="AI292" s="24"/>
    </row>
    <row r="293" spans="2:35">
      <c r="B293" s="6" t="s">
        <v>272</v>
      </c>
      <c r="C293" s="25">
        <v>445</v>
      </c>
      <c r="D293" s="25">
        <v>226</v>
      </c>
      <c r="E293" s="25">
        <v>53</v>
      </c>
      <c r="F293" s="25">
        <v>22</v>
      </c>
      <c r="G293" s="25">
        <v>21</v>
      </c>
      <c r="H293" s="25">
        <v>11</v>
      </c>
      <c r="I293" s="5">
        <v>7</v>
      </c>
      <c r="J293" s="91">
        <f t="shared" si="152"/>
        <v>785</v>
      </c>
      <c r="L293" s="6" t="s">
        <v>272</v>
      </c>
      <c r="M293">
        <f t="shared" ref="M293:M298" si="153">C293/J293*100</f>
        <v>56.687898089171973</v>
      </c>
      <c r="N293">
        <f t="shared" ref="N293:N298" si="154">D293/J293*100</f>
        <v>28.789808917197451</v>
      </c>
      <c r="O293">
        <f t="shared" ref="O293:O298" si="155">E293/J293*100</f>
        <v>6.7515923566878984</v>
      </c>
      <c r="P293">
        <f t="shared" ref="P293:P298" si="156">F293/J293*100</f>
        <v>2.8025477707006372</v>
      </c>
      <c r="Q293">
        <f t="shared" ref="Q293:Q298" si="157">G293/J293*100</f>
        <v>2.6751592356687901</v>
      </c>
      <c r="R293">
        <f t="shared" ref="R293:R298" si="158">H293/J293*100</f>
        <v>1.4012738853503186</v>
      </c>
      <c r="S293" s="5">
        <f t="shared" ref="S293:S298" si="159">I293/J293*100</f>
        <v>0.89171974522292996</v>
      </c>
      <c r="AD293" s="24"/>
      <c r="AE293" s="24"/>
      <c r="AF293" s="24"/>
      <c r="AG293" s="24"/>
      <c r="AH293" s="24"/>
      <c r="AI293" s="24"/>
    </row>
    <row r="294" spans="2:35">
      <c r="B294" s="10" t="s">
        <v>273</v>
      </c>
      <c r="C294" s="25">
        <v>371</v>
      </c>
      <c r="D294" s="25">
        <v>171</v>
      </c>
      <c r="E294" s="25">
        <v>61</v>
      </c>
      <c r="F294" s="25">
        <v>25</v>
      </c>
      <c r="G294" s="25">
        <v>23</v>
      </c>
      <c r="H294" s="25">
        <v>9</v>
      </c>
      <c r="I294" s="5">
        <v>4</v>
      </c>
      <c r="J294" s="91">
        <f t="shared" si="152"/>
        <v>664</v>
      </c>
      <c r="L294" s="10" t="s">
        <v>273</v>
      </c>
      <c r="M294">
        <f t="shared" si="153"/>
        <v>55.873493975903607</v>
      </c>
      <c r="N294">
        <f t="shared" si="154"/>
        <v>25.753012048192769</v>
      </c>
      <c r="O294">
        <f t="shared" si="155"/>
        <v>9.1867469879518069</v>
      </c>
      <c r="P294">
        <f t="shared" si="156"/>
        <v>3.7650602409638556</v>
      </c>
      <c r="Q294">
        <f t="shared" si="157"/>
        <v>3.463855421686747</v>
      </c>
      <c r="R294">
        <f t="shared" si="158"/>
        <v>1.3554216867469879</v>
      </c>
      <c r="S294" s="5">
        <f t="shared" si="159"/>
        <v>0.60240963855421692</v>
      </c>
      <c r="AD294" s="24"/>
      <c r="AE294" s="24"/>
      <c r="AF294" s="24"/>
      <c r="AG294" s="24"/>
      <c r="AH294" s="24"/>
      <c r="AI294" s="24"/>
    </row>
    <row r="295" spans="2:35">
      <c r="B295" s="10" t="s">
        <v>274</v>
      </c>
      <c r="C295" s="25">
        <v>266</v>
      </c>
      <c r="D295" s="25">
        <v>196</v>
      </c>
      <c r="E295" s="25">
        <v>71</v>
      </c>
      <c r="F295" s="25">
        <v>26</v>
      </c>
      <c r="G295" s="25">
        <v>19</v>
      </c>
      <c r="H295" s="25">
        <v>8</v>
      </c>
      <c r="I295" s="5">
        <v>0</v>
      </c>
      <c r="J295" s="91">
        <f t="shared" si="152"/>
        <v>586</v>
      </c>
      <c r="L295" s="10" t="s">
        <v>274</v>
      </c>
      <c r="M295">
        <f t="shared" si="153"/>
        <v>45.392491467576789</v>
      </c>
      <c r="N295">
        <f t="shared" si="154"/>
        <v>33.44709897610921</v>
      </c>
      <c r="O295">
        <f t="shared" si="155"/>
        <v>12.1160409556314</v>
      </c>
      <c r="P295">
        <f t="shared" si="156"/>
        <v>4.4368600682593859</v>
      </c>
      <c r="Q295">
        <f t="shared" si="157"/>
        <v>3.2423208191126278</v>
      </c>
      <c r="R295">
        <f t="shared" si="158"/>
        <v>1.3651877133105803</v>
      </c>
      <c r="S295" s="5">
        <f t="shared" si="159"/>
        <v>0</v>
      </c>
    </row>
    <row r="296" spans="2:35">
      <c r="B296" s="10" t="s">
        <v>275</v>
      </c>
      <c r="C296" s="25">
        <v>451</v>
      </c>
      <c r="D296" s="25">
        <v>275</v>
      </c>
      <c r="E296" s="25">
        <v>36</v>
      </c>
      <c r="F296" s="25">
        <v>27</v>
      </c>
      <c r="G296" s="25">
        <v>15</v>
      </c>
      <c r="H296" s="25">
        <v>12</v>
      </c>
      <c r="I296" s="5">
        <v>3</v>
      </c>
      <c r="J296" s="91">
        <f t="shared" si="152"/>
        <v>819</v>
      </c>
      <c r="L296" s="10" t="s">
        <v>275</v>
      </c>
      <c r="M296">
        <f t="shared" si="153"/>
        <v>55.06715506715507</v>
      </c>
      <c r="N296">
        <f t="shared" si="154"/>
        <v>33.577533577533572</v>
      </c>
      <c r="O296">
        <f t="shared" si="155"/>
        <v>4.395604395604396</v>
      </c>
      <c r="P296">
        <f t="shared" si="156"/>
        <v>3.296703296703297</v>
      </c>
      <c r="Q296">
        <f t="shared" si="157"/>
        <v>1.8315018315018317</v>
      </c>
      <c r="R296">
        <f t="shared" si="158"/>
        <v>1.4652014652014651</v>
      </c>
      <c r="S296" s="5">
        <f t="shared" si="159"/>
        <v>0.36630036630036628</v>
      </c>
    </row>
    <row r="297" spans="2:35">
      <c r="B297" s="10" t="s">
        <v>276</v>
      </c>
      <c r="C297" s="25">
        <v>339</v>
      </c>
      <c r="D297" s="25">
        <v>166</v>
      </c>
      <c r="E297" s="25">
        <v>39</v>
      </c>
      <c r="F297" s="25">
        <v>21</v>
      </c>
      <c r="G297" s="25">
        <v>14</v>
      </c>
      <c r="H297" s="25">
        <v>13</v>
      </c>
      <c r="I297" s="5">
        <v>9</v>
      </c>
      <c r="J297" s="91">
        <f t="shared" si="152"/>
        <v>601</v>
      </c>
      <c r="L297" s="10" t="s">
        <v>276</v>
      </c>
      <c r="M297">
        <f t="shared" si="153"/>
        <v>56.405990016638938</v>
      </c>
      <c r="N297">
        <f t="shared" si="154"/>
        <v>27.620632279534107</v>
      </c>
      <c r="O297">
        <f t="shared" si="155"/>
        <v>6.4891846921797001</v>
      </c>
      <c r="P297">
        <f t="shared" si="156"/>
        <v>3.494176372712146</v>
      </c>
      <c r="Q297">
        <f t="shared" si="157"/>
        <v>2.3294509151414311</v>
      </c>
      <c r="R297">
        <f t="shared" si="158"/>
        <v>2.1630615640599005</v>
      </c>
      <c r="S297" s="5">
        <f t="shared" si="159"/>
        <v>1.497504159733777</v>
      </c>
    </row>
    <row r="298" spans="2:35" ht="18.350000000000001" thickBot="1">
      <c r="B298" s="14" t="s">
        <v>277</v>
      </c>
      <c r="C298" s="12">
        <v>291</v>
      </c>
      <c r="D298" s="12">
        <v>171</v>
      </c>
      <c r="E298" s="12">
        <v>27</v>
      </c>
      <c r="F298" s="12">
        <v>19</v>
      </c>
      <c r="G298" s="12">
        <v>11</v>
      </c>
      <c r="H298" s="12">
        <v>9</v>
      </c>
      <c r="I298" s="13">
        <v>2</v>
      </c>
      <c r="J298" s="91">
        <f t="shared" si="152"/>
        <v>530</v>
      </c>
      <c r="L298" s="14" t="s">
        <v>277</v>
      </c>
      <c r="M298" s="12">
        <f t="shared" si="153"/>
        <v>54.905660377358487</v>
      </c>
      <c r="N298" s="12">
        <f t="shared" si="154"/>
        <v>32.264150943396224</v>
      </c>
      <c r="O298" s="12">
        <f t="shared" si="155"/>
        <v>5.0943396226415096</v>
      </c>
      <c r="P298" s="12">
        <f t="shared" si="156"/>
        <v>3.5849056603773586</v>
      </c>
      <c r="Q298" s="12">
        <f t="shared" si="157"/>
        <v>2.0754716981132075</v>
      </c>
      <c r="R298" s="12">
        <f t="shared" si="158"/>
        <v>1.6981132075471699</v>
      </c>
      <c r="S298" s="13">
        <f t="shared" si="159"/>
        <v>0.37735849056603776</v>
      </c>
    </row>
    <row r="299" spans="2:35" ht="18.350000000000001" thickBot="1"/>
    <row r="300" spans="2:35" ht="18.350000000000001" thickBot="1">
      <c r="B300" s="19" t="s">
        <v>201</v>
      </c>
      <c r="C300" s="2" t="s">
        <v>184</v>
      </c>
      <c r="D300" s="2" t="s">
        <v>185</v>
      </c>
      <c r="E300" s="2" t="s">
        <v>186</v>
      </c>
      <c r="F300" s="2" t="s">
        <v>187</v>
      </c>
      <c r="G300" s="2" t="s">
        <v>188</v>
      </c>
      <c r="H300" s="2" t="s">
        <v>189</v>
      </c>
      <c r="I300" s="3" t="s">
        <v>190</v>
      </c>
      <c r="L300" s="19" t="s">
        <v>201</v>
      </c>
      <c r="M300" s="1" t="s">
        <v>184</v>
      </c>
      <c r="N300" s="2" t="s">
        <v>185</v>
      </c>
      <c r="O300" s="2" t="s">
        <v>186</v>
      </c>
      <c r="P300" s="2" t="s">
        <v>187</v>
      </c>
      <c r="Q300" s="2" t="s">
        <v>188</v>
      </c>
      <c r="R300" s="2" t="s">
        <v>189</v>
      </c>
      <c r="S300" s="3" t="s">
        <v>190</v>
      </c>
    </row>
    <row r="301" spans="2:35">
      <c r="B301" s="6" t="s">
        <v>254</v>
      </c>
      <c r="C301" s="15">
        <v>69</v>
      </c>
      <c r="D301" s="15">
        <v>62</v>
      </c>
      <c r="E301" s="15">
        <v>47</v>
      </c>
      <c r="F301" s="15">
        <v>18</v>
      </c>
      <c r="G301" s="15">
        <v>11</v>
      </c>
      <c r="H301" s="15">
        <v>7</v>
      </c>
      <c r="I301" s="16">
        <v>5</v>
      </c>
      <c r="J301" s="91">
        <f>SUM(C301:I301)</f>
        <v>219</v>
      </c>
      <c r="L301" s="6" t="s">
        <v>254</v>
      </c>
      <c r="M301">
        <f t="shared" ref="M301:M318" si="160">C301/J301*100</f>
        <v>31.506849315068493</v>
      </c>
      <c r="N301">
        <f t="shared" ref="N301:N318" si="161">D301/J301*100</f>
        <v>28.31050228310502</v>
      </c>
      <c r="O301">
        <f t="shared" ref="O301:O318" si="162">E301/J301*100</f>
        <v>21.461187214611872</v>
      </c>
      <c r="P301">
        <f t="shared" ref="P301:P318" si="163">F301/J301*100</f>
        <v>8.2191780821917799</v>
      </c>
      <c r="Q301">
        <f t="shared" ref="Q301:Q318" si="164">G301/J301*100</f>
        <v>5.0228310502283104</v>
      </c>
      <c r="R301">
        <f t="shared" ref="R301:R318" si="165">H301/J301*100</f>
        <v>3.1963470319634704</v>
      </c>
      <c r="S301" s="5">
        <f t="shared" ref="S301:S318" si="166">I301/J301*100</f>
        <v>2.2831050228310499</v>
      </c>
    </row>
    <row r="302" spans="2:35">
      <c r="B302" s="10" t="s">
        <v>255</v>
      </c>
      <c r="C302">
        <v>73</v>
      </c>
      <c r="D302">
        <v>77</v>
      </c>
      <c r="E302">
        <v>58</v>
      </c>
      <c r="F302">
        <v>13</v>
      </c>
      <c r="G302">
        <v>14</v>
      </c>
      <c r="H302">
        <v>9</v>
      </c>
      <c r="I302" s="5">
        <v>4</v>
      </c>
      <c r="J302" s="91">
        <f t="shared" ref="J302:J324" si="167">SUM(C302:I302)</f>
        <v>248</v>
      </c>
      <c r="L302" s="10" t="s">
        <v>255</v>
      </c>
      <c r="M302">
        <f t="shared" si="160"/>
        <v>29.435483870967744</v>
      </c>
      <c r="N302">
        <f t="shared" si="161"/>
        <v>31.048387096774192</v>
      </c>
      <c r="O302">
        <f t="shared" si="162"/>
        <v>23.387096774193548</v>
      </c>
      <c r="P302">
        <f t="shared" si="163"/>
        <v>5.241935483870968</v>
      </c>
      <c r="Q302">
        <f t="shared" si="164"/>
        <v>5.6451612903225801</v>
      </c>
      <c r="R302">
        <f t="shared" si="165"/>
        <v>3.6290322580645165</v>
      </c>
      <c r="S302" s="5">
        <f t="shared" si="166"/>
        <v>1.6129032258064515</v>
      </c>
    </row>
    <row r="303" spans="2:35">
      <c r="B303" s="10" t="s">
        <v>256</v>
      </c>
      <c r="C303">
        <v>114</v>
      </c>
      <c r="D303">
        <v>119</v>
      </c>
      <c r="E303">
        <v>99</v>
      </c>
      <c r="F303">
        <v>32</v>
      </c>
      <c r="G303">
        <v>27</v>
      </c>
      <c r="H303">
        <v>17</v>
      </c>
      <c r="I303" s="5">
        <v>7</v>
      </c>
      <c r="J303" s="91">
        <f t="shared" si="167"/>
        <v>415</v>
      </c>
      <c r="L303" s="10" t="s">
        <v>256</v>
      </c>
      <c r="M303">
        <f t="shared" si="160"/>
        <v>27.469879518072286</v>
      </c>
      <c r="N303">
        <f t="shared" si="161"/>
        <v>28.674698795180724</v>
      </c>
      <c r="O303">
        <f t="shared" si="162"/>
        <v>23.85542168674699</v>
      </c>
      <c r="P303">
        <f t="shared" si="163"/>
        <v>7.7108433734939767</v>
      </c>
      <c r="Q303">
        <f t="shared" si="164"/>
        <v>6.5060240963855414</v>
      </c>
      <c r="R303">
        <f t="shared" si="165"/>
        <v>4.096385542168675</v>
      </c>
      <c r="S303" s="5">
        <f t="shared" si="166"/>
        <v>1.6867469879518073</v>
      </c>
    </row>
    <row r="304" spans="2:35">
      <c r="B304" s="10" t="s">
        <v>257</v>
      </c>
      <c r="C304">
        <v>167</v>
      </c>
      <c r="D304">
        <v>157</v>
      </c>
      <c r="E304">
        <v>126</v>
      </c>
      <c r="F304">
        <v>47</v>
      </c>
      <c r="G304">
        <v>25</v>
      </c>
      <c r="H304">
        <v>19</v>
      </c>
      <c r="I304" s="5">
        <v>16</v>
      </c>
      <c r="J304" s="91">
        <f t="shared" si="167"/>
        <v>557</v>
      </c>
      <c r="L304" s="10" t="s">
        <v>257</v>
      </c>
      <c r="M304">
        <f t="shared" si="160"/>
        <v>29.982046678635548</v>
      </c>
      <c r="N304">
        <f t="shared" si="161"/>
        <v>28.186714542190305</v>
      </c>
      <c r="O304">
        <f t="shared" si="162"/>
        <v>22.621184919210055</v>
      </c>
      <c r="P304">
        <f t="shared" si="163"/>
        <v>8.4380610412926398</v>
      </c>
      <c r="Q304">
        <f t="shared" si="164"/>
        <v>4.4883303411131061</v>
      </c>
      <c r="R304">
        <f t="shared" si="165"/>
        <v>3.4111310592459607</v>
      </c>
      <c r="S304" s="5">
        <f t="shared" si="166"/>
        <v>2.8725314183123878</v>
      </c>
    </row>
    <row r="305" spans="2:19">
      <c r="B305" s="10" t="s">
        <v>258</v>
      </c>
      <c r="C305">
        <v>143</v>
      </c>
      <c r="D305">
        <v>136</v>
      </c>
      <c r="E305">
        <v>111</v>
      </c>
      <c r="F305">
        <v>47</v>
      </c>
      <c r="G305">
        <v>27</v>
      </c>
      <c r="H305">
        <v>11</v>
      </c>
      <c r="I305" s="5">
        <v>12</v>
      </c>
      <c r="J305" s="91">
        <f t="shared" si="167"/>
        <v>487</v>
      </c>
      <c r="L305" s="10" t="s">
        <v>258</v>
      </c>
      <c r="M305" s="4">
        <f t="shared" si="160"/>
        <v>29.363449691991789</v>
      </c>
      <c r="N305">
        <f t="shared" si="161"/>
        <v>27.92607802874743</v>
      </c>
      <c r="O305">
        <f t="shared" si="162"/>
        <v>22.792607802874741</v>
      </c>
      <c r="P305">
        <f t="shared" si="163"/>
        <v>9.6509240246406574</v>
      </c>
      <c r="Q305">
        <f t="shared" si="164"/>
        <v>5.5441478439425058</v>
      </c>
      <c r="R305">
        <f t="shared" si="165"/>
        <v>2.2587268993839835</v>
      </c>
      <c r="S305" s="5">
        <f t="shared" si="166"/>
        <v>2.4640657084188913</v>
      </c>
    </row>
    <row r="306" spans="2:19" ht="18.350000000000001" thickBot="1">
      <c r="B306" s="14" t="s">
        <v>259</v>
      </c>
      <c r="C306" s="12">
        <v>111</v>
      </c>
      <c r="D306" s="12">
        <v>106</v>
      </c>
      <c r="E306" s="12">
        <v>89</v>
      </c>
      <c r="F306" s="12">
        <v>37</v>
      </c>
      <c r="G306" s="12">
        <v>23</v>
      </c>
      <c r="H306" s="12">
        <v>7</v>
      </c>
      <c r="I306" s="13">
        <v>6</v>
      </c>
      <c r="J306" s="91">
        <f t="shared" si="167"/>
        <v>379</v>
      </c>
      <c r="L306" s="14" t="s">
        <v>259</v>
      </c>
      <c r="M306" s="11">
        <f t="shared" si="160"/>
        <v>29.287598944591032</v>
      </c>
      <c r="N306" s="12">
        <f t="shared" si="161"/>
        <v>27.968337730870712</v>
      </c>
      <c r="O306" s="12">
        <f t="shared" si="162"/>
        <v>23.482849604221638</v>
      </c>
      <c r="P306" s="12">
        <f t="shared" si="163"/>
        <v>9.7625329815303434</v>
      </c>
      <c r="Q306" s="12">
        <f t="shared" si="164"/>
        <v>6.0686015831134563</v>
      </c>
      <c r="R306" s="12">
        <f t="shared" si="165"/>
        <v>1.8469656992084433</v>
      </c>
      <c r="S306" s="13">
        <f t="shared" si="166"/>
        <v>1.5831134564643801</v>
      </c>
    </row>
    <row r="307" spans="2:19">
      <c r="B307" s="6" t="s">
        <v>260</v>
      </c>
      <c r="C307" s="15">
        <v>104</v>
      </c>
      <c r="D307" s="15">
        <v>101</v>
      </c>
      <c r="E307" s="15">
        <v>76</v>
      </c>
      <c r="F307" s="15">
        <v>33</v>
      </c>
      <c r="G307" s="15">
        <v>12</v>
      </c>
      <c r="H307" s="15">
        <v>4</v>
      </c>
      <c r="I307" s="16">
        <v>5</v>
      </c>
      <c r="J307" s="91">
        <f t="shared" si="167"/>
        <v>335</v>
      </c>
      <c r="L307" s="6" t="s">
        <v>260</v>
      </c>
      <c r="M307" s="4">
        <f t="shared" si="160"/>
        <v>31.044776119402982</v>
      </c>
      <c r="N307">
        <f t="shared" si="161"/>
        <v>30.149253731343283</v>
      </c>
      <c r="O307">
        <f t="shared" si="162"/>
        <v>22.686567164179106</v>
      </c>
      <c r="P307">
        <f t="shared" si="163"/>
        <v>9.8507462686567173</v>
      </c>
      <c r="Q307">
        <f t="shared" si="164"/>
        <v>3.5820895522388061</v>
      </c>
      <c r="R307">
        <f t="shared" si="165"/>
        <v>1.1940298507462688</v>
      </c>
      <c r="S307" s="5">
        <f t="shared" si="166"/>
        <v>1.4925373134328357</v>
      </c>
    </row>
    <row r="308" spans="2:19">
      <c r="B308" s="10" t="s">
        <v>261</v>
      </c>
      <c r="C308">
        <v>165</v>
      </c>
      <c r="D308">
        <v>156</v>
      </c>
      <c r="E308">
        <v>117</v>
      </c>
      <c r="F308">
        <v>58</v>
      </c>
      <c r="G308">
        <v>22</v>
      </c>
      <c r="H308">
        <v>11</v>
      </c>
      <c r="I308" s="5">
        <v>9</v>
      </c>
      <c r="J308" s="91">
        <f t="shared" si="167"/>
        <v>538</v>
      </c>
      <c r="L308" s="10" t="s">
        <v>261</v>
      </c>
      <c r="M308" s="4">
        <f t="shared" si="160"/>
        <v>30.669144981412639</v>
      </c>
      <c r="N308">
        <f t="shared" si="161"/>
        <v>28.996282527881039</v>
      </c>
      <c r="O308">
        <f t="shared" si="162"/>
        <v>21.74721189591078</v>
      </c>
      <c r="P308">
        <f t="shared" si="163"/>
        <v>10.780669144981413</v>
      </c>
      <c r="Q308">
        <f t="shared" si="164"/>
        <v>4.0892193308550189</v>
      </c>
      <c r="R308">
        <f t="shared" si="165"/>
        <v>2.0446096654275094</v>
      </c>
      <c r="S308" s="5">
        <f t="shared" si="166"/>
        <v>1.6728624535315983</v>
      </c>
    </row>
    <row r="309" spans="2:19">
      <c r="B309" s="10" t="s">
        <v>262</v>
      </c>
      <c r="C309">
        <v>105</v>
      </c>
      <c r="D309">
        <v>99</v>
      </c>
      <c r="E309">
        <v>79</v>
      </c>
      <c r="F309">
        <v>31</v>
      </c>
      <c r="G309">
        <v>9</v>
      </c>
      <c r="H309">
        <v>6</v>
      </c>
      <c r="I309" s="5">
        <v>7</v>
      </c>
      <c r="J309" s="91">
        <f t="shared" si="167"/>
        <v>336</v>
      </c>
      <c r="L309" s="10" t="s">
        <v>262</v>
      </c>
      <c r="M309" s="4">
        <f t="shared" si="160"/>
        <v>31.25</v>
      </c>
      <c r="N309">
        <f t="shared" si="161"/>
        <v>29.464285714285715</v>
      </c>
      <c r="O309">
        <f t="shared" si="162"/>
        <v>23.511904761904763</v>
      </c>
      <c r="P309">
        <f t="shared" si="163"/>
        <v>9.2261904761904763</v>
      </c>
      <c r="Q309">
        <f t="shared" si="164"/>
        <v>2.6785714285714284</v>
      </c>
      <c r="R309">
        <f t="shared" si="165"/>
        <v>1.7857142857142856</v>
      </c>
      <c r="S309" s="5">
        <f t="shared" si="166"/>
        <v>2.083333333333333</v>
      </c>
    </row>
    <row r="310" spans="2:19">
      <c r="B310" s="10" t="s">
        <v>263</v>
      </c>
      <c r="C310">
        <v>176</v>
      </c>
      <c r="D310">
        <v>156</v>
      </c>
      <c r="E310">
        <v>109</v>
      </c>
      <c r="F310">
        <v>47</v>
      </c>
      <c r="G310">
        <v>23</v>
      </c>
      <c r="H310">
        <v>17</v>
      </c>
      <c r="I310" s="5">
        <v>7</v>
      </c>
      <c r="J310" s="91">
        <f t="shared" si="167"/>
        <v>535</v>
      </c>
      <c r="L310" s="10" t="s">
        <v>263</v>
      </c>
      <c r="M310" s="4">
        <f t="shared" si="160"/>
        <v>32.897196261682247</v>
      </c>
      <c r="N310">
        <f t="shared" si="161"/>
        <v>29.158878504672899</v>
      </c>
      <c r="O310">
        <f t="shared" si="162"/>
        <v>20.373831775700936</v>
      </c>
      <c r="P310">
        <f t="shared" si="163"/>
        <v>8.7850467289719631</v>
      </c>
      <c r="Q310">
        <f t="shared" si="164"/>
        <v>4.2990654205607477</v>
      </c>
      <c r="R310">
        <f t="shared" si="165"/>
        <v>3.1775700934579438</v>
      </c>
      <c r="S310" s="5">
        <f t="shared" si="166"/>
        <v>1.3084112149532712</v>
      </c>
    </row>
    <row r="311" spans="2:19">
      <c r="B311" s="10" t="s">
        <v>264</v>
      </c>
      <c r="C311">
        <v>115</v>
      </c>
      <c r="D311">
        <v>103</v>
      </c>
      <c r="E311">
        <v>98</v>
      </c>
      <c r="F311">
        <v>49</v>
      </c>
      <c r="G311">
        <v>19</v>
      </c>
      <c r="H311">
        <v>12</v>
      </c>
      <c r="I311" s="5">
        <v>9</v>
      </c>
      <c r="J311" s="91">
        <f t="shared" si="167"/>
        <v>405</v>
      </c>
      <c r="L311" s="10" t="s">
        <v>264</v>
      </c>
      <c r="M311" s="4">
        <f t="shared" si="160"/>
        <v>28.39506172839506</v>
      </c>
      <c r="N311">
        <f t="shared" si="161"/>
        <v>25.432098765432098</v>
      </c>
      <c r="O311">
        <f t="shared" si="162"/>
        <v>24.197530864197532</v>
      </c>
      <c r="P311">
        <f t="shared" si="163"/>
        <v>12.098765432098766</v>
      </c>
      <c r="Q311">
        <f t="shared" si="164"/>
        <v>4.6913580246913584</v>
      </c>
      <c r="R311">
        <f t="shared" si="165"/>
        <v>2.9629629629629632</v>
      </c>
      <c r="S311" s="5">
        <f t="shared" si="166"/>
        <v>2.2222222222222223</v>
      </c>
    </row>
    <row r="312" spans="2:19" ht="18.350000000000001" thickBot="1">
      <c r="B312" s="14" t="s">
        <v>265</v>
      </c>
      <c r="C312" s="12">
        <v>123</v>
      </c>
      <c r="D312" s="12">
        <v>117</v>
      </c>
      <c r="E312" s="12">
        <v>106</v>
      </c>
      <c r="F312" s="12">
        <v>51</v>
      </c>
      <c r="G312" s="12">
        <v>21</v>
      </c>
      <c r="H312" s="12">
        <v>10</v>
      </c>
      <c r="I312" s="13">
        <v>2</v>
      </c>
      <c r="J312" s="91">
        <f t="shared" si="167"/>
        <v>430</v>
      </c>
      <c r="L312" s="14" t="s">
        <v>265</v>
      </c>
      <c r="M312" s="12">
        <f t="shared" si="160"/>
        <v>28.604651162790695</v>
      </c>
      <c r="N312" s="12">
        <f t="shared" si="161"/>
        <v>27.209302325581397</v>
      </c>
      <c r="O312" s="12">
        <f t="shared" si="162"/>
        <v>24.651162790697676</v>
      </c>
      <c r="P312" s="12">
        <f t="shared" si="163"/>
        <v>11.86046511627907</v>
      </c>
      <c r="Q312" s="12">
        <f t="shared" si="164"/>
        <v>4.8837209302325579</v>
      </c>
      <c r="R312" s="12">
        <f t="shared" si="165"/>
        <v>2.3255813953488373</v>
      </c>
      <c r="S312" s="13">
        <f t="shared" si="166"/>
        <v>0.46511627906976744</v>
      </c>
    </row>
    <row r="313" spans="2:19">
      <c r="B313" s="6" t="s">
        <v>266</v>
      </c>
      <c r="C313">
        <v>156</v>
      </c>
      <c r="D313">
        <v>146</v>
      </c>
      <c r="E313">
        <v>112</v>
      </c>
      <c r="F313">
        <v>66</v>
      </c>
      <c r="G313">
        <v>31</v>
      </c>
      <c r="H313">
        <v>17</v>
      </c>
      <c r="I313" s="5">
        <v>3</v>
      </c>
      <c r="J313" s="91">
        <f t="shared" si="167"/>
        <v>531</v>
      </c>
      <c r="L313" s="6" t="s">
        <v>266</v>
      </c>
      <c r="M313">
        <f t="shared" si="160"/>
        <v>29.378531073446329</v>
      </c>
      <c r="N313">
        <f t="shared" si="161"/>
        <v>27.49529190207156</v>
      </c>
      <c r="O313">
        <f t="shared" si="162"/>
        <v>21.092278719397363</v>
      </c>
      <c r="P313">
        <f t="shared" si="163"/>
        <v>12.429378531073446</v>
      </c>
      <c r="Q313">
        <f t="shared" si="164"/>
        <v>5.8380414312617699</v>
      </c>
      <c r="R313">
        <f t="shared" si="165"/>
        <v>3.2015065913370999</v>
      </c>
      <c r="S313" s="5">
        <f t="shared" si="166"/>
        <v>0.56497175141242939</v>
      </c>
    </row>
    <row r="314" spans="2:19">
      <c r="B314" s="10" t="s">
        <v>267</v>
      </c>
      <c r="C314">
        <v>143</v>
      </c>
      <c r="D314">
        <v>132</v>
      </c>
      <c r="E314">
        <v>107</v>
      </c>
      <c r="F314">
        <v>47</v>
      </c>
      <c r="G314">
        <v>26</v>
      </c>
      <c r="H314">
        <v>12</v>
      </c>
      <c r="I314" s="5">
        <v>11</v>
      </c>
      <c r="J314" s="91">
        <f t="shared" si="167"/>
        <v>478</v>
      </c>
      <c r="L314" s="10" t="s">
        <v>267</v>
      </c>
      <c r="M314">
        <f t="shared" si="160"/>
        <v>29.916317991631797</v>
      </c>
      <c r="N314">
        <f t="shared" si="161"/>
        <v>27.615062761506277</v>
      </c>
      <c r="O314">
        <f t="shared" si="162"/>
        <v>22.384937238493723</v>
      </c>
      <c r="P314">
        <f t="shared" si="163"/>
        <v>9.8326359832635983</v>
      </c>
      <c r="Q314">
        <f t="shared" si="164"/>
        <v>5.439330543933055</v>
      </c>
      <c r="R314">
        <f t="shared" si="165"/>
        <v>2.510460251046025</v>
      </c>
      <c r="S314" s="5">
        <f t="shared" si="166"/>
        <v>2.3012552301255229</v>
      </c>
    </row>
    <row r="315" spans="2:19">
      <c r="B315" s="10" t="s">
        <v>268</v>
      </c>
      <c r="C315">
        <v>109</v>
      </c>
      <c r="D315">
        <v>98</v>
      </c>
      <c r="E315">
        <v>88</v>
      </c>
      <c r="F315">
        <v>32</v>
      </c>
      <c r="G315">
        <v>17</v>
      </c>
      <c r="H315">
        <v>9</v>
      </c>
      <c r="I315" s="5">
        <v>7</v>
      </c>
      <c r="J315" s="91">
        <f t="shared" si="167"/>
        <v>360</v>
      </c>
      <c r="L315" s="10" t="s">
        <v>268</v>
      </c>
      <c r="M315">
        <f t="shared" si="160"/>
        <v>30.277777777777775</v>
      </c>
      <c r="N315">
        <f t="shared" si="161"/>
        <v>27.222222222222221</v>
      </c>
      <c r="O315">
        <f t="shared" si="162"/>
        <v>24.444444444444443</v>
      </c>
      <c r="P315">
        <f t="shared" si="163"/>
        <v>8.8888888888888893</v>
      </c>
      <c r="Q315">
        <f t="shared" si="164"/>
        <v>4.7222222222222223</v>
      </c>
      <c r="R315">
        <f t="shared" si="165"/>
        <v>2.5</v>
      </c>
      <c r="S315" s="5">
        <f t="shared" si="166"/>
        <v>1.9444444444444444</v>
      </c>
    </row>
    <row r="316" spans="2:19">
      <c r="B316" s="10" t="s">
        <v>269</v>
      </c>
      <c r="C316">
        <v>79</v>
      </c>
      <c r="D316">
        <v>99</v>
      </c>
      <c r="E316">
        <v>57</v>
      </c>
      <c r="F316">
        <v>26</v>
      </c>
      <c r="G316">
        <v>19</v>
      </c>
      <c r="H316">
        <v>11</v>
      </c>
      <c r="I316" s="5">
        <v>5</v>
      </c>
      <c r="J316" s="91">
        <f t="shared" si="167"/>
        <v>296</v>
      </c>
      <c r="L316" s="10" t="s">
        <v>269</v>
      </c>
      <c r="M316">
        <f t="shared" si="160"/>
        <v>26.689189189189189</v>
      </c>
      <c r="N316">
        <f t="shared" si="161"/>
        <v>33.445945945945951</v>
      </c>
      <c r="O316">
        <f t="shared" si="162"/>
        <v>19.256756756756758</v>
      </c>
      <c r="P316">
        <f t="shared" si="163"/>
        <v>8.7837837837837842</v>
      </c>
      <c r="Q316">
        <f t="shared" si="164"/>
        <v>6.4189189189189184</v>
      </c>
      <c r="R316">
        <f t="shared" si="165"/>
        <v>3.7162162162162162</v>
      </c>
      <c r="S316" s="5">
        <f t="shared" si="166"/>
        <v>1.6891891891891893</v>
      </c>
    </row>
    <row r="317" spans="2:19">
      <c r="B317" s="10" t="s">
        <v>270</v>
      </c>
      <c r="C317">
        <v>98</v>
      </c>
      <c r="D317">
        <v>89</v>
      </c>
      <c r="E317">
        <v>76</v>
      </c>
      <c r="F317">
        <v>31</v>
      </c>
      <c r="G317">
        <v>17</v>
      </c>
      <c r="H317">
        <v>8</v>
      </c>
      <c r="I317" s="5">
        <v>7</v>
      </c>
      <c r="J317" s="91">
        <f t="shared" si="167"/>
        <v>326</v>
      </c>
      <c r="L317" s="10" t="s">
        <v>270</v>
      </c>
      <c r="M317">
        <f t="shared" si="160"/>
        <v>30.061349693251532</v>
      </c>
      <c r="N317">
        <f t="shared" si="161"/>
        <v>27.300613496932513</v>
      </c>
      <c r="O317">
        <f t="shared" si="162"/>
        <v>23.312883435582819</v>
      </c>
      <c r="P317">
        <f t="shared" si="163"/>
        <v>9.5092024539877311</v>
      </c>
      <c r="Q317">
        <f t="shared" si="164"/>
        <v>5.2147239263803682</v>
      </c>
      <c r="R317">
        <f t="shared" si="165"/>
        <v>2.4539877300613497</v>
      </c>
      <c r="S317" s="5">
        <f t="shared" si="166"/>
        <v>2.147239263803681</v>
      </c>
    </row>
    <row r="318" spans="2:19" ht="18.350000000000001" thickBot="1">
      <c r="B318" s="14" t="s">
        <v>271</v>
      </c>
      <c r="C318" s="12">
        <v>107</v>
      </c>
      <c r="D318" s="12">
        <v>70</v>
      </c>
      <c r="E318" s="12">
        <v>66</v>
      </c>
      <c r="F318" s="12">
        <v>33</v>
      </c>
      <c r="G318" s="12">
        <v>17</v>
      </c>
      <c r="H318" s="12">
        <v>7</v>
      </c>
      <c r="I318" s="13">
        <v>8</v>
      </c>
      <c r="J318" s="91">
        <f t="shared" si="167"/>
        <v>308</v>
      </c>
      <c r="L318" s="14" t="s">
        <v>271</v>
      </c>
      <c r="M318" s="12">
        <f t="shared" si="160"/>
        <v>34.740259740259738</v>
      </c>
      <c r="N318" s="12">
        <f t="shared" si="161"/>
        <v>22.727272727272727</v>
      </c>
      <c r="O318" s="12">
        <f t="shared" si="162"/>
        <v>21.428571428571427</v>
      </c>
      <c r="P318" s="12">
        <f t="shared" si="163"/>
        <v>10.714285714285714</v>
      </c>
      <c r="Q318" s="12">
        <f t="shared" si="164"/>
        <v>5.5194805194805197</v>
      </c>
      <c r="R318" s="12">
        <f t="shared" si="165"/>
        <v>2.2727272727272729</v>
      </c>
      <c r="S318" s="13">
        <f t="shared" si="166"/>
        <v>2.5974025974025974</v>
      </c>
    </row>
    <row r="319" spans="2:19">
      <c r="B319" s="6" t="s">
        <v>272</v>
      </c>
      <c r="C319" s="25">
        <v>139</v>
      </c>
      <c r="D319" s="25">
        <v>129</v>
      </c>
      <c r="E319" s="25">
        <v>107</v>
      </c>
      <c r="F319" s="25">
        <v>51</v>
      </c>
      <c r="G319" s="25">
        <v>29</v>
      </c>
      <c r="H319" s="25">
        <v>12</v>
      </c>
      <c r="I319" s="5">
        <v>12</v>
      </c>
      <c r="J319" s="91">
        <f t="shared" si="167"/>
        <v>479</v>
      </c>
      <c r="L319" s="6" t="s">
        <v>272</v>
      </c>
      <c r="M319">
        <f t="shared" ref="M319:M324" si="168">C319/J319*100</f>
        <v>29.018789144050107</v>
      </c>
      <c r="N319">
        <f t="shared" ref="N319:N324" si="169">D319/J319*100</f>
        <v>26.931106471816285</v>
      </c>
      <c r="O319">
        <f t="shared" ref="O319:O324" si="170">E319/J319*100</f>
        <v>22.338204592901878</v>
      </c>
      <c r="P319">
        <f t="shared" ref="P319:P324" si="171">F319/J319*100</f>
        <v>10.647181628392484</v>
      </c>
      <c r="Q319">
        <f t="shared" ref="Q319:Q324" si="172">G319/J319*100</f>
        <v>6.0542797494780798</v>
      </c>
      <c r="R319">
        <f t="shared" ref="R319:R324" si="173">H319/J319*100</f>
        <v>2.5052192066805845</v>
      </c>
      <c r="S319" s="5">
        <f t="shared" ref="S319:S324" si="174">I319/J319*100</f>
        <v>2.5052192066805845</v>
      </c>
    </row>
    <row r="320" spans="2:19">
      <c r="B320" s="10" t="s">
        <v>273</v>
      </c>
      <c r="C320" s="25">
        <v>141</v>
      </c>
      <c r="D320" s="25">
        <v>138</v>
      </c>
      <c r="E320" s="25">
        <v>126</v>
      </c>
      <c r="F320" s="25">
        <v>47</v>
      </c>
      <c r="G320" s="25">
        <v>22</v>
      </c>
      <c r="H320" s="25">
        <v>13</v>
      </c>
      <c r="I320" s="5">
        <v>9</v>
      </c>
      <c r="J320" s="91">
        <f t="shared" si="167"/>
        <v>496</v>
      </c>
      <c r="L320" s="10" t="s">
        <v>273</v>
      </c>
      <c r="M320">
        <f t="shared" si="168"/>
        <v>28.427419354838712</v>
      </c>
      <c r="N320">
        <f t="shared" si="169"/>
        <v>27.822580645161288</v>
      </c>
      <c r="O320">
        <f t="shared" si="170"/>
        <v>25.403225806451612</v>
      </c>
      <c r="P320">
        <f t="shared" si="171"/>
        <v>9.4758064516129039</v>
      </c>
      <c r="Q320">
        <f t="shared" si="172"/>
        <v>4.435483870967742</v>
      </c>
      <c r="R320">
        <f t="shared" si="173"/>
        <v>2.620967741935484</v>
      </c>
      <c r="S320" s="5">
        <f t="shared" si="174"/>
        <v>1.8145161290322582</v>
      </c>
    </row>
    <row r="321" spans="2:49">
      <c r="B321" s="10" t="s">
        <v>274</v>
      </c>
      <c r="C321" s="25">
        <v>122</v>
      </c>
      <c r="D321" s="25">
        <v>167</v>
      </c>
      <c r="E321" s="25">
        <v>112</v>
      </c>
      <c r="F321" s="25">
        <v>33</v>
      </c>
      <c r="G321" s="25">
        <v>14</v>
      </c>
      <c r="H321" s="25">
        <v>7</v>
      </c>
      <c r="I321" s="5">
        <v>3</v>
      </c>
      <c r="J321" s="91">
        <f t="shared" si="167"/>
        <v>458</v>
      </c>
      <c r="L321" s="10" t="s">
        <v>274</v>
      </c>
      <c r="M321">
        <f t="shared" si="168"/>
        <v>26.637554585152838</v>
      </c>
      <c r="N321">
        <f t="shared" si="169"/>
        <v>36.462882096069869</v>
      </c>
      <c r="O321">
        <f t="shared" si="170"/>
        <v>24.454148471615721</v>
      </c>
      <c r="P321">
        <f t="shared" si="171"/>
        <v>7.2052401746724897</v>
      </c>
      <c r="Q321">
        <f t="shared" si="172"/>
        <v>3.0567685589519651</v>
      </c>
      <c r="R321">
        <f t="shared" si="173"/>
        <v>1.5283842794759825</v>
      </c>
      <c r="S321" s="5">
        <f t="shared" si="174"/>
        <v>0.65502183406113534</v>
      </c>
    </row>
    <row r="322" spans="2:49">
      <c r="B322" s="10" t="s">
        <v>275</v>
      </c>
      <c r="C322" s="25">
        <v>179</v>
      </c>
      <c r="D322" s="25">
        <v>129</v>
      </c>
      <c r="E322" s="25">
        <v>101</v>
      </c>
      <c r="F322" s="25">
        <v>32</v>
      </c>
      <c r="G322" s="25">
        <v>15</v>
      </c>
      <c r="H322" s="25">
        <v>9</v>
      </c>
      <c r="I322" s="5">
        <v>7</v>
      </c>
      <c r="J322" s="91">
        <f t="shared" si="167"/>
        <v>472</v>
      </c>
      <c r="L322" s="10" t="s">
        <v>275</v>
      </c>
      <c r="M322">
        <f t="shared" si="168"/>
        <v>37.923728813559322</v>
      </c>
      <c r="N322">
        <f t="shared" si="169"/>
        <v>27.33050847457627</v>
      </c>
      <c r="O322">
        <f t="shared" si="170"/>
        <v>21.398305084745765</v>
      </c>
      <c r="P322">
        <f t="shared" si="171"/>
        <v>6.7796610169491522</v>
      </c>
      <c r="Q322">
        <f t="shared" si="172"/>
        <v>3.1779661016949152</v>
      </c>
      <c r="R322">
        <f t="shared" si="173"/>
        <v>1.9067796610169492</v>
      </c>
      <c r="S322" s="5">
        <f t="shared" si="174"/>
        <v>1.4830508474576272</v>
      </c>
    </row>
    <row r="323" spans="2:49">
      <c r="B323" s="10" t="s">
        <v>276</v>
      </c>
      <c r="C323" s="25">
        <v>183</v>
      </c>
      <c r="D323" s="25">
        <v>187</v>
      </c>
      <c r="E323" s="25">
        <v>142</v>
      </c>
      <c r="F323" s="25">
        <v>41</v>
      </c>
      <c r="G323" s="25">
        <v>18</v>
      </c>
      <c r="H323" s="25">
        <v>10</v>
      </c>
      <c r="I323" s="5">
        <v>6</v>
      </c>
      <c r="J323" s="91">
        <f t="shared" si="167"/>
        <v>587</v>
      </c>
      <c r="L323" s="10" t="s">
        <v>276</v>
      </c>
      <c r="M323">
        <f t="shared" si="168"/>
        <v>31.175468483816015</v>
      </c>
      <c r="N323">
        <f t="shared" si="169"/>
        <v>31.85689948892675</v>
      </c>
      <c r="O323">
        <f t="shared" si="170"/>
        <v>24.190800681431003</v>
      </c>
      <c r="P323">
        <f t="shared" si="171"/>
        <v>6.9846678023850082</v>
      </c>
      <c r="Q323">
        <f t="shared" si="172"/>
        <v>3.0664395229982966</v>
      </c>
      <c r="R323">
        <f t="shared" si="173"/>
        <v>1.7035775127768313</v>
      </c>
      <c r="S323" s="5">
        <f t="shared" si="174"/>
        <v>1.0221465076660987</v>
      </c>
    </row>
    <row r="324" spans="2:49" ht="18.350000000000001" thickBot="1">
      <c r="B324" s="14" t="s">
        <v>277</v>
      </c>
      <c r="C324" s="12">
        <v>188</v>
      </c>
      <c r="D324" s="12">
        <v>121</v>
      </c>
      <c r="E324" s="12">
        <v>76</v>
      </c>
      <c r="F324" s="12">
        <v>31</v>
      </c>
      <c r="G324" s="12">
        <v>16</v>
      </c>
      <c r="H324" s="12">
        <v>13</v>
      </c>
      <c r="I324" s="13">
        <v>9</v>
      </c>
      <c r="J324" s="91">
        <f t="shared" si="167"/>
        <v>454</v>
      </c>
      <c r="L324" s="14" t="s">
        <v>277</v>
      </c>
      <c r="M324" s="12">
        <f t="shared" si="168"/>
        <v>41.409691629955944</v>
      </c>
      <c r="N324" s="12">
        <f t="shared" si="169"/>
        <v>26.651982378854626</v>
      </c>
      <c r="O324" s="12">
        <f t="shared" si="170"/>
        <v>16.740088105726873</v>
      </c>
      <c r="P324" s="12">
        <f t="shared" si="171"/>
        <v>6.8281938325991192</v>
      </c>
      <c r="Q324" s="12">
        <f t="shared" si="172"/>
        <v>3.5242290748898681</v>
      </c>
      <c r="R324" s="12">
        <f t="shared" si="173"/>
        <v>2.8634361233480177</v>
      </c>
      <c r="S324" s="13">
        <f t="shared" si="174"/>
        <v>1.9823788546255507</v>
      </c>
    </row>
    <row r="325" spans="2:49" ht="18.350000000000001" thickBot="1"/>
    <row r="326" spans="2:49" ht="18.350000000000001" thickBot="1">
      <c r="B326" s="95" t="s">
        <v>278</v>
      </c>
      <c r="U326" s="19"/>
      <c r="V326" s="1" t="s">
        <v>184</v>
      </c>
      <c r="W326" s="2"/>
      <c r="X326" s="2"/>
      <c r="Y326" s="3"/>
      <c r="Z326" s="1" t="s">
        <v>185</v>
      </c>
      <c r="AA326" s="2"/>
      <c r="AB326" s="2"/>
      <c r="AC326" s="3"/>
      <c r="AD326" s="1" t="s">
        <v>186</v>
      </c>
      <c r="AE326" s="2"/>
      <c r="AF326" s="2"/>
      <c r="AG326" s="3"/>
      <c r="AH326" s="1" t="s">
        <v>187</v>
      </c>
      <c r="AI326" s="2"/>
      <c r="AJ326" s="2"/>
      <c r="AK326" s="3"/>
      <c r="AL326" s="1" t="s">
        <v>188</v>
      </c>
      <c r="AM326" s="2"/>
      <c r="AN326" s="2"/>
      <c r="AO326" s="3"/>
      <c r="AP326" s="1" t="s">
        <v>189</v>
      </c>
      <c r="AQ326" s="2"/>
      <c r="AR326" s="2"/>
      <c r="AS326" s="3"/>
      <c r="AT326" s="1" t="s">
        <v>190</v>
      </c>
      <c r="AU326" s="2"/>
      <c r="AV326" s="2"/>
      <c r="AW326" s="3"/>
    </row>
    <row r="327" spans="2:49" ht="18.350000000000001" thickBot="1">
      <c r="B327" s="19" t="s">
        <v>183</v>
      </c>
      <c r="C327" s="2" t="s">
        <v>184</v>
      </c>
      <c r="D327" s="2" t="s">
        <v>185</v>
      </c>
      <c r="E327" s="2" t="s">
        <v>186</v>
      </c>
      <c r="F327" s="2" t="s">
        <v>187</v>
      </c>
      <c r="G327" s="2" t="s">
        <v>188</v>
      </c>
      <c r="H327" s="2" t="s">
        <v>189</v>
      </c>
      <c r="I327" s="3" t="s">
        <v>190</v>
      </c>
      <c r="L327" s="19" t="s">
        <v>183</v>
      </c>
      <c r="M327" s="1" t="s">
        <v>184</v>
      </c>
      <c r="N327" s="2" t="s">
        <v>185</v>
      </c>
      <c r="O327" s="2" t="s">
        <v>186</v>
      </c>
      <c r="P327" s="2" t="s">
        <v>187</v>
      </c>
      <c r="Q327" s="2" t="s">
        <v>188</v>
      </c>
      <c r="R327" s="2" t="s">
        <v>189</v>
      </c>
      <c r="S327" s="3" t="s">
        <v>190</v>
      </c>
      <c r="U327" s="19" t="s">
        <v>198</v>
      </c>
      <c r="V327" s="86">
        <f>AVERAGE(M328:M333)</f>
        <v>61.590513099155373</v>
      </c>
      <c r="W327" s="64">
        <f>AVERAGE(M334:M339)</f>
        <v>62.564520178158745</v>
      </c>
      <c r="X327" s="64">
        <f>AVERAGE(M340:M345)</f>
        <v>61.16444502989237</v>
      </c>
      <c r="Y327" s="60">
        <f>AVERAGE(M346:M351)</f>
        <v>66.474920972026936</v>
      </c>
      <c r="Z327" s="86">
        <f>AVERAGE(N328:N333)</f>
        <v>24.486472083177603</v>
      </c>
      <c r="AA327" s="64">
        <f>AVERAGE(N334:N339)</f>
        <v>19.976490755843514</v>
      </c>
      <c r="AB327" s="64">
        <f>AVERAGE(N340:N345)</f>
        <v>23.45183071429258</v>
      </c>
      <c r="AC327" s="60">
        <f>AVERAGE(N346:N351)</f>
        <v>20.774737732960826</v>
      </c>
      <c r="AD327" s="86">
        <f>AVERAGE(O328:O333)</f>
        <v>8.7359124541965638</v>
      </c>
      <c r="AE327" s="64">
        <f>AVERAGE(O334:O339)</f>
        <v>10.336501973239235</v>
      </c>
      <c r="AF327" s="64">
        <f>AVERAGE(O340:O345)</f>
        <v>9.848945100282732</v>
      </c>
      <c r="AG327" s="60">
        <f>AVERAGE(O346:O351)</f>
        <v>6.8475384719235741</v>
      </c>
      <c r="AH327" s="86">
        <f>AVERAGE(P328:P333)</f>
        <v>3.1535104945513148</v>
      </c>
      <c r="AI327" s="64">
        <f>AVERAGE(P334:P339)</f>
        <v>4.2380841831390361</v>
      </c>
      <c r="AJ327" s="64">
        <f>AVERAGE(P340:P345)</f>
        <v>3.292587002715583</v>
      </c>
      <c r="AK327" s="60">
        <f>AVERAGE(P346:P351)</f>
        <v>3.1826269864918095</v>
      </c>
      <c r="AL327" s="86">
        <f>AVERAGE(Q328:Q333)</f>
        <v>1.3371785796893205</v>
      </c>
      <c r="AM327" s="64">
        <f>AVERAGE(Q334:Q339)</f>
        <v>1.8353341476064715</v>
      </c>
      <c r="AN327" s="64">
        <f>AVERAGE(Q340:Q345)</f>
        <v>1.5423911930868452</v>
      </c>
      <c r="AO327" s="60">
        <f>AVERAGE(Q346:Q351)</f>
        <v>2.0308476735093026</v>
      </c>
      <c r="AP327" s="86">
        <f>AVERAGE(R328:R333)</f>
        <v>0.55507452848808825</v>
      </c>
      <c r="AQ327" s="64">
        <f>AVERAGE(R334:R339)</f>
        <v>0.73626070367294771</v>
      </c>
      <c r="AR327" s="64">
        <f>AVERAGE(R340:R345)</f>
        <v>0.42428760148965666</v>
      </c>
      <c r="AS327" s="60">
        <f>AVERAGE(R346:R351)</f>
        <v>0.54074058576133677</v>
      </c>
      <c r="AT327" s="86">
        <f>AVERAGE(S328:S333)</f>
        <v>0.14133876074174581</v>
      </c>
      <c r="AU327" s="64">
        <f>AVERAGE(S334:S339)</f>
        <v>0.31280805834004349</v>
      </c>
      <c r="AV327" s="64">
        <f>AVERAGE(S340:S345)</f>
        <v>0.27551335824022677</v>
      </c>
      <c r="AW327" s="60">
        <f>AVERAGE(S346:S351)</f>
        <v>0.14858757732621716</v>
      </c>
    </row>
    <row r="328" spans="2:49" ht="18.350000000000001" thickBot="1">
      <c r="B328" s="6" t="s">
        <v>279</v>
      </c>
      <c r="C328" s="15">
        <v>596</v>
      </c>
      <c r="D328" s="15">
        <v>221</v>
      </c>
      <c r="E328" s="15">
        <v>75</v>
      </c>
      <c r="F328" s="15">
        <v>17</v>
      </c>
      <c r="G328" s="15">
        <v>5</v>
      </c>
      <c r="H328" s="15">
        <v>0</v>
      </c>
      <c r="I328" s="16">
        <v>0</v>
      </c>
      <c r="J328" s="91">
        <f>SUM(C328:I328)</f>
        <v>914</v>
      </c>
      <c r="L328" s="6" t="s">
        <v>279</v>
      </c>
      <c r="M328" s="4">
        <f t="shared" ref="M328:M345" si="175">C328/J328*100</f>
        <v>65.207877461706786</v>
      </c>
      <c r="N328">
        <f t="shared" ref="N328:N345" si="176">D328/J328*100</f>
        <v>24.179431072210068</v>
      </c>
      <c r="O328">
        <f t="shared" ref="O328:O345" si="177">E328/J328*100</f>
        <v>8.205689277899344</v>
      </c>
      <c r="P328">
        <f t="shared" ref="P328:P345" si="178">F328/J328*100</f>
        <v>1.8599562363238513</v>
      </c>
      <c r="Q328">
        <f t="shared" ref="Q328:Q345" si="179">G328/J328*100</f>
        <v>0.54704595185995619</v>
      </c>
      <c r="R328">
        <f t="shared" ref="R328:R345" si="180">H328/J328*100</f>
        <v>0</v>
      </c>
      <c r="S328" s="5">
        <f t="shared" ref="S328:S345" si="181">I328/J328*100</f>
        <v>0</v>
      </c>
      <c r="U328" s="19" t="s">
        <v>200</v>
      </c>
      <c r="V328" s="92">
        <f>AVERAGE(M354:M359)</f>
        <v>36.111135527422199</v>
      </c>
      <c r="W328" s="93">
        <f>AVERAGE(M360:M365)</f>
        <v>34.94702662298598</v>
      </c>
      <c r="X328" s="93">
        <f>AVERAGE(M366:M371)</f>
        <v>32.665573944389742</v>
      </c>
      <c r="Y328" s="94">
        <f>AVERAGE(M372:M377)</f>
        <v>36.683409157170708</v>
      </c>
      <c r="Z328" s="92">
        <f>AVERAGE(N354:N359)</f>
        <v>22.978204692308839</v>
      </c>
      <c r="AA328" s="93">
        <f>AVERAGE(N360:N365)</f>
        <v>29.180850346498811</v>
      </c>
      <c r="AB328" s="93">
        <f>AVERAGE(N366:N371)</f>
        <v>29.278161260615217</v>
      </c>
      <c r="AC328" s="94">
        <f>AVERAGE(N372:N377)</f>
        <v>27.550529992767881</v>
      </c>
      <c r="AD328" s="92">
        <f>AVERAGE(O354:O359)</f>
        <v>21.053101331711293</v>
      </c>
      <c r="AE328" s="93">
        <f>AVERAGE(O360:O365)</f>
        <v>18.47051458155703</v>
      </c>
      <c r="AF328" s="93">
        <f>AVERAGE(O366:O371)</f>
        <v>20.085996886733028</v>
      </c>
      <c r="AG328" s="94">
        <f>AVERAGE(O372:O377)</f>
        <v>17.009799862949873</v>
      </c>
      <c r="AH328" s="92">
        <f>AVERAGE(P354:P359)</f>
        <v>9.3525156713916253</v>
      </c>
      <c r="AI328" s="93">
        <f>AVERAGE(P360:P365)</f>
        <v>8.5960334259305231</v>
      </c>
      <c r="AJ328" s="93">
        <f>AVERAGE(P366:P371)</f>
        <v>9.910403897380581</v>
      </c>
      <c r="AK328" s="94">
        <f>AVERAGE(P372:P377)</f>
        <v>9.7752292005182646</v>
      </c>
      <c r="AL328" s="92">
        <f>AVERAGE(Q354:Q359)</f>
        <v>5.6556949751222527</v>
      </c>
      <c r="AM328" s="93">
        <f>AVERAGE(Q360:Q365)</f>
        <v>4.2993004271481885</v>
      </c>
      <c r="AN328" s="93">
        <f>AVERAGE(Q366:Q371)</f>
        <v>3.7771999627181772</v>
      </c>
      <c r="AO328" s="94">
        <f>AVERAGE(Q372:Q377)</f>
        <v>3.7880878330757994</v>
      </c>
      <c r="AP328" s="92">
        <f>AVERAGE(R354:R359)</f>
        <v>2.59240810954529</v>
      </c>
      <c r="AQ328" s="93">
        <f>AVERAGE(R360:R365)</f>
        <v>3.0051987780323479</v>
      </c>
      <c r="AR328" s="93">
        <f>AVERAGE(R366:R371)</f>
        <v>2.2411521051026257</v>
      </c>
      <c r="AS328" s="94">
        <f>AVERAGE(R372:R377)</f>
        <v>3.033888980783765</v>
      </c>
      <c r="AT328" s="92">
        <f>AVERAGE(S354:S359)</f>
        <v>2.2569396924984999</v>
      </c>
      <c r="AU328" s="93">
        <f>AVERAGE(S360:S365)</f>
        <v>1.5010758178471224</v>
      </c>
      <c r="AV328" s="93">
        <f>AVERAGE(S366:S371)</f>
        <v>2.041511943060629</v>
      </c>
      <c r="AW328" s="94">
        <f>AVERAGE(S372:S377)</f>
        <v>2.1590549727337076</v>
      </c>
    </row>
    <row r="329" spans="2:49" ht="18.350000000000001" thickBot="1">
      <c r="B329" s="10" t="s">
        <v>280</v>
      </c>
      <c r="C329">
        <v>426</v>
      </c>
      <c r="D329">
        <v>124</v>
      </c>
      <c r="E329">
        <v>66</v>
      </c>
      <c r="F329">
        <v>27</v>
      </c>
      <c r="G329">
        <v>11</v>
      </c>
      <c r="H329">
        <v>5</v>
      </c>
      <c r="I329" s="5">
        <v>1</v>
      </c>
      <c r="J329" s="91">
        <f t="shared" ref="J329:J351" si="182">SUM(C329:I329)</f>
        <v>660</v>
      </c>
      <c r="L329" s="10" t="s">
        <v>280</v>
      </c>
      <c r="M329" s="4">
        <f t="shared" si="175"/>
        <v>64.545454545454547</v>
      </c>
      <c r="N329">
        <f t="shared" si="176"/>
        <v>18.787878787878785</v>
      </c>
      <c r="O329">
        <f t="shared" si="177"/>
        <v>10</v>
      </c>
      <c r="P329">
        <f t="shared" si="178"/>
        <v>4.0909090909090908</v>
      </c>
      <c r="Q329">
        <f t="shared" si="179"/>
        <v>1.6666666666666667</v>
      </c>
      <c r="R329">
        <f t="shared" si="180"/>
        <v>0.75757575757575757</v>
      </c>
      <c r="S329" s="5">
        <f t="shared" si="181"/>
        <v>0.15151515151515152</v>
      </c>
    </row>
    <row r="330" spans="2:49" ht="18.350000000000001" thickBot="1">
      <c r="B330" s="10" t="s">
        <v>281</v>
      </c>
      <c r="C330">
        <v>279</v>
      </c>
      <c r="D330">
        <v>107</v>
      </c>
      <c r="E330">
        <v>44</v>
      </c>
      <c r="F330">
        <v>12</v>
      </c>
      <c r="G330">
        <v>3</v>
      </c>
      <c r="H330">
        <v>1</v>
      </c>
      <c r="I330" s="5">
        <v>0</v>
      </c>
      <c r="J330" s="91">
        <f t="shared" si="182"/>
        <v>446</v>
      </c>
      <c r="L330" s="10" t="s">
        <v>281</v>
      </c>
      <c r="M330" s="4">
        <f t="shared" si="175"/>
        <v>62.556053811659197</v>
      </c>
      <c r="N330">
        <f t="shared" si="176"/>
        <v>23.99103139013453</v>
      </c>
      <c r="O330">
        <f t="shared" si="177"/>
        <v>9.8654708520179373</v>
      </c>
      <c r="P330">
        <f t="shared" si="178"/>
        <v>2.6905829596412558</v>
      </c>
      <c r="Q330">
        <f t="shared" si="179"/>
        <v>0.67264573991031396</v>
      </c>
      <c r="R330">
        <f t="shared" si="180"/>
        <v>0.22421524663677131</v>
      </c>
      <c r="S330" s="5">
        <f t="shared" si="181"/>
        <v>0</v>
      </c>
      <c r="U330" s="19"/>
      <c r="V330" s="19" t="s">
        <v>184</v>
      </c>
      <c r="W330" s="19" t="s">
        <v>185</v>
      </c>
      <c r="X330" s="19" t="s">
        <v>186</v>
      </c>
      <c r="Y330" s="19" t="s">
        <v>187</v>
      </c>
      <c r="Z330" s="19" t="s">
        <v>188</v>
      </c>
      <c r="AA330" s="19" t="s">
        <v>189</v>
      </c>
      <c r="AB330" s="19" t="s">
        <v>190</v>
      </c>
      <c r="AE330" s="24"/>
      <c r="AF330" s="24"/>
      <c r="AG330" s="24"/>
      <c r="AH330" s="24"/>
      <c r="AI330" s="24"/>
      <c r="AJ330" s="24"/>
    </row>
    <row r="331" spans="2:49" ht="18.350000000000001" thickBot="1">
      <c r="B331" s="10" t="s">
        <v>282</v>
      </c>
      <c r="C331">
        <v>570</v>
      </c>
      <c r="D331">
        <v>271</v>
      </c>
      <c r="E331">
        <v>96</v>
      </c>
      <c r="F331">
        <v>32</v>
      </c>
      <c r="G331">
        <v>12</v>
      </c>
      <c r="H331">
        <v>17</v>
      </c>
      <c r="I331" s="5">
        <v>7</v>
      </c>
      <c r="J331" s="91">
        <f t="shared" si="182"/>
        <v>1005</v>
      </c>
      <c r="L331" s="10" t="s">
        <v>282</v>
      </c>
      <c r="M331" s="4">
        <f t="shared" si="175"/>
        <v>56.71641791044776</v>
      </c>
      <c r="N331">
        <f t="shared" si="176"/>
        <v>26.965174129353237</v>
      </c>
      <c r="O331">
        <f t="shared" si="177"/>
        <v>9.5522388059701502</v>
      </c>
      <c r="P331">
        <f t="shared" si="178"/>
        <v>3.1840796019900495</v>
      </c>
      <c r="Q331">
        <f t="shared" si="179"/>
        <v>1.1940298507462688</v>
      </c>
      <c r="R331">
        <f t="shared" si="180"/>
        <v>1.691542288557214</v>
      </c>
      <c r="S331" s="5">
        <f t="shared" si="181"/>
        <v>0.69651741293532343</v>
      </c>
      <c r="U331" s="19" t="s">
        <v>183</v>
      </c>
      <c r="V331" s="27">
        <f>AVERAGE(V327:Y327)</f>
        <v>62.948599819808351</v>
      </c>
      <c r="W331" s="27">
        <f>AVERAGE(Z327:AC327)</f>
        <v>22.172382821568632</v>
      </c>
      <c r="X331" s="27">
        <f>AVERAGE(AD327:AG327)</f>
        <v>8.9422244999105267</v>
      </c>
      <c r="Y331" s="27">
        <f>AVERAGE(AH327:AK327)</f>
        <v>3.4667021667244362</v>
      </c>
      <c r="Z331" s="27">
        <f>AVERAGE(AL327:AO327)</f>
        <v>1.6864378984729851</v>
      </c>
      <c r="AA331" s="27">
        <f>AVERAGE(AP327:AS327)</f>
        <v>0.56409085485300725</v>
      </c>
      <c r="AB331" s="27">
        <f>AVERAGE(AT327:AW327)</f>
        <v>0.21956193866205834</v>
      </c>
      <c r="AE331" s="24"/>
      <c r="AF331" s="24"/>
      <c r="AG331" s="24"/>
      <c r="AH331" s="24"/>
      <c r="AI331" s="24"/>
      <c r="AJ331" s="24"/>
    </row>
    <row r="332" spans="2:49" ht="18.350000000000001" thickBot="1">
      <c r="B332" s="10" t="s">
        <v>283</v>
      </c>
      <c r="C332">
        <v>376</v>
      </c>
      <c r="D332">
        <v>171</v>
      </c>
      <c r="E332">
        <v>44</v>
      </c>
      <c r="F332">
        <v>17</v>
      </c>
      <c r="G332">
        <v>12</v>
      </c>
      <c r="H332">
        <v>2</v>
      </c>
      <c r="I332" s="5">
        <v>0</v>
      </c>
      <c r="J332" s="91">
        <f t="shared" si="182"/>
        <v>622</v>
      </c>
      <c r="L332" s="10" t="s">
        <v>283</v>
      </c>
      <c r="M332" s="4">
        <f t="shared" si="175"/>
        <v>60.450160771704176</v>
      </c>
      <c r="N332">
        <f t="shared" si="176"/>
        <v>27.491961414790993</v>
      </c>
      <c r="O332">
        <f t="shared" si="177"/>
        <v>7.07395498392283</v>
      </c>
      <c r="P332">
        <f t="shared" si="178"/>
        <v>2.7331189710610935</v>
      </c>
      <c r="Q332">
        <f t="shared" si="179"/>
        <v>1.929260450160772</v>
      </c>
      <c r="R332">
        <f t="shared" si="180"/>
        <v>0.32154340836012862</v>
      </c>
      <c r="S332" s="5">
        <f t="shared" si="181"/>
        <v>0</v>
      </c>
      <c r="U332" s="14" t="s">
        <v>201</v>
      </c>
      <c r="V332" s="27">
        <f>AVERAGE(V328:Y328)</f>
        <v>35.101786312992154</v>
      </c>
      <c r="W332" s="27">
        <f>AVERAGE(Z328:AC328)</f>
        <v>27.246936573047687</v>
      </c>
      <c r="X332" s="27">
        <f>AVERAGE(AD328:AG328)</f>
        <v>19.154853165737805</v>
      </c>
      <c r="Y332" s="27">
        <f>AVERAGE(AH328:AK328)</f>
        <v>9.4085455488052503</v>
      </c>
      <c r="Z332" s="27">
        <f>AVERAGE(AL328:AO328)</f>
        <v>4.3800707995161048</v>
      </c>
      <c r="AA332" s="27">
        <f>AVERAGE(AP328:AS328)</f>
        <v>2.7181619933660071</v>
      </c>
      <c r="AB332" s="27">
        <f>AVERAGE(AT328:AW328)</f>
        <v>1.9896456065349897</v>
      </c>
      <c r="AE332" s="24"/>
      <c r="AF332" s="24"/>
      <c r="AG332" s="24"/>
      <c r="AH332" s="24"/>
      <c r="AI332" s="24"/>
      <c r="AJ332" s="24"/>
    </row>
    <row r="333" spans="2:49" ht="18.350000000000001" thickBot="1">
      <c r="B333" s="14" t="s">
        <v>284</v>
      </c>
      <c r="C333" s="12">
        <v>179</v>
      </c>
      <c r="D333" s="12">
        <v>76</v>
      </c>
      <c r="E333" s="12">
        <v>23</v>
      </c>
      <c r="F333" s="12">
        <v>13</v>
      </c>
      <c r="G333" s="12">
        <v>6</v>
      </c>
      <c r="H333" s="12">
        <v>1</v>
      </c>
      <c r="I333" s="13">
        <v>0</v>
      </c>
      <c r="J333" s="91">
        <f t="shared" si="182"/>
        <v>298</v>
      </c>
      <c r="L333" s="14" t="s">
        <v>284</v>
      </c>
      <c r="M333" s="12">
        <f t="shared" si="175"/>
        <v>60.067114093959731</v>
      </c>
      <c r="N333" s="12">
        <f t="shared" si="176"/>
        <v>25.503355704697988</v>
      </c>
      <c r="O333" s="12">
        <f t="shared" si="177"/>
        <v>7.7181208053691277</v>
      </c>
      <c r="P333" s="12">
        <f t="shared" si="178"/>
        <v>4.3624161073825505</v>
      </c>
      <c r="Q333" s="12">
        <f t="shared" si="179"/>
        <v>2.0134228187919461</v>
      </c>
      <c r="R333" s="12">
        <f t="shared" si="180"/>
        <v>0.33557046979865773</v>
      </c>
      <c r="S333" s="13">
        <f t="shared" si="181"/>
        <v>0</v>
      </c>
      <c r="AE333" s="24"/>
      <c r="AF333" s="189"/>
      <c r="AG333" s="189"/>
      <c r="AH333" s="189"/>
      <c r="AI333" s="24"/>
      <c r="AJ333" s="24"/>
    </row>
    <row r="334" spans="2:49" ht="18.350000000000001" thickBot="1">
      <c r="B334" s="6" t="s">
        <v>285</v>
      </c>
      <c r="C334" s="15">
        <v>456</v>
      </c>
      <c r="D334" s="15">
        <v>124</v>
      </c>
      <c r="E334" s="15">
        <v>79</v>
      </c>
      <c r="F334" s="15">
        <v>12</v>
      </c>
      <c r="G334" s="15">
        <v>11</v>
      </c>
      <c r="H334" s="15">
        <v>3</v>
      </c>
      <c r="I334" s="16">
        <v>3</v>
      </c>
      <c r="J334" s="91">
        <f t="shared" si="182"/>
        <v>688</v>
      </c>
      <c r="L334" s="6" t="s">
        <v>285</v>
      </c>
      <c r="M334" s="4">
        <f t="shared" si="175"/>
        <v>66.279069767441854</v>
      </c>
      <c r="N334">
        <f t="shared" si="176"/>
        <v>18.023255813953487</v>
      </c>
      <c r="O334">
        <f t="shared" si="177"/>
        <v>11.482558139534884</v>
      </c>
      <c r="P334">
        <f t="shared" si="178"/>
        <v>1.7441860465116279</v>
      </c>
      <c r="Q334">
        <f t="shared" si="179"/>
        <v>1.5988372093023258</v>
      </c>
      <c r="R334">
        <f t="shared" si="180"/>
        <v>0.43604651162790697</v>
      </c>
      <c r="S334" s="5">
        <f t="shared" si="181"/>
        <v>0.43604651162790697</v>
      </c>
      <c r="U334" s="19"/>
      <c r="V334" s="19" t="s">
        <v>184</v>
      </c>
      <c r="W334" s="19" t="s">
        <v>185</v>
      </c>
      <c r="X334" s="19" t="s">
        <v>186</v>
      </c>
      <c r="Y334" s="19" t="s">
        <v>187</v>
      </c>
      <c r="Z334" s="19" t="s">
        <v>188</v>
      </c>
      <c r="AA334" s="19" t="s">
        <v>189</v>
      </c>
      <c r="AB334" s="19" t="s">
        <v>190</v>
      </c>
      <c r="AE334" s="24"/>
      <c r="AF334" s="188"/>
      <c r="AG334" s="188"/>
      <c r="AH334" s="188"/>
      <c r="AI334" s="24"/>
      <c r="AJ334" s="24"/>
    </row>
    <row r="335" spans="2:49" ht="18.350000000000001" thickBot="1">
      <c r="B335" s="10" t="s">
        <v>286</v>
      </c>
      <c r="C335">
        <v>268</v>
      </c>
      <c r="D335">
        <v>79</v>
      </c>
      <c r="E335">
        <v>42</v>
      </c>
      <c r="F335">
        <v>11</v>
      </c>
      <c r="G335">
        <v>5</v>
      </c>
      <c r="H335">
        <v>1</v>
      </c>
      <c r="I335" s="5">
        <v>2</v>
      </c>
      <c r="J335" s="91">
        <f t="shared" si="182"/>
        <v>408</v>
      </c>
      <c r="L335" s="10" t="s">
        <v>286</v>
      </c>
      <c r="M335" s="4">
        <f t="shared" si="175"/>
        <v>65.686274509803923</v>
      </c>
      <c r="N335">
        <f t="shared" si="176"/>
        <v>19.362745098039216</v>
      </c>
      <c r="O335">
        <f t="shared" si="177"/>
        <v>10.294117647058822</v>
      </c>
      <c r="P335">
        <f t="shared" si="178"/>
        <v>2.6960784313725492</v>
      </c>
      <c r="Q335">
        <f t="shared" si="179"/>
        <v>1.2254901960784315</v>
      </c>
      <c r="R335">
        <f t="shared" si="180"/>
        <v>0.24509803921568626</v>
      </c>
      <c r="S335" s="5">
        <f t="shared" si="181"/>
        <v>0.49019607843137253</v>
      </c>
      <c r="U335" s="19" t="s">
        <v>183</v>
      </c>
      <c r="V335" s="28">
        <f>STDEV(V327:Y327)</f>
        <v>2.4228128208694399</v>
      </c>
      <c r="W335" s="28">
        <f>STDEV(Z327:AC327)</f>
        <v>2.1422223490971355</v>
      </c>
      <c r="X335" s="28">
        <f>STDEV(AD327:AG327)</f>
        <v>1.5488088041913199</v>
      </c>
      <c r="Y335" s="28">
        <f>STDEV(AH327:AK327)</f>
        <v>0.51773031497375721</v>
      </c>
      <c r="Z335" s="28">
        <f>STDEV(AL327:AO327)</f>
        <v>0.30741920956918051</v>
      </c>
      <c r="AA335" s="28">
        <f>STDEV(AP327:AS327)</f>
        <v>0.12885901300960789</v>
      </c>
      <c r="AB335" s="28">
        <f>STDEV(AT327:AW327)</f>
        <v>8.7524521742569805E-2</v>
      </c>
      <c r="AE335" s="24"/>
      <c r="AF335" s="188"/>
      <c r="AG335" s="188"/>
      <c r="AH335" s="188"/>
      <c r="AI335" s="24"/>
      <c r="AJ335" s="24"/>
    </row>
    <row r="336" spans="2:49" ht="18.350000000000001" thickBot="1">
      <c r="B336" s="10" t="s">
        <v>287</v>
      </c>
      <c r="C336">
        <v>751</v>
      </c>
      <c r="D336">
        <v>276</v>
      </c>
      <c r="E336">
        <v>101</v>
      </c>
      <c r="F336">
        <v>72</v>
      </c>
      <c r="G336">
        <v>32</v>
      </c>
      <c r="H336">
        <v>12</v>
      </c>
      <c r="I336" s="5">
        <v>5</v>
      </c>
      <c r="J336" s="91">
        <f t="shared" si="182"/>
        <v>1249</v>
      </c>
      <c r="L336" s="10" t="s">
        <v>287</v>
      </c>
      <c r="M336" s="4">
        <f t="shared" si="175"/>
        <v>60.128102481985593</v>
      </c>
      <c r="N336">
        <f t="shared" si="176"/>
        <v>22.09767814251401</v>
      </c>
      <c r="O336">
        <f t="shared" si="177"/>
        <v>8.0864691753402713</v>
      </c>
      <c r="P336">
        <f t="shared" si="178"/>
        <v>5.7646116893514812</v>
      </c>
      <c r="Q336">
        <f t="shared" si="179"/>
        <v>2.5620496397117694</v>
      </c>
      <c r="R336">
        <f t="shared" si="180"/>
        <v>0.96076861489191345</v>
      </c>
      <c r="S336" s="5">
        <f t="shared" si="181"/>
        <v>0.40032025620496392</v>
      </c>
      <c r="U336" s="14" t="s">
        <v>201</v>
      </c>
      <c r="V336" s="28">
        <f>STDEV(V328:Y328)</f>
        <v>1.7775824335765877</v>
      </c>
      <c r="W336" s="28">
        <f>STDEV(Z328:AC328)</f>
        <v>2.9541009376041636</v>
      </c>
      <c r="X336" s="28">
        <f>STDEV(AD328:AG328)</f>
        <v>1.783250561789762</v>
      </c>
      <c r="Y336" s="28">
        <f>STDEV(AH328:AK328)</f>
        <v>0.59150486034907357</v>
      </c>
      <c r="Z336" s="28">
        <f>STDEV(AL328:AO328)</f>
        <v>0.88461629513595674</v>
      </c>
      <c r="AA336" s="28">
        <f>STDEV(AP328:AS328)</f>
        <v>0.37657496780522742</v>
      </c>
      <c r="AB336" s="28">
        <f>STDEV(AT328:AW328)</f>
        <v>0.33740984822122994</v>
      </c>
      <c r="AE336" s="24"/>
      <c r="AF336" s="188"/>
      <c r="AG336" s="188"/>
      <c r="AH336" s="188"/>
      <c r="AI336" s="24"/>
      <c r="AJ336" s="24"/>
    </row>
    <row r="337" spans="2:36">
      <c r="B337" s="10" t="s">
        <v>288</v>
      </c>
      <c r="C337">
        <v>466</v>
      </c>
      <c r="D337">
        <v>128</v>
      </c>
      <c r="E337">
        <v>59</v>
      </c>
      <c r="F337">
        <v>42</v>
      </c>
      <c r="G337">
        <v>11</v>
      </c>
      <c r="H337">
        <v>5</v>
      </c>
      <c r="I337" s="5">
        <v>1</v>
      </c>
      <c r="J337" s="91">
        <f t="shared" si="182"/>
        <v>712</v>
      </c>
      <c r="L337" s="10" t="s">
        <v>288</v>
      </c>
      <c r="M337" s="4">
        <f t="shared" si="175"/>
        <v>65.449438202247194</v>
      </c>
      <c r="N337">
        <f t="shared" si="176"/>
        <v>17.977528089887642</v>
      </c>
      <c r="O337">
        <f t="shared" si="177"/>
        <v>8.286516853932584</v>
      </c>
      <c r="P337">
        <f t="shared" si="178"/>
        <v>5.8988764044943816</v>
      </c>
      <c r="Q337">
        <f t="shared" si="179"/>
        <v>1.544943820224719</v>
      </c>
      <c r="R337">
        <f t="shared" si="180"/>
        <v>0.70224719101123589</v>
      </c>
      <c r="S337" s="5">
        <f t="shared" si="181"/>
        <v>0.1404494382022472</v>
      </c>
      <c r="AE337" s="24"/>
      <c r="AF337" s="188"/>
      <c r="AG337" s="188"/>
      <c r="AH337" s="188"/>
      <c r="AI337" s="24"/>
      <c r="AJ337" s="24"/>
    </row>
    <row r="338" spans="2:36">
      <c r="B338" s="10" t="s">
        <v>289</v>
      </c>
      <c r="C338">
        <v>179</v>
      </c>
      <c r="D338">
        <v>66</v>
      </c>
      <c r="E338">
        <v>42</v>
      </c>
      <c r="F338">
        <v>17</v>
      </c>
      <c r="G338">
        <v>7</v>
      </c>
      <c r="H338">
        <v>2</v>
      </c>
      <c r="I338" s="5">
        <v>0</v>
      </c>
      <c r="J338" s="91">
        <f t="shared" si="182"/>
        <v>313</v>
      </c>
      <c r="L338" s="10" t="s">
        <v>289</v>
      </c>
      <c r="M338" s="4">
        <f t="shared" si="175"/>
        <v>57.188498402555908</v>
      </c>
      <c r="N338">
        <f t="shared" si="176"/>
        <v>21.08626198083067</v>
      </c>
      <c r="O338">
        <f t="shared" si="177"/>
        <v>13.418530351437699</v>
      </c>
      <c r="P338">
        <f t="shared" si="178"/>
        <v>5.4313099041533546</v>
      </c>
      <c r="Q338">
        <f t="shared" si="179"/>
        <v>2.2364217252396164</v>
      </c>
      <c r="R338">
        <f t="shared" si="180"/>
        <v>0.63897763578274758</v>
      </c>
      <c r="S338" s="5">
        <f t="shared" si="181"/>
        <v>0</v>
      </c>
      <c r="AE338" s="24"/>
      <c r="AF338" s="188"/>
      <c r="AG338" s="188"/>
      <c r="AH338" s="188"/>
      <c r="AI338" s="24"/>
      <c r="AJ338" s="24"/>
    </row>
    <row r="339" spans="2:36" ht="18.350000000000001" thickBot="1">
      <c r="B339" s="14" t="s">
        <v>290</v>
      </c>
      <c r="C339" s="12">
        <v>296</v>
      </c>
      <c r="D339" s="12">
        <v>104</v>
      </c>
      <c r="E339" s="12">
        <v>51</v>
      </c>
      <c r="F339" s="12">
        <v>19</v>
      </c>
      <c r="G339" s="12">
        <v>9</v>
      </c>
      <c r="H339" s="12">
        <v>7</v>
      </c>
      <c r="I339" s="13">
        <v>2</v>
      </c>
      <c r="J339" s="91">
        <f t="shared" si="182"/>
        <v>488</v>
      </c>
      <c r="L339" s="14" t="s">
        <v>290</v>
      </c>
      <c r="M339" s="12">
        <f t="shared" si="175"/>
        <v>60.655737704918032</v>
      </c>
      <c r="N339" s="12">
        <f t="shared" si="176"/>
        <v>21.311475409836063</v>
      </c>
      <c r="O339" s="12">
        <f t="shared" si="177"/>
        <v>10.450819672131148</v>
      </c>
      <c r="P339" s="12">
        <f t="shared" si="178"/>
        <v>3.8934426229508197</v>
      </c>
      <c r="Q339" s="12">
        <f t="shared" si="179"/>
        <v>1.8442622950819672</v>
      </c>
      <c r="R339" s="12">
        <f t="shared" si="180"/>
        <v>1.4344262295081966</v>
      </c>
      <c r="S339" s="13">
        <f t="shared" si="181"/>
        <v>0.4098360655737705</v>
      </c>
      <c r="AE339" s="24"/>
      <c r="AF339" s="188"/>
      <c r="AG339" s="188"/>
      <c r="AH339" s="188"/>
      <c r="AI339" s="24"/>
      <c r="AJ339" s="24"/>
    </row>
    <row r="340" spans="2:36">
      <c r="B340" s="6" t="s">
        <v>291</v>
      </c>
      <c r="C340">
        <v>349</v>
      </c>
      <c r="D340">
        <v>171</v>
      </c>
      <c r="E340">
        <v>74</v>
      </c>
      <c r="F340">
        <v>12</v>
      </c>
      <c r="G340">
        <v>11</v>
      </c>
      <c r="H340">
        <v>6</v>
      </c>
      <c r="I340" s="5">
        <v>1</v>
      </c>
      <c r="J340" s="91">
        <f t="shared" si="182"/>
        <v>624</v>
      </c>
      <c r="L340" s="6" t="s">
        <v>291</v>
      </c>
      <c r="M340">
        <f t="shared" si="175"/>
        <v>55.929487179487182</v>
      </c>
      <c r="N340">
        <f t="shared" si="176"/>
        <v>27.403846153846157</v>
      </c>
      <c r="O340">
        <f t="shared" si="177"/>
        <v>11.858974358974358</v>
      </c>
      <c r="P340">
        <f t="shared" si="178"/>
        <v>1.9230769230769231</v>
      </c>
      <c r="Q340">
        <f t="shared" si="179"/>
        <v>1.7628205128205128</v>
      </c>
      <c r="R340">
        <f t="shared" si="180"/>
        <v>0.96153846153846156</v>
      </c>
      <c r="S340" s="5">
        <f t="shared" si="181"/>
        <v>0.16025641025641024</v>
      </c>
      <c r="AE340" s="24"/>
      <c r="AF340" s="188"/>
      <c r="AG340" s="188"/>
      <c r="AH340" s="188"/>
      <c r="AI340" s="24"/>
      <c r="AJ340" s="24"/>
    </row>
    <row r="341" spans="2:36">
      <c r="B341" s="10" t="s">
        <v>292</v>
      </c>
      <c r="C341">
        <v>288</v>
      </c>
      <c r="D341">
        <v>79</v>
      </c>
      <c r="E341">
        <v>32</v>
      </c>
      <c r="F341">
        <v>11</v>
      </c>
      <c r="G341">
        <v>5</v>
      </c>
      <c r="H341">
        <v>0</v>
      </c>
      <c r="I341" s="5">
        <v>0</v>
      </c>
      <c r="J341" s="91">
        <f t="shared" si="182"/>
        <v>415</v>
      </c>
      <c r="L341" s="10" t="s">
        <v>292</v>
      </c>
      <c r="M341">
        <f t="shared" si="175"/>
        <v>69.397590361445779</v>
      </c>
      <c r="N341">
        <f t="shared" si="176"/>
        <v>19.036144578313252</v>
      </c>
      <c r="O341">
        <f t="shared" si="177"/>
        <v>7.7108433734939767</v>
      </c>
      <c r="P341">
        <f t="shared" si="178"/>
        <v>2.6506024096385543</v>
      </c>
      <c r="Q341">
        <f t="shared" si="179"/>
        <v>1.2048192771084338</v>
      </c>
      <c r="R341">
        <f t="shared" si="180"/>
        <v>0</v>
      </c>
      <c r="S341" s="5">
        <f t="shared" si="181"/>
        <v>0</v>
      </c>
      <c r="AE341" s="24"/>
      <c r="AF341" s="188"/>
      <c r="AG341" s="188"/>
      <c r="AH341" s="188"/>
      <c r="AI341" s="24"/>
      <c r="AJ341" s="24"/>
    </row>
    <row r="342" spans="2:36">
      <c r="B342" s="10" t="s">
        <v>293</v>
      </c>
      <c r="C342">
        <v>346</v>
      </c>
      <c r="D342">
        <v>91</v>
      </c>
      <c r="E342">
        <v>23</v>
      </c>
      <c r="F342">
        <v>10</v>
      </c>
      <c r="G342">
        <v>4</v>
      </c>
      <c r="H342">
        <v>1</v>
      </c>
      <c r="I342" s="5">
        <v>0</v>
      </c>
      <c r="J342" s="91">
        <f t="shared" si="182"/>
        <v>475</v>
      </c>
      <c r="L342" s="10" t="s">
        <v>293</v>
      </c>
      <c r="M342">
        <f t="shared" si="175"/>
        <v>72.84210526315789</v>
      </c>
      <c r="N342">
        <f t="shared" si="176"/>
        <v>19.157894736842103</v>
      </c>
      <c r="O342">
        <f t="shared" si="177"/>
        <v>4.8421052631578947</v>
      </c>
      <c r="P342">
        <f t="shared" si="178"/>
        <v>2.1052631578947367</v>
      </c>
      <c r="Q342">
        <f t="shared" si="179"/>
        <v>0.84210526315789469</v>
      </c>
      <c r="R342">
        <f t="shared" si="180"/>
        <v>0.21052631578947367</v>
      </c>
      <c r="S342" s="5">
        <f t="shared" si="181"/>
        <v>0</v>
      </c>
      <c r="AE342" s="24"/>
      <c r="AF342" s="188"/>
      <c r="AG342" s="188"/>
      <c r="AH342" s="188"/>
      <c r="AI342" s="24"/>
      <c r="AJ342" s="24"/>
    </row>
    <row r="343" spans="2:36">
      <c r="B343" s="10" t="s">
        <v>294</v>
      </c>
      <c r="C343">
        <v>198</v>
      </c>
      <c r="D343">
        <v>102</v>
      </c>
      <c r="E343">
        <v>33</v>
      </c>
      <c r="F343">
        <v>11</v>
      </c>
      <c r="G343">
        <v>4</v>
      </c>
      <c r="H343">
        <v>1</v>
      </c>
      <c r="I343" s="5">
        <v>1</v>
      </c>
      <c r="J343" s="91">
        <f t="shared" si="182"/>
        <v>350</v>
      </c>
      <c r="L343" s="10" t="s">
        <v>294</v>
      </c>
      <c r="M343">
        <f t="shared" si="175"/>
        <v>56.571428571428569</v>
      </c>
      <c r="N343">
        <f t="shared" si="176"/>
        <v>29.142857142857142</v>
      </c>
      <c r="O343">
        <f t="shared" si="177"/>
        <v>9.4285714285714288</v>
      </c>
      <c r="P343">
        <f t="shared" si="178"/>
        <v>3.1428571428571432</v>
      </c>
      <c r="Q343">
        <f t="shared" si="179"/>
        <v>1.1428571428571428</v>
      </c>
      <c r="R343">
        <f t="shared" si="180"/>
        <v>0.2857142857142857</v>
      </c>
      <c r="S343" s="5">
        <f t="shared" si="181"/>
        <v>0.2857142857142857</v>
      </c>
      <c r="AE343" s="24"/>
      <c r="AF343" s="188"/>
      <c r="AG343" s="188"/>
      <c r="AH343" s="188"/>
      <c r="AI343" s="24"/>
      <c r="AJ343" s="24"/>
    </row>
    <row r="344" spans="2:36">
      <c r="B344" s="10" t="s">
        <v>295</v>
      </c>
      <c r="C344">
        <v>527</v>
      </c>
      <c r="D344">
        <v>222</v>
      </c>
      <c r="E344">
        <v>101</v>
      </c>
      <c r="F344">
        <v>55</v>
      </c>
      <c r="G344">
        <v>12</v>
      </c>
      <c r="H344">
        <v>7</v>
      </c>
      <c r="I344" s="5">
        <v>5</v>
      </c>
      <c r="J344" s="91">
        <f t="shared" si="182"/>
        <v>929</v>
      </c>
      <c r="L344" s="10" t="s">
        <v>295</v>
      </c>
      <c r="M344">
        <f t="shared" si="175"/>
        <v>56.727664155005385</v>
      </c>
      <c r="N344">
        <f t="shared" si="176"/>
        <v>23.896663078579117</v>
      </c>
      <c r="O344">
        <f t="shared" si="177"/>
        <v>10.871905274488698</v>
      </c>
      <c r="P344">
        <f t="shared" si="178"/>
        <v>5.9203444564047363</v>
      </c>
      <c r="Q344">
        <f t="shared" si="179"/>
        <v>1.2917115177610334</v>
      </c>
      <c r="R344">
        <f t="shared" si="180"/>
        <v>0.75349838536060276</v>
      </c>
      <c r="S344" s="5">
        <f t="shared" si="181"/>
        <v>0.53821313240043056</v>
      </c>
      <c r="AE344" s="24"/>
      <c r="AF344" s="188"/>
      <c r="AG344" s="188"/>
      <c r="AH344" s="188"/>
      <c r="AI344" s="24"/>
      <c r="AJ344" s="24"/>
    </row>
    <row r="345" spans="2:36" ht="18.350000000000001" thickBot="1">
      <c r="B345" s="14" t="s">
        <v>296</v>
      </c>
      <c r="C345" s="12">
        <v>166</v>
      </c>
      <c r="D345" s="12">
        <v>66</v>
      </c>
      <c r="E345" s="12">
        <v>43</v>
      </c>
      <c r="F345" s="12">
        <v>12</v>
      </c>
      <c r="G345" s="12">
        <v>9</v>
      </c>
      <c r="H345" s="12">
        <v>1</v>
      </c>
      <c r="I345" s="13">
        <v>2</v>
      </c>
      <c r="J345" s="91">
        <f t="shared" si="182"/>
        <v>299</v>
      </c>
      <c r="L345" s="14" t="s">
        <v>296</v>
      </c>
      <c r="M345" s="12">
        <f t="shared" si="175"/>
        <v>55.518394648829428</v>
      </c>
      <c r="N345" s="12">
        <f t="shared" si="176"/>
        <v>22.073578595317723</v>
      </c>
      <c r="O345" s="12">
        <f t="shared" si="177"/>
        <v>14.381270903010032</v>
      </c>
      <c r="P345" s="12">
        <f t="shared" si="178"/>
        <v>4.0133779264214047</v>
      </c>
      <c r="Q345" s="12">
        <f t="shared" si="179"/>
        <v>3.0100334448160537</v>
      </c>
      <c r="R345" s="12">
        <f t="shared" si="180"/>
        <v>0.33444816053511706</v>
      </c>
      <c r="S345" s="13">
        <f t="shared" si="181"/>
        <v>0.66889632107023411</v>
      </c>
      <c r="AE345" s="24"/>
      <c r="AF345" s="24"/>
      <c r="AG345" s="24"/>
      <c r="AH345" s="24"/>
      <c r="AI345" s="24"/>
      <c r="AJ345" s="24"/>
    </row>
    <row r="346" spans="2:36">
      <c r="B346" s="6" t="s">
        <v>297</v>
      </c>
      <c r="C346" s="25">
        <v>562</v>
      </c>
      <c r="D346" s="25">
        <v>144</v>
      </c>
      <c r="E346" s="25">
        <v>53</v>
      </c>
      <c r="F346" s="25">
        <v>19</v>
      </c>
      <c r="G346" s="25">
        <v>12</v>
      </c>
      <c r="H346" s="25">
        <v>3</v>
      </c>
      <c r="I346" s="5">
        <v>4</v>
      </c>
      <c r="J346" s="91">
        <f t="shared" si="182"/>
        <v>797</v>
      </c>
      <c r="L346" s="6" t="s">
        <v>297</v>
      </c>
      <c r="M346">
        <f t="shared" ref="M346:M351" si="183">C346/J346*100</f>
        <v>70.514429109159352</v>
      </c>
      <c r="N346">
        <f t="shared" ref="N346:N351" si="184">D346/J346*100</f>
        <v>18.067754077791719</v>
      </c>
      <c r="O346">
        <f t="shared" ref="O346:O351" si="185">E346/J346*100</f>
        <v>6.6499372647427846</v>
      </c>
      <c r="P346">
        <f t="shared" ref="P346:P351" si="186">F346/J346*100</f>
        <v>2.3839397741530743</v>
      </c>
      <c r="Q346">
        <f t="shared" ref="Q346:Q351" si="187">G346/J346*100</f>
        <v>1.5056461731493098</v>
      </c>
      <c r="R346">
        <f t="shared" ref="R346:R351" si="188">H346/J346*100</f>
        <v>0.37641154328732745</v>
      </c>
      <c r="S346" s="5">
        <f t="shared" ref="S346:S351" si="189">I346/J346*100</f>
        <v>0.50188205771643657</v>
      </c>
      <c r="AE346" s="24"/>
      <c r="AF346" s="24"/>
      <c r="AG346" s="24"/>
      <c r="AH346" s="24"/>
      <c r="AI346" s="24"/>
      <c r="AJ346" s="24"/>
    </row>
    <row r="347" spans="2:36">
      <c r="B347" s="10" t="s">
        <v>298</v>
      </c>
      <c r="C347" s="25">
        <v>591</v>
      </c>
      <c r="D347" s="25">
        <v>217</v>
      </c>
      <c r="E347" s="25">
        <v>61</v>
      </c>
      <c r="F347" s="25">
        <v>21</v>
      </c>
      <c r="G347" s="25">
        <v>14</v>
      </c>
      <c r="H347" s="25">
        <v>2</v>
      </c>
      <c r="I347" s="5">
        <v>0</v>
      </c>
      <c r="J347" s="91">
        <f t="shared" si="182"/>
        <v>906</v>
      </c>
      <c r="L347" s="10" t="s">
        <v>298</v>
      </c>
      <c r="M347">
        <f t="shared" si="183"/>
        <v>65.231788079470192</v>
      </c>
      <c r="N347">
        <f t="shared" si="184"/>
        <v>23.951434878587197</v>
      </c>
      <c r="O347">
        <f t="shared" si="185"/>
        <v>6.7328918322295799</v>
      </c>
      <c r="P347">
        <f t="shared" si="186"/>
        <v>2.3178807947019866</v>
      </c>
      <c r="Q347">
        <f t="shared" si="187"/>
        <v>1.545253863134658</v>
      </c>
      <c r="R347">
        <f t="shared" si="188"/>
        <v>0.22075055187637968</v>
      </c>
      <c r="S347" s="5">
        <f t="shared" si="189"/>
        <v>0</v>
      </c>
      <c r="AE347" s="24"/>
      <c r="AF347" s="24"/>
      <c r="AG347" s="24"/>
      <c r="AH347" s="24"/>
      <c r="AI347" s="24"/>
      <c r="AJ347" s="24"/>
    </row>
    <row r="348" spans="2:36">
      <c r="B348" s="10" t="s">
        <v>300</v>
      </c>
      <c r="C348" s="25">
        <v>466</v>
      </c>
      <c r="D348" s="25">
        <v>193</v>
      </c>
      <c r="E348" s="25">
        <v>43</v>
      </c>
      <c r="F348" s="25">
        <v>17</v>
      </c>
      <c r="G348" s="25">
        <v>9</v>
      </c>
      <c r="H348" s="25">
        <v>2</v>
      </c>
      <c r="I348" s="5">
        <v>1</v>
      </c>
      <c r="J348" s="91">
        <f t="shared" si="182"/>
        <v>731</v>
      </c>
      <c r="L348" s="10" t="s">
        <v>300</v>
      </c>
      <c r="M348">
        <f t="shared" si="183"/>
        <v>63.748290013679885</v>
      </c>
      <c r="N348">
        <f t="shared" si="184"/>
        <v>26.402188782489738</v>
      </c>
      <c r="O348">
        <f t="shared" si="185"/>
        <v>5.8823529411764701</v>
      </c>
      <c r="P348">
        <f t="shared" si="186"/>
        <v>2.3255813953488373</v>
      </c>
      <c r="Q348">
        <f t="shared" si="187"/>
        <v>1.2311901504787961</v>
      </c>
      <c r="R348">
        <f t="shared" si="188"/>
        <v>0.27359781121751026</v>
      </c>
      <c r="S348" s="5">
        <f t="shared" si="189"/>
        <v>0.13679890560875513</v>
      </c>
      <c r="AE348" s="24"/>
      <c r="AF348" s="24"/>
      <c r="AG348" s="24"/>
      <c r="AH348" s="24"/>
      <c r="AI348" s="24"/>
      <c r="AJ348" s="24"/>
    </row>
    <row r="349" spans="2:36">
      <c r="B349" s="10" t="s">
        <v>302</v>
      </c>
      <c r="C349" s="25">
        <v>535</v>
      </c>
      <c r="D349" s="25">
        <v>165</v>
      </c>
      <c r="E349" s="25">
        <v>41</v>
      </c>
      <c r="F349" s="25">
        <v>26</v>
      </c>
      <c r="G349" s="25">
        <v>17</v>
      </c>
      <c r="H349" s="25">
        <v>5</v>
      </c>
      <c r="I349" s="5">
        <v>2</v>
      </c>
      <c r="J349" s="91">
        <f t="shared" si="182"/>
        <v>791</v>
      </c>
      <c r="L349" s="10" t="s">
        <v>302</v>
      </c>
      <c r="M349">
        <f t="shared" si="183"/>
        <v>67.635903919089756</v>
      </c>
      <c r="N349">
        <f t="shared" si="184"/>
        <v>20.859671302149177</v>
      </c>
      <c r="O349">
        <f t="shared" si="185"/>
        <v>5.1833122629582808</v>
      </c>
      <c r="P349">
        <f t="shared" si="186"/>
        <v>3.2869785082174459</v>
      </c>
      <c r="Q349">
        <f t="shared" si="187"/>
        <v>2.1491782553729455</v>
      </c>
      <c r="R349">
        <f t="shared" si="188"/>
        <v>0.63211125158027814</v>
      </c>
      <c r="S349" s="5">
        <f t="shared" si="189"/>
        <v>0.25284450063211128</v>
      </c>
    </row>
    <row r="350" spans="2:36">
      <c r="B350" s="10" t="s">
        <v>304</v>
      </c>
      <c r="C350" s="25">
        <v>371</v>
      </c>
      <c r="D350" s="25">
        <v>83</v>
      </c>
      <c r="E350" s="25">
        <v>53</v>
      </c>
      <c r="F350" s="25">
        <v>33</v>
      </c>
      <c r="G350" s="25">
        <v>21</v>
      </c>
      <c r="H350" s="25">
        <v>6</v>
      </c>
      <c r="I350" s="5">
        <v>0</v>
      </c>
      <c r="J350" s="91">
        <f t="shared" si="182"/>
        <v>567</v>
      </c>
      <c r="L350" s="10" t="s">
        <v>304</v>
      </c>
      <c r="M350">
        <f t="shared" si="183"/>
        <v>65.432098765432102</v>
      </c>
      <c r="N350">
        <f t="shared" si="184"/>
        <v>14.638447971781304</v>
      </c>
      <c r="O350">
        <f t="shared" si="185"/>
        <v>9.3474426807760143</v>
      </c>
      <c r="P350">
        <f t="shared" si="186"/>
        <v>5.8201058201058196</v>
      </c>
      <c r="Q350">
        <f t="shared" si="187"/>
        <v>3.7037037037037033</v>
      </c>
      <c r="R350">
        <f t="shared" si="188"/>
        <v>1.0582010582010581</v>
      </c>
      <c r="S350" s="5">
        <f t="shared" si="189"/>
        <v>0</v>
      </c>
    </row>
    <row r="351" spans="2:36" ht="18.350000000000001" thickBot="1">
      <c r="B351" s="14" t="s">
        <v>306</v>
      </c>
      <c r="C351" s="12">
        <v>291</v>
      </c>
      <c r="D351" s="12">
        <v>91</v>
      </c>
      <c r="E351" s="12">
        <v>32</v>
      </c>
      <c r="F351" s="12">
        <v>13</v>
      </c>
      <c r="G351" s="12">
        <v>9</v>
      </c>
      <c r="H351" s="12">
        <v>3</v>
      </c>
      <c r="I351" s="13">
        <v>0</v>
      </c>
      <c r="J351" s="91">
        <f t="shared" si="182"/>
        <v>439</v>
      </c>
      <c r="L351" s="14" t="s">
        <v>306</v>
      </c>
      <c r="M351" s="12">
        <f t="shared" si="183"/>
        <v>66.287015945330296</v>
      </c>
      <c r="N351" s="12">
        <f t="shared" si="184"/>
        <v>20.728929384965831</v>
      </c>
      <c r="O351" s="12">
        <f t="shared" si="185"/>
        <v>7.2892938496583142</v>
      </c>
      <c r="P351" s="12">
        <f t="shared" si="186"/>
        <v>2.9612756264236904</v>
      </c>
      <c r="Q351" s="12">
        <f t="shared" si="187"/>
        <v>2.0501138952164011</v>
      </c>
      <c r="R351" s="12">
        <f t="shared" si="188"/>
        <v>0.68337129840546695</v>
      </c>
      <c r="S351" s="13">
        <f t="shared" si="189"/>
        <v>0</v>
      </c>
    </row>
    <row r="352" spans="2:36" ht="18.350000000000001" thickBot="1"/>
    <row r="353" spans="2:19" ht="18.350000000000001" thickBot="1">
      <c r="B353" s="19" t="s">
        <v>201</v>
      </c>
      <c r="C353" s="2" t="s">
        <v>184</v>
      </c>
      <c r="D353" s="2" t="s">
        <v>185</v>
      </c>
      <c r="E353" s="2" t="s">
        <v>186</v>
      </c>
      <c r="F353" s="2" t="s">
        <v>187</v>
      </c>
      <c r="G353" s="2" t="s">
        <v>188</v>
      </c>
      <c r="H353" s="2" t="s">
        <v>189</v>
      </c>
      <c r="I353" s="3" t="s">
        <v>190</v>
      </c>
      <c r="L353" s="19" t="s">
        <v>201</v>
      </c>
      <c r="M353" s="1" t="s">
        <v>184</v>
      </c>
      <c r="N353" s="2" t="s">
        <v>185</v>
      </c>
      <c r="O353" s="2" t="s">
        <v>186</v>
      </c>
      <c r="P353" s="2" t="s">
        <v>187</v>
      </c>
      <c r="Q353" s="2" t="s">
        <v>188</v>
      </c>
      <c r="R353" s="2" t="s">
        <v>189</v>
      </c>
      <c r="S353" s="3" t="s">
        <v>190</v>
      </c>
    </row>
    <row r="354" spans="2:19">
      <c r="B354" s="6" t="s">
        <v>279</v>
      </c>
      <c r="C354" s="15">
        <v>114</v>
      </c>
      <c r="D354" s="15">
        <v>79</v>
      </c>
      <c r="E354" s="15">
        <v>67</v>
      </c>
      <c r="F354" s="15">
        <v>21</v>
      </c>
      <c r="G354" s="15">
        <v>17</v>
      </c>
      <c r="H354" s="15">
        <v>7</v>
      </c>
      <c r="I354" s="16">
        <v>9</v>
      </c>
      <c r="J354" s="91">
        <f>SUM(C354:I354)</f>
        <v>314</v>
      </c>
      <c r="L354" s="6" t="s">
        <v>279</v>
      </c>
      <c r="M354">
        <f t="shared" ref="M354:M371" si="190">C354/J354*100</f>
        <v>36.30573248407643</v>
      </c>
      <c r="N354">
        <f t="shared" ref="N354:N371" si="191">D354/J354*100</f>
        <v>25.159235668789808</v>
      </c>
      <c r="O354">
        <f t="shared" ref="O354:O371" si="192">E354/J354*100</f>
        <v>21.337579617834397</v>
      </c>
      <c r="P354">
        <f t="shared" ref="P354:P371" si="193">F354/J354*100</f>
        <v>6.6878980891719744</v>
      </c>
      <c r="Q354">
        <f t="shared" ref="Q354:Q371" si="194">G354/J354*100</f>
        <v>5.4140127388535033</v>
      </c>
      <c r="R354">
        <f t="shared" ref="R354:R371" si="195">H354/J354*100</f>
        <v>2.2292993630573248</v>
      </c>
      <c r="S354" s="5">
        <f t="shared" ref="S354:S371" si="196">I354/J354*100</f>
        <v>2.8662420382165608</v>
      </c>
    </row>
    <row r="355" spans="2:19">
      <c r="B355" s="10" t="s">
        <v>280</v>
      </c>
      <c r="C355">
        <v>134</v>
      </c>
      <c r="D355">
        <v>106</v>
      </c>
      <c r="E355">
        <v>77</v>
      </c>
      <c r="F355">
        <v>32</v>
      </c>
      <c r="G355">
        <v>21</v>
      </c>
      <c r="H355">
        <v>9</v>
      </c>
      <c r="I355" s="5">
        <v>7</v>
      </c>
      <c r="J355" s="91">
        <f t="shared" ref="J355:J377" si="197">SUM(C355:I355)</f>
        <v>386</v>
      </c>
      <c r="L355" s="10" t="s">
        <v>280</v>
      </c>
      <c r="M355">
        <f t="shared" si="190"/>
        <v>34.715025906735754</v>
      </c>
      <c r="N355">
        <f t="shared" si="191"/>
        <v>27.461139896373055</v>
      </c>
      <c r="O355">
        <f t="shared" si="192"/>
        <v>19.948186528497409</v>
      </c>
      <c r="P355">
        <f t="shared" si="193"/>
        <v>8.2901554404145088</v>
      </c>
      <c r="Q355">
        <f t="shared" si="194"/>
        <v>5.4404145077720205</v>
      </c>
      <c r="R355">
        <f t="shared" si="195"/>
        <v>2.3316062176165802</v>
      </c>
      <c r="S355" s="5">
        <f t="shared" si="196"/>
        <v>1.8134715025906734</v>
      </c>
    </row>
    <row r="356" spans="2:19">
      <c r="B356" s="10" t="s">
        <v>281</v>
      </c>
      <c r="C356">
        <v>166</v>
      </c>
      <c r="D356">
        <v>75</v>
      </c>
      <c r="E356">
        <v>96</v>
      </c>
      <c r="F356">
        <v>44</v>
      </c>
      <c r="G356">
        <v>27</v>
      </c>
      <c r="H356">
        <v>12</v>
      </c>
      <c r="I356" s="5">
        <v>12</v>
      </c>
      <c r="J356" s="91">
        <f t="shared" si="197"/>
        <v>432</v>
      </c>
      <c r="L356" s="10" t="s">
        <v>281</v>
      </c>
      <c r="M356">
        <f t="shared" si="190"/>
        <v>38.425925925925924</v>
      </c>
      <c r="N356">
        <f t="shared" si="191"/>
        <v>17.361111111111111</v>
      </c>
      <c r="O356">
        <f t="shared" si="192"/>
        <v>22.222222222222221</v>
      </c>
      <c r="P356">
        <f t="shared" si="193"/>
        <v>10.185185185185185</v>
      </c>
      <c r="Q356">
        <f t="shared" si="194"/>
        <v>6.25</v>
      </c>
      <c r="R356">
        <f t="shared" si="195"/>
        <v>2.7777777777777777</v>
      </c>
      <c r="S356" s="5">
        <f t="shared" si="196"/>
        <v>2.7777777777777777</v>
      </c>
    </row>
    <row r="357" spans="2:19">
      <c r="B357" s="10" t="s">
        <v>282</v>
      </c>
      <c r="C357">
        <v>132</v>
      </c>
      <c r="D357">
        <v>98</v>
      </c>
      <c r="E357">
        <v>77</v>
      </c>
      <c r="F357">
        <v>31</v>
      </c>
      <c r="G357">
        <v>31</v>
      </c>
      <c r="H357">
        <v>9</v>
      </c>
      <c r="I357" s="5">
        <v>7</v>
      </c>
      <c r="J357" s="91">
        <f t="shared" si="197"/>
        <v>385</v>
      </c>
      <c r="L357" s="10" t="s">
        <v>282</v>
      </c>
      <c r="M357">
        <f t="shared" si="190"/>
        <v>34.285714285714285</v>
      </c>
      <c r="N357">
        <f t="shared" si="191"/>
        <v>25.454545454545453</v>
      </c>
      <c r="O357">
        <f t="shared" si="192"/>
        <v>20</v>
      </c>
      <c r="P357">
        <f t="shared" si="193"/>
        <v>8.0519480519480524</v>
      </c>
      <c r="Q357">
        <f t="shared" si="194"/>
        <v>8.0519480519480524</v>
      </c>
      <c r="R357">
        <f t="shared" si="195"/>
        <v>2.3376623376623376</v>
      </c>
      <c r="S357" s="5">
        <f t="shared" si="196"/>
        <v>1.8181818181818181</v>
      </c>
    </row>
    <row r="358" spans="2:19">
      <c r="B358" s="10" t="s">
        <v>283</v>
      </c>
      <c r="C358">
        <v>142</v>
      </c>
      <c r="D358">
        <v>131</v>
      </c>
      <c r="E358">
        <v>107</v>
      </c>
      <c r="F358">
        <v>47</v>
      </c>
      <c r="G358">
        <v>21</v>
      </c>
      <c r="H358">
        <v>11</v>
      </c>
      <c r="I358" s="5">
        <v>7</v>
      </c>
      <c r="J358" s="91">
        <f t="shared" si="197"/>
        <v>466</v>
      </c>
      <c r="L358" s="10" t="s">
        <v>283</v>
      </c>
      <c r="M358" s="4">
        <f t="shared" si="190"/>
        <v>30.472103004291846</v>
      </c>
      <c r="N358">
        <f t="shared" si="191"/>
        <v>28.111587982832621</v>
      </c>
      <c r="O358">
        <f t="shared" si="192"/>
        <v>22.961373390557942</v>
      </c>
      <c r="P358">
        <f t="shared" si="193"/>
        <v>10.085836909871244</v>
      </c>
      <c r="Q358">
        <f t="shared" si="194"/>
        <v>4.5064377682403434</v>
      </c>
      <c r="R358">
        <f t="shared" si="195"/>
        <v>2.3605150214592276</v>
      </c>
      <c r="S358" s="5">
        <f t="shared" si="196"/>
        <v>1.502145922746781</v>
      </c>
    </row>
    <row r="359" spans="2:19" ht="18.350000000000001" thickBot="1">
      <c r="B359" s="14" t="s">
        <v>284</v>
      </c>
      <c r="C359" s="12">
        <v>169</v>
      </c>
      <c r="D359" s="12">
        <v>57</v>
      </c>
      <c r="E359" s="12">
        <v>79</v>
      </c>
      <c r="F359" s="12">
        <v>51</v>
      </c>
      <c r="G359" s="12">
        <v>17</v>
      </c>
      <c r="H359" s="12">
        <v>14</v>
      </c>
      <c r="I359" s="13">
        <v>11</v>
      </c>
      <c r="J359" s="91">
        <f t="shared" si="197"/>
        <v>398</v>
      </c>
      <c r="L359" s="14" t="s">
        <v>284</v>
      </c>
      <c r="M359" s="11">
        <f t="shared" si="190"/>
        <v>42.462311557788944</v>
      </c>
      <c r="N359" s="12">
        <f t="shared" si="191"/>
        <v>14.321608040201006</v>
      </c>
      <c r="O359" s="12">
        <f t="shared" si="192"/>
        <v>19.849246231155778</v>
      </c>
      <c r="P359" s="12">
        <f t="shared" si="193"/>
        <v>12.814070351758794</v>
      </c>
      <c r="Q359" s="12">
        <f t="shared" si="194"/>
        <v>4.2713567839195976</v>
      </c>
      <c r="R359" s="12">
        <f t="shared" si="195"/>
        <v>3.5175879396984926</v>
      </c>
      <c r="S359" s="13">
        <f t="shared" si="196"/>
        <v>2.7638190954773871</v>
      </c>
    </row>
    <row r="360" spans="2:19">
      <c r="B360" s="6" t="s">
        <v>285</v>
      </c>
      <c r="C360" s="15">
        <v>145</v>
      </c>
      <c r="D360" s="15">
        <v>133</v>
      </c>
      <c r="E360" s="15">
        <v>61</v>
      </c>
      <c r="F360" s="15">
        <v>37</v>
      </c>
      <c r="G360" s="15">
        <v>21</v>
      </c>
      <c r="H360" s="15">
        <v>17</v>
      </c>
      <c r="I360" s="16">
        <v>7</v>
      </c>
      <c r="J360" s="91">
        <f t="shared" si="197"/>
        <v>421</v>
      </c>
      <c r="L360" s="6" t="s">
        <v>285</v>
      </c>
      <c r="M360" s="4">
        <f t="shared" si="190"/>
        <v>34.441805225653205</v>
      </c>
      <c r="N360">
        <f t="shared" si="191"/>
        <v>31.591448931116389</v>
      </c>
      <c r="O360">
        <f t="shared" si="192"/>
        <v>14.489311163895488</v>
      </c>
      <c r="P360">
        <f t="shared" si="193"/>
        <v>8.7885985748218527</v>
      </c>
      <c r="Q360">
        <f t="shared" si="194"/>
        <v>4.9881235154394297</v>
      </c>
      <c r="R360">
        <f t="shared" si="195"/>
        <v>4.0380047505938244</v>
      </c>
      <c r="S360" s="5">
        <f t="shared" si="196"/>
        <v>1.66270783847981</v>
      </c>
    </row>
    <row r="361" spans="2:19">
      <c r="B361" s="10" t="s">
        <v>286</v>
      </c>
      <c r="C361">
        <v>197</v>
      </c>
      <c r="D361">
        <v>131</v>
      </c>
      <c r="E361">
        <v>105</v>
      </c>
      <c r="F361">
        <v>47</v>
      </c>
      <c r="G361">
        <v>31</v>
      </c>
      <c r="H361">
        <v>18</v>
      </c>
      <c r="I361" s="5">
        <v>11</v>
      </c>
      <c r="J361" s="91">
        <f t="shared" si="197"/>
        <v>540</v>
      </c>
      <c r="L361" s="10" t="s">
        <v>286</v>
      </c>
      <c r="M361" s="4">
        <f t="shared" si="190"/>
        <v>36.481481481481481</v>
      </c>
      <c r="N361">
        <f t="shared" si="191"/>
        <v>24.25925925925926</v>
      </c>
      <c r="O361">
        <f t="shared" si="192"/>
        <v>19.444444444444446</v>
      </c>
      <c r="P361">
        <f t="shared" si="193"/>
        <v>8.7037037037037042</v>
      </c>
      <c r="Q361">
        <f t="shared" si="194"/>
        <v>5.7407407407407405</v>
      </c>
      <c r="R361">
        <f t="shared" si="195"/>
        <v>3.3333333333333335</v>
      </c>
      <c r="S361" s="5">
        <f t="shared" si="196"/>
        <v>2.0370370370370372</v>
      </c>
    </row>
    <row r="362" spans="2:19">
      <c r="B362" s="10" t="s">
        <v>287</v>
      </c>
      <c r="C362">
        <v>139</v>
      </c>
      <c r="D362">
        <v>127</v>
      </c>
      <c r="E362">
        <v>81</v>
      </c>
      <c r="F362">
        <v>31</v>
      </c>
      <c r="G362">
        <v>19</v>
      </c>
      <c r="H362">
        <v>11</v>
      </c>
      <c r="I362" s="5">
        <v>6</v>
      </c>
      <c r="J362" s="91">
        <f t="shared" si="197"/>
        <v>414</v>
      </c>
      <c r="L362" s="10" t="s">
        <v>287</v>
      </c>
      <c r="M362" s="4">
        <f t="shared" si="190"/>
        <v>33.574879227053138</v>
      </c>
      <c r="N362">
        <f t="shared" si="191"/>
        <v>30.676328502415455</v>
      </c>
      <c r="O362">
        <f t="shared" si="192"/>
        <v>19.565217391304348</v>
      </c>
      <c r="P362">
        <f t="shared" si="193"/>
        <v>7.4879227053140092</v>
      </c>
      <c r="Q362">
        <f t="shared" si="194"/>
        <v>4.5893719806763285</v>
      </c>
      <c r="R362">
        <f t="shared" si="195"/>
        <v>2.6570048309178742</v>
      </c>
      <c r="S362" s="5">
        <f t="shared" si="196"/>
        <v>1.4492753623188406</v>
      </c>
    </row>
    <row r="363" spans="2:19">
      <c r="B363" s="10" t="s">
        <v>288</v>
      </c>
      <c r="C363">
        <v>159</v>
      </c>
      <c r="D363">
        <v>141</v>
      </c>
      <c r="E363">
        <v>101</v>
      </c>
      <c r="F363">
        <v>34</v>
      </c>
      <c r="G363">
        <v>17</v>
      </c>
      <c r="H363">
        <v>24</v>
      </c>
      <c r="I363" s="5">
        <v>9</v>
      </c>
      <c r="J363" s="91">
        <f t="shared" si="197"/>
        <v>485</v>
      </c>
      <c r="L363" s="10" t="s">
        <v>288</v>
      </c>
      <c r="M363" s="4">
        <f t="shared" si="190"/>
        <v>32.783505154639172</v>
      </c>
      <c r="N363">
        <f t="shared" si="191"/>
        <v>29.072164948453612</v>
      </c>
      <c r="O363">
        <f t="shared" si="192"/>
        <v>20.824742268041238</v>
      </c>
      <c r="P363">
        <f t="shared" si="193"/>
        <v>7.0103092783505154</v>
      </c>
      <c r="Q363">
        <f t="shared" si="194"/>
        <v>3.5051546391752577</v>
      </c>
      <c r="R363">
        <f t="shared" si="195"/>
        <v>4.9484536082474229</v>
      </c>
      <c r="S363" s="5">
        <f t="shared" si="196"/>
        <v>1.8556701030927836</v>
      </c>
    </row>
    <row r="364" spans="2:19">
      <c r="B364" s="10" t="s">
        <v>289</v>
      </c>
      <c r="C364">
        <v>201</v>
      </c>
      <c r="D364">
        <v>177</v>
      </c>
      <c r="E364">
        <v>100</v>
      </c>
      <c r="F364">
        <v>51</v>
      </c>
      <c r="G364">
        <v>21</v>
      </c>
      <c r="H364">
        <v>13</v>
      </c>
      <c r="I364" s="5">
        <v>7</v>
      </c>
      <c r="J364" s="91">
        <f t="shared" si="197"/>
        <v>570</v>
      </c>
      <c r="L364" s="10" t="s">
        <v>289</v>
      </c>
      <c r="M364" s="4">
        <f t="shared" si="190"/>
        <v>35.263157894736842</v>
      </c>
      <c r="N364">
        <f t="shared" si="191"/>
        <v>31.05263157894737</v>
      </c>
      <c r="O364">
        <f t="shared" si="192"/>
        <v>17.543859649122805</v>
      </c>
      <c r="P364">
        <f t="shared" si="193"/>
        <v>8.9473684210526319</v>
      </c>
      <c r="Q364">
        <f t="shared" si="194"/>
        <v>3.6842105263157889</v>
      </c>
      <c r="R364">
        <f t="shared" si="195"/>
        <v>2.2807017543859649</v>
      </c>
      <c r="S364" s="5">
        <f t="shared" si="196"/>
        <v>1.2280701754385965</v>
      </c>
    </row>
    <row r="365" spans="2:19" ht="18.350000000000001" thickBot="1">
      <c r="B365" s="14" t="s">
        <v>290</v>
      </c>
      <c r="C365" s="12">
        <v>192</v>
      </c>
      <c r="D365" s="12">
        <v>147</v>
      </c>
      <c r="E365" s="12">
        <v>98</v>
      </c>
      <c r="F365" s="12">
        <v>55</v>
      </c>
      <c r="G365" s="12">
        <v>17</v>
      </c>
      <c r="H365" s="12">
        <v>4</v>
      </c>
      <c r="I365" s="13">
        <v>4</v>
      </c>
      <c r="J365" s="91">
        <f t="shared" si="197"/>
        <v>517</v>
      </c>
      <c r="L365" s="14" t="s">
        <v>290</v>
      </c>
      <c r="M365" s="12">
        <f t="shared" si="190"/>
        <v>37.137330754352035</v>
      </c>
      <c r="N365" s="12">
        <f t="shared" si="191"/>
        <v>28.433268858800776</v>
      </c>
      <c r="O365" s="12">
        <f t="shared" si="192"/>
        <v>18.955512572533848</v>
      </c>
      <c r="P365" s="12">
        <f t="shared" si="193"/>
        <v>10.638297872340425</v>
      </c>
      <c r="Q365" s="12">
        <f t="shared" si="194"/>
        <v>3.2882011605415857</v>
      </c>
      <c r="R365" s="12">
        <f t="shared" si="195"/>
        <v>0.77369439071566737</v>
      </c>
      <c r="S365" s="13">
        <f t="shared" si="196"/>
        <v>0.77369439071566737</v>
      </c>
    </row>
    <row r="366" spans="2:19">
      <c r="B366" s="6" t="s">
        <v>291</v>
      </c>
      <c r="C366">
        <v>155</v>
      </c>
      <c r="D366">
        <v>132</v>
      </c>
      <c r="E366">
        <v>66</v>
      </c>
      <c r="F366">
        <v>21</v>
      </c>
      <c r="G366">
        <v>11</v>
      </c>
      <c r="H366">
        <v>5</v>
      </c>
      <c r="I366" s="5">
        <v>5</v>
      </c>
      <c r="J366" s="91">
        <f t="shared" si="197"/>
        <v>395</v>
      </c>
      <c r="L366" s="6" t="s">
        <v>291</v>
      </c>
      <c r="M366">
        <f t="shared" si="190"/>
        <v>39.24050632911392</v>
      </c>
      <c r="N366">
        <f t="shared" si="191"/>
        <v>33.417721518987342</v>
      </c>
      <c r="O366">
        <f t="shared" si="192"/>
        <v>16.708860759493671</v>
      </c>
      <c r="P366">
        <f t="shared" si="193"/>
        <v>5.3164556962025316</v>
      </c>
      <c r="Q366">
        <f t="shared" si="194"/>
        <v>2.7848101265822782</v>
      </c>
      <c r="R366">
        <f t="shared" si="195"/>
        <v>1.2658227848101267</v>
      </c>
      <c r="S366" s="5">
        <f t="shared" si="196"/>
        <v>1.2658227848101267</v>
      </c>
    </row>
    <row r="367" spans="2:19">
      <c r="B367" s="10" t="s">
        <v>292</v>
      </c>
      <c r="C367">
        <v>127</v>
      </c>
      <c r="D367">
        <v>121</v>
      </c>
      <c r="E367">
        <v>97</v>
      </c>
      <c r="F367">
        <v>44</v>
      </c>
      <c r="G367">
        <v>21</v>
      </c>
      <c r="H367">
        <v>6</v>
      </c>
      <c r="I367" s="5">
        <v>7</v>
      </c>
      <c r="J367" s="91">
        <f t="shared" si="197"/>
        <v>423</v>
      </c>
      <c r="L367" s="10" t="s">
        <v>292</v>
      </c>
      <c r="M367">
        <f t="shared" si="190"/>
        <v>30.023640661938533</v>
      </c>
      <c r="N367">
        <f t="shared" si="191"/>
        <v>28.605200945626478</v>
      </c>
      <c r="O367">
        <f t="shared" si="192"/>
        <v>22.93144208037825</v>
      </c>
      <c r="P367">
        <f t="shared" si="193"/>
        <v>10.401891252955082</v>
      </c>
      <c r="Q367">
        <f t="shared" si="194"/>
        <v>4.9645390070921991</v>
      </c>
      <c r="R367">
        <f t="shared" si="195"/>
        <v>1.4184397163120568</v>
      </c>
      <c r="S367" s="5">
        <f t="shared" si="196"/>
        <v>1.6548463356973995</v>
      </c>
    </row>
    <row r="368" spans="2:19">
      <c r="B368" s="10" t="s">
        <v>293</v>
      </c>
      <c r="C368">
        <v>161</v>
      </c>
      <c r="D368">
        <v>147</v>
      </c>
      <c r="E368">
        <v>102</v>
      </c>
      <c r="F368">
        <v>57</v>
      </c>
      <c r="G368">
        <v>19</v>
      </c>
      <c r="H368">
        <v>7</v>
      </c>
      <c r="I368" s="5">
        <v>6</v>
      </c>
      <c r="J368" s="91">
        <f t="shared" si="197"/>
        <v>499</v>
      </c>
      <c r="L368" s="10" t="s">
        <v>293</v>
      </c>
      <c r="M368">
        <f t="shared" si="190"/>
        <v>32.264529058116231</v>
      </c>
      <c r="N368">
        <f t="shared" si="191"/>
        <v>29.458917835671343</v>
      </c>
      <c r="O368">
        <f t="shared" si="192"/>
        <v>20.440881763527056</v>
      </c>
      <c r="P368">
        <f t="shared" si="193"/>
        <v>11.422845691382765</v>
      </c>
      <c r="Q368">
        <f t="shared" si="194"/>
        <v>3.8076152304609221</v>
      </c>
      <c r="R368">
        <f t="shared" si="195"/>
        <v>1.402805611222445</v>
      </c>
      <c r="S368" s="5">
        <f t="shared" si="196"/>
        <v>1.2024048096192386</v>
      </c>
    </row>
    <row r="369" spans="2:19">
      <c r="B369" s="10" t="s">
        <v>294</v>
      </c>
      <c r="C369">
        <v>186</v>
      </c>
      <c r="D369">
        <v>164</v>
      </c>
      <c r="E369">
        <v>111</v>
      </c>
      <c r="F369">
        <v>71</v>
      </c>
      <c r="G369">
        <v>15</v>
      </c>
      <c r="H369">
        <v>12</v>
      </c>
      <c r="I369" s="5">
        <v>10</v>
      </c>
      <c r="J369" s="91">
        <f t="shared" si="197"/>
        <v>569</v>
      </c>
      <c r="L369" s="10" t="s">
        <v>294</v>
      </c>
      <c r="M369">
        <f t="shared" si="190"/>
        <v>32.68892794376098</v>
      </c>
      <c r="N369">
        <f t="shared" si="191"/>
        <v>28.822495606326886</v>
      </c>
      <c r="O369">
        <f t="shared" si="192"/>
        <v>19.507908611599298</v>
      </c>
      <c r="P369">
        <f t="shared" si="193"/>
        <v>12.478031634446397</v>
      </c>
      <c r="Q369">
        <f t="shared" si="194"/>
        <v>2.6362038664323375</v>
      </c>
      <c r="R369">
        <f t="shared" si="195"/>
        <v>2.1089630931458698</v>
      </c>
      <c r="S369" s="5">
        <f t="shared" si="196"/>
        <v>1.7574692442882252</v>
      </c>
    </row>
    <row r="370" spans="2:19">
      <c r="B370" s="10" t="s">
        <v>295</v>
      </c>
      <c r="C370">
        <v>97</v>
      </c>
      <c r="D370">
        <v>86</v>
      </c>
      <c r="E370">
        <v>71</v>
      </c>
      <c r="F370">
        <v>34</v>
      </c>
      <c r="G370">
        <v>11</v>
      </c>
      <c r="H370">
        <v>9</v>
      </c>
      <c r="I370" s="5">
        <v>9</v>
      </c>
      <c r="J370" s="91">
        <f t="shared" si="197"/>
        <v>317</v>
      </c>
      <c r="L370" s="10" t="s">
        <v>295</v>
      </c>
      <c r="M370">
        <f t="shared" si="190"/>
        <v>30.5993690851735</v>
      </c>
      <c r="N370">
        <f t="shared" si="191"/>
        <v>27.129337539432175</v>
      </c>
      <c r="O370">
        <f t="shared" si="192"/>
        <v>22.397476340694006</v>
      </c>
      <c r="P370">
        <f t="shared" si="193"/>
        <v>10.725552050473187</v>
      </c>
      <c r="Q370">
        <f t="shared" si="194"/>
        <v>3.4700315457413247</v>
      </c>
      <c r="R370">
        <f t="shared" si="195"/>
        <v>2.8391167192429023</v>
      </c>
      <c r="S370" s="5">
        <f t="shared" si="196"/>
        <v>2.8391167192429023</v>
      </c>
    </row>
    <row r="371" spans="2:19" ht="18.350000000000001" thickBot="1">
      <c r="B371" s="14" t="s">
        <v>296</v>
      </c>
      <c r="C371" s="12">
        <v>106</v>
      </c>
      <c r="D371" s="12">
        <v>96</v>
      </c>
      <c r="E371" s="12">
        <v>63</v>
      </c>
      <c r="F371" s="12">
        <v>31</v>
      </c>
      <c r="G371" s="12">
        <v>17</v>
      </c>
      <c r="H371" s="12">
        <v>15</v>
      </c>
      <c r="I371" s="13">
        <v>12</v>
      </c>
      <c r="J371" s="91">
        <f t="shared" si="197"/>
        <v>340</v>
      </c>
      <c r="L371" s="14" t="s">
        <v>296</v>
      </c>
      <c r="M371" s="12">
        <f t="shared" si="190"/>
        <v>31.176470588235293</v>
      </c>
      <c r="N371" s="12">
        <f t="shared" si="191"/>
        <v>28.235294117647058</v>
      </c>
      <c r="O371" s="12">
        <f t="shared" si="192"/>
        <v>18.529411764705884</v>
      </c>
      <c r="P371" s="12">
        <f t="shared" si="193"/>
        <v>9.117647058823529</v>
      </c>
      <c r="Q371" s="12">
        <f t="shared" si="194"/>
        <v>5</v>
      </c>
      <c r="R371" s="12">
        <f t="shared" si="195"/>
        <v>4.4117647058823533</v>
      </c>
      <c r="S371" s="13">
        <f t="shared" si="196"/>
        <v>3.5294117647058822</v>
      </c>
    </row>
    <row r="372" spans="2:19">
      <c r="B372" s="6" t="s">
        <v>297</v>
      </c>
      <c r="C372" s="25">
        <v>151</v>
      </c>
      <c r="D372" s="25">
        <v>88</v>
      </c>
      <c r="E372" s="25">
        <v>55</v>
      </c>
      <c r="F372" s="25">
        <v>26</v>
      </c>
      <c r="G372" s="25">
        <v>15</v>
      </c>
      <c r="H372" s="25">
        <v>12</v>
      </c>
      <c r="I372" s="5">
        <v>13</v>
      </c>
      <c r="J372" s="91">
        <f t="shared" si="197"/>
        <v>360</v>
      </c>
      <c r="L372" s="6" t="s">
        <v>297</v>
      </c>
      <c r="M372">
        <f t="shared" ref="M372:M377" si="198">C372/J372*100</f>
        <v>41.944444444444443</v>
      </c>
      <c r="N372">
        <f t="shared" ref="N372:N377" si="199">D372/J372*100</f>
        <v>24.444444444444443</v>
      </c>
      <c r="O372">
        <f t="shared" ref="O372:O377" si="200">E372/J372*100</f>
        <v>15.277777777777779</v>
      </c>
      <c r="P372">
        <f t="shared" ref="P372:P377" si="201">F372/J372*100</f>
        <v>7.2222222222222214</v>
      </c>
      <c r="Q372">
        <f t="shared" ref="Q372:Q377" si="202">G372/J372*100</f>
        <v>4.1666666666666661</v>
      </c>
      <c r="R372">
        <f t="shared" ref="R372:R377" si="203">H372/J372*100</f>
        <v>3.3333333333333335</v>
      </c>
      <c r="S372" s="5">
        <f t="shared" ref="S372:S377" si="204">I372/J372*100</f>
        <v>3.6111111111111107</v>
      </c>
    </row>
    <row r="373" spans="2:19">
      <c r="B373" s="10" t="s">
        <v>298</v>
      </c>
      <c r="C373" s="25">
        <v>113</v>
      </c>
      <c r="D373" s="25">
        <v>93</v>
      </c>
      <c r="E373" s="25">
        <v>47</v>
      </c>
      <c r="F373" s="25">
        <v>24</v>
      </c>
      <c r="G373" s="25">
        <v>14</v>
      </c>
      <c r="H373" s="25">
        <v>13</v>
      </c>
      <c r="I373" s="5">
        <v>9</v>
      </c>
      <c r="J373" s="91">
        <f t="shared" si="197"/>
        <v>313</v>
      </c>
      <c r="L373" s="10" t="s">
        <v>298</v>
      </c>
      <c r="M373">
        <f t="shared" si="198"/>
        <v>36.102236421725244</v>
      </c>
      <c r="N373">
        <f t="shared" si="199"/>
        <v>29.712460063897762</v>
      </c>
      <c r="O373">
        <f t="shared" si="200"/>
        <v>15.015974440894569</v>
      </c>
      <c r="P373">
        <f t="shared" si="201"/>
        <v>7.6677316293929714</v>
      </c>
      <c r="Q373">
        <f t="shared" si="202"/>
        <v>4.4728434504792327</v>
      </c>
      <c r="R373">
        <f t="shared" si="203"/>
        <v>4.1533546325878596</v>
      </c>
      <c r="S373" s="5">
        <f t="shared" si="204"/>
        <v>2.8753993610223643</v>
      </c>
    </row>
    <row r="374" spans="2:19">
      <c r="B374" s="10" t="s">
        <v>300</v>
      </c>
      <c r="C374" s="25">
        <v>234</v>
      </c>
      <c r="D374" s="25">
        <v>171</v>
      </c>
      <c r="E374" s="25">
        <v>89</v>
      </c>
      <c r="F374" s="25">
        <v>44</v>
      </c>
      <c r="G374" s="25">
        <v>13</v>
      </c>
      <c r="H374" s="25">
        <v>14</v>
      </c>
      <c r="I374" s="5">
        <v>11</v>
      </c>
      <c r="J374" s="91">
        <f t="shared" si="197"/>
        <v>576</v>
      </c>
      <c r="L374" s="10" t="s">
        <v>299</v>
      </c>
      <c r="M374">
        <f t="shared" si="198"/>
        <v>40.625</v>
      </c>
      <c r="N374">
        <f t="shared" si="199"/>
        <v>29.6875</v>
      </c>
      <c r="O374">
        <f t="shared" si="200"/>
        <v>15.451388888888889</v>
      </c>
      <c r="P374">
        <f t="shared" si="201"/>
        <v>7.6388888888888893</v>
      </c>
      <c r="Q374">
        <f t="shared" si="202"/>
        <v>2.2569444444444442</v>
      </c>
      <c r="R374">
        <f t="shared" si="203"/>
        <v>2.4305555555555558</v>
      </c>
      <c r="S374" s="5">
        <f t="shared" si="204"/>
        <v>1.9097222222222223</v>
      </c>
    </row>
    <row r="375" spans="2:19">
      <c r="B375" s="10" t="s">
        <v>307</v>
      </c>
      <c r="C375" s="25">
        <v>176</v>
      </c>
      <c r="D375" s="25">
        <v>166</v>
      </c>
      <c r="E375" s="25">
        <v>91</v>
      </c>
      <c r="F375" s="25">
        <v>53</v>
      </c>
      <c r="G375" s="25">
        <v>13</v>
      </c>
      <c r="H375" s="25">
        <v>9</v>
      </c>
      <c r="I375" s="5">
        <v>7</v>
      </c>
      <c r="J375" s="91">
        <f t="shared" si="197"/>
        <v>515</v>
      </c>
      <c r="L375" s="10" t="s">
        <v>301</v>
      </c>
      <c r="M375">
        <f t="shared" si="198"/>
        <v>34.174757281553397</v>
      </c>
      <c r="N375">
        <f t="shared" si="199"/>
        <v>32.233009708737868</v>
      </c>
      <c r="O375">
        <f t="shared" si="200"/>
        <v>17.66990291262136</v>
      </c>
      <c r="P375">
        <f t="shared" si="201"/>
        <v>10.291262135922331</v>
      </c>
      <c r="Q375">
        <f t="shared" si="202"/>
        <v>2.5242718446601939</v>
      </c>
      <c r="R375">
        <f t="shared" si="203"/>
        <v>1.7475728155339807</v>
      </c>
      <c r="S375" s="5">
        <f t="shared" si="204"/>
        <v>1.3592233009708738</v>
      </c>
    </row>
    <row r="376" spans="2:19">
      <c r="B376" s="10" t="s">
        <v>308</v>
      </c>
      <c r="C376" s="25">
        <v>104</v>
      </c>
      <c r="D376" s="25">
        <v>71</v>
      </c>
      <c r="E376" s="25">
        <v>71</v>
      </c>
      <c r="F376" s="25">
        <v>49</v>
      </c>
      <c r="G376" s="25">
        <v>14</v>
      </c>
      <c r="H376" s="25">
        <v>11</v>
      </c>
      <c r="I376" s="5">
        <v>7</v>
      </c>
      <c r="J376" s="91">
        <f t="shared" si="197"/>
        <v>327</v>
      </c>
      <c r="L376" s="10" t="s">
        <v>303</v>
      </c>
      <c r="M376">
        <f t="shared" si="198"/>
        <v>31.804281345565748</v>
      </c>
      <c r="N376">
        <f t="shared" si="199"/>
        <v>21.712538226299692</v>
      </c>
      <c r="O376">
        <f t="shared" si="200"/>
        <v>21.712538226299692</v>
      </c>
      <c r="P376">
        <f t="shared" si="201"/>
        <v>14.984709480122325</v>
      </c>
      <c r="Q376">
        <f t="shared" si="202"/>
        <v>4.281345565749235</v>
      </c>
      <c r="R376">
        <f t="shared" si="203"/>
        <v>3.3639143730886847</v>
      </c>
      <c r="S376" s="5">
        <f t="shared" si="204"/>
        <v>2.1406727828746175</v>
      </c>
    </row>
    <row r="377" spans="2:19" ht="18.350000000000001" thickBot="1">
      <c r="B377" s="14" t="s">
        <v>309</v>
      </c>
      <c r="C377" s="12">
        <v>134</v>
      </c>
      <c r="D377" s="12">
        <v>104</v>
      </c>
      <c r="E377" s="12">
        <v>64</v>
      </c>
      <c r="F377" s="12">
        <v>41</v>
      </c>
      <c r="G377" s="12">
        <v>19</v>
      </c>
      <c r="H377" s="12">
        <v>12</v>
      </c>
      <c r="I377" s="13">
        <v>4</v>
      </c>
      <c r="J377" s="91">
        <f t="shared" si="197"/>
        <v>378</v>
      </c>
      <c r="L377" s="14" t="s">
        <v>305</v>
      </c>
      <c r="M377" s="12">
        <f t="shared" si="198"/>
        <v>35.449735449735449</v>
      </c>
      <c r="N377" s="12">
        <f t="shared" si="199"/>
        <v>27.513227513227513</v>
      </c>
      <c r="O377" s="12">
        <f t="shared" si="200"/>
        <v>16.93121693121693</v>
      </c>
      <c r="P377" s="12">
        <f t="shared" si="201"/>
        <v>10.846560846560847</v>
      </c>
      <c r="Q377" s="12">
        <f t="shared" si="202"/>
        <v>5.0264550264550261</v>
      </c>
      <c r="R377" s="12">
        <f t="shared" si="203"/>
        <v>3.1746031746031744</v>
      </c>
      <c r="S377" s="13">
        <f t="shared" si="204"/>
        <v>1.0582010582010581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6F9B-0524-4C12-B2E6-2C63A4ACFC97}">
  <dimension ref="A1:AE48"/>
  <sheetViews>
    <sheetView zoomScale="55" zoomScaleNormal="55" workbookViewId="0">
      <selection activeCell="Z27" sqref="Z27"/>
    </sheetView>
  </sheetViews>
  <sheetFormatPr defaultRowHeight="18"/>
  <cols>
    <col min="1" max="1" width="12.609375" customWidth="1"/>
    <col min="5" max="5" width="12.6640625" customWidth="1"/>
    <col min="9" max="9" width="11.21875" customWidth="1"/>
    <col min="12" max="12" width="10.88671875" customWidth="1"/>
    <col min="13" max="13" width="11.5" customWidth="1"/>
  </cols>
  <sheetData>
    <row r="1" spans="1:31" ht="18.350000000000001" thickBot="1">
      <c r="A1" s="18" t="s">
        <v>514</v>
      </c>
      <c r="B1" s="1" t="s">
        <v>555</v>
      </c>
      <c r="C1" s="3"/>
      <c r="E1" s="18" t="s">
        <v>556</v>
      </c>
      <c r="F1" s="1" t="s">
        <v>557</v>
      </c>
      <c r="G1" s="3"/>
      <c r="I1" s="18" t="s">
        <v>612</v>
      </c>
      <c r="J1" s="1" t="s">
        <v>620</v>
      </c>
      <c r="K1" s="194" t="s">
        <v>617</v>
      </c>
      <c r="L1" s="195" t="s">
        <v>618</v>
      </c>
      <c r="M1" s="195" t="s">
        <v>618</v>
      </c>
      <c r="O1" s="1" t="s">
        <v>619</v>
      </c>
      <c r="P1" s="194" t="s">
        <v>617</v>
      </c>
      <c r="Q1" s="195" t="s">
        <v>618</v>
      </c>
      <c r="R1" s="195" t="s">
        <v>618</v>
      </c>
      <c r="T1" s="1" t="s">
        <v>621</v>
      </c>
      <c r="U1" s="194" t="s">
        <v>617</v>
      </c>
      <c r="V1" s="198" t="s">
        <v>618</v>
      </c>
      <c r="W1" s="195" t="s">
        <v>618</v>
      </c>
      <c r="Y1" s="24"/>
      <c r="Z1" s="24"/>
      <c r="AA1" s="24"/>
    </row>
    <row r="2" spans="1:31" ht="18.350000000000001" thickBot="1">
      <c r="B2" s="19" t="s">
        <v>49</v>
      </c>
      <c r="C2" s="3" t="s">
        <v>50</v>
      </c>
      <c r="F2" s="19" t="s">
        <v>49</v>
      </c>
      <c r="G2" s="3" t="s">
        <v>50</v>
      </c>
      <c r="J2" s="9" t="s">
        <v>613</v>
      </c>
      <c r="K2" s="10">
        <v>3.75</v>
      </c>
      <c r="L2" s="10">
        <v>3.65</v>
      </c>
      <c r="M2" s="10">
        <v>3.22</v>
      </c>
      <c r="O2" s="9" t="s">
        <v>613</v>
      </c>
      <c r="P2" s="6">
        <v>24.8</v>
      </c>
      <c r="Q2" s="6">
        <v>16.7</v>
      </c>
      <c r="R2" s="6">
        <v>13.45</v>
      </c>
      <c r="T2" s="9" t="s">
        <v>613</v>
      </c>
      <c r="U2" s="6">
        <v>94.7</v>
      </c>
      <c r="V2" s="6">
        <v>40.75</v>
      </c>
      <c r="W2" s="10">
        <v>39.14</v>
      </c>
      <c r="Y2" s="24"/>
      <c r="Z2" s="24"/>
      <c r="AA2" s="24"/>
    </row>
    <row r="3" spans="1:31">
      <c r="B3" s="10">
        <v>3.82</v>
      </c>
      <c r="C3" s="5">
        <v>3.56</v>
      </c>
      <c r="F3" s="10">
        <v>18</v>
      </c>
      <c r="G3" s="5">
        <v>19</v>
      </c>
      <c r="J3" s="4" t="s">
        <v>614</v>
      </c>
      <c r="K3" s="10">
        <v>4.3</v>
      </c>
      <c r="L3" s="10">
        <v>2.65</v>
      </c>
      <c r="M3" s="10">
        <v>3.17</v>
      </c>
      <c r="O3" s="4" t="s">
        <v>614</v>
      </c>
      <c r="P3" s="10">
        <v>27.15</v>
      </c>
      <c r="Q3" s="10">
        <v>16.55</v>
      </c>
      <c r="R3" s="10">
        <v>12.55</v>
      </c>
      <c r="T3" s="4" t="s">
        <v>614</v>
      </c>
      <c r="U3" s="10">
        <v>113.2</v>
      </c>
      <c r="V3" s="10">
        <v>41.65</v>
      </c>
      <c r="W3" s="10">
        <v>33.270000000000003</v>
      </c>
      <c r="Y3" s="189"/>
      <c r="Z3" s="189"/>
      <c r="AA3" s="189"/>
    </row>
    <row r="4" spans="1:31" ht="18.350000000000001" thickBot="1">
      <c r="B4" s="10">
        <v>2.91</v>
      </c>
      <c r="C4" s="5">
        <v>3.74</v>
      </c>
      <c r="F4" s="10">
        <v>17</v>
      </c>
      <c r="G4" s="5">
        <v>16</v>
      </c>
      <c r="J4" s="11" t="s">
        <v>615</v>
      </c>
      <c r="K4" s="14">
        <v>3.55</v>
      </c>
      <c r="L4" s="14">
        <v>3.3</v>
      </c>
      <c r="M4" s="14">
        <v>3.43</v>
      </c>
      <c r="O4" s="11" t="s">
        <v>615</v>
      </c>
      <c r="P4" s="14">
        <v>27.95</v>
      </c>
      <c r="Q4" s="14">
        <v>15.05</v>
      </c>
      <c r="R4" s="14">
        <v>12.8</v>
      </c>
      <c r="T4" s="11" t="s">
        <v>615</v>
      </c>
      <c r="U4" s="14">
        <v>93.8</v>
      </c>
      <c r="V4" s="14">
        <v>47.25</v>
      </c>
      <c r="W4" s="14">
        <v>37.71</v>
      </c>
      <c r="Y4" s="188"/>
      <c r="Z4" s="188"/>
      <c r="AA4" s="188"/>
    </row>
    <row r="5" spans="1:31" ht="18.350000000000001" thickBot="1">
      <c r="B5" s="10">
        <v>2.89</v>
      </c>
      <c r="C5" s="5">
        <v>2.99</v>
      </c>
      <c r="F5" s="10">
        <v>16</v>
      </c>
      <c r="G5" s="5">
        <v>17</v>
      </c>
      <c r="J5" s="6"/>
      <c r="K5" s="196">
        <f>AVERAGE(K2:K4)</f>
        <v>3.8666666666666671</v>
      </c>
      <c r="L5" s="196">
        <f>AVERAGE(L2:L4)</f>
        <v>3.1999999999999997</v>
      </c>
      <c r="M5" s="196">
        <f t="shared" ref="M5" si="0">AVERAGE(M2:M4)</f>
        <v>3.2733333333333334</v>
      </c>
      <c r="O5" s="6"/>
      <c r="P5" s="196">
        <f>AVERAGE(P2:P4)</f>
        <v>26.633333333333336</v>
      </c>
      <c r="Q5" s="196">
        <f>AVERAGE(Q2:Q4)</f>
        <v>16.099999999999998</v>
      </c>
      <c r="R5" s="196">
        <f t="shared" ref="R5" si="1">AVERAGE(R2:R4)</f>
        <v>12.933333333333332</v>
      </c>
      <c r="T5" s="6"/>
      <c r="U5" s="196">
        <f>AVERAGE(U2:U4)</f>
        <v>100.56666666666666</v>
      </c>
      <c r="V5" s="196">
        <f>AVERAGE(V2:V4)</f>
        <v>43.216666666666669</v>
      </c>
      <c r="W5" s="196">
        <f t="shared" ref="W5" si="2">AVERAGE(W2:W4)</f>
        <v>36.706666666666671</v>
      </c>
      <c r="Y5" s="188"/>
      <c r="Z5" s="188"/>
      <c r="AA5" s="188"/>
    </row>
    <row r="6" spans="1:31" ht="18.350000000000001" thickBot="1">
      <c r="B6" s="14">
        <v>3.43</v>
      </c>
      <c r="C6" s="13">
        <v>3.04</v>
      </c>
      <c r="F6" s="14">
        <v>18</v>
      </c>
      <c r="G6" s="13">
        <v>19</v>
      </c>
      <c r="J6" s="14"/>
      <c r="K6" s="197">
        <f>STDEV(K2:K4)</f>
        <v>0.38837267325770142</v>
      </c>
      <c r="L6" s="197">
        <f t="shared" ref="L6:M6" si="3">STDEV(L2:L4)</f>
        <v>0.5074445782546112</v>
      </c>
      <c r="M6" s="197">
        <f t="shared" si="3"/>
        <v>0.1379613472438326</v>
      </c>
      <c r="O6" s="14"/>
      <c r="P6" s="197">
        <f>STDEV(P2:P4)</f>
        <v>1.6373250542678843</v>
      </c>
      <c r="Q6" s="197">
        <f t="shared" ref="Q6:R6" si="4">STDEV(Q2:Q4)</f>
        <v>0.91241437954473248</v>
      </c>
      <c r="R6" s="197">
        <f t="shared" si="4"/>
        <v>0.46457866215887766</v>
      </c>
      <c r="T6" s="14"/>
      <c r="U6" s="197">
        <f>STDEV(U2:U4)</f>
        <v>10.950038051684267</v>
      </c>
      <c r="V6" s="197">
        <f t="shared" ref="V6:W6" si="5">STDEV(V2:V4)</f>
        <v>3.5218366420567175</v>
      </c>
      <c r="W6" s="197">
        <f t="shared" si="5"/>
        <v>3.0609203408996657</v>
      </c>
      <c r="Y6" s="188"/>
      <c r="Z6" s="188"/>
      <c r="AA6" s="188"/>
    </row>
    <row r="7" spans="1:31">
      <c r="B7" s="21">
        <f>AVERAGE(B3:B6)</f>
        <v>3.2625000000000002</v>
      </c>
      <c r="C7" s="20">
        <f>AVERAGE(C3:C6)</f>
        <v>3.3325000000000005</v>
      </c>
      <c r="F7" s="21">
        <f>AVERAGE(F3:F6)</f>
        <v>17.25</v>
      </c>
      <c r="G7" s="20">
        <f>AVERAGE(G3:G6)</f>
        <v>17.75</v>
      </c>
      <c r="Y7" s="188"/>
      <c r="Z7" s="188"/>
      <c r="AA7" s="188"/>
    </row>
    <row r="8" spans="1:31" ht="18.350000000000001" thickBot="1">
      <c r="B8" s="23">
        <f>STDEV(B3:B6)</f>
        <v>0.44791182167922283</v>
      </c>
      <c r="C8" s="22">
        <f>STDEV(C3:C6)</f>
        <v>0.37446628686705563</v>
      </c>
      <c r="F8" s="23">
        <f>STDEV(F3:F6)</f>
        <v>0.9574271077563381</v>
      </c>
      <c r="G8" s="22">
        <f>STDEV(G3:G6)</f>
        <v>1.5</v>
      </c>
      <c r="Y8" s="188"/>
      <c r="Z8" s="188"/>
      <c r="AA8" s="188"/>
      <c r="AB8" s="24"/>
      <c r="AC8" s="24"/>
      <c r="AD8" s="24"/>
      <c r="AE8" s="24"/>
    </row>
    <row r="9" spans="1:31" ht="18.350000000000001" thickBot="1">
      <c r="Y9" s="188"/>
      <c r="Z9" s="188"/>
      <c r="AA9" s="188"/>
      <c r="AB9" s="24"/>
      <c r="AC9" s="24"/>
      <c r="AD9" s="24"/>
      <c r="AE9" s="24"/>
    </row>
    <row r="10" spans="1:31" ht="18.350000000000001" thickBot="1">
      <c r="A10" s="18" t="s">
        <v>622</v>
      </c>
      <c r="B10" s="1" t="s">
        <v>623</v>
      </c>
      <c r="C10" s="194" t="s">
        <v>617</v>
      </c>
      <c r="D10" s="195" t="s">
        <v>618</v>
      </c>
      <c r="E10" s="195" t="s">
        <v>618</v>
      </c>
      <c r="G10" s="1" t="s">
        <v>624</v>
      </c>
      <c r="H10" s="194" t="s">
        <v>617</v>
      </c>
      <c r="I10" s="195" t="s">
        <v>618</v>
      </c>
      <c r="J10" s="195" t="s">
        <v>618</v>
      </c>
      <c r="L10" s="1" t="s">
        <v>625</v>
      </c>
      <c r="M10" s="194" t="s">
        <v>617</v>
      </c>
      <c r="N10" s="195" t="s">
        <v>618</v>
      </c>
      <c r="O10" s="195" t="s">
        <v>618</v>
      </c>
      <c r="P10" s="24"/>
      <c r="Q10" s="1" t="s">
        <v>626</v>
      </c>
      <c r="R10" s="194" t="s">
        <v>617</v>
      </c>
      <c r="S10" s="195" t="s">
        <v>618</v>
      </c>
      <c r="T10" s="195" t="s">
        <v>618</v>
      </c>
      <c r="V10" s="1" t="s">
        <v>616</v>
      </c>
      <c r="W10" s="194" t="s">
        <v>617</v>
      </c>
      <c r="X10" s="195" t="s">
        <v>618</v>
      </c>
      <c r="Y10" s="195" t="s">
        <v>618</v>
      </c>
      <c r="Z10" s="188"/>
      <c r="AA10" s="24"/>
      <c r="AB10" s="24"/>
      <c r="AC10" s="24"/>
      <c r="AD10" s="24"/>
      <c r="AE10" s="24"/>
    </row>
    <row r="11" spans="1:31">
      <c r="B11" s="9" t="s">
        <v>613</v>
      </c>
      <c r="C11" s="10">
        <v>13.2</v>
      </c>
      <c r="D11" s="10">
        <v>8.18</v>
      </c>
      <c r="E11" s="10">
        <v>4.0599999999999996</v>
      </c>
      <c r="G11" s="9" t="s">
        <v>613</v>
      </c>
      <c r="H11" s="6">
        <v>22.3</v>
      </c>
      <c r="I11" s="6">
        <v>9.33</v>
      </c>
      <c r="J11" s="6">
        <v>4.26</v>
      </c>
      <c r="L11" s="9" t="s">
        <v>613</v>
      </c>
      <c r="M11" s="6">
        <v>42.27</v>
      </c>
      <c r="N11" s="6">
        <v>14.47</v>
      </c>
      <c r="O11" s="6">
        <v>5.61</v>
      </c>
      <c r="P11" s="24"/>
      <c r="Q11" s="9" t="s">
        <v>613</v>
      </c>
      <c r="R11" s="6">
        <v>59.11</v>
      </c>
      <c r="S11" s="6">
        <v>22.13</v>
      </c>
      <c r="T11" s="6">
        <v>12.71</v>
      </c>
      <c r="V11" s="9" t="s">
        <v>613</v>
      </c>
      <c r="W11" s="6">
        <v>67.2</v>
      </c>
      <c r="X11" s="6">
        <v>42.11</v>
      </c>
      <c r="Y11" s="6">
        <v>34.61</v>
      </c>
      <c r="Z11" s="188"/>
      <c r="AA11" s="24"/>
      <c r="AB11" s="24"/>
      <c r="AC11" s="24"/>
      <c r="AD11" s="24"/>
      <c r="AE11" s="24"/>
    </row>
    <row r="12" spans="1:31">
      <c r="B12" s="4" t="s">
        <v>614</v>
      </c>
      <c r="C12" s="10">
        <v>15.71</v>
      </c>
      <c r="D12" s="10">
        <v>7.73</v>
      </c>
      <c r="E12" s="10">
        <v>4.1900000000000004</v>
      </c>
      <c r="G12" s="4" t="s">
        <v>614</v>
      </c>
      <c r="H12" s="10">
        <v>20.66</v>
      </c>
      <c r="I12" s="10">
        <v>7.84</v>
      </c>
      <c r="J12" s="10">
        <v>5.01</v>
      </c>
      <c r="L12" s="4" t="s">
        <v>614</v>
      </c>
      <c r="M12" s="10">
        <v>35.51</v>
      </c>
      <c r="N12" s="10">
        <v>12.26</v>
      </c>
      <c r="O12" s="10">
        <v>4.3600000000000003</v>
      </c>
      <c r="P12" s="24"/>
      <c r="Q12" s="4" t="s">
        <v>614</v>
      </c>
      <c r="R12" s="10">
        <v>54.3</v>
      </c>
      <c r="S12" s="10">
        <v>16.71</v>
      </c>
      <c r="T12" s="10">
        <v>13.37</v>
      </c>
      <c r="V12" s="4" t="s">
        <v>614</v>
      </c>
      <c r="W12" s="10">
        <v>65.319999999999993</v>
      </c>
      <c r="X12" s="10">
        <v>40.51</v>
      </c>
      <c r="Y12" s="10">
        <v>30.54</v>
      </c>
      <c r="Z12" s="188"/>
      <c r="AA12" s="189"/>
      <c r="AB12" s="189"/>
      <c r="AC12" s="189"/>
      <c r="AD12" s="24"/>
      <c r="AE12" s="24"/>
    </row>
    <row r="13" spans="1:31" ht="18.350000000000001" thickBot="1">
      <c r="B13" s="11" t="s">
        <v>615</v>
      </c>
      <c r="C13" s="14">
        <v>16.62</v>
      </c>
      <c r="D13" s="14">
        <v>7.92</v>
      </c>
      <c r="E13" s="14">
        <v>5.09</v>
      </c>
      <c r="G13" s="11" t="s">
        <v>615</v>
      </c>
      <c r="H13" s="14">
        <v>25.13</v>
      </c>
      <c r="I13" s="14">
        <v>8.36</v>
      </c>
      <c r="J13" s="14">
        <v>4.4400000000000004</v>
      </c>
      <c r="L13" s="11" t="s">
        <v>615</v>
      </c>
      <c r="M13" s="14">
        <v>38.64</v>
      </c>
      <c r="N13" s="14">
        <v>10.16</v>
      </c>
      <c r="O13" s="14">
        <v>5.12</v>
      </c>
      <c r="P13" s="24"/>
      <c r="Q13" s="11" t="s">
        <v>615</v>
      </c>
      <c r="R13" s="14">
        <v>52.14</v>
      </c>
      <c r="S13" s="14">
        <v>19.27</v>
      </c>
      <c r="T13" s="14">
        <v>11.19</v>
      </c>
      <c r="V13" s="11" t="s">
        <v>615</v>
      </c>
      <c r="W13" s="14">
        <v>61.71</v>
      </c>
      <c r="X13" s="14">
        <v>39.770000000000003</v>
      </c>
      <c r="Y13" s="14">
        <v>29.93</v>
      </c>
      <c r="Z13" s="188"/>
      <c r="AA13" s="188"/>
      <c r="AB13" s="188"/>
      <c r="AC13" s="188"/>
      <c r="AD13" s="24"/>
      <c r="AE13" s="24"/>
    </row>
    <row r="14" spans="1:31" ht="18.350000000000001" thickBot="1">
      <c r="B14" s="6"/>
      <c r="C14" s="196">
        <f>AVERAGE(C11:C13)</f>
        <v>15.176666666666668</v>
      </c>
      <c r="D14" s="196">
        <f>AVERAGE(D11:D13)</f>
        <v>7.9433333333333325</v>
      </c>
      <c r="E14" s="196">
        <f t="shared" ref="E14" si="6">AVERAGE(E11:E13)</f>
        <v>4.4466666666666663</v>
      </c>
      <c r="G14" s="6"/>
      <c r="H14" s="196">
        <f>AVERAGE(H11:H13)</f>
        <v>22.696666666666669</v>
      </c>
      <c r="I14" s="196">
        <f>AVERAGE(I11:I13)</f>
        <v>8.51</v>
      </c>
      <c r="J14" s="196">
        <f t="shared" ref="J14" si="7">AVERAGE(J11:J13)</f>
        <v>4.57</v>
      </c>
      <c r="L14" s="6"/>
      <c r="M14" s="196">
        <f>AVERAGE(M11:M13)</f>
        <v>38.806666666666665</v>
      </c>
      <c r="N14" s="196">
        <f>AVERAGE(N11:N13)</f>
        <v>12.296666666666667</v>
      </c>
      <c r="O14" s="196">
        <f t="shared" ref="O14" si="8">AVERAGE(O11:O13)</f>
        <v>5.03</v>
      </c>
      <c r="P14" s="24"/>
      <c r="Q14" s="6"/>
      <c r="R14" s="196">
        <f>AVERAGE(R11:R13)</f>
        <v>55.183333333333337</v>
      </c>
      <c r="S14" s="196">
        <f>AVERAGE(S11:S13)</f>
        <v>19.37</v>
      </c>
      <c r="T14" s="196">
        <f t="shared" ref="T14" si="9">AVERAGE(T11:T13)</f>
        <v>12.423333333333332</v>
      </c>
      <c r="V14" s="6"/>
      <c r="W14" s="196">
        <f>AVERAGE(W11:W13)</f>
        <v>64.743333333333325</v>
      </c>
      <c r="X14" s="196">
        <f>AVERAGE(X11:X13)</f>
        <v>40.796666666666674</v>
      </c>
      <c r="Y14" s="196">
        <f t="shared" ref="Y14" si="10">AVERAGE(Y11:Y13)</f>
        <v>31.693333333333339</v>
      </c>
      <c r="Z14" s="188"/>
      <c r="AA14" s="188"/>
      <c r="AB14" s="188"/>
      <c r="AC14" s="188"/>
      <c r="AD14" s="24"/>
      <c r="AE14" s="24"/>
    </row>
    <row r="15" spans="1:31" ht="18.350000000000001" thickBot="1">
      <c r="B15" s="14"/>
      <c r="C15" s="197">
        <f>STDEV(C11:C13)</f>
        <v>1.7712801397106379</v>
      </c>
      <c r="D15" s="197">
        <f t="shared" ref="D15:E15" si="11">STDEV(D11:D13)</f>
        <v>0.22590558499809865</v>
      </c>
      <c r="E15" s="197">
        <f t="shared" si="11"/>
        <v>0.56092186027407553</v>
      </c>
      <c r="G15" s="14"/>
      <c r="H15" s="197">
        <f>STDEV(H11:H13)</f>
        <v>2.261245969224341</v>
      </c>
      <c r="I15" s="197">
        <f t="shared" ref="I15:J15" si="12">STDEV(I11:I13)</f>
        <v>0.75624070242218533</v>
      </c>
      <c r="J15" s="197">
        <f t="shared" si="12"/>
        <v>0.39153543900903776</v>
      </c>
      <c r="L15" s="14"/>
      <c r="M15" s="197">
        <f>STDEV(M11:M13)</f>
        <v>3.3830804503194054</v>
      </c>
      <c r="N15" s="197">
        <f t="shared" ref="N15:O15" si="13">STDEV(N11:N13)</f>
        <v>2.1552339393516764</v>
      </c>
      <c r="O15" s="197">
        <f t="shared" si="13"/>
        <v>0.62984124983999157</v>
      </c>
      <c r="P15" s="24"/>
      <c r="Q15" s="14"/>
      <c r="R15" s="197">
        <f>STDEV(R11:R13)</f>
        <v>3.5679732809163989</v>
      </c>
      <c r="S15" s="197">
        <f t="shared" ref="S15:T15" si="14">STDEV(S11:S13)</f>
        <v>2.7113834107333612</v>
      </c>
      <c r="T15" s="197">
        <f t="shared" si="14"/>
        <v>1.1179147254300452</v>
      </c>
      <c r="V15" s="14"/>
      <c r="W15" s="197">
        <f>STDEV(W11:W13)</f>
        <v>2.7900597365170041</v>
      </c>
      <c r="X15" s="197">
        <f t="shared" ref="X15:Y15" si="15">STDEV(X11:X13)</f>
        <v>1.1960490513910078</v>
      </c>
      <c r="Y15" s="197">
        <f t="shared" si="15"/>
        <v>2.5442549662589502</v>
      </c>
      <c r="Z15" s="24"/>
      <c r="AA15" s="188"/>
      <c r="AB15" s="188"/>
      <c r="AC15" s="188"/>
      <c r="AD15" s="24"/>
      <c r="AE15" s="24"/>
    </row>
    <row r="16" spans="1:31" ht="18.350000000000001" thickBot="1">
      <c r="B16" s="24"/>
      <c r="C16" s="24"/>
      <c r="D16" s="24"/>
      <c r="E16" s="24"/>
      <c r="F16" s="24"/>
      <c r="G16" s="25"/>
      <c r="H16" s="24"/>
      <c r="I16" s="24"/>
      <c r="J16" s="2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35"/>
      <c r="Y16" s="24"/>
      <c r="Z16" s="24"/>
      <c r="AA16" s="188"/>
      <c r="AB16" s="188"/>
      <c r="AC16" s="188"/>
      <c r="AD16" s="24"/>
      <c r="AE16" s="24"/>
    </row>
    <row r="17" spans="1:31" ht="18.350000000000001" thickBot="1">
      <c r="A17" s="18" t="s">
        <v>558</v>
      </c>
      <c r="B17" s="1"/>
      <c r="C17" s="9" t="s">
        <v>559</v>
      </c>
      <c r="D17" s="15"/>
      <c r="E17" s="15"/>
      <c r="F17" s="9" t="s">
        <v>560</v>
      </c>
      <c r="G17" s="15"/>
      <c r="H17" s="16"/>
      <c r="I17" s="9" t="s">
        <v>561</v>
      </c>
      <c r="J17" s="15"/>
      <c r="K17" s="16"/>
      <c r="M17" s="1"/>
      <c r="N17" s="9" t="s">
        <v>559</v>
      </c>
      <c r="O17" s="15"/>
      <c r="P17" s="15"/>
      <c r="Q17" s="9" t="s">
        <v>560</v>
      </c>
      <c r="R17" s="15"/>
      <c r="S17" s="16"/>
      <c r="T17" s="9" t="s">
        <v>561</v>
      </c>
      <c r="U17" s="15"/>
      <c r="V17" s="16"/>
      <c r="AA17" s="188"/>
      <c r="AB17" s="188"/>
      <c r="AC17" s="188"/>
      <c r="AD17" s="24"/>
      <c r="AE17" s="24"/>
    </row>
    <row r="18" spans="1:31">
      <c r="B18" s="4" t="s">
        <v>354</v>
      </c>
      <c r="C18" s="9" t="s">
        <v>562</v>
      </c>
      <c r="D18" s="15" t="s">
        <v>562</v>
      </c>
      <c r="E18" s="16" t="s">
        <v>562</v>
      </c>
      <c r="F18" s="9" t="s">
        <v>562</v>
      </c>
      <c r="G18" s="15" t="s">
        <v>562</v>
      </c>
      <c r="H18" s="16" t="s">
        <v>562</v>
      </c>
      <c r="I18" s="9" t="s">
        <v>562</v>
      </c>
      <c r="J18" s="15" t="s">
        <v>562</v>
      </c>
      <c r="K18" s="16" t="s">
        <v>562</v>
      </c>
      <c r="M18" s="4" t="s">
        <v>354</v>
      </c>
      <c r="N18" s="9"/>
      <c r="O18" s="15"/>
      <c r="P18" s="16"/>
      <c r="Q18" s="9"/>
      <c r="R18" s="15"/>
      <c r="S18" s="16"/>
      <c r="T18" s="9"/>
      <c r="U18" s="15"/>
      <c r="V18" s="16"/>
      <c r="AA18" s="188"/>
      <c r="AB18" s="188"/>
      <c r="AC18" s="188"/>
      <c r="AD18" s="24"/>
      <c r="AE18" s="24"/>
    </row>
    <row r="19" spans="1:31">
      <c r="B19" s="4" t="s">
        <v>355</v>
      </c>
      <c r="C19" s="4" t="s">
        <v>562</v>
      </c>
      <c r="D19" s="24" t="s">
        <v>562</v>
      </c>
      <c r="E19" s="5" t="s">
        <v>562</v>
      </c>
      <c r="F19" s="4" t="s">
        <v>562</v>
      </c>
      <c r="G19" s="24" t="s">
        <v>562</v>
      </c>
      <c r="H19" s="5" t="s">
        <v>562</v>
      </c>
      <c r="I19" s="4" t="s">
        <v>562</v>
      </c>
      <c r="J19" s="24" t="s">
        <v>562</v>
      </c>
      <c r="K19" s="5" t="s">
        <v>562</v>
      </c>
      <c r="M19" s="4" t="s">
        <v>355</v>
      </c>
      <c r="N19" s="4"/>
      <c r="O19" s="24"/>
      <c r="P19" s="5"/>
      <c r="Q19" s="4"/>
      <c r="R19" s="24"/>
      <c r="S19" s="5"/>
      <c r="T19" s="4"/>
      <c r="U19" s="24"/>
      <c r="V19" s="5"/>
      <c r="AA19" s="188"/>
      <c r="AB19" s="188"/>
      <c r="AC19" s="188"/>
      <c r="AD19" s="24"/>
      <c r="AE19" s="24"/>
    </row>
    <row r="20" spans="1:31">
      <c r="B20" s="4" t="s">
        <v>356</v>
      </c>
      <c r="C20" s="4">
        <v>24.37</v>
      </c>
      <c r="D20" s="24">
        <v>24.51</v>
      </c>
      <c r="E20" s="5">
        <v>24.52</v>
      </c>
      <c r="F20" s="4">
        <v>25.12</v>
      </c>
      <c r="G20" s="25">
        <v>24.36</v>
      </c>
      <c r="H20" s="5">
        <v>24.37</v>
      </c>
      <c r="I20" s="4">
        <v>24.91</v>
      </c>
      <c r="J20" s="25">
        <v>24.83</v>
      </c>
      <c r="K20" s="5">
        <v>24.27</v>
      </c>
      <c r="M20" s="4" t="s">
        <v>356</v>
      </c>
      <c r="N20" s="4">
        <f t="shared" ref="N20" si="16">C20-C25</f>
        <v>9.6300000000000008</v>
      </c>
      <c r="O20" s="24">
        <f t="shared" ref="O20" si="17">D20-D25</f>
        <v>9.8500000000000014</v>
      </c>
      <c r="P20" s="5">
        <f t="shared" ref="P20" si="18">E20-E25</f>
        <v>9.69</v>
      </c>
      <c r="Q20" s="4">
        <f t="shared" ref="Q20" si="19">F20-F25</f>
        <v>9.9300000000000015</v>
      </c>
      <c r="R20" s="24">
        <f t="shared" ref="R20" si="20">G20-G25</f>
        <v>9.09</v>
      </c>
      <c r="S20" s="5">
        <f t="shared" ref="S20" si="21">H20-H25</f>
        <v>9.0400000000000009</v>
      </c>
      <c r="T20" s="4">
        <f t="shared" ref="T20" si="22">I20-I25</f>
        <v>9.5500000000000007</v>
      </c>
      <c r="U20" s="24">
        <f t="shared" ref="U20" si="23">J20-J25</f>
        <v>9.3399999999999981</v>
      </c>
      <c r="V20" s="5">
        <f t="shared" ref="V20" si="24">K20-K25</f>
        <v>9</v>
      </c>
      <c r="W20" s="35">
        <f>AVERAGE(N20:P20)</f>
        <v>9.7233333333333345</v>
      </c>
      <c r="AA20" s="188"/>
      <c r="AB20" s="188"/>
      <c r="AC20" s="188"/>
      <c r="AD20" s="24"/>
      <c r="AE20" s="24"/>
    </row>
    <row r="21" spans="1:31">
      <c r="B21" s="4" t="s">
        <v>357</v>
      </c>
      <c r="C21" s="4" t="s">
        <v>562</v>
      </c>
      <c r="D21" s="24" t="s">
        <v>562</v>
      </c>
      <c r="E21" s="5" t="s">
        <v>562</v>
      </c>
      <c r="F21" s="4" t="s">
        <v>562</v>
      </c>
      <c r="G21" s="24" t="s">
        <v>562</v>
      </c>
      <c r="H21" s="5" t="s">
        <v>562</v>
      </c>
      <c r="I21" s="4" t="s">
        <v>562</v>
      </c>
      <c r="J21" s="24" t="s">
        <v>562</v>
      </c>
      <c r="K21" s="5" t="s">
        <v>562</v>
      </c>
      <c r="M21" s="4" t="s">
        <v>357</v>
      </c>
      <c r="N21" s="4"/>
      <c r="O21" s="24"/>
      <c r="P21" s="5"/>
      <c r="Q21" s="4"/>
      <c r="R21" s="24"/>
      <c r="S21" s="5"/>
      <c r="T21" s="4"/>
      <c r="U21" s="24"/>
      <c r="V21" s="5"/>
      <c r="AA21" s="188"/>
      <c r="AB21" s="188"/>
      <c r="AC21" s="188"/>
      <c r="AD21" s="24"/>
      <c r="AE21" s="24"/>
    </row>
    <row r="22" spans="1:31">
      <c r="B22" s="4" t="s">
        <v>358</v>
      </c>
      <c r="C22" s="4">
        <v>19.71</v>
      </c>
      <c r="D22" s="24">
        <v>19.260000000000002</v>
      </c>
      <c r="E22" s="5">
        <v>19.37</v>
      </c>
      <c r="F22" s="4">
        <v>18.78</v>
      </c>
      <c r="G22" s="25">
        <v>18.55</v>
      </c>
      <c r="H22" s="5">
        <v>18.91</v>
      </c>
      <c r="I22" s="4">
        <v>18.79</v>
      </c>
      <c r="J22" s="25">
        <v>19.13</v>
      </c>
      <c r="K22" s="5">
        <v>18.41</v>
      </c>
      <c r="M22" s="4" t="s">
        <v>358</v>
      </c>
      <c r="N22" s="4">
        <f t="shared" ref="N22" si="25">C22-C25</f>
        <v>4.9700000000000006</v>
      </c>
      <c r="O22" s="24">
        <f t="shared" ref="O22" si="26">D22-D25</f>
        <v>4.6000000000000014</v>
      </c>
      <c r="P22" s="5">
        <f t="shared" ref="P22" si="27">E22-E25</f>
        <v>4.5400000000000009</v>
      </c>
      <c r="Q22" s="4">
        <f t="shared" ref="Q22" si="28">F22-F25</f>
        <v>3.5900000000000016</v>
      </c>
      <c r="R22" s="24">
        <f t="shared" ref="R22" si="29">G22-G25</f>
        <v>3.2800000000000011</v>
      </c>
      <c r="S22" s="5">
        <f t="shared" ref="S22" si="30">H22-H25</f>
        <v>3.58</v>
      </c>
      <c r="T22" s="4">
        <f t="shared" ref="T22" si="31">I22-I25</f>
        <v>3.4299999999999997</v>
      </c>
      <c r="U22" s="24">
        <f t="shared" ref="U22" si="32">J22-J25</f>
        <v>3.6399999999999988</v>
      </c>
      <c r="V22" s="5">
        <f t="shared" ref="V22" si="33">K22-K25</f>
        <v>3.1400000000000006</v>
      </c>
      <c r="W22" s="35">
        <f t="shared" ref="W22:W24" si="34">AVERAGE(N22:P22)</f>
        <v>4.703333333333334</v>
      </c>
      <c r="AA22" s="188"/>
      <c r="AB22" s="188"/>
      <c r="AC22" s="188"/>
      <c r="AD22" s="24"/>
      <c r="AE22" s="24"/>
    </row>
    <row r="23" spans="1:31">
      <c r="B23" s="4" t="s">
        <v>359</v>
      </c>
      <c r="C23" s="4">
        <v>21.59</v>
      </c>
      <c r="D23" s="24">
        <v>21.83</v>
      </c>
      <c r="E23" s="5">
        <v>21.93</v>
      </c>
      <c r="F23" s="4">
        <v>22.13</v>
      </c>
      <c r="G23" s="25">
        <v>22.19</v>
      </c>
      <c r="H23" s="5">
        <v>22.23</v>
      </c>
      <c r="I23" s="4">
        <v>22.31</v>
      </c>
      <c r="J23" s="25">
        <v>22.04</v>
      </c>
      <c r="K23" s="5">
        <v>21.91</v>
      </c>
      <c r="M23" s="4" t="s">
        <v>359</v>
      </c>
      <c r="N23" s="4">
        <f t="shared" ref="N23" si="35">C23-C25</f>
        <v>6.85</v>
      </c>
      <c r="O23" s="24">
        <f t="shared" ref="O23" si="36">D23-D25</f>
        <v>7.1699999999999982</v>
      </c>
      <c r="P23" s="5">
        <f t="shared" ref="P23" si="37">E23-E25</f>
        <v>7.1</v>
      </c>
      <c r="Q23" s="4">
        <f t="shared" ref="Q23" si="38">F23-F25</f>
        <v>6.9399999999999995</v>
      </c>
      <c r="R23" s="24">
        <f t="shared" ref="R23" si="39">G23-G25</f>
        <v>6.9200000000000017</v>
      </c>
      <c r="S23" s="5">
        <f t="shared" ref="S23" si="40">H23-H25</f>
        <v>6.9</v>
      </c>
      <c r="T23" s="4">
        <f t="shared" ref="T23" si="41">I23-I25</f>
        <v>6.9499999999999993</v>
      </c>
      <c r="U23" s="24">
        <f t="shared" ref="U23" si="42">J23-J25</f>
        <v>6.5499999999999989</v>
      </c>
      <c r="V23" s="5">
        <f t="shared" ref="V23" si="43">K23-K25</f>
        <v>6.6400000000000006</v>
      </c>
      <c r="W23" s="35">
        <f t="shared" si="34"/>
        <v>7.0399999999999991</v>
      </c>
      <c r="AA23" s="188"/>
      <c r="AB23" s="188"/>
      <c r="AC23" s="188"/>
      <c r="AD23" s="24"/>
      <c r="AE23" s="24"/>
    </row>
    <row r="24" spans="1:31" ht="18.350000000000001" thickBot="1">
      <c r="B24" s="4" t="s">
        <v>360</v>
      </c>
      <c r="C24" s="4">
        <v>25.21</v>
      </c>
      <c r="D24" s="25">
        <v>25.31</v>
      </c>
      <c r="E24" s="5">
        <v>25.34</v>
      </c>
      <c r="F24" s="4">
        <v>25.26</v>
      </c>
      <c r="G24" s="25">
        <v>25.36</v>
      </c>
      <c r="H24" s="5">
        <v>25.17</v>
      </c>
      <c r="I24" s="4">
        <v>25.13</v>
      </c>
      <c r="J24" s="25">
        <v>25.34</v>
      </c>
      <c r="K24" s="5">
        <v>25.41</v>
      </c>
      <c r="M24" s="11" t="s">
        <v>360</v>
      </c>
      <c r="N24" s="11">
        <f t="shared" ref="N24" si="44">C24-C25</f>
        <v>10.47</v>
      </c>
      <c r="O24" s="12">
        <f t="shared" ref="O24" si="45">D24-D25</f>
        <v>10.649999999999999</v>
      </c>
      <c r="P24" s="13">
        <f t="shared" ref="P24" si="46">E24-E25</f>
        <v>10.51</v>
      </c>
      <c r="Q24" s="11">
        <f t="shared" ref="Q24" si="47">F24-F25</f>
        <v>10.070000000000002</v>
      </c>
      <c r="R24" s="12">
        <f t="shared" ref="R24" si="48">G24-G25</f>
        <v>10.09</v>
      </c>
      <c r="S24" s="13">
        <f t="shared" ref="S24" si="49">H24-H25</f>
        <v>9.8400000000000016</v>
      </c>
      <c r="T24" s="11">
        <f t="shared" ref="T24" si="50">I24-I25</f>
        <v>9.77</v>
      </c>
      <c r="U24" s="12">
        <f t="shared" ref="U24" si="51">J24-J25</f>
        <v>9.85</v>
      </c>
      <c r="V24" s="13">
        <f t="shared" ref="V24" si="52">K24-K25</f>
        <v>10.14</v>
      </c>
      <c r="W24" s="35">
        <f t="shared" si="34"/>
        <v>10.543333333333331</v>
      </c>
      <c r="AA24" s="24"/>
      <c r="AB24" s="24"/>
      <c r="AC24" s="24"/>
      <c r="AD24" s="24"/>
      <c r="AE24" s="24"/>
    </row>
    <row r="25" spans="1:31" ht="18.350000000000001" thickBot="1">
      <c r="B25" s="1" t="s">
        <v>321</v>
      </c>
      <c r="C25" s="1">
        <v>14.74</v>
      </c>
      <c r="D25" s="2">
        <v>14.66</v>
      </c>
      <c r="E25" s="3">
        <v>14.83</v>
      </c>
      <c r="F25" s="1">
        <v>15.19</v>
      </c>
      <c r="G25" s="2">
        <v>15.27</v>
      </c>
      <c r="H25" s="3">
        <v>15.33</v>
      </c>
      <c r="I25" s="1">
        <v>15.36</v>
      </c>
      <c r="J25" s="2">
        <v>15.49</v>
      </c>
      <c r="K25" s="3">
        <v>15.27</v>
      </c>
      <c r="M25" s="7"/>
      <c r="N25" s="7"/>
      <c r="O25" s="7"/>
      <c r="P25" s="7"/>
      <c r="AA25" s="24"/>
      <c r="AB25" s="24"/>
      <c r="AC25" s="24"/>
      <c r="AD25" s="24"/>
      <c r="AE25" s="24"/>
    </row>
    <row r="26" spans="1:31" ht="18.350000000000001" thickBot="1">
      <c r="B26" s="24"/>
      <c r="C26" s="24"/>
      <c r="D26" s="24"/>
      <c r="E26" s="24"/>
      <c r="F26" s="24"/>
      <c r="G26" s="24"/>
      <c r="H26" s="24"/>
      <c r="I26" s="24"/>
      <c r="J26" s="24"/>
      <c r="K26" s="24"/>
      <c r="AA26" s="24"/>
      <c r="AB26" s="24"/>
      <c r="AC26" s="24"/>
      <c r="AD26" s="24"/>
      <c r="AE26" s="24"/>
    </row>
    <row r="27" spans="1:31" ht="18.350000000000001" thickBot="1">
      <c r="B27" s="1"/>
      <c r="C27" s="9" t="s">
        <v>559</v>
      </c>
      <c r="D27" s="15"/>
      <c r="E27" s="15"/>
      <c r="F27" s="9" t="s">
        <v>560</v>
      </c>
      <c r="G27" s="15"/>
      <c r="H27" s="16"/>
      <c r="I27" s="9" t="s">
        <v>561</v>
      </c>
      <c r="J27" s="15"/>
      <c r="K27" s="16"/>
      <c r="M27" s="1"/>
      <c r="N27" s="9" t="s">
        <v>559</v>
      </c>
      <c r="O27" s="15"/>
      <c r="P27" s="15"/>
      <c r="Q27" s="9" t="s">
        <v>560</v>
      </c>
      <c r="R27" s="15"/>
      <c r="S27" s="16"/>
      <c r="T27" s="9" t="s">
        <v>561</v>
      </c>
      <c r="U27" s="15"/>
      <c r="V27" s="16"/>
    </row>
    <row r="28" spans="1:31">
      <c r="B28" s="4" t="s">
        <v>354</v>
      </c>
      <c r="C28" s="9"/>
      <c r="D28" s="15"/>
      <c r="E28" s="16"/>
      <c r="F28" s="9"/>
      <c r="G28" s="15"/>
      <c r="H28" s="16"/>
      <c r="I28" s="9"/>
      <c r="J28" s="15"/>
      <c r="K28" s="16"/>
      <c r="M28" s="4" t="s">
        <v>354</v>
      </c>
      <c r="N28" s="9"/>
      <c r="O28" s="15"/>
      <c r="P28" s="16"/>
      <c r="Q28" s="9"/>
      <c r="R28" s="15"/>
      <c r="S28" s="16"/>
      <c r="T28" s="9"/>
      <c r="U28" s="15"/>
      <c r="V28" s="16"/>
    </row>
    <row r="29" spans="1:31">
      <c r="B29" s="4" t="s">
        <v>355</v>
      </c>
      <c r="C29" s="4"/>
      <c r="D29" s="24"/>
      <c r="E29" s="5"/>
      <c r="F29" s="4"/>
      <c r="G29" s="24"/>
      <c r="H29" s="5"/>
      <c r="I29" s="4"/>
      <c r="J29" s="24"/>
      <c r="K29" s="5"/>
      <c r="M29" s="4" t="s">
        <v>355</v>
      </c>
      <c r="N29" s="4"/>
      <c r="O29" s="24"/>
      <c r="P29" s="5"/>
      <c r="Q29" s="4"/>
      <c r="R29" s="24"/>
      <c r="S29" s="5"/>
      <c r="T29" s="4"/>
      <c r="U29" s="24"/>
      <c r="V29" s="5"/>
    </row>
    <row r="30" spans="1:31">
      <c r="B30" s="4" t="s">
        <v>356</v>
      </c>
      <c r="C30" s="4">
        <f>N20-W20</f>
        <v>-9.3333333333333712E-2</v>
      </c>
      <c r="D30" s="24">
        <f>O20-W20</f>
        <v>0.12666666666666693</v>
      </c>
      <c r="E30" s="5">
        <f>P20-W20</f>
        <v>-3.3333333333334991E-2</v>
      </c>
      <c r="F30" s="4">
        <f>Q20-W20</f>
        <v>0.206666666666667</v>
      </c>
      <c r="G30" s="24">
        <f>R20-W20</f>
        <v>-0.63333333333333464</v>
      </c>
      <c r="H30" s="5">
        <f>S20-W20</f>
        <v>-0.68333333333333357</v>
      </c>
      <c r="I30" s="4">
        <f>T20-W20</f>
        <v>-0.17333333333333378</v>
      </c>
      <c r="J30" s="24">
        <f>U20-W20</f>
        <v>-0.38333333333333641</v>
      </c>
      <c r="K30" s="5">
        <f>V20-W20</f>
        <v>-0.72333333333333449</v>
      </c>
      <c r="M30" s="4" t="s">
        <v>356</v>
      </c>
      <c r="N30" s="4">
        <f>POWER(2,-C30)</f>
        <v>1.0668322429453578</v>
      </c>
      <c r="O30" s="24">
        <f t="shared" ref="O30" si="53">POWER(2,-D30)</f>
        <v>0.91594529027024851</v>
      </c>
      <c r="P30" s="5">
        <f t="shared" ref="P30" si="54">POWER(2,-E30)</f>
        <v>1.0233738919967761</v>
      </c>
      <c r="Q30" s="4">
        <f t="shared" ref="Q30" si="55">POWER(2,-F30)</f>
        <v>0.86653704584246416</v>
      </c>
      <c r="R30" s="24">
        <f t="shared" ref="R30" si="56">POWER(2,-G30)</f>
        <v>1.551144761833736</v>
      </c>
      <c r="S30" s="5">
        <f t="shared" ref="S30" si="57">POWER(2,-H30)</f>
        <v>1.6058457637267531</v>
      </c>
      <c r="T30" s="4">
        <f t="shared" ref="T30" si="58">POWER(2,-I30)</f>
        <v>1.1276609270458047</v>
      </c>
      <c r="U30" s="24">
        <f t="shared" ref="U30" si="59">POWER(2,-J30)</f>
        <v>1.3043520697655671</v>
      </c>
      <c r="V30" s="5">
        <f t="shared" ref="V30" si="60">POWER(2,-K30)</f>
        <v>1.650992233164547</v>
      </c>
    </row>
    <row r="31" spans="1:31">
      <c r="B31" s="4" t="s">
        <v>357</v>
      </c>
      <c r="C31" s="4"/>
      <c r="D31" s="24"/>
      <c r="E31" s="5"/>
      <c r="F31" s="4"/>
      <c r="G31" s="24"/>
      <c r="H31" s="5"/>
      <c r="I31" s="4"/>
      <c r="J31" s="24"/>
      <c r="K31" s="5"/>
      <c r="M31" s="4" t="s">
        <v>357</v>
      </c>
      <c r="N31" s="4"/>
      <c r="O31" s="24"/>
      <c r="P31" s="5"/>
      <c r="Q31" s="4"/>
      <c r="R31" s="24"/>
      <c r="S31" s="5"/>
      <c r="T31" s="4"/>
      <c r="U31" s="24"/>
      <c r="V31" s="5"/>
    </row>
    <row r="32" spans="1:31">
      <c r="B32" s="4" t="s">
        <v>358</v>
      </c>
      <c r="C32" s="4">
        <f t="shared" ref="C32:C34" si="61">N22-W22</f>
        <v>0.26666666666666661</v>
      </c>
      <c r="D32" s="24">
        <f t="shared" ref="D32:D34" si="62">O22-W22</f>
        <v>-0.10333333333333261</v>
      </c>
      <c r="E32" s="5">
        <f t="shared" ref="E32:E34" si="63">P22-W22</f>
        <v>-0.16333333333333311</v>
      </c>
      <c r="F32" s="4">
        <f t="shared" ref="F32:F34" si="64">Q22-W22</f>
        <v>-1.1133333333333324</v>
      </c>
      <c r="G32" s="24">
        <f t="shared" ref="G32:G34" si="65">R22-W22</f>
        <v>-1.4233333333333329</v>
      </c>
      <c r="H32" s="5">
        <f t="shared" ref="H32:H34" si="66">S22-W22</f>
        <v>-1.123333333333334</v>
      </c>
      <c r="I32" s="4">
        <f t="shared" ref="I32:I34" si="67">T22-W22</f>
        <v>-1.2733333333333343</v>
      </c>
      <c r="J32" s="24">
        <f t="shared" ref="J32:J34" si="68">U22-W22</f>
        <v>-1.0633333333333352</v>
      </c>
      <c r="K32" s="5">
        <f t="shared" ref="K32:K34" si="69">V22-W22</f>
        <v>-1.5633333333333335</v>
      </c>
      <c r="M32" s="4" t="s">
        <v>358</v>
      </c>
      <c r="N32" s="4">
        <f t="shared" ref="N32:N34" si="70">POWER(2,-C32)</f>
        <v>0.83123789614278776</v>
      </c>
      <c r="O32" s="24">
        <f t="shared" ref="O32:O34" si="71">POWER(2,-D32)</f>
        <v>1.074252648013285</v>
      </c>
      <c r="P32" s="5">
        <f t="shared" ref="P32:P34" si="72">POWER(2,-E32)</f>
        <v>1.1198716040467589</v>
      </c>
      <c r="Q32" s="4">
        <f t="shared" ref="Q32:Q34" si="73">POWER(2,-F32)</f>
        <v>2.1634493321602082</v>
      </c>
      <c r="R32" s="24">
        <f t="shared" ref="R32:R34" si="74">POWER(2,-G32)</f>
        <v>2.6820447955068691</v>
      </c>
      <c r="S32" s="5">
        <f t="shared" ref="S32:S34" si="75">POWER(2,-H32)</f>
        <v>2.1784973122852254</v>
      </c>
      <c r="T32" s="4">
        <f t="shared" ref="T32:T34" si="76">POWER(2,-I32)</f>
        <v>2.4171941126935375</v>
      </c>
      <c r="U32" s="24">
        <f t="shared" ref="U32:U34" si="77">POWER(2,-J32)</f>
        <v>2.089754305721744</v>
      </c>
      <c r="V32" s="5">
        <f t="shared" ref="V32:V34" si="78">POWER(2,-K32)</f>
        <v>2.9553588811792579</v>
      </c>
    </row>
    <row r="33" spans="1:23">
      <c r="B33" s="4" t="s">
        <v>359</v>
      </c>
      <c r="C33" s="4">
        <f t="shared" si="61"/>
        <v>-0.1899999999999995</v>
      </c>
      <c r="D33" s="24">
        <f t="shared" si="62"/>
        <v>0.12999999999999901</v>
      </c>
      <c r="E33" s="5">
        <f t="shared" si="63"/>
        <v>6.0000000000000497E-2</v>
      </c>
      <c r="F33" s="4">
        <f t="shared" si="64"/>
        <v>-9.9999999999999645E-2</v>
      </c>
      <c r="G33" s="24">
        <f t="shared" si="65"/>
        <v>-0.11999999999999744</v>
      </c>
      <c r="H33" s="5">
        <f t="shared" si="66"/>
        <v>-0.13999999999999879</v>
      </c>
      <c r="I33" s="4">
        <f t="shared" si="67"/>
        <v>-8.9999999999999858E-2</v>
      </c>
      <c r="J33" s="24">
        <f t="shared" si="68"/>
        <v>-0.49000000000000021</v>
      </c>
      <c r="K33" s="5">
        <f t="shared" si="69"/>
        <v>-0.39999999999999858</v>
      </c>
      <c r="M33" s="4" t="s">
        <v>359</v>
      </c>
      <c r="N33" s="4">
        <f t="shared" si="70"/>
        <v>1.1407637158684232</v>
      </c>
      <c r="O33" s="24">
        <f t="shared" si="71"/>
        <v>0.91383145022940115</v>
      </c>
      <c r="P33" s="5">
        <f t="shared" si="72"/>
        <v>0.95926411932526412</v>
      </c>
      <c r="Q33" s="4">
        <f t="shared" si="73"/>
        <v>1.0717734625362929</v>
      </c>
      <c r="R33" s="24">
        <f t="shared" si="74"/>
        <v>1.0867348625260562</v>
      </c>
      <c r="S33" s="5">
        <f t="shared" si="75"/>
        <v>1.1019051158766098</v>
      </c>
      <c r="T33" s="4">
        <f t="shared" si="76"/>
        <v>1.0643701824533598</v>
      </c>
      <c r="U33" s="24">
        <f t="shared" si="77"/>
        <v>1.4044448757379973</v>
      </c>
      <c r="V33" s="5">
        <f t="shared" si="78"/>
        <v>1.3195079107728929</v>
      </c>
    </row>
    <row r="34" spans="1:23" ht="18.350000000000001" thickBot="1">
      <c r="B34" s="11" t="s">
        <v>360</v>
      </c>
      <c r="C34" s="11">
        <f t="shared" si="61"/>
        <v>-7.3333333333330586E-2</v>
      </c>
      <c r="D34" s="12">
        <f t="shared" si="62"/>
        <v>0.10666666666666735</v>
      </c>
      <c r="E34" s="13">
        <f t="shared" si="63"/>
        <v>-3.3333333333331439E-2</v>
      </c>
      <c r="F34" s="11">
        <f t="shared" si="64"/>
        <v>-0.47333333333332916</v>
      </c>
      <c r="G34" s="12">
        <f t="shared" si="65"/>
        <v>-0.45333333333333137</v>
      </c>
      <c r="H34" s="13">
        <f t="shared" si="66"/>
        <v>-0.70333333333332959</v>
      </c>
      <c r="I34" s="11">
        <f t="shared" si="67"/>
        <v>-0.77333333333333165</v>
      </c>
      <c r="J34" s="12">
        <f t="shared" si="68"/>
        <v>-0.69333333333333158</v>
      </c>
      <c r="K34" s="13">
        <f t="shared" si="69"/>
        <v>-0.40333333333333066</v>
      </c>
      <c r="M34" s="11" t="s">
        <v>360</v>
      </c>
      <c r="N34" s="11">
        <f t="shared" si="70"/>
        <v>1.0521448482007143</v>
      </c>
      <c r="O34" s="12">
        <f t="shared" si="71"/>
        <v>0.9287314100385482</v>
      </c>
      <c r="P34" s="13">
        <f t="shared" si="72"/>
        <v>1.0233738919967736</v>
      </c>
      <c r="Q34" s="11">
        <f t="shared" si="73"/>
        <v>1.3883134504797872</v>
      </c>
      <c r="R34" s="12">
        <f t="shared" si="74"/>
        <v>1.3692001289511899</v>
      </c>
      <c r="S34" s="13">
        <f t="shared" si="75"/>
        <v>1.6282625352113962</v>
      </c>
      <c r="T34" s="11">
        <f t="shared" si="76"/>
        <v>1.709214348529797</v>
      </c>
      <c r="U34" s="12">
        <f t="shared" si="77"/>
        <v>1.6170153043197222</v>
      </c>
      <c r="V34" s="13">
        <f t="shared" si="78"/>
        <v>1.3225601461225369</v>
      </c>
    </row>
    <row r="36" spans="1:23" ht="18.350000000000001" thickBot="1">
      <c r="A36" s="18" t="s">
        <v>607</v>
      </c>
      <c r="B36" s="25" t="s">
        <v>178</v>
      </c>
      <c r="C36" s="25"/>
      <c r="D36" s="25"/>
      <c r="E36" s="25" t="s">
        <v>608</v>
      </c>
      <c r="F36" s="25"/>
      <c r="H36" s="25" t="s">
        <v>178</v>
      </c>
      <c r="I36" s="25"/>
      <c r="J36" s="25"/>
      <c r="K36" s="25" t="s">
        <v>608</v>
      </c>
      <c r="L36" s="25"/>
      <c r="N36" s="25" t="s">
        <v>178</v>
      </c>
      <c r="O36" s="25"/>
      <c r="P36" s="25"/>
      <c r="Q36" s="25" t="s">
        <v>608</v>
      </c>
      <c r="R36" s="25"/>
    </row>
    <row r="37" spans="1:23" ht="18.350000000000001" thickBot="1">
      <c r="B37" s="1" t="s">
        <v>609</v>
      </c>
      <c r="C37" s="3"/>
      <c r="E37" s="1" t="s">
        <v>609</v>
      </c>
      <c r="F37" s="3"/>
      <c r="H37" s="1" t="s">
        <v>610</v>
      </c>
      <c r="I37" s="3"/>
      <c r="K37" s="1" t="s">
        <v>610</v>
      </c>
      <c r="L37" s="3"/>
      <c r="N37" s="1" t="s">
        <v>611</v>
      </c>
      <c r="O37" s="3"/>
      <c r="Q37" s="1" t="s">
        <v>611</v>
      </c>
      <c r="R37" s="3"/>
    </row>
    <row r="38" spans="1:23" ht="18.350000000000001" thickBot="1">
      <c r="B38" s="19" t="s">
        <v>176</v>
      </c>
      <c r="C38" s="13" t="s">
        <v>177</v>
      </c>
      <c r="E38" s="11" t="s">
        <v>176</v>
      </c>
      <c r="F38" s="19" t="s">
        <v>177</v>
      </c>
      <c r="H38" s="19" t="s">
        <v>176</v>
      </c>
      <c r="I38" s="13" t="s">
        <v>177</v>
      </c>
      <c r="K38" s="19" t="s">
        <v>176</v>
      </c>
      <c r="L38" s="13" t="s">
        <v>177</v>
      </c>
      <c r="N38" s="19" t="s">
        <v>176</v>
      </c>
      <c r="O38" s="13" t="s">
        <v>177</v>
      </c>
      <c r="Q38" s="19" t="s">
        <v>176</v>
      </c>
      <c r="R38" s="13" t="s">
        <v>177</v>
      </c>
    </row>
    <row r="39" spans="1:23">
      <c r="B39" s="10">
        <v>69.56</v>
      </c>
      <c r="C39" s="5">
        <v>72.569999999999993</v>
      </c>
      <c r="E39" s="9">
        <v>24.4</v>
      </c>
      <c r="F39" s="180">
        <v>2.74</v>
      </c>
      <c r="H39" s="10">
        <v>58.3</v>
      </c>
      <c r="I39" s="181">
        <v>58</v>
      </c>
      <c r="K39" s="10">
        <v>32.5</v>
      </c>
      <c r="L39" s="181">
        <v>1.73</v>
      </c>
      <c r="N39" s="10">
        <v>60.17</v>
      </c>
      <c r="O39" s="5">
        <v>60.43</v>
      </c>
      <c r="Q39" s="10">
        <v>25.44</v>
      </c>
      <c r="R39" s="5">
        <v>2.5499999999999998</v>
      </c>
      <c r="T39" s="24"/>
      <c r="U39" s="24"/>
      <c r="V39" s="24"/>
      <c r="W39" s="24"/>
    </row>
    <row r="40" spans="1:23">
      <c r="B40" s="10">
        <v>79.47</v>
      </c>
      <c r="C40" s="5">
        <v>73.709999999999994</v>
      </c>
      <c r="E40" s="187">
        <v>27.8</v>
      </c>
      <c r="F40" s="10">
        <v>3.57</v>
      </c>
      <c r="H40" s="10">
        <v>56.31</v>
      </c>
      <c r="I40" s="5">
        <v>60.22</v>
      </c>
      <c r="K40" s="10">
        <v>29.84</v>
      </c>
      <c r="L40" s="5">
        <v>0.98</v>
      </c>
      <c r="N40" s="10">
        <v>63.57</v>
      </c>
      <c r="O40" s="181">
        <v>63.9</v>
      </c>
      <c r="Q40" s="10">
        <v>23.16</v>
      </c>
      <c r="R40" s="5">
        <v>1.97</v>
      </c>
      <c r="T40" s="24"/>
      <c r="U40" s="24"/>
      <c r="V40" s="24"/>
      <c r="W40" s="24"/>
    </row>
    <row r="41" spans="1:23">
      <c r="B41" s="180">
        <v>76</v>
      </c>
      <c r="C41" s="181">
        <v>76.8</v>
      </c>
      <c r="E41" s="4">
        <v>25.65</v>
      </c>
      <c r="F41" s="10">
        <v>2.11</v>
      </c>
      <c r="H41" s="180">
        <v>61.9</v>
      </c>
      <c r="I41" s="5">
        <v>57.14</v>
      </c>
      <c r="K41" s="10">
        <v>30.55</v>
      </c>
      <c r="L41" s="5">
        <v>1.27</v>
      </c>
      <c r="N41" s="180">
        <v>64.599999999999994</v>
      </c>
      <c r="O41" s="5">
        <v>61.71</v>
      </c>
      <c r="Q41" s="180">
        <v>23.8</v>
      </c>
      <c r="R41" s="181">
        <v>2.21</v>
      </c>
      <c r="T41" s="189"/>
      <c r="U41" s="189"/>
      <c r="V41" s="189"/>
      <c r="W41" s="24"/>
    </row>
    <row r="42" spans="1:23">
      <c r="B42" s="10">
        <v>74.290000000000006</v>
      </c>
      <c r="C42" s="5">
        <v>69.569999999999993</v>
      </c>
      <c r="E42" s="4">
        <v>29.82</v>
      </c>
      <c r="F42" s="10">
        <v>2.5499999999999998</v>
      </c>
      <c r="H42" s="10">
        <v>60.22</v>
      </c>
      <c r="I42" s="5">
        <v>59.27</v>
      </c>
      <c r="K42" s="180">
        <v>33.700000000000003</v>
      </c>
      <c r="L42" s="5">
        <v>1.55</v>
      </c>
      <c r="N42" s="10">
        <v>63.19</v>
      </c>
      <c r="O42" s="5">
        <v>61.61</v>
      </c>
      <c r="Q42" s="10">
        <v>23.47</v>
      </c>
      <c r="R42" s="5">
        <v>2.04</v>
      </c>
      <c r="T42" s="188"/>
      <c r="U42" s="188"/>
      <c r="V42" s="188"/>
      <c r="W42" s="24"/>
    </row>
    <row r="43" spans="1:23" ht="18.350000000000001" thickBot="1">
      <c r="B43" s="14">
        <v>82.15</v>
      </c>
      <c r="C43" s="13">
        <v>71.17</v>
      </c>
      <c r="E43" s="11">
        <v>28.31</v>
      </c>
      <c r="F43" s="14">
        <v>3.19</v>
      </c>
      <c r="H43" s="14">
        <v>57.11</v>
      </c>
      <c r="I43" s="13">
        <v>60.1</v>
      </c>
      <c r="K43" s="14">
        <v>32.909999999999997</v>
      </c>
      <c r="L43" s="13">
        <v>0.79</v>
      </c>
      <c r="N43" s="14">
        <v>60.19</v>
      </c>
      <c r="O43" s="13">
        <v>62.55</v>
      </c>
      <c r="Q43" s="14">
        <v>21.96</v>
      </c>
      <c r="R43" s="13">
        <v>1.99</v>
      </c>
      <c r="T43" s="188"/>
      <c r="U43" s="188"/>
      <c r="V43" s="188"/>
      <c r="W43" s="24"/>
    </row>
    <row r="44" spans="1:23" ht="18.350000000000001" thickBot="1">
      <c r="B44" s="186">
        <f>AVERAGE(B39:B43)</f>
        <v>76.294000000000011</v>
      </c>
      <c r="C44" s="45">
        <f>AVERAGE(C39:C43)</f>
        <v>72.763999999999996</v>
      </c>
      <c r="E44" s="43">
        <f>AVERAGE(E39:E43)</f>
        <v>27.195999999999998</v>
      </c>
      <c r="F44" s="186">
        <f>AVERAGE(F39:F43)</f>
        <v>2.8319999999999999</v>
      </c>
      <c r="H44" s="186">
        <f>AVERAGE(H39:H43)</f>
        <v>58.767999999999994</v>
      </c>
      <c r="I44" s="45">
        <f>AVERAGE(I39:I43)</f>
        <v>58.946000000000005</v>
      </c>
      <c r="K44" s="186">
        <f>AVERAGE(K39:K43)</f>
        <v>31.9</v>
      </c>
      <c r="L44" s="45">
        <f>AVERAGE(L39:L43)</f>
        <v>1.264</v>
      </c>
      <c r="N44" s="186">
        <f>AVERAGE(N39:N43)</f>
        <v>62.344000000000008</v>
      </c>
      <c r="O44" s="45">
        <f>AVERAGE(O39:O43)</f>
        <v>62.04</v>
      </c>
      <c r="Q44" s="186">
        <f>AVERAGE(Q39:Q43)</f>
        <v>23.566000000000003</v>
      </c>
      <c r="R44" s="45">
        <f>AVERAGE(R39:R43)</f>
        <v>2.1520000000000001</v>
      </c>
      <c r="T44" s="188"/>
      <c r="U44" s="188"/>
      <c r="V44" s="188"/>
      <c r="W44" s="24"/>
    </row>
    <row r="45" spans="1:23" ht="18.350000000000001" thickBot="1">
      <c r="B45" s="28">
        <f>STDEV(B39:B43)</f>
        <v>4.8432664597356201</v>
      </c>
      <c r="C45" s="61">
        <f>STDEV(C39:C43)</f>
        <v>2.736983741274325</v>
      </c>
      <c r="E45" s="85">
        <f>STDEV(E39:E43)</f>
        <v>2.1621123930082828</v>
      </c>
      <c r="F45" s="28">
        <f>STDEV(F39:F43)</f>
        <v>0.56614485778818135</v>
      </c>
      <c r="H45" s="28">
        <f>STDEV(H39:H43)</f>
        <v>2.2873281356202471</v>
      </c>
      <c r="I45" s="61">
        <f>STDEV(I39:I43)</f>
        <v>1.3431604520681808</v>
      </c>
      <c r="K45" s="28">
        <f>STDEV(K39:K43)</f>
        <v>1.6344876873197915</v>
      </c>
      <c r="L45" s="61">
        <f>STDEV(L39:L43)</f>
        <v>0.38869010792661018</v>
      </c>
      <c r="N45" s="28">
        <f>STDEV(N39:N43)</f>
        <v>2.0417100675659103</v>
      </c>
      <c r="O45" s="61">
        <f>STDEV(O39:O43)</f>
        <v>1.2850680915811419</v>
      </c>
      <c r="Q45" s="28">
        <f>STDEV(Q39:Q43)</f>
        <v>1.2569725533996361</v>
      </c>
      <c r="R45" s="61">
        <f>STDEV(R39:R43)</f>
        <v>0.24170229622409459</v>
      </c>
      <c r="T45" s="188"/>
      <c r="U45" s="188"/>
      <c r="V45" s="188"/>
      <c r="W45" s="24"/>
    </row>
    <row r="46" spans="1:23">
      <c r="T46" s="188"/>
      <c r="U46" s="188"/>
      <c r="V46" s="188"/>
      <c r="W46" s="24"/>
    </row>
    <row r="47" spans="1:23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T47" s="188"/>
      <c r="U47" s="188"/>
      <c r="V47" s="188"/>
      <c r="W47" s="24"/>
    </row>
    <row r="48" spans="1:23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T48" s="188"/>
      <c r="U48" s="188"/>
      <c r="V48" s="188"/>
      <c r="W48" s="24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8117-F39A-42F8-91AF-507337E3E696}">
  <dimension ref="A1:P25"/>
  <sheetViews>
    <sheetView workbookViewId="0">
      <selection activeCell="M20" sqref="M20"/>
    </sheetView>
  </sheetViews>
  <sheetFormatPr defaultRowHeight="18"/>
  <cols>
    <col min="1" max="1" width="13.33203125" customWidth="1"/>
    <col min="6" max="6" width="12.33203125" customWidth="1"/>
    <col min="11" max="11" width="11.94140625" customWidth="1"/>
  </cols>
  <sheetData>
    <row r="1" spans="1:16" ht="18.350000000000001" thickBot="1">
      <c r="A1" s="18" t="s">
        <v>563</v>
      </c>
      <c r="B1" s="1" t="s">
        <v>566</v>
      </c>
      <c r="C1" s="2"/>
      <c r="D1" s="3"/>
      <c r="E1" s="170"/>
      <c r="F1" s="18" t="s">
        <v>564</v>
      </c>
      <c r="G1" s="1" t="s">
        <v>565</v>
      </c>
      <c r="H1" s="2"/>
      <c r="I1" s="3"/>
      <c r="K1" s="18" t="s">
        <v>567</v>
      </c>
      <c r="L1" s="1" t="s">
        <v>568</v>
      </c>
      <c r="M1" s="3"/>
      <c r="O1" s="1" t="s">
        <v>570</v>
      </c>
      <c r="P1" s="3"/>
    </row>
    <row r="2" spans="1:16" ht="18.350000000000001" thickBot="1">
      <c r="B2" s="19" t="s">
        <v>317</v>
      </c>
      <c r="C2" s="19" t="s">
        <v>322</v>
      </c>
      <c r="D2" s="19" t="s">
        <v>329</v>
      </c>
      <c r="E2" s="25"/>
      <c r="G2" s="19" t="s">
        <v>317</v>
      </c>
      <c r="H2" s="19" t="s">
        <v>322</v>
      </c>
      <c r="I2" s="19" t="s">
        <v>329</v>
      </c>
      <c r="L2" s="1" t="s">
        <v>49</v>
      </c>
      <c r="M2" s="19" t="s">
        <v>569</v>
      </c>
      <c r="O2" s="1" t="s">
        <v>49</v>
      </c>
      <c r="P2" s="19" t="s">
        <v>571</v>
      </c>
    </row>
    <row r="3" spans="1:16">
      <c r="B3" s="6">
        <v>35</v>
      </c>
      <c r="C3" s="6">
        <v>37</v>
      </c>
      <c r="D3" s="16">
        <v>38</v>
      </c>
      <c r="E3" s="25"/>
      <c r="G3" s="6">
        <v>46.71</v>
      </c>
      <c r="H3" s="6">
        <v>13.11</v>
      </c>
      <c r="I3" s="16">
        <v>9.7100000000000009</v>
      </c>
      <c r="L3" s="9">
        <v>0</v>
      </c>
      <c r="M3" s="6">
        <v>78.95</v>
      </c>
      <c r="O3" s="9">
        <v>0</v>
      </c>
      <c r="P3" s="6">
        <v>99.24</v>
      </c>
    </row>
    <row r="4" spans="1:16">
      <c r="B4" s="10">
        <v>36</v>
      </c>
      <c r="C4" s="10">
        <v>36</v>
      </c>
      <c r="D4" s="5">
        <v>27</v>
      </c>
      <c r="E4" s="25"/>
      <c r="G4" s="10">
        <v>33.46</v>
      </c>
      <c r="H4" s="10">
        <v>11.63</v>
      </c>
      <c r="I4" s="5">
        <v>13.63</v>
      </c>
      <c r="L4" s="4">
        <v>2.3E-2</v>
      </c>
      <c r="M4" s="10">
        <v>84.51</v>
      </c>
      <c r="O4" s="4">
        <v>3.4000000000000002E-2</v>
      </c>
      <c r="P4" s="10">
        <v>93.4</v>
      </c>
    </row>
    <row r="5" spans="1:16" ht="18.350000000000001" thickBot="1">
      <c r="B5" s="10">
        <v>29</v>
      </c>
      <c r="C5" s="10">
        <v>31</v>
      </c>
      <c r="D5" s="5">
        <v>29</v>
      </c>
      <c r="E5" s="25"/>
      <c r="G5" s="10">
        <v>37.51</v>
      </c>
      <c r="H5" s="10">
        <v>8.36</v>
      </c>
      <c r="I5" s="5">
        <v>12.51</v>
      </c>
      <c r="L5" s="11">
        <v>1.7000000000000001E-2</v>
      </c>
      <c r="M5" s="14">
        <v>69.44</v>
      </c>
      <c r="O5" s="11">
        <v>2.3E-2</v>
      </c>
      <c r="P5" s="14">
        <v>95.78</v>
      </c>
    </row>
    <row r="6" spans="1:16" ht="18.350000000000001" thickBot="1">
      <c r="B6" s="14">
        <v>36</v>
      </c>
      <c r="C6" s="14">
        <v>34</v>
      </c>
      <c r="D6" s="13">
        <v>37</v>
      </c>
      <c r="E6" s="25"/>
      <c r="G6" s="14">
        <v>39.270000000000003</v>
      </c>
      <c r="H6" s="14">
        <v>9.66</v>
      </c>
      <c r="I6" s="13">
        <v>13.69</v>
      </c>
      <c r="L6" s="27">
        <f>AVERAGE(L3:L5)</f>
        <v>1.3333333333333334E-2</v>
      </c>
      <c r="M6" s="27">
        <f>AVERAGE(M3:M5)</f>
        <v>77.63333333333334</v>
      </c>
      <c r="O6" s="27">
        <f>AVERAGE(O3:O5)</f>
        <v>1.9E-2</v>
      </c>
      <c r="P6" s="27">
        <f>AVERAGE(P3:P5)</f>
        <v>96.139999999999986</v>
      </c>
    </row>
    <row r="7" spans="1:16" ht="18.350000000000001" thickBot="1">
      <c r="B7" s="27">
        <f>AVERAGE(B3:B6)</f>
        <v>34</v>
      </c>
      <c r="C7" s="27">
        <f>AVERAGE(C3:C6)</f>
        <v>34.5</v>
      </c>
      <c r="D7" s="60">
        <f>AVERAGE(D3:D6)</f>
        <v>32.75</v>
      </c>
      <c r="E7" s="25"/>
      <c r="G7" s="27">
        <f>AVERAGE(G3:G6)</f>
        <v>39.237500000000004</v>
      </c>
      <c r="H7" s="27">
        <f>AVERAGE(H3:H6)</f>
        <v>10.690000000000001</v>
      </c>
      <c r="I7" s="60">
        <f>AVERAGE(I3:I6)</f>
        <v>12.385</v>
      </c>
      <c r="L7" s="23">
        <f>STDEV(L3:L5)</f>
        <v>1.1930353445448851E-2</v>
      </c>
      <c r="M7" s="23">
        <f>STDEV(M3:M5)</f>
        <v>7.620789547896818</v>
      </c>
      <c r="O7" s="23">
        <f>STDEV(O3:O5)</f>
        <v>1.7349351572897475E-2</v>
      </c>
      <c r="P7" s="23">
        <f>STDEV(P3:P5)</f>
        <v>2.9365966696160317</v>
      </c>
    </row>
    <row r="8" spans="1:16" ht="18.350000000000001" thickBot="1">
      <c r="B8" s="23">
        <f>STDEV(B3:B6)</f>
        <v>3.3665016461206929</v>
      </c>
      <c r="C8" s="23">
        <f>STDEV(C3:C6)</f>
        <v>2.6457513110645907</v>
      </c>
      <c r="D8" s="22">
        <f>STDEV(D3:D6)</f>
        <v>5.5602757725374259</v>
      </c>
      <c r="E8" s="25"/>
      <c r="G8" s="23">
        <f>STDEV(G3:G6)</f>
        <v>5.5438577122192765</v>
      </c>
      <c r="H8" s="23">
        <f>STDEV(H3:H6)</f>
        <v>2.0999841269241295</v>
      </c>
      <c r="I8" s="22">
        <f>STDEV(I3:I6)</f>
        <v>1.8640726023056806</v>
      </c>
    </row>
    <row r="10" spans="1:16">
      <c r="F10" s="24"/>
      <c r="G10" s="24"/>
      <c r="H10" s="24"/>
      <c r="I10" s="24"/>
      <c r="J10" s="24"/>
      <c r="K10" s="24"/>
    </row>
    <row r="11" spans="1:16">
      <c r="F11" s="24"/>
      <c r="G11" s="24"/>
      <c r="H11" s="24"/>
      <c r="I11" s="24"/>
      <c r="J11" s="24"/>
      <c r="K11" s="24"/>
    </row>
    <row r="12" spans="1:16">
      <c r="F12" s="24"/>
      <c r="G12" s="189"/>
      <c r="H12" s="189"/>
      <c r="I12" s="189"/>
      <c r="J12" s="24"/>
      <c r="K12" s="24"/>
    </row>
    <row r="13" spans="1:16">
      <c r="F13" s="24"/>
      <c r="G13" s="188"/>
      <c r="H13" s="188"/>
      <c r="I13" s="188"/>
      <c r="J13" s="24"/>
      <c r="K13" s="24"/>
    </row>
    <row r="14" spans="1:16">
      <c r="F14" s="24"/>
      <c r="G14" s="188"/>
      <c r="H14" s="188"/>
      <c r="I14" s="188"/>
      <c r="J14" s="24"/>
      <c r="K14" s="24"/>
    </row>
    <row r="15" spans="1:16">
      <c r="F15" s="24"/>
      <c r="G15" s="188"/>
      <c r="H15" s="188"/>
      <c r="I15" s="188"/>
      <c r="J15" s="24"/>
      <c r="K15" s="24"/>
    </row>
    <row r="16" spans="1:16">
      <c r="F16" s="24"/>
      <c r="G16" s="188"/>
      <c r="H16" s="188"/>
      <c r="I16" s="188"/>
      <c r="J16" s="24"/>
      <c r="K16" s="24"/>
    </row>
    <row r="17" spans="6:11">
      <c r="F17" s="24"/>
      <c r="G17" s="188"/>
      <c r="H17" s="188"/>
      <c r="I17" s="188"/>
      <c r="J17" s="24"/>
      <c r="K17" s="24"/>
    </row>
    <row r="18" spans="6:11">
      <c r="F18" s="24"/>
      <c r="G18" s="188"/>
      <c r="H18" s="188"/>
      <c r="I18" s="188"/>
      <c r="J18" s="24"/>
      <c r="K18" s="24"/>
    </row>
    <row r="19" spans="6:11">
      <c r="F19" s="24"/>
      <c r="G19" s="188"/>
      <c r="H19" s="188"/>
      <c r="I19" s="188"/>
      <c r="J19" s="24"/>
      <c r="K19" s="24"/>
    </row>
    <row r="20" spans="6:11">
      <c r="F20" s="24"/>
      <c r="G20" s="188"/>
      <c r="H20" s="188"/>
      <c r="I20" s="188"/>
      <c r="J20" s="24"/>
      <c r="K20" s="24"/>
    </row>
    <row r="21" spans="6:11">
      <c r="F21" s="24"/>
      <c r="G21" s="188"/>
      <c r="H21" s="188"/>
      <c r="I21" s="188"/>
      <c r="J21" s="24"/>
      <c r="K21" s="24"/>
    </row>
    <row r="22" spans="6:11">
      <c r="F22" s="24"/>
      <c r="G22" s="188"/>
      <c r="H22" s="188"/>
      <c r="I22" s="188"/>
      <c r="J22" s="24"/>
      <c r="K22" s="24"/>
    </row>
    <row r="23" spans="6:11">
      <c r="F23" s="24"/>
      <c r="G23" s="188"/>
      <c r="H23" s="188"/>
      <c r="I23" s="188"/>
      <c r="J23" s="24"/>
      <c r="K23" s="24"/>
    </row>
    <row r="24" spans="6:11">
      <c r="F24" s="24"/>
      <c r="G24" s="24"/>
      <c r="H24" s="24"/>
      <c r="I24" s="24"/>
      <c r="J24" s="24"/>
      <c r="K24" s="24"/>
    </row>
    <row r="25" spans="6:11">
      <c r="F25" s="24"/>
      <c r="G25" s="24"/>
      <c r="H25" s="24"/>
      <c r="I25" s="24"/>
      <c r="J25" s="24"/>
      <c r="K25" s="24"/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BBDF-4CC3-48DC-89AE-D65C06DECAD1}">
  <dimension ref="A1:T73"/>
  <sheetViews>
    <sheetView topLeftCell="A55" zoomScaleNormal="100" workbookViewId="0">
      <selection activeCell="S57" sqref="S57"/>
    </sheetView>
  </sheetViews>
  <sheetFormatPr defaultRowHeight="18"/>
  <cols>
    <col min="1" max="1" width="11.71875" customWidth="1"/>
    <col min="2" max="2" width="13.77734375" customWidth="1"/>
    <col min="9" max="9" width="10.21875" customWidth="1"/>
  </cols>
  <sheetData>
    <row r="1" spans="1:14" ht="18.350000000000001" thickBot="1">
      <c r="A1" s="18" t="s">
        <v>572</v>
      </c>
      <c r="B1" s="19"/>
      <c r="C1" s="2" t="s">
        <v>573</v>
      </c>
      <c r="D1" s="2"/>
      <c r="E1" s="3"/>
      <c r="F1" s="1" t="s">
        <v>2</v>
      </c>
      <c r="G1" s="2"/>
      <c r="H1" s="3"/>
      <c r="J1" s="19"/>
      <c r="K1" s="15" t="s">
        <v>573</v>
      </c>
      <c r="L1" s="15"/>
      <c r="M1" s="16"/>
    </row>
    <row r="2" spans="1:14">
      <c r="B2" s="6" t="s">
        <v>49</v>
      </c>
      <c r="C2" s="15">
        <v>25.63</v>
      </c>
      <c r="D2" s="15">
        <v>25.79</v>
      </c>
      <c r="E2" s="16">
        <v>25.57</v>
      </c>
      <c r="F2" s="9">
        <v>22.17</v>
      </c>
      <c r="G2" s="15">
        <v>22.22</v>
      </c>
      <c r="H2" s="16">
        <v>22.31</v>
      </c>
      <c r="J2" s="9" t="s">
        <v>49</v>
      </c>
      <c r="K2" s="9">
        <f t="shared" ref="K2:M3" si="0">C2-F2</f>
        <v>3.4599999999999973</v>
      </c>
      <c r="L2" s="15">
        <f t="shared" si="0"/>
        <v>3.5700000000000003</v>
      </c>
      <c r="M2" s="16">
        <f t="shared" si="0"/>
        <v>3.2600000000000016</v>
      </c>
      <c r="N2" s="7">
        <f>AVERAGE(K2:M2)</f>
        <v>3.4299999999999997</v>
      </c>
    </row>
    <row r="3" spans="1:14" ht="18.350000000000001" thickBot="1">
      <c r="B3" s="14" t="s">
        <v>50</v>
      </c>
      <c r="C3" s="12">
        <v>26.07</v>
      </c>
      <c r="D3" s="12">
        <v>26.32</v>
      </c>
      <c r="E3" s="13">
        <v>26.71</v>
      </c>
      <c r="F3" s="11">
        <v>22.79</v>
      </c>
      <c r="G3" s="12">
        <v>22.85</v>
      </c>
      <c r="H3" s="13">
        <v>22.61</v>
      </c>
      <c r="J3" s="11" t="s">
        <v>50</v>
      </c>
      <c r="K3" s="11">
        <f t="shared" si="0"/>
        <v>3.2800000000000011</v>
      </c>
      <c r="L3" s="12">
        <f t="shared" si="0"/>
        <v>3.4699999999999989</v>
      </c>
      <c r="M3" s="13">
        <f t="shared" si="0"/>
        <v>4.1000000000000014</v>
      </c>
    </row>
    <row r="4" spans="1:14" ht="18.350000000000001" thickBot="1"/>
    <row r="5" spans="1:14" ht="18.350000000000001" thickBot="1">
      <c r="B5" s="19"/>
      <c r="C5" s="15" t="s">
        <v>573</v>
      </c>
      <c r="D5" s="15"/>
      <c r="E5" s="16"/>
      <c r="G5" s="19"/>
      <c r="H5" s="15" t="s">
        <v>573</v>
      </c>
      <c r="I5" s="15"/>
      <c r="J5" s="16"/>
      <c r="K5" s="1"/>
      <c r="L5" s="3"/>
    </row>
    <row r="6" spans="1:14">
      <c r="A6" s="24"/>
      <c r="B6" s="9" t="s">
        <v>49</v>
      </c>
      <c r="C6" s="9">
        <f>K2-N2</f>
        <v>2.9999999999997584E-2</v>
      </c>
      <c r="D6" s="15">
        <f>L2-N2</f>
        <v>0.14000000000000057</v>
      </c>
      <c r="E6" s="16">
        <f>M2-N2</f>
        <v>-0.16999999999999815</v>
      </c>
      <c r="F6" s="24"/>
      <c r="G6" s="9" t="s">
        <v>49</v>
      </c>
      <c r="H6" s="9">
        <f t="shared" ref="H6:J7" si="1">POWER(2,-C6)</f>
        <v>0.9794202975869285</v>
      </c>
      <c r="I6" s="15">
        <f t="shared" si="1"/>
        <v>0.90751915531716054</v>
      </c>
      <c r="J6" s="16">
        <f t="shared" si="1"/>
        <v>1.1250584846888079</v>
      </c>
      <c r="K6" s="21">
        <f>AVERAGE(H6:J6)</f>
        <v>1.0039993125309656</v>
      </c>
      <c r="L6" s="130">
        <f>STDEV(H6:J6)</f>
        <v>0.11083291901588137</v>
      </c>
      <c r="M6" s="24"/>
    </row>
    <row r="7" spans="1:14" ht="18.350000000000001" thickBot="1">
      <c r="A7" s="24"/>
      <c r="B7" s="11" t="s">
        <v>50</v>
      </c>
      <c r="C7" s="11">
        <f>K3-N2</f>
        <v>-0.14999999999999858</v>
      </c>
      <c r="D7" s="12">
        <f>L3-N2</f>
        <v>3.9999999999999147E-2</v>
      </c>
      <c r="E7" s="13">
        <f>M3-N2</f>
        <v>0.67000000000000171</v>
      </c>
      <c r="F7" s="24"/>
      <c r="G7" s="11" t="s">
        <v>50</v>
      </c>
      <c r="H7" s="11">
        <f t="shared" si="1"/>
        <v>1.109569472067844</v>
      </c>
      <c r="I7" s="12">
        <f t="shared" si="1"/>
        <v>0.97265494741228609</v>
      </c>
      <c r="J7" s="13">
        <f t="shared" si="1"/>
        <v>0.62850668726091341</v>
      </c>
      <c r="K7" s="29">
        <f>AVERAGE(H7:J7)</f>
        <v>0.90357703558034774</v>
      </c>
      <c r="L7" s="23">
        <f>STDEV(H7:J7)</f>
        <v>0.24785917202888783</v>
      </c>
      <c r="M7" s="24"/>
    </row>
    <row r="8" spans="1:14" ht="18.350000000000001" thickBot="1">
      <c r="A8" s="24"/>
      <c r="B8" s="24"/>
      <c r="C8" s="24"/>
      <c r="D8" s="24"/>
      <c r="E8" s="24"/>
      <c r="F8" s="24"/>
      <c r="G8" s="35"/>
      <c r="H8" s="24"/>
      <c r="I8" s="24"/>
      <c r="J8" s="24"/>
      <c r="K8" s="24"/>
      <c r="L8" s="24"/>
      <c r="M8" s="24"/>
    </row>
    <row r="9" spans="1:14" ht="18.350000000000001" thickBot="1">
      <c r="A9" s="18" t="s">
        <v>574</v>
      </c>
      <c r="B9" s="19"/>
      <c r="C9" s="2" t="s">
        <v>573</v>
      </c>
      <c r="D9" s="2"/>
      <c r="E9" s="3"/>
      <c r="F9" s="1" t="s">
        <v>2</v>
      </c>
      <c r="G9" s="2"/>
      <c r="H9" s="3"/>
      <c r="I9" s="24"/>
      <c r="J9" s="19"/>
      <c r="K9" s="15" t="s">
        <v>573</v>
      </c>
      <c r="L9" s="15"/>
      <c r="M9" s="16"/>
    </row>
    <row r="10" spans="1:14">
      <c r="A10" s="24"/>
      <c r="B10" s="6" t="s">
        <v>575</v>
      </c>
      <c r="C10" s="9">
        <v>19.559999999999999</v>
      </c>
      <c r="D10" s="15">
        <v>19.829999999999998</v>
      </c>
      <c r="E10" s="16">
        <v>19.87</v>
      </c>
      <c r="F10" s="171">
        <v>15.14</v>
      </c>
      <c r="G10" s="172">
        <v>15.22</v>
      </c>
      <c r="H10" s="173">
        <v>15.41</v>
      </c>
      <c r="I10" s="24"/>
      <c r="J10" s="9" t="s">
        <v>575</v>
      </c>
      <c r="K10" s="9">
        <f t="shared" ref="K10:M12" si="2">C10-F10</f>
        <v>4.4199999999999982</v>
      </c>
      <c r="L10" s="15">
        <f t="shared" si="2"/>
        <v>4.6099999999999977</v>
      </c>
      <c r="M10" s="16">
        <f t="shared" si="2"/>
        <v>4.4600000000000009</v>
      </c>
      <c r="N10" s="7">
        <f>AVERAGE(K10:M10)</f>
        <v>4.4966666666666653</v>
      </c>
    </row>
    <row r="11" spans="1:14">
      <c r="A11" s="24"/>
      <c r="B11" s="10" t="s">
        <v>560</v>
      </c>
      <c r="C11" s="4">
        <v>20.09</v>
      </c>
      <c r="D11" s="24">
        <v>20.47</v>
      </c>
      <c r="E11" s="5">
        <v>20.79</v>
      </c>
      <c r="F11" s="174">
        <v>15.68</v>
      </c>
      <c r="G11" s="175">
        <v>15.73</v>
      </c>
      <c r="H11" s="176">
        <v>15.84</v>
      </c>
      <c r="I11" s="24"/>
      <c r="J11" s="4" t="s">
        <v>560</v>
      </c>
      <c r="K11" s="4">
        <f t="shared" si="2"/>
        <v>4.41</v>
      </c>
      <c r="L11" s="24">
        <f t="shared" si="2"/>
        <v>4.7399999999999984</v>
      </c>
      <c r="M11" s="5">
        <f t="shared" si="2"/>
        <v>4.9499999999999993</v>
      </c>
    </row>
    <row r="12" spans="1:14" ht="18.350000000000001" thickBot="1">
      <c r="A12" s="24"/>
      <c r="B12" s="14" t="s">
        <v>561</v>
      </c>
      <c r="C12" s="11">
        <v>20.36</v>
      </c>
      <c r="D12" s="12">
        <v>20.16</v>
      </c>
      <c r="E12" s="13">
        <v>20.39</v>
      </c>
      <c r="F12" s="177">
        <v>15.82</v>
      </c>
      <c r="G12" s="178">
        <v>15.79</v>
      </c>
      <c r="H12" s="179">
        <v>15.37</v>
      </c>
      <c r="I12" s="24"/>
      <c r="J12" s="11" t="s">
        <v>561</v>
      </c>
      <c r="K12" s="11">
        <f t="shared" si="2"/>
        <v>4.5399999999999991</v>
      </c>
      <c r="L12" s="12">
        <f t="shared" si="2"/>
        <v>4.370000000000001</v>
      </c>
      <c r="M12" s="13">
        <f t="shared" si="2"/>
        <v>5.0200000000000014</v>
      </c>
    </row>
    <row r="13" spans="1:14" ht="18.350000000000001" thickBot="1">
      <c r="A13" s="24"/>
      <c r="B13" s="24"/>
      <c r="C13" s="24"/>
      <c r="D13" s="24"/>
      <c r="E13" s="24"/>
      <c r="F13" s="24"/>
      <c r="G13" s="35"/>
      <c r="H13" s="24"/>
      <c r="I13" s="24"/>
      <c r="J13" s="24"/>
      <c r="K13" s="24"/>
      <c r="L13" s="24"/>
      <c r="M13" s="24"/>
    </row>
    <row r="14" spans="1:14" ht="18.350000000000001" thickBot="1">
      <c r="A14" s="24"/>
      <c r="B14" s="19"/>
      <c r="C14" s="15" t="s">
        <v>573</v>
      </c>
      <c r="D14" s="15"/>
      <c r="E14" s="16"/>
      <c r="G14" s="6"/>
      <c r="H14" s="15" t="s">
        <v>573</v>
      </c>
      <c r="I14" s="15"/>
      <c r="J14" s="16"/>
      <c r="K14" s="9"/>
      <c r="L14" s="16"/>
      <c r="M14" s="24"/>
    </row>
    <row r="15" spans="1:14">
      <c r="A15" s="24"/>
      <c r="B15" s="6" t="s">
        <v>575</v>
      </c>
      <c r="C15" s="9">
        <f>K10-N10</f>
        <v>-7.6666666666667105E-2</v>
      </c>
      <c r="D15" s="15">
        <f>L10-N10</f>
        <v>0.1133333333333324</v>
      </c>
      <c r="E15" s="16">
        <f>M10-N10</f>
        <v>-3.6666666666664405E-2</v>
      </c>
      <c r="F15" s="24"/>
      <c r="G15" s="9" t="s">
        <v>575</v>
      </c>
      <c r="H15" s="9">
        <f>POWER(2,-C15)</f>
        <v>1.0545786295160133</v>
      </c>
      <c r="I15" s="15">
        <f>POWER(2,-D15)</f>
        <v>0.92444966021136088</v>
      </c>
      <c r="J15" s="16">
        <f>POWER(2,-E15)</f>
        <v>1.0257411214340162</v>
      </c>
      <c r="K15" s="21">
        <f>AVERAGE(H15:J15)</f>
        <v>1.0015898037204634</v>
      </c>
      <c r="L15" s="130">
        <f>STDEV(H15:J15)</f>
        <v>6.8343630087584026E-2</v>
      </c>
      <c r="M15" s="24"/>
    </row>
    <row r="16" spans="1:14">
      <c r="A16" s="24"/>
      <c r="B16" s="10" t="s">
        <v>560</v>
      </c>
      <c r="C16" s="4">
        <f>K11-N10</f>
        <v>-8.6666666666665115E-2</v>
      </c>
      <c r="D16" s="24">
        <f>L11-N10</f>
        <v>0.24333333333333318</v>
      </c>
      <c r="E16" s="5">
        <f>M11-N10</f>
        <v>0.45333333333333403</v>
      </c>
      <c r="F16" s="24"/>
      <c r="G16" s="4" t="s">
        <v>560</v>
      </c>
      <c r="H16" s="4">
        <f t="shared" ref="H16:H17" si="3">POWER(2,-C16)</f>
        <v>1.0619138039623564</v>
      </c>
      <c r="I16" s="24">
        <f t="shared" ref="I16:I17" si="4">POWER(2,-D16)</f>
        <v>0.84479117365502399</v>
      </c>
      <c r="J16" s="5">
        <f t="shared" ref="J16:J17" si="5">POWER(2,-E16)</f>
        <v>0.73035342230503608</v>
      </c>
      <c r="K16" s="34">
        <f t="shared" ref="K16:K17" si="6">AVERAGE(H16:J16)</f>
        <v>0.87901946664080555</v>
      </c>
      <c r="L16" s="70">
        <f t="shared" ref="L16:L17" si="7">STDEV(H16:J16)</f>
        <v>0.16840948222035282</v>
      </c>
      <c r="M16" s="24"/>
    </row>
    <row r="17" spans="1:18" ht="18.350000000000001" thickBot="1">
      <c r="A17" s="24"/>
      <c r="B17" s="14" t="s">
        <v>561</v>
      </c>
      <c r="C17" s="11">
        <f>K12-N10</f>
        <v>4.333333333333389E-2</v>
      </c>
      <c r="D17" s="12">
        <f>L12-N10</f>
        <v>-0.12666666666666426</v>
      </c>
      <c r="E17" s="13">
        <f>M12-N10</f>
        <v>0.52333333333333609</v>
      </c>
      <c r="F17" s="24"/>
      <c r="G17" s="11" t="s">
        <v>561</v>
      </c>
      <c r="H17" s="11">
        <f t="shared" si="3"/>
        <v>0.97041023149354022</v>
      </c>
      <c r="I17" s="12">
        <f t="shared" si="4"/>
        <v>1.0917682645706377</v>
      </c>
      <c r="J17" s="13">
        <f t="shared" si="5"/>
        <v>0.6957624220892068</v>
      </c>
      <c r="K17" s="29">
        <f t="shared" si="6"/>
        <v>0.91931363938446164</v>
      </c>
      <c r="L17" s="23">
        <f t="shared" si="7"/>
        <v>0.20288741487270215</v>
      </c>
      <c r="M17" s="24"/>
      <c r="N17" s="95" t="s">
        <v>579</v>
      </c>
      <c r="R17" s="95" t="s">
        <v>580</v>
      </c>
    </row>
    <row r="18" spans="1:18" ht="18.350000000000001" thickBot="1">
      <c r="A18" s="24"/>
      <c r="B18" s="24"/>
      <c r="C18" s="24"/>
      <c r="D18" s="24"/>
      <c r="E18" s="24"/>
      <c r="F18" s="24"/>
      <c r="G18" s="35"/>
      <c r="H18" s="24"/>
      <c r="I18" s="24"/>
      <c r="J18" s="24"/>
      <c r="K18" s="24"/>
      <c r="L18" s="24"/>
      <c r="M18" s="24"/>
    </row>
    <row r="19" spans="1:18" ht="18.350000000000001" thickBot="1">
      <c r="A19" s="18" t="s">
        <v>576</v>
      </c>
      <c r="B19" s="19" t="s">
        <v>29</v>
      </c>
      <c r="C19" s="6" t="s">
        <v>4</v>
      </c>
      <c r="D19" s="6" t="s">
        <v>6</v>
      </c>
      <c r="E19" s="6" t="s">
        <v>8</v>
      </c>
      <c r="F19" s="16" t="s">
        <v>10</v>
      </c>
      <c r="G19" s="25"/>
      <c r="H19" s="19" t="s">
        <v>577</v>
      </c>
      <c r="I19" s="19" t="s">
        <v>4</v>
      </c>
      <c r="J19" s="19" t="s">
        <v>6</v>
      </c>
      <c r="K19" s="19" t="s">
        <v>8</v>
      </c>
      <c r="L19" s="3" t="s">
        <v>10</v>
      </c>
    </row>
    <row r="20" spans="1:18">
      <c r="B20" s="9" t="s">
        <v>32</v>
      </c>
      <c r="C20" s="6">
        <v>17.73</v>
      </c>
      <c r="D20" s="6">
        <v>24.55</v>
      </c>
      <c r="E20" s="6">
        <v>16.72</v>
      </c>
      <c r="F20" s="6">
        <v>41</v>
      </c>
      <c r="G20" s="35"/>
      <c r="H20" s="6" t="s">
        <v>32</v>
      </c>
      <c r="I20" s="183">
        <v>17.5</v>
      </c>
      <c r="J20" s="183">
        <v>26.2</v>
      </c>
      <c r="K20" s="183">
        <v>14.3</v>
      </c>
      <c r="L20" s="182">
        <v>42.1</v>
      </c>
    </row>
    <row r="21" spans="1:18">
      <c r="B21" s="4" t="s">
        <v>33</v>
      </c>
      <c r="C21" s="180">
        <v>18.3</v>
      </c>
      <c r="D21" s="180">
        <v>26.6</v>
      </c>
      <c r="E21" s="180">
        <v>12.8</v>
      </c>
      <c r="F21" s="180">
        <v>42.3</v>
      </c>
      <c r="G21" s="35"/>
      <c r="H21" s="10" t="s">
        <v>33</v>
      </c>
      <c r="I21" s="10">
        <v>18.73</v>
      </c>
      <c r="J21" s="10">
        <v>25.91</v>
      </c>
      <c r="K21" s="10">
        <v>11.47</v>
      </c>
      <c r="L21" s="5">
        <v>43.89</v>
      </c>
    </row>
    <row r="22" spans="1:18">
      <c r="B22" s="4" t="s">
        <v>34</v>
      </c>
      <c r="C22" s="10">
        <v>17.93</v>
      </c>
      <c r="D22" s="10">
        <v>22.2</v>
      </c>
      <c r="E22" s="10">
        <v>13.32</v>
      </c>
      <c r="F22" s="10">
        <v>46.55</v>
      </c>
      <c r="G22" s="35"/>
      <c r="H22" s="10" t="s">
        <v>34</v>
      </c>
      <c r="I22" s="10">
        <v>16.22</v>
      </c>
      <c r="J22" s="10">
        <v>24.63</v>
      </c>
      <c r="K22" s="10">
        <v>16.55</v>
      </c>
      <c r="L22" s="5">
        <v>42.6</v>
      </c>
    </row>
    <row r="23" spans="1:18" ht="18.350000000000001" thickBot="1">
      <c r="B23" s="11" t="s">
        <v>35</v>
      </c>
      <c r="C23" s="14">
        <v>16.21</v>
      </c>
      <c r="D23" s="14">
        <v>24.09</v>
      </c>
      <c r="E23" s="14">
        <v>15.43</v>
      </c>
      <c r="F23" s="14">
        <v>44.27</v>
      </c>
      <c r="G23" s="35"/>
      <c r="H23" s="14" t="s">
        <v>35</v>
      </c>
      <c r="I23" s="14">
        <v>19.18</v>
      </c>
      <c r="J23" s="14">
        <v>21.19</v>
      </c>
      <c r="K23" s="14">
        <v>14.43</v>
      </c>
      <c r="L23" s="13">
        <v>45.2</v>
      </c>
    </row>
    <row r="24" spans="1:18">
      <c r="B24" s="6"/>
      <c r="C24" s="21">
        <f>AVERAGE(C20:C23)</f>
        <v>17.5425</v>
      </c>
      <c r="D24" s="21">
        <f t="shared" ref="D24" si="8">AVERAGE(D20:D23)</f>
        <v>24.360000000000003</v>
      </c>
      <c r="E24" s="21">
        <f t="shared" ref="E24" si="9">AVERAGE(E20:E23)</f>
        <v>14.567500000000001</v>
      </c>
      <c r="F24" s="20">
        <f t="shared" ref="F24" si="10">AVERAGE(F20:F23)</f>
        <v>43.53</v>
      </c>
      <c r="H24" s="6"/>
      <c r="I24" s="21">
        <f>AVERAGE(I20:I23)</f>
        <v>17.907499999999999</v>
      </c>
      <c r="J24" s="21">
        <f t="shared" ref="J24" si="11">AVERAGE(J20:J23)</f>
        <v>24.482499999999998</v>
      </c>
      <c r="K24" s="21">
        <f t="shared" ref="K24" si="12">AVERAGE(K20:K23)</f>
        <v>14.187500000000002</v>
      </c>
      <c r="L24" s="20">
        <f t="shared" ref="L24" si="13">AVERAGE(L20:L23)</f>
        <v>43.447500000000005</v>
      </c>
    </row>
    <row r="25" spans="1:18" ht="18.350000000000001" thickBot="1">
      <c r="B25" s="14"/>
      <c r="C25" s="23">
        <f>STDEV(C20:C23)</f>
        <v>0.9191798880886517</v>
      </c>
      <c r="D25" s="23">
        <f t="shared" ref="D25:F25" si="14">STDEV(D20:D23)</f>
        <v>1.8066728167177006</v>
      </c>
      <c r="E25" s="23">
        <f t="shared" si="14"/>
        <v>1.8309810667144135</v>
      </c>
      <c r="F25" s="22">
        <f t="shared" si="14"/>
        <v>2.4208676130676783</v>
      </c>
      <c r="H25" s="14"/>
      <c r="I25" s="23">
        <f>STDEV(I20:I23)</f>
        <v>1.3303476989118299</v>
      </c>
      <c r="J25" s="23">
        <f t="shared" ref="J25:L25" si="15">STDEV(J20:J23)</f>
        <v>2.2985412040393496</v>
      </c>
      <c r="K25" s="23">
        <f t="shared" si="15"/>
        <v>2.0846802312744761</v>
      </c>
      <c r="L25" s="22">
        <f t="shared" si="15"/>
        <v>1.3905724240997548</v>
      </c>
    </row>
    <row r="26" spans="1:18" ht="18.350000000000001" thickBot="1"/>
    <row r="27" spans="1:18" ht="18.350000000000001" thickBot="1">
      <c r="A27" s="18" t="s">
        <v>642</v>
      </c>
      <c r="B27" s="19" t="s">
        <v>30</v>
      </c>
      <c r="C27" s="6" t="s">
        <v>4</v>
      </c>
      <c r="D27" s="6" t="s">
        <v>6</v>
      </c>
      <c r="E27" s="6" t="s">
        <v>8</v>
      </c>
      <c r="F27" s="6" t="s">
        <v>10</v>
      </c>
      <c r="G27" s="40" t="s">
        <v>12</v>
      </c>
      <c r="H27" s="25"/>
      <c r="I27" s="1" t="s">
        <v>578</v>
      </c>
      <c r="J27" s="1" t="s">
        <v>4</v>
      </c>
      <c r="K27" s="19" t="s">
        <v>6</v>
      </c>
      <c r="L27" s="19" t="s">
        <v>8</v>
      </c>
      <c r="M27" s="19" t="s">
        <v>10</v>
      </c>
      <c r="N27" s="39" t="s">
        <v>12</v>
      </c>
    </row>
    <row r="28" spans="1:18">
      <c r="B28" s="6" t="s">
        <v>32</v>
      </c>
      <c r="C28" s="6">
        <v>413</v>
      </c>
      <c r="D28" s="6">
        <v>572</v>
      </c>
      <c r="E28" s="6">
        <v>389</v>
      </c>
      <c r="F28" s="6">
        <v>955</v>
      </c>
      <c r="G28" s="16">
        <v>2242</v>
      </c>
      <c r="H28" s="24"/>
      <c r="I28" s="9" t="s">
        <v>32</v>
      </c>
      <c r="J28" s="9">
        <v>381</v>
      </c>
      <c r="K28" s="6">
        <v>564</v>
      </c>
      <c r="L28" s="6">
        <v>328</v>
      </c>
      <c r="M28" s="6">
        <v>938</v>
      </c>
      <c r="N28" s="16">
        <v>2167</v>
      </c>
    </row>
    <row r="29" spans="1:18">
      <c r="B29" s="10" t="s">
        <v>33</v>
      </c>
      <c r="C29" s="10">
        <v>347</v>
      </c>
      <c r="D29" s="10">
        <v>468</v>
      </c>
      <c r="E29" s="10">
        <v>227</v>
      </c>
      <c r="F29" s="10">
        <v>821</v>
      </c>
      <c r="G29" s="5">
        <v>1763</v>
      </c>
      <c r="H29" s="24"/>
      <c r="I29" s="4" t="s">
        <v>33</v>
      </c>
      <c r="J29" s="4">
        <v>386</v>
      </c>
      <c r="K29" s="52">
        <v>535</v>
      </c>
      <c r="L29" s="52">
        <v>237</v>
      </c>
      <c r="M29" s="52">
        <v>905</v>
      </c>
      <c r="N29" s="5">
        <v>1904</v>
      </c>
    </row>
    <row r="30" spans="1:18">
      <c r="B30" s="10" t="s">
        <v>34</v>
      </c>
      <c r="C30" s="10">
        <v>490</v>
      </c>
      <c r="D30" s="10">
        <v>607</v>
      </c>
      <c r="E30" s="10">
        <v>364</v>
      </c>
      <c r="F30" s="10">
        <v>1273</v>
      </c>
      <c r="G30" s="5">
        <v>2043</v>
      </c>
      <c r="H30" s="24"/>
      <c r="I30" s="4" t="s">
        <v>34</v>
      </c>
      <c r="J30" s="4">
        <v>446</v>
      </c>
      <c r="K30" s="52">
        <v>525</v>
      </c>
      <c r="L30" s="52">
        <v>353</v>
      </c>
      <c r="M30" s="52">
        <v>908</v>
      </c>
      <c r="N30" s="5">
        <v>2210</v>
      </c>
    </row>
    <row r="31" spans="1:18" ht="18.350000000000001" thickBot="1">
      <c r="B31" s="14" t="s">
        <v>35</v>
      </c>
      <c r="C31" s="14">
        <v>431</v>
      </c>
      <c r="D31" s="14">
        <v>521</v>
      </c>
      <c r="E31" s="14">
        <v>368</v>
      </c>
      <c r="F31" s="14">
        <v>890</v>
      </c>
      <c r="G31" s="13">
        <v>2177</v>
      </c>
      <c r="H31" s="24"/>
      <c r="I31" s="11" t="s">
        <v>35</v>
      </c>
      <c r="J31" s="11">
        <v>481</v>
      </c>
      <c r="K31" s="53">
        <v>531</v>
      </c>
      <c r="L31" s="53">
        <v>362</v>
      </c>
      <c r="M31" s="53">
        <v>1134</v>
      </c>
      <c r="N31" s="13">
        <v>2047</v>
      </c>
    </row>
    <row r="32" spans="1:18">
      <c r="B32" s="6"/>
      <c r="C32" s="21">
        <f>AVERAGE(C28:C31)</f>
        <v>420.25</v>
      </c>
      <c r="D32" s="21">
        <f t="shared" ref="D32:G32" si="16">AVERAGE(D28:D31)</f>
        <v>542</v>
      </c>
      <c r="E32" s="21">
        <f t="shared" si="16"/>
        <v>337</v>
      </c>
      <c r="F32" s="21">
        <f t="shared" si="16"/>
        <v>984.75</v>
      </c>
      <c r="G32" s="20">
        <f t="shared" si="16"/>
        <v>2056.25</v>
      </c>
      <c r="I32" s="6"/>
      <c r="J32" s="21">
        <f>AVERAGE(J28:J31)</f>
        <v>423.5</v>
      </c>
      <c r="K32" s="21">
        <f t="shared" ref="K32" si="17">AVERAGE(K28:K31)</f>
        <v>538.75</v>
      </c>
      <c r="L32" s="21">
        <f t="shared" ref="L32" si="18">AVERAGE(L28:L31)</f>
        <v>320</v>
      </c>
      <c r="M32" s="21">
        <f t="shared" ref="M32" si="19">AVERAGE(M28:M31)</f>
        <v>971.25</v>
      </c>
      <c r="N32" s="20">
        <f t="shared" ref="N32" si="20">AVERAGE(N28:N31)</f>
        <v>2082</v>
      </c>
    </row>
    <row r="33" spans="1:16" ht="18.350000000000001" thickBot="1">
      <c r="B33" s="14"/>
      <c r="C33" s="23">
        <f>STDEV(C28:C31)</f>
        <v>58.874867303459801</v>
      </c>
      <c r="D33" s="23">
        <f t="shared" ref="D33:G33" si="21">STDEV(D28:D31)</f>
        <v>60.668498140852854</v>
      </c>
      <c r="E33" s="23">
        <f t="shared" si="21"/>
        <v>74.148499647666512</v>
      </c>
      <c r="F33" s="23">
        <f t="shared" si="21"/>
        <v>199.80386215820087</v>
      </c>
      <c r="G33" s="22">
        <f t="shared" si="21"/>
        <v>212.33209052488195</v>
      </c>
      <c r="I33" s="14"/>
      <c r="J33" s="23">
        <f>STDEV(J28:J31)</f>
        <v>48.390770469859916</v>
      </c>
      <c r="K33" s="23">
        <f t="shared" ref="K33:N33" si="22">STDEV(K28:K31)</f>
        <v>17.327723451163457</v>
      </c>
      <c r="L33" s="23">
        <f t="shared" si="22"/>
        <v>57.172254343052337</v>
      </c>
      <c r="M33" s="23">
        <f t="shared" si="22"/>
        <v>109.51826331712898</v>
      </c>
      <c r="N33" s="22">
        <f t="shared" si="22"/>
        <v>137.25645097165136</v>
      </c>
    </row>
    <row r="34" spans="1:16" ht="18.350000000000001" thickBot="1"/>
    <row r="35" spans="1:16" ht="18.350000000000001" thickBot="1">
      <c r="A35" s="18" t="s">
        <v>581</v>
      </c>
      <c r="B35" s="6"/>
      <c r="C35" s="6" t="s">
        <v>62</v>
      </c>
      <c r="D35" s="6" t="s">
        <v>63</v>
      </c>
      <c r="E35" s="6" t="s">
        <v>64</v>
      </c>
      <c r="F35" s="6" t="s">
        <v>65</v>
      </c>
      <c r="G35" s="16" t="s">
        <v>66</v>
      </c>
      <c r="I35" s="6"/>
      <c r="J35" s="9" t="s">
        <v>62</v>
      </c>
      <c r="K35" s="6" t="s">
        <v>63</v>
      </c>
      <c r="L35" s="6" t="s">
        <v>64</v>
      </c>
      <c r="M35" s="6" t="s">
        <v>65</v>
      </c>
      <c r="N35" s="16" t="s">
        <v>66</v>
      </c>
    </row>
    <row r="36" spans="1:16">
      <c r="B36" s="6" t="s">
        <v>76</v>
      </c>
      <c r="C36" s="6">
        <v>127</v>
      </c>
      <c r="D36" s="6">
        <v>64</v>
      </c>
      <c r="E36" s="6">
        <v>43</v>
      </c>
      <c r="F36" s="6">
        <v>27</v>
      </c>
      <c r="G36" s="16">
        <v>14</v>
      </c>
      <c r="H36" s="25"/>
      <c r="I36" s="6" t="s">
        <v>582</v>
      </c>
      <c r="J36" s="6">
        <v>132</v>
      </c>
      <c r="K36" s="6">
        <v>78</v>
      </c>
      <c r="L36" s="6">
        <v>29</v>
      </c>
      <c r="M36" s="6">
        <v>29</v>
      </c>
      <c r="N36" s="16">
        <v>11</v>
      </c>
    </row>
    <row r="37" spans="1:16">
      <c r="B37" s="10" t="s">
        <v>77</v>
      </c>
      <c r="C37" s="10">
        <v>144</v>
      </c>
      <c r="D37" s="10">
        <v>79</v>
      </c>
      <c r="E37" s="10">
        <v>27</v>
      </c>
      <c r="F37" s="10">
        <v>27</v>
      </c>
      <c r="G37" s="5">
        <v>11</v>
      </c>
      <c r="H37" s="25"/>
      <c r="I37" s="10" t="s">
        <v>583</v>
      </c>
      <c r="J37" s="10">
        <v>147</v>
      </c>
      <c r="K37" s="10">
        <v>89</v>
      </c>
      <c r="L37" s="10">
        <v>38</v>
      </c>
      <c r="M37" s="10">
        <v>25</v>
      </c>
      <c r="N37" s="5">
        <v>11</v>
      </c>
    </row>
    <row r="38" spans="1:16" ht="18.350000000000001" thickBot="1">
      <c r="B38" s="14" t="s">
        <v>90</v>
      </c>
      <c r="C38" s="14">
        <v>151</v>
      </c>
      <c r="D38" s="14">
        <v>87</v>
      </c>
      <c r="E38" s="14">
        <v>33</v>
      </c>
      <c r="F38" s="14">
        <v>22</v>
      </c>
      <c r="G38" s="13">
        <v>13</v>
      </c>
      <c r="H38" s="25"/>
      <c r="I38" s="14" t="s">
        <v>584</v>
      </c>
      <c r="J38" s="14">
        <v>124</v>
      </c>
      <c r="K38" s="14">
        <v>72</v>
      </c>
      <c r="L38" s="14">
        <v>52</v>
      </c>
      <c r="M38" s="14">
        <v>21</v>
      </c>
      <c r="N38" s="13">
        <v>14</v>
      </c>
    </row>
    <row r="39" spans="1:16">
      <c r="B39" s="6" t="s">
        <v>78</v>
      </c>
      <c r="C39" s="6">
        <v>171</v>
      </c>
      <c r="D39" s="6">
        <v>79</v>
      </c>
      <c r="E39" s="6">
        <v>35</v>
      </c>
      <c r="F39" s="6">
        <v>29</v>
      </c>
      <c r="G39" s="16">
        <v>12</v>
      </c>
      <c r="H39" s="25"/>
      <c r="I39" s="6" t="s">
        <v>585</v>
      </c>
      <c r="J39" s="6">
        <v>115</v>
      </c>
      <c r="K39" s="6">
        <v>74</v>
      </c>
      <c r="L39" s="6">
        <v>43</v>
      </c>
      <c r="M39" s="6">
        <v>33</v>
      </c>
      <c r="N39" s="16">
        <v>12</v>
      </c>
    </row>
    <row r="40" spans="1:16">
      <c r="B40" s="52" t="s">
        <v>92</v>
      </c>
      <c r="C40" s="52">
        <v>123</v>
      </c>
      <c r="D40" s="52">
        <v>81</v>
      </c>
      <c r="E40" s="52">
        <v>37</v>
      </c>
      <c r="F40" s="52">
        <v>21</v>
      </c>
      <c r="G40" s="50">
        <v>12</v>
      </c>
      <c r="H40" s="25"/>
      <c r="I40" s="52" t="s">
        <v>586</v>
      </c>
      <c r="J40" s="52">
        <v>144</v>
      </c>
      <c r="K40" s="52">
        <v>84</v>
      </c>
      <c r="L40" s="52">
        <v>21</v>
      </c>
      <c r="M40" s="52">
        <v>28</v>
      </c>
      <c r="N40" s="50">
        <v>13</v>
      </c>
    </row>
    <row r="41" spans="1:16" ht="18.350000000000001" thickBot="1">
      <c r="B41" s="53" t="s">
        <v>93</v>
      </c>
      <c r="C41" s="14">
        <v>116</v>
      </c>
      <c r="D41" s="14">
        <v>93</v>
      </c>
      <c r="E41" s="14">
        <v>35</v>
      </c>
      <c r="F41" s="14">
        <v>17</v>
      </c>
      <c r="G41" s="13">
        <v>10</v>
      </c>
      <c r="H41" s="25"/>
      <c r="I41" s="53" t="s">
        <v>587</v>
      </c>
      <c r="J41" s="14">
        <v>135</v>
      </c>
      <c r="K41" s="14">
        <v>86</v>
      </c>
      <c r="L41" s="14">
        <v>33</v>
      </c>
      <c r="M41" s="14">
        <v>21</v>
      </c>
      <c r="N41" s="13">
        <v>11</v>
      </c>
    </row>
    <row r="42" spans="1:16">
      <c r="B42" s="10" t="s">
        <v>79</v>
      </c>
      <c r="C42" s="10">
        <v>151</v>
      </c>
      <c r="D42" s="10">
        <v>71</v>
      </c>
      <c r="E42" s="10">
        <v>37</v>
      </c>
      <c r="F42" s="10">
        <v>28</v>
      </c>
      <c r="G42" s="5">
        <v>10</v>
      </c>
      <c r="H42" s="25"/>
      <c r="I42" s="10" t="s">
        <v>588</v>
      </c>
      <c r="J42" s="10">
        <v>142</v>
      </c>
      <c r="K42" s="10">
        <v>89</v>
      </c>
      <c r="L42" s="10">
        <v>29</v>
      </c>
      <c r="M42" s="10">
        <v>17</v>
      </c>
      <c r="N42" s="5">
        <v>9</v>
      </c>
    </row>
    <row r="43" spans="1:16">
      <c r="B43" s="10" t="s">
        <v>80</v>
      </c>
      <c r="C43" s="10">
        <v>143</v>
      </c>
      <c r="D43" s="10">
        <v>56</v>
      </c>
      <c r="E43" s="10">
        <v>49</v>
      </c>
      <c r="F43" s="10">
        <v>23</v>
      </c>
      <c r="G43" s="5">
        <v>11</v>
      </c>
      <c r="H43" s="25"/>
      <c r="I43" s="10" t="s">
        <v>589</v>
      </c>
      <c r="J43" s="10">
        <v>135</v>
      </c>
      <c r="K43" s="10">
        <v>71</v>
      </c>
      <c r="L43" s="10">
        <v>65</v>
      </c>
      <c r="M43" s="10">
        <v>26</v>
      </c>
      <c r="N43" s="5">
        <v>15</v>
      </c>
    </row>
    <row r="44" spans="1:16" ht="18.350000000000001" thickBot="1">
      <c r="B44" s="14" t="s">
        <v>81</v>
      </c>
      <c r="C44" s="14">
        <v>159</v>
      </c>
      <c r="D44" s="14">
        <v>57</v>
      </c>
      <c r="E44" s="14">
        <v>46</v>
      </c>
      <c r="F44" s="14">
        <v>29</v>
      </c>
      <c r="G44" s="13">
        <v>12</v>
      </c>
      <c r="H44" s="25"/>
      <c r="I44" s="14" t="s">
        <v>590</v>
      </c>
      <c r="J44" s="14">
        <v>176</v>
      </c>
      <c r="K44" s="14">
        <v>57</v>
      </c>
      <c r="L44" s="14">
        <v>37</v>
      </c>
      <c r="M44" s="14">
        <v>24</v>
      </c>
      <c r="N44" s="13">
        <v>11</v>
      </c>
    </row>
    <row r="45" spans="1:16" ht="18.350000000000001" thickBot="1"/>
    <row r="46" spans="1:16" ht="18.350000000000001" thickBot="1">
      <c r="B46" s="55"/>
      <c r="C46" s="55" t="s">
        <v>62</v>
      </c>
      <c r="D46" s="55" t="s">
        <v>63</v>
      </c>
      <c r="E46" s="55" t="s">
        <v>64</v>
      </c>
      <c r="F46" s="55" t="s">
        <v>65</v>
      </c>
      <c r="G46" s="40" t="s">
        <v>66</v>
      </c>
      <c r="I46" s="55"/>
      <c r="J46" s="55" t="s">
        <v>62</v>
      </c>
      <c r="K46" s="55" t="s">
        <v>63</v>
      </c>
      <c r="L46" s="55" t="s">
        <v>64</v>
      </c>
      <c r="M46" s="55" t="s">
        <v>65</v>
      </c>
      <c r="N46" s="40" t="s">
        <v>66</v>
      </c>
    </row>
    <row r="47" spans="1:16">
      <c r="B47" s="55" t="s">
        <v>591</v>
      </c>
      <c r="C47" s="55">
        <f>AVERAGE(C36:C38)</f>
        <v>140.66666666666666</v>
      </c>
      <c r="D47" s="55">
        <f>AVERAGE(D36:D38)</f>
        <v>76.666666666666671</v>
      </c>
      <c r="E47" s="55">
        <f>AVERAGE(E36:E38)</f>
        <v>34.333333333333336</v>
      </c>
      <c r="F47" s="55">
        <f t="shared" ref="F47" si="23">AVERAGE(F36:F38)</f>
        <v>25.333333333333332</v>
      </c>
      <c r="G47" s="55">
        <f>AVERAGE(G36:G38)</f>
        <v>12.666666666666666</v>
      </c>
      <c r="H47" s="25"/>
      <c r="I47" s="55" t="s">
        <v>579</v>
      </c>
      <c r="J47" s="21">
        <f>AVERAGE(C47:C49)</f>
        <v>142.77777777777777</v>
      </c>
      <c r="K47" s="21">
        <f t="shared" ref="K47:M47" si="24">AVERAGE(D47:D49)</f>
        <v>74.111111111111114</v>
      </c>
      <c r="L47" s="21">
        <f t="shared" si="24"/>
        <v>38</v>
      </c>
      <c r="M47" s="21">
        <f t="shared" si="24"/>
        <v>24.777777777777775</v>
      </c>
      <c r="N47" s="20">
        <f>AVERAGE(G47:G49)</f>
        <v>11.666666666666666</v>
      </c>
      <c r="O47" s="35"/>
      <c r="P47" s="24"/>
    </row>
    <row r="48" spans="1:16" ht="18.350000000000001" thickBot="1">
      <c r="B48" s="52" t="s">
        <v>592</v>
      </c>
      <c r="C48" s="52">
        <f>AVERAGE(C39:C41)</f>
        <v>136.66666666666666</v>
      </c>
      <c r="D48" s="52">
        <f>AVERAGE(D39:D41)</f>
        <v>84.333333333333329</v>
      </c>
      <c r="E48" s="52">
        <f>AVERAGE(E39:E41)</f>
        <v>35.666666666666664</v>
      </c>
      <c r="F48" s="52">
        <f t="shared" ref="F48" si="25">AVERAGE(F39:F41)</f>
        <v>22.333333333333332</v>
      </c>
      <c r="G48" s="52">
        <f>AVERAGE(G39:G41)</f>
        <v>11.333333333333334</v>
      </c>
      <c r="H48" s="25"/>
      <c r="I48" s="53" t="s">
        <v>580</v>
      </c>
      <c r="J48" s="29">
        <f>AVERAGE(C50:C52)</f>
        <v>138.88888888888889</v>
      </c>
      <c r="K48" s="29">
        <f t="shared" ref="K48:M48" si="26">AVERAGE(D50:D52)</f>
        <v>77.777777777777771</v>
      </c>
      <c r="L48" s="29">
        <f t="shared" si="26"/>
        <v>38.55555555555555</v>
      </c>
      <c r="M48" s="29">
        <f t="shared" si="26"/>
        <v>24.888888888888886</v>
      </c>
      <c r="N48" s="37">
        <f>AVERAGE(G50:G52)</f>
        <v>11.888888888888888</v>
      </c>
      <c r="O48" s="35"/>
      <c r="P48" s="24"/>
    </row>
    <row r="49" spans="1:17" ht="18.350000000000001" thickBot="1">
      <c r="B49" s="53" t="s">
        <v>593</v>
      </c>
      <c r="C49" s="53">
        <f>AVERAGE(C42:C44)</f>
        <v>151</v>
      </c>
      <c r="D49" s="53">
        <f>AVERAGE(D42:D44)</f>
        <v>61.333333333333336</v>
      </c>
      <c r="E49" s="53">
        <f>AVERAGE(E42:E44)</f>
        <v>44</v>
      </c>
      <c r="F49" s="53">
        <f t="shared" ref="F49" si="27">AVERAGE(F42:F44)</f>
        <v>26.666666666666668</v>
      </c>
      <c r="G49" s="53">
        <f>AVERAGE(G42:G44)</f>
        <v>11</v>
      </c>
      <c r="H49" s="25"/>
      <c r="I49" s="25"/>
      <c r="J49" s="25"/>
      <c r="K49" s="25"/>
      <c r="L49" s="25"/>
      <c r="M49" s="25"/>
      <c r="N49" s="25"/>
    </row>
    <row r="50" spans="1:17" ht="18.350000000000001" thickBot="1">
      <c r="B50" s="55" t="s">
        <v>594</v>
      </c>
      <c r="C50" s="55">
        <f>AVERAGE(J36:J38)</f>
        <v>134.33333333333334</v>
      </c>
      <c r="D50" s="55">
        <f>AVERAGE(K36:K38)</f>
        <v>79.666666666666671</v>
      </c>
      <c r="E50" s="55">
        <f>AVERAGE(L36:L38)</f>
        <v>39.666666666666664</v>
      </c>
      <c r="F50" s="55">
        <f t="shared" ref="F50" si="28">AVERAGE(M36:M38)</f>
        <v>25</v>
      </c>
      <c r="G50" s="55">
        <f>AVERAGE(N36:N38)</f>
        <v>12</v>
      </c>
      <c r="H50" s="25"/>
      <c r="I50" s="55"/>
      <c r="J50" s="55" t="s">
        <v>62</v>
      </c>
      <c r="K50" s="55" t="s">
        <v>63</v>
      </c>
      <c r="L50" s="55" t="s">
        <v>64</v>
      </c>
      <c r="M50" s="55" t="s">
        <v>65</v>
      </c>
      <c r="N50" s="40" t="s">
        <v>66</v>
      </c>
    </row>
    <row r="51" spans="1:17">
      <c r="B51" s="52" t="s">
        <v>595</v>
      </c>
      <c r="C51" s="52">
        <f>AVERAGE(J39:J41)</f>
        <v>131.33333333333334</v>
      </c>
      <c r="D51" s="52">
        <f>AVERAGE(K39:K41)</f>
        <v>81.333333333333329</v>
      </c>
      <c r="E51" s="52">
        <f>AVERAGE(L39:L41)</f>
        <v>32.333333333333336</v>
      </c>
      <c r="F51" s="52">
        <f t="shared" ref="F51" si="29">AVERAGE(M39:M41)</f>
        <v>27.333333333333332</v>
      </c>
      <c r="G51" s="52">
        <f>AVERAGE(N39:N41)</f>
        <v>12</v>
      </c>
      <c r="H51" s="25"/>
      <c r="I51" s="55" t="s">
        <v>579</v>
      </c>
      <c r="J51" s="184">
        <f>STDEV(C47:C49)</f>
        <v>7.3961952180633919</v>
      </c>
      <c r="K51" s="184">
        <f t="shared" ref="K51:N51" si="30">STDEV(D47:D49)</f>
        <v>11.711026775998244</v>
      </c>
      <c r="L51" s="184">
        <f t="shared" si="30"/>
        <v>5.238744548500561</v>
      </c>
      <c r="M51" s="184">
        <f t="shared" si="30"/>
        <v>2.2194427061597986</v>
      </c>
      <c r="N51" s="184">
        <f t="shared" si="30"/>
        <v>0.88191710368819642</v>
      </c>
    </row>
    <row r="52" spans="1:17" ht="18.350000000000001" thickBot="1">
      <c r="B52" s="53" t="s">
        <v>596</v>
      </c>
      <c r="C52" s="53">
        <f>AVERAGE(J42:J44)</f>
        <v>151</v>
      </c>
      <c r="D52" s="53">
        <f>AVERAGE(K42:K44)</f>
        <v>72.333333333333329</v>
      </c>
      <c r="E52" s="53">
        <f>AVERAGE(L42:L44)</f>
        <v>43.666666666666664</v>
      </c>
      <c r="F52" s="53">
        <f t="shared" ref="F52" si="31">AVERAGE(M42:M44)</f>
        <v>22.333333333333332</v>
      </c>
      <c r="G52" s="53">
        <f>AVERAGE(N42:N44)</f>
        <v>11.666666666666666</v>
      </c>
      <c r="H52" s="25"/>
      <c r="I52" s="53" t="s">
        <v>580</v>
      </c>
      <c r="J52" s="185">
        <f>STDEV(C50:C52)</f>
        <v>10.595247012658985</v>
      </c>
      <c r="K52" s="185">
        <f t="shared" ref="K52:N52" si="32">STDEV(D50:D52)</f>
        <v>4.7881025392033898</v>
      </c>
      <c r="L52" s="185">
        <f t="shared" si="32"/>
        <v>5.7477854028344648</v>
      </c>
      <c r="M52" s="185">
        <f t="shared" si="32"/>
        <v>2.5018511664883785</v>
      </c>
      <c r="N52" s="185">
        <f t="shared" si="32"/>
        <v>0.1924500897298756</v>
      </c>
    </row>
    <row r="53" spans="1:17" ht="18.350000000000001" thickBot="1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17" ht="18.350000000000001" thickBot="1">
      <c r="A54" s="18" t="s">
        <v>597</v>
      </c>
      <c r="B54" s="19" t="s">
        <v>606</v>
      </c>
      <c r="C54" s="2" t="s">
        <v>598</v>
      </c>
      <c r="D54" s="2" t="s">
        <v>599</v>
      </c>
      <c r="E54" s="3" t="s">
        <v>600</v>
      </c>
      <c r="F54" s="2" t="s">
        <v>601</v>
      </c>
      <c r="G54" s="2" t="s">
        <v>602</v>
      </c>
      <c r="H54" s="3" t="s">
        <v>603</v>
      </c>
      <c r="J54" s="19" t="s">
        <v>606</v>
      </c>
      <c r="K54" s="2" t="s">
        <v>598</v>
      </c>
      <c r="L54" s="2" t="s">
        <v>599</v>
      </c>
      <c r="M54" s="3" t="s">
        <v>600</v>
      </c>
      <c r="N54" s="2" t="s">
        <v>601</v>
      </c>
      <c r="O54" s="2" t="s">
        <v>602</v>
      </c>
      <c r="P54" s="3" t="s">
        <v>603</v>
      </c>
    </row>
    <row r="55" spans="1:17">
      <c r="B55" s="10" t="s">
        <v>354</v>
      </c>
      <c r="C55">
        <v>36.33</v>
      </c>
      <c r="D55">
        <v>36.119999999999997</v>
      </c>
      <c r="E55" s="5">
        <v>35.96</v>
      </c>
      <c r="F55">
        <v>35.89</v>
      </c>
      <c r="G55">
        <v>35.67</v>
      </c>
      <c r="H55" s="5">
        <v>35.590000000000003</v>
      </c>
      <c r="J55" s="6" t="s">
        <v>354</v>
      </c>
      <c r="K55">
        <f t="shared" ref="K55:P55" si="33">C55-C63</f>
        <v>10.719999999999999</v>
      </c>
      <c r="L55">
        <f t="shared" si="33"/>
        <v>10.879999999999999</v>
      </c>
      <c r="M55" s="5">
        <f t="shared" si="33"/>
        <v>10.620000000000001</v>
      </c>
      <c r="N55">
        <f t="shared" si="33"/>
        <v>10.93</v>
      </c>
      <c r="O55">
        <f t="shared" si="33"/>
        <v>10.770000000000003</v>
      </c>
      <c r="P55" s="5">
        <f t="shared" si="33"/>
        <v>10.830000000000002</v>
      </c>
      <c r="Q55" s="199">
        <f>AVERAGE(N55:P55)</f>
        <v>10.843333333333334</v>
      </c>
    </row>
    <row r="56" spans="1:17">
      <c r="B56" s="10" t="s">
        <v>355</v>
      </c>
      <c r="C56" t="s">
        <v>604</v>
      </c>
      <c r="D56" t="s">
        <v>604</v>
      </c>
      <c r="E56" s="5" t="s">
        <v>604</v>
      </c>
      <c r="F56" t="s">
        <v>604</v>
      </c>
      <c r="G56" t="s">
        <v>604</v>
      </c>
      <c r="H56" s="5" t="s">
        <v>604</v>
      </c>
      <c r="J56" s="10" t="s">
        <v>355</v>
      </c>
      <c r="M56" s="5"/>
      <c r="P56" s="5"/>
      <c r="Q56" s="199"/>
    </row>
    <row r="57" spans="1:17">
      <c r="B57" s="10" t="s">
        <v>356</v>
      </c>
      <c r="C57">
        <v>31.54</v>
      </c>
      <c r="D57">
        <v>31.06</v>
      </c>
      <c r="E57" s="5">
        <v>31.73</v>
      </c>
      <c r="F57">
        <v>31.21</v>
      </c>
      <c r="G57">
        <v>31.07</v>
      </c>
      <c r="H57" s="5">
        <v>31.1</v>
      </c>
      <c r="J57" s="10" t="s">
        <v>356</v>
      </c>
      <c r="K57">
        <f t="shared" ref="K57:P57" si="34">C57-C63</f>
        <v>5.93</v>
      </c>
      <c r="L57">
        <f t="shared" si="34"/>
        <v>5.82</v>
      </c>
      <c r="M57" s="5">
        <f t="shared" si="34"/>
        <v>6.3900000000000006</v>
      </c>
      <c r="N57">
        <f t="shared" si="34"/>
        <v>6.25</v>
      </c>
      <c r="O57">
        <f t="shared" si="34"/>
        <v>6.1700000000000017</v>
      </c>
      <c r="P57" s="5">
        <f t="shared" si="34"/>
        <v>6.34</v>
      </c>
      <c r="Q57" s="199">
        <f>AVERAGE(N57:P57)</f>
        <v>6.2533333333333339</v>
      </c>
    </row>
    <row r="58" spans="1:17">
      <c r="B58" s="10" t="s">
        <v>357</v>
      </c>
      <c r="C58" t="s">
        <v>604</v>
      </c>
      <c r="D58" t="s">
        <v>604</v>
      </c>
      <c r="E58" s="5" t="s">
        <v>604</v>
      </c>
      <c r="F58" t="s">
        <v>604</v>
      </c>
      <c r="G58" t="s">
        <v>604</v>
      </c>
      <c r="H58" s="5" t="s">
        <v>604</v>
      </c>
      <c r="J58" s="10" t="s">
        <v>357</v>
      </c>
      <c r="M58" s="5"/>
      <c r="P58" s="5"/>
      <c r="Q58" s="199"/>
    </row>
    <row r="59" spans="1:17">
      <c r="B59" s="10" t="s">
        <v>358</v>
      </c>
      <c r="C59">
        <v>32.130000000000003</v>
      </c>
      <c r="D59">
        <v>31.77</v>
      </c>
      <c r="E59" s="5">
        <v>32.01</v>
      </c>
      <c r="F59">
        <v>31.44</v>
      </c>
      <c r="G59">
        <v>31.52</v>
      </c>
      <c r="H59" s="5">
        <v>31.43</v>
      </c>
      <c r="J59" s="10" t="s">
        <v>358</v>
      </c>
      <c r="K59">
        <f t="shared" ref="K59:P59" si="35">C59-C63</f>
        <v>6.5200000000000031</v>
      </c>
      <c r="L59">
        <f t="shared" si="35"/>
        <v>6.5300000000000011</v>
      </c>
      <c r="M59" s="5">
        <f t="shared" si="35"/>
        <v>6.6699999999999982</v>
      </c>
      <c r="N59">
        <f t="shared" si="35"/>
        <v>6.48</v>
      </c>
      <c r="O59">
        <f t="shared" si="35"/>
        <v>6.620000000000001</v>
      </c>
      <c r="P59" s="5">
        <f t="shared" si="35"/>
        <v>6.6699999999999982</v>
      </c>
      <c r="Q59" s="199">
        <f t="shared" ref="Q59:Q62" si="36">AVERAGE(N59:P59)</f>
        <v>6.59</v>
      </c>
    </row>
    <row r="60" spans="1:17">
      <c r="B60" s="10" t="s">
        <v>359</v>
      </c>
      <c r="C60">
        <v>30.57</v>
      </c>
      <c r="D60">
        <v>30.12</v>
      </c>
      <c r="E60" s="5">
        <v>30.26</v>
      </c>
      <c r="F60">
        <v>29.8</v>
      </c>
      <c r="G60">
        <v>29.89</v>
      </c>
      <c r="H60" s="5">
        <v>29.69</v>
      </c>
      <c r="J60" s="10" t="s">
        <v>359</v>
      </c>
      <c r="K60">
        <f t="shared" ref="K60:P60" si="37">C60-C63</f>
        <v>4.9600000000000009</v>
      </c>
      <c r="L60">
        <f t="shared" si="37"/>
        <v>4.8800000000000026</v>
      </c>
      <c r="M60" s="5">
        <f t="shared" si="37"/>
        <v>4.9200000000000017</v>
      </c>
      <c r="N60">
        <f t="shared" si="37"/>
        <v>4.84</v>
      </c>
      <c r="O60">
        <f t="shared" si="37"/>
        <v>4.990000000000002</v>
      </c>
      <c r="P60" s="5">
        <f t="shared" si="37"/>
        <v>4.93</v>
      </c>
      <c r="Q60" s="199">
        <f t="shared" si="36"/>
        <v>4.9200000000000008</v>
      </c>
    </row>
    <row r="61" spans="1:17">
      <c r="B61" s="10" t="s">
        <v>360</v>
      </c>
      <c r="C61">
        <v>34.270000000000003</v>
      </c>
      <c r="D61">
        <v>33.94</v>
      </c>
      <c r="E61" s="5">
        <v>34.08</v>
      </c>
      <c r="F61">
        <v>33.65</v>
      </c>
      <c r="G61">
        <v>33.450000000000003</v>
      </c>
      <c r="H61" s="5">
        <v>33.44</v>
      </c>
      <c r="J61" s="10" t="s">
        <v>360</v>
      </c>
      <c r="K61">
        <f t="shared" ref="K61:P61" si="38">C61-C63</f>
        <v>8.6600000000000037</v>
      </c>
      <c r="L61">
        <f t="shared" si="38"/>
        <v>8.6999999999999993</v>
      </c>
      <c r="M61" s="5">
        <f t="shared" si="38"/>
        <v>8.7399999999999984</v>
      </c>
      <c r="N61">
        <f t="shared" si="38"/>
        <v>8.6899999999999977</v>
      </c>
      <c r="O61">
        <f t="shared" si="38"/>
        <v>8.5500000000000043</v>
      </c>
      <c r="P61" s="5">
        <f t="shared" si="38"/>
        <v>8.6799999999999962</v>
      </c>
      <c r="Q61" s="199">
        <f t="shared" si="36"/>
        <v>8.6399999999999988</v>
      </c>
    </row>
    <row r="62" spans="1:17" ht="18.350000000000001" thickBot="1">
      <c r="B62" s="10" t="s">
        <v>361</v>
      </c>
      <c r="C62">
        <v>34.36</v>
      </c>
      <c r="D62">
        <v>34.24</v>
      </c>
      <c r="E62" s="5">
        <v>34.43</v>
      </c>
      <c r="F62">
        <v>33.840000000000003</v>
      </c>
      <c r="G62">
        <v>33.68</v>
      </c>
      <c r="H62" s="5">
        <v>33.94</v>
      </c>
      <c r="J62" s="14" t="s">
        <v>361</v>
      </c>
      <c r="K62" s="12">
        <f t="shared" ref="K62:P62" si="39">C62-C63</f>
        <v>8.75</v>
      </c>
      <c r="L62" s="12">
        <f t="shared" si="39"/>
        <v>9.0000000000000036</v>
      </c>
      <c r="M62" s="13">
        <f t="shared" si="39"/>
        <v>9.09</v>
      </c>
      <c r="N62" s="12">
        <f t="shared" si="39"/>
        <v>8.8800000000000026</v>
      </c>
      <c r="O62" s="12">
        <f t="shared" si="39"/>
        <v>8.7800000000000011</v>
      </c>
      <c r="P62" s="13">
        <f t="shared" si="39"/>
        <v>9.1799999999999962</v>
      </c>
      <c r="Q62" s="199">
        <f t="shared" si="36"/>
        <v>8.9466666666666672</v>
      </c>
    </row>
    <row r="63" spans="1:17" ht="18.350000000000001" thickBot="1">
      <c r="B63" s="19" t="s">
        <v>321</v>
      </c>
      <c r="C63" s="2">
        <v>25.61</v>
      </c>
      <c r="D63" s="2">
        <v>25.24</v>
      </c>
      <c r="E63" s="3">
        <v>25.34</v>
      </c>
      <c r="F63" s="2">
        <v>24.96</v>
      </c>
      <c r="G63" s="2">
        <v>24.9</v>
      </c>
      <c r="H63" s="3">
        <v>24.76</v>
      </c>
    </row>
    <row r="64" spans="1:17" ht="18.350000000000001" thickBot="1"/>
    <row r="65" spans="2:20" ht="18.350000000000001" thickBot="1">
      <c r="B65" s="19" t="s">
        <v>606</v>
      </c>
      <c r="C65" s="2" t="s">
        <v>598</v>
      </c>
      <c r="D65" s="2" t="s">
        <v>599</v>
      </c>
      <c r="E65" s="3" t="s">
        <v>600</v>
      </c>
      <c r="F65" s="2" t="s">
        <v>601</v>
      </c>
      <c r="G65" s="2" t="s">
        <v>602</v>
      </c>
      <c r="H65" s="3" t="s">
        <v>603</v>
      </c>
      <c r="J65" s="19" t="s">
        <v>606</v>
      </c>
      <c r="K65" s="1" t="s">
        <v>598</v>
      </c>
      <c r="L65" s="2" t="s">
        <v>599</v>
      </c>
      <c r="M65" s="3" t="s">
        <v>600</v>
      </c>
      <c r="N65" s="2" t="s">
        <v>601</v>
      </c>
      <c r="O65" s="2" t="s">
        <v>602</v>
      </c>
      <c r="P65" s="2" t="s">
        <v>603</v>
      </c>
      <c r="Q65" s="1" t="s">
        <v>605</v>
      </c>
      <c r="R65" s="2"/>
      <c r="S65" s="1" t="s">
        <v>316</v>
      </c>
      <c r="T65" s="3"/>
    </row>
    <row r="66" spans="2:20" ht="18.350000000000001" thickBot="1">
      <c r="B66" s="6" t="s">
        <v>354</v>
      </c>
      <c r="C66">
        <f>K55-Q55</f>
        <v>-0.12333333333333485</v>
      </c>
      <c r="D66">
        <f>L55-Q55</f>
        <v>3.6666666666665293E-2</v>
      </c>
      <c r="E66" s="5">
        <f>M55-Q55</f>
        <v>-0.22333333333333272</v>
      </c>
      <c r="F66">
        <f>N55-Q55</f>
        <v>8.6666666666666003E-2</v>
      </c>
      <c r="G66">
        <f>O55-Q55</f>
        <v>-7.3333333333330586E-2</v>
      </c>
      <c r="H66" s="5">
        <f>P55-Q55</f>
        <v>-1.3333333333331865E-2</v>
      </c>
      <c r="J66" s="19" t="s">
        <v>354</v>
      </c>
      <c r="K66" s="1">
        <f t="shared" ref="K66:P66" si="40">POWER(2,-C66)</f>
        <v>1.0892486561426136</v>
      </c>
      <c r="L66" s="2">
        <f t="shared" si="40"/>
        <v>0.97490485572224106</v>
      </c>
      <c r="M66" s="3">
        <f t="shared" si="40"/>
        <v>1.1674278037569712</v>
      </c>
      <c r="N66" s="2">
        <f t="shared" si="40"/>
        <v>0.94169601738734743</v>
      </c>
      <c r="O66" s="2">
        <f t="shared" si="40"/>
        <v>1.0521448482007143</v>
      </c>
      <c r="P66" s="2">
        <f t="shared" si="40"/>
        <v>1.0092848012118731</v>
      </c>
      <c r="Q66" s="27">
        <f>AVERAGE(K66:M66)</f>
        <v>1.0771937718739419</v>
      </c>
      <c r="R66" s="61">
        <f>STDEV(K66:M66)</f>
        <v>9.6825934315368997E-2</v>
      </c>
      <c r="S66" s="27">
        <f>AVERAGE(N66:P66)</f>
        <v>1.0010418889333117</v>
      </c>
      <c r="T66" s="61">
        <f>STDEV(N66:P66)</f>
        <v>5.5683886889601915E-2</v>
      </c>
    </row>
    <row r="67" spans="2:20" ht="18.350000000000001" thickBot="1">
      <c r="B67" s="10" t="s">
        <v>355</v>
      </c>
      <c r="E67" s="5"/>
      <c r="H67" s="5"/>
      <c r="J67" s="19" t="s">
        <v>355</v>
      </c>
      <c r="K67" s="1"/>
      <c r="L67" s="2"/>
      <c r="M67" s="3"/>
      <c r="N67" s="2"/>
      <c r="O67" s="2"/>
      <c r="P67" s="2"/>
      <c r="Q67" s="27"/>
      <c r="R67" s="61"/>
      <c r="S67" s="27"/>
      <c r="T67" s="61"/>
    </row>
    <row r="68" spans="2:20" ht="18.350000000000001" thickBot="1">
      <c r="B68" s="10" t="s">
        <v>356</v>
      </c>
      <c r="C68">
        <f>K57-Q57</f>
        <v>-0.32333333333333414</v>
      </c>
      <c r="D68">
        <f>L57-Q57</f>
        <v>-0.43333333333333357</v>
      </c>
      <c r="E68" s="5">
        <f>M57-Q57</f>
        <v>0.13666666666666671</v>
      </c>
      <c r="F68">
        <f>N57-Q57</f>
        <v>-3.3333333333338544E-3</v>
      </c>
      <c r="G68">
        <f>O57-Q57</f>
        <v>-8.3333333333332149E-2</v>
      </c>
      <c r="H68" s="5">
        <f>P57-Q57</f>
        <v>8.6666666666666003E-2</v>
      </c>
      <c r="J68" s="19" t="s">
        <v>356</v>
      </c>
      <c r="K68" s="1">
        <f t="shared" ref="K68:P68" si="41">POWER(2,-C68)</f>
        <v>1.2512181394937505</v>
      </c>
      <c r="L68" s="2">
        <f t="shared" si="41"/>
        <v>1.3503499461681903</v>
      </c>
      <c r="M68" s="3">
        <f t="shared" si="41"/>
        <v>0.90961839399828137</v>
      </c>
      <c r="N68" s="2">
        <f t="shared" si="41"/>
        <v>1.0023131618421732</v>
      </c>
      <c r="O68" s="2">
        <f t="shared" si="41"/>
        <v>1.0594630943592944</v>
      </c>
      <c r="P68" s="2">
        <f t="shared" si="41"/>
        <v>0.94169601738734743</v>
      </c>
      <c r="Q68" s="27">
        <f>AVERAGE(K68:M68)</f>
        <v>1.170395493220074</v>
      </c>
      <c r="R68" s="61">
        <f>STDEV(K68:M68)</f>
        <v>0.23121483599140821</v>
      </c>
      <c r="S68" s="27">
        <f>AVERAGE(N68:P68)</f>
        <v>1.0011574245296051</v>
      </c>
      <c r="T68" s="61">
        <f>STDEV(N68:P68)</f>
        <v>5.8892044464264173E-2</v>
      </c>
    </row>
    <row r="69" spans="2:20" ht="18.350000000000001" thickBot="1">
      <c r="B69" s="10" t="s">
        <v>357</v>
      </c>
      <c r="E69" s="5"/>
      <c r="H69" s="5"/>
      <c r="J69" s="19" t="s">
        <v>357</v>
      </c>
      <c r="K69" s="1"/>
      <c r="L69" s="2"/>
      <c r="M69" s="3"/>
      <c r="N69" s="2"/>
      <c r="O69" s="2"/>
      <c r="P69" s="2"/>
      <c r="Q69" s="27"/>
      <c r="R69" s="61"/>
      <c r="S69" s="27"/>
      <c r="T69" s="61"/>
    </row>
    <row r="70" spans="2:20" ht="18.350000000000001" thickBot="1">
      <c r="B70" s="10" t="s">
        <v>358</v>
      </c>
      <c r="C70">
        <f t="shared" ref="C70:C73" si="42">K59-Q59</f>
        <v>-6.9999999999996732E-2</v>
      </c>
      <c r="D70">
        <f t="shared" ref="D70:D73" si="43">L59-Q59</f>
        <v>-5.9999999999998721E-2</v>
      </c>
      <c r="E70" s="5">
        <f t="shared" ref="E70:E73" si="44">M59-Q59</f>
        <v>7.9999999999998295E-2</v>
      </c>
      <c r="F70">
        <f t="shared" ref="F70:F73" si="45">N59-Q59</f>
        <v>-0.10999999999999943</v>
      </c>
      <c r="G70">
        <f t="shared" ref="G70:G73" si="46">O59-Q59</f>
        <v>3.0000000000001137E-2</v>
      </c>
      <c r="H70" s="5">
        <f t="shared" ref="H70:H73" si="47">P59-Q59</f>
        <v>7.9999999999998295E-2</v>
      </c>
      <c r="J70" s="19" t="s">
        <v>358</v>
      </c>
      <c r="K70" s="1">
        <f t="shared" ref="K70:P73" si="48">POWER(2,-C70)</f>
        <v>1.0497166836230649</v>
      </c>
      <c r="L70" s="2">
        <f t="shared" si="48"/>
        <v>1.0424657608411205</v>
      </c>
      <c r="M70" s="3">
        <f t="shared" si="48"/>
        <v>0.946057646725597</v>
      </c>
      <c r="N70" s="2">
        <f t="shared" si="48"/>
        <v>1.0792282365044268</v>
      </c>
      <c r="O70" s="2">
        <f t="shared" si="48"/>
        <v>0.97942029758692617</v>
      </c>
      <c r="P70" s="2">
        <f t="shared" si="48"/>
        <v>0.946057646725597</v>
      </c>
      <c r="Q70" s="27">
        <f>AVERAGE(K70:M70)</f>
        <v>1.012746697063261</v>
      </c>
      <c r="R70" s="61">
        <f t="shared" ref="R70:R73" si="49">STDEV(K70:M70)</f>
        <v>5.7868091782104093E-2</v>
      </c>
      <c r="S70" s="27">
        <f t="shared" ref="S70:S73" si="50">AVERAGE(N70:P70)</f>
        <v>1.0015687269389835</v>
      </c>
      <c r="T70" s="61">
        <f t="shared" ref="T70:T73" si="51">STDEV(N70:P70)</f>
        <v>6.9292973580173625E-2</v>
      </c>
    </row>
    <row r="71" spans="2:20" ht="18.350000000000001" thickBot="1">
      <c r="B71" s="10" t="s">
        <v>359</v>
      </c>
      <c r="C71">
        <f t="shared" si="42"/>
        <v>4.0000000000000036E-2</v>
      </c>
      <c r="D71">
        <f t="shared" si="43"/>
        <v>-3.9999999999998259E-2</v>
      </c>
      <c r="E71" s="5">
        <f t="shared" si="44"/>
        <v>0</v>
      </c>
      <c r="F71">
        <f t="shared" si="45"/>
        <v>-8.0000000000000959E-2</v>
      </c>
      <c r="G71">
        <f t="shared" si="46"/>
        <v>7.0000000000001172E-2</v>
      </c>
      <c r="H71" s="5">
        <f t="shared" si="47"/>
        <v>9.9999999999988987E-3</v>
      </c>
      <c r="J71" s="19" t="s">
        <v>359</v>
      </c>
      <c r="K71" s="1">
        <f t="shared" si="48"/>
        <v>0.97265494741228553</v>
      </c>
      <c r="L71" s="2">
        <f t="shared" si="48"/>
        <v>1.0281138266560652</v>
      </c>
      <c r="M71" s="3">
        <f t="shared" si="48"/>
        <v>1</v>
      </c>
      <c r="N71" s="2">
        <f t="shared" si="48"/>
        <v>1.0570180405613812</v>
      </c>
      <c r="O71" s="2">
        <f t="shared" si="48"/>
        <v>0.95263799804393667</v>
      </c>
      <c r="P71" s="2">
        <f t="shared" si="48"/>
        <v>0.9930924954370367</v>
      </c>
      <c r="Q71" s="27">
        <f>AVERAGE(K71:M71)</f>
        <v>1.0002562580227836</v>
      </c>
      <c r="R71" s="61">
        <f t="shared" si="49"/>
        <v>2.7730327673410476E-2</v>
      </c>
      <c r="S71" s="27">
        <f t="shared" si="50"/>
        <v>1.000916178014118</v>
      </c>
      <c r="T71" s="61">
        <f t="shared" si="51"/>
        <v>5.2627994696606818E-2</v>
      </c>
    </row>
    <row r="72" spans="2:20" ht="18.350000000000001" thickBot="1">
      <c r="B72" s="10" t="s">
        <v>360</v>
      </c>
      <c r="C72">
        <f t="shared" si="42"/>
        <v>2.0000000000004903E-2</v>
      </c>
      <c r="D72">
        <f t="shared" si="43"/>
        <v>6.0000000000000497E-2</v>
      </c>
      <c r="E72" s="5">
        <f t="shared" si="44"/>
        <v>9.9999999999999645E-2</v>
      </c>
      <c r="F72">
        <f t="shared" si="45"/>
        <v>4.9999999999998934E-2</v>
      </c>
      <c r="G72">
        <f t="shared" si="46"/>
        <v>-8.9999999999994529E-2</v>
      </c>
      <c r="H72" s="5">
        <f t="shared" si="47"/>
        <v>3.9999999999997371E-2</v>
      </c>
      <c r="J72" s="19" t="s">
        <v>360</v>
      </c>
      <c r="K72" s="1">
        <f t="shared" si="48"/>
        <v>0.98623270449335576</v>
      </c>
      <c r="L72" s="2">
        <f t="shared" si="48"/>
        <v>0.95926411932526412</v>
      </c>
      <c r="M72" s="3">
        <f t="shared" si="48"/>
        <v>0.93303299153680763</v>
      </c>
      <c r="N72" s="2">
        <f t="shared" si="48"/>
        <v>0.96593632892484627</v>
      </c>
      <c r="O72" s="2">
        <f t="shared" si="48"/>
        <v>1.0643701824533558</v>
      </c>
      <c r="P72" s="2">
        <f t="shared" si="48"/>
        <v>0.97265494741228742</v>
      </c>
      <c r="Q72" s="27">
        <f>AVERAGE(K72:M72)</f>
        <v>0.95950993845180921</v>
      </c>
      <c r="R72" s="61">
        <f t="shared" si="49"/>
        <v>2.6600708354233921E-2</v>
      </c>
      <c r="S72" s="27">
        <f t="shared" si="50"/>
        <v>1.000987152930163</v>
      </c>
      <c r="T72" s="61">
        <f t="shared" si="51"/>
        <v>5.4994011330765633E-2</v>
      </c>
    </row>
    <row r="73" spans="2:20" ht="18.350000000000001" thickBot="1">
      <c r="B73" s="14" t="s">
        <v>361</v>
      </c>
      <c r="C73" s="12">
        <f t="shared" si="42"/>
        <v>-0.19666666666666721</v>
      </c>
      <c r="D73" s="12">
        <f t="shared" si="43"/>
        <v>5.3333333333336341E-2</v>
      </c>
      <c r="E73" s="13">
        <f t="shared" si="44"/>
        <v>0.14333333333333265</v>
      </c>
      <c r="F73" s="12">
        <f t="shared" si="45"/>
        <v>-6.6666666666664653E-2</v>
      </c>
      <c r="G73" s="12">
        <f t="shared" si="46"/>
        <v>-0.16666666666666607</v>
      </c>
      <c r="H73" s="13">
        <f t="shared" si="47"/>
        <v>0.23333333333332895</v>
      </c>
      <c r="J73" s="14" t="s">
        <v>361</v>
      </c>
      <c r="K73" s="11">
        <f t="shared" si="48"/>
        <v>1.1460473619700036</v>
      </c>
      <c r="L73" s="12">
        <f t="shared" si="48"/>
        <v>0.96370711839154977</v>
      </c>
      <c r="M73" s="13">
        <f t="shared" si="48"/>
        <v>0.90542476130834426</v>
      </c>
      <c r="N73" s="12">
        <f t="shared" si="48"/>
        <v>1.0472941228206252</v>
      </c>
      <c r="O73" s="12">
        <f t="shared" si="48"/>
        <v>1.1224620483093726</v>
      </c>
      <c r="P73" s="12">
        <f t="shared" si="48"/>
        <v>0.85066716095085826</v>
      </c>
      <c r="Q73" s="29">
        <f>AVERAGE(K73:M73)</f>
        <v>1.0050597472232992</v>
      </c>
      <c r="R73" s="22">
        <f t="shared" si="49"/>
        <v>0.12552823953504436</v>
      </c>
      <c r="S73" s="29">
        <f t="shared" si="50"/>
        <v>1.0068077773602855</v>
      </c>
      <c r="T73" s="22">
        <f t="shared" si="51"/>
        <v>0.14034768728093522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9014-C1DB-4936-9D22-739EC21B0B5C}">
  <dimension ref="A1:S25"/>
  <sheetViews>
    <sheetView zoomScale="85" zoomScaleNormal="85" workbookViewId="0">
      <selection activeCell="T12" sqref="T12"/>
    </sheetView>
  </sheetViews>
  <sheetFormatPr defaultRowHeight="18"/>
  <cols>
    <col min="1" max="1" width="13.21875" customWidth="1"/>
    <col min="2" max="2" width="12.88671875" customWidth="1"/>
    <col min="11" max="11" width="11.27734375" customWidth="1"/>
  </cols>
  <sheetData>
    <row r="1" spans="1:19" ht="18.350000000000001" thickBot="1">
      <c r="A1" s="18" t="s">
        <v>639</v>
      </c>
      <c r="B1" s="6" t="s">
        <v>627</v>
      </c>
      <c r="C1" s="6" t="s">
        <v>628</v>
      </c>
      <c r="D1" s="6" t="s">
        <v>629</v>
      </c>
      <c r="E1" s="6" t="s">
        <v>630</v>
      </c>
      <c r="F1" s="19" t="s">
        <v>616</v>
      </c>
      <c r="G1" s="19" t="s">
        <v>631</v>
      </c>
      <c r="H1" s="16" t="s">
        <v>632</v>
      </c>
      <c r="K1" s="18" t="s">
        <v>640</v>
      </c>
      <c r="L1" s="6" t="s">
        <v>641</v>
      </c>
      <c r="M1" s="6" t="s">
        <v>628</v>
      </c>
      <c r="N1" s="6" t="s">
        <v>629</v>
      </c>
      <c r="O1" s="6" t="s">
        <v>630</v>
      </c>
      <c r="P1" s="19" t="s">
        <v>616</v>
      </c>
      <c r="Q1" s="19" t="s">
        <v>631</v>
      </c>
      <c r="R1" s="16" t="s">
        <v>632</v>
      </c>
    </row>
    <row r="2" spans="1:19">
      <c r="B2" s="6" t="s">
        <v>633</v>
      </c>
      <c r="C2" s="6">
        <v>17.96</v>
      </c>
      <c r="D2" s="6">
        <v>8.76</v>
      </c>
      <c r="E2" s="6">
        <v>4.21</v>
      </c>
      <c r="F2" s="6">
        <v>4.55</v>
      </c>
      <c r="G2" s="6">
        <v>3.71</v>
      </c>
      <c r="H2" s="16">
        <v>12.75</v>
      </c>
      <c r="L2" s="6" t="s">
        <v>633</v>
      </c>
      <c r="M2" s="6">
        <v>467.67</v>
      </c>
      <c r="N2" s="6">
        <v>1224</v>
      </c>
      <c r="O2" s="6">
        <v>1212.67</v>
      </c>
      <c r="P2" s="6">
        <v>1329.33</v>
      </c>
      <c r="Q2" s="6">
        <v>1285.33</v>
      </c>
      <c r="R2" s="16">
        <v>801</v>
      </c>
    </row>
    <row r="3" spans="1:19">
      <c r="B3" s="10" t="s">
        <v>634</v>
      </c>
      <c r="C3" s="10">
        <v>17.399999999999999</v>
      </c>
      <c r="D3" s="10">
        <v>8.26</v>
      </c>
      <c r="E3" s="10">
        <v>4.67</v>
      </c>
      <c r="F3" s="10">
        <v>4.3499999999999996</v>
      </c>
      <c r="G3" s="10">
        <v>4.79</v>
      </c>
      <c r="H3" s="5">
        <v>13.07</v>
      </c>
      <c r="L3" s="10" t="s">
        <v>634</v>
      </c>
      <c r="M3" s="10">
        <v>509.67</v>
      </c>
      <c r="N3" s="10">
        <v>1225.67</v>
      </c>
      <c r="O3" s="10">
        <v>1451.67</v>
      </c>
      <c r="P3" s="10">
        <v>1447.33</v>
      </c>
      <c r="Q3" s="10">
        <v>1160</v>
      </c>
      <c r="R3" s="5">
        <v>800.67</v>
      </c>
    </row>
    <row r="4" spans="1:19" ht="18.350000000000001" thickBot="1">
      <c r="B4" s="14" t="s">
        <v>635</v>
      </c>
      <c r="C4" s="14">
        <v>19.12</v>
      </c>
      <c r="D4" s="14">
        <v>8.61</v>
      </c>
      <c r="E4" s="14">
        <v>4.7300000000000004</v>
      </c>
      <c r="F4" s="14">
        <v>4.16</v>
      </c>
      <c r="G4" s="14">
        <v>4.93</v>
      </c>
      <c r="H4" s="13">
        <v>12.85</v>
      </c>
      <c r="L4" s="14" t="s">
        <v>635</v>
      </c>
      <c r="M4" s="14">
        <v>425.67</v>
      </c>
      <c r="N4" s="14">
        <v>1259.33</v>
      </c>
      <c r="O4" s="14">
        <v>1520</v>
      </c>
      <c r="P4" s="14">
        <v>1367.33</v>
      </c>
      <c r="Q4" s="14">
        <v>1085</v>
      </c>
      <c r="R4" s="13">
        <v>782</v>
      </c>
    </row>
    <row r="5" spans="1:19" ht="18.350000000000001" thickBot="1">
      <c r="B5" s="19"/>
      <c r="C5" s="27">
        <f t="shared" ref="C5:H5" si="0">AVERAGE(C2:C4)</f>
        <v>18.16</v>
      </c>
      <c r="D5" s="27">
        <f t="shared" si="0"/>
        <v>8.543333333333333</v>
      </c>
      <c r="E5" s="27">
        <f t="shared" si="0"/>
        <v>4.5366666666666662</v>
      </c>
      <c r="F5" s="27">
        <f t="shared" si="0"/>
        <v>4.3533333333333326</v>
      </c>
      <c r="G5" s="27">
        <f t="shared" si="0"/>
        <v>4.4766666666666666</v>
      </c>
      <c r="H5" s="27">
        <f t="shared" si="0"/>
        <v>12.89</v>
      </c>
      <c r="I5" s="7">
        <v>18.16</v>
      </c>
      <c r="L5" s="19"/>
      <c r="M5" s="27">
        <f t="shared" ref="M5:R5" si="1">AVERAGE(M2:M4)</f>
        <v>467.67</v>
      </c>
      <c r="N5" s="27">
        <f t="shared" si="1"/>
        <v>1236.3333333333333</v>
      </c>
      <c r="O5" s="27">
        <f t="shared" si="1"/>
        <v>1394.78</v>
      </c>
      <c r="P5" s="27">
        <f t="shared" si="1"/>
        <v>1381.33</v>
      </c>
      <c r="Q5" s="27">
        <f t="shared" si="1"/>
        <v>1176.7766666666666</v>
      </c>
      <c r="R5" s="27">
        <f t="shared" si="1"/>
        <v>794.55666666666673</v>
      </c>
      <c r="S5" s="7">
        <v>467.67</v>
      </c>
    </row>
    <row r="6" spans="1:19" ht="18.350000000000001" thickBot="1"/>
    <row r="7" spans="1:19" ht="18.350000000000001" thickBot="1">
      <c r="B7" s="6" t="s">
        <v>627</v>
      </c>
      <c r="C7" s="19" t="s">
        <v>628</v>
      </c>
      <c r="D7" s="19" t="s">
        <v>629</v>
      </c>
      <c r="E7" s="19" t="s">
        <v>630</v>
      </c>
      <c r="F7" s="19" t="s">
        <v>616</v>
      </c>
      <c r="G7" s="19" t="s">
        <v>631</v>
      </c>
      <c r="H7" s="19" t="s">
        <v>632</v>
      </c>
      <c r="I7" s="7"/>
      <c r="L7" s="6" t="s">
        <v>641</v>
      </c>
      <c r="M7" s="19" t="s">
        <v>628</v>
      </c>
      <c r="N7" s="19" t="s">
        <v>629</v>
      </c>
      <c r="O7" s="19" t="s">
        <v>630</v>
      </c>
      <c r="P7" s="19" t="s">
        <v>616</v>
      </c>
      <c r="Q7" s="19" t="s">
        <v>631</v>
      </c>
      <c r="R7" s="19" t="s">
        <v>632</v>
      </c>
    </row>
    <row r="8" spans="1:19">
      <c r="B8" s="6" t="s">
        <v>636</v>
      </c>
      <c r="C8" s="10">
        <v>10.57</v>
      </c>
      <c r="D8" s="10">
        <v>6.42</v>
      </c>
      <c r="E8" s="10">
        <v>3.98</v>
      </c>
      <c r="F8" s="10">
        <v>3.34</v>
      </c>
      <c r="G8" s="10">
        <v>4.04</v>
      </c>
      <c r="H8" s="10">
        <v>7.51</v>
      </c>
      <c r="L8" s="6" t="s">
        <v>636</v>
      </c>
      <c r="M8" s="10">
        <v>399.33</v>
      </c>
      <c r="N8" s="10">
        <v>1007.33</v>
      </c>
      <c r="O8" s="10">
        <v>1093.67</v>
      </c>
      <c r="P8" s="10">
        <v>1122.33</v>
      </c>
      <c r="Q8" s="10">
        <v>922</v>
      </c>
      <c r="R8" s="10">
        <v>483.33</v>
      </c>
    </row>
    <row r="9" spans="1:19">
      <c r="B9" s="10" t="s">
        <v>637</v>
      </c>
      <c r="C9" s="10">
        <v>11.4</v>
      </c>
      <c r="D9" s="10">
        <v>6.46</v>
      </c>
      <c r="E9" s="10">
        <v>3.83</v>
      </c>
      <c r="F9" s="10">
        <v>3.03</v>
      </c>
      <c r="G9" s="10">
        <v>3.57</v>
      </c>
      <c r="H9" s="10">
        <v>7.81</v>
      </c>
      <c r="L9" s="10" t="s">
        <v>637</v>
      </c>
      <c r="M9" s="10">
        <v>393.33</v>
      </c>
      <c r="N9" s="10">
        <v>1134.67</v>
      </c>
      <c r="O9" s="10">
        <v>1178</v>
      </c>
      <c r="P9" s="10">
        <v>1062</v>
      </c>
      <c r="Q9" s="10">
        <v>995.67</v>
      </c>
      <c r="R9" s="10">
        <v>491.33</v>
      </c>
    </row>
    <row r="10" spans="1:19" ht="18.350000000000001" thickBot="1">
      <c r="B10" s="14" t="s">
        <v>638</v>
      </c>
      <c r="C10" s="14">
        <v>11.15</v>
      </c>
      <c r="D10" s="14">
        <v>6.86</v>
      </c>
      <c r="E10" s="14">
        <v>3.48</v>
      </c>
      <c r="F10" s="10">
        <v>2.79</v>
      </c>
      <c r="G10" s="10">
        <v>3.57</v>
      </c>
      <c r="H10" s="10">
        <v>7.71</v>
      </c>
      <c r="L10" s="14" t="s">
        <v>638</v>
      </c>
      <c r="M10" s="14">
        <v>352.33</v>
      </c>
      <c r="N10" s="14">
        <v>989.33</v>
      </c>
      <c r="O10" s="14">
        <v>1077.67</v>
      </c>
      <c r="P10" s="10">
        <v>953.33</v>
      </c>
      <c r="Q10" s="10">
        <v>981.67</v>
      </c>
      <c r="R10" s="10">
        <v>473</v>
      </c>
    </row>
    <row r="11" spans="1:19" ht="18.350000000000001" thickBot="1">
      <c r="B11" s="19"/>
      <c r="C11" s="27">
        <f t="shared" ref="C11:H11" si="2">AVERAGE(C8:C10)</f>
        <v>11.04</v>
      </c>
      <c r="D11" s="27">
        <f t="shared" si="2"/>
        <v>6.5799999999999992</v>
      </c>
      <c r="E11" s="27">
        <f t="shared" si="2"/>
        <v>3.7633333333333336</v>
      </c>
      <c r="F11" s="27">
        <f t="shared" si="2"/>
        <v>3.0533333333333332</v>
      </c>
      <c r="G11" s="27">
        <f t="shared" si="2"/>
        <v>3.7266666666666666</v>
      </c>
      <c r="H11" s="27">
        <f t="shared" si="2"/>
        <v>7.6766666666666667</v>
      </c>
      <c r="I11" s="7">
        <v>11.04</v>
      </c>
      <c r="L11" s="19"/>
      <c r="M11" s="27">
        <f t="shared" ref="M11:R11" si="3">AVERAGE(M8:M10)</f>
        <v>381.66333333333336</v>
      </c>
      <c r="N11" s="27">
        <f t="shared" si="3"/>
        <v>1043.7766666666666</v>
      </c>
      <c r="O11" s="27">
        <f t="shared" si="3"/>
        <v>1116.4466666666667</v>
      </c>
      <c r="P11" s="27">
        <f t="shared" si="3"/>
        <v>1045.8866666666665</v>
      </c>
      <c r="Q11" s="27">
        <f t="shared" si="3"/>
        <v>966.44666666666672</v>
      </c>
      <c r="R11" s="27">
        <f t="shared" si="3"/>
        <v>482.55333333333328</v>
      </c>
      <c r="S11" s="7">
        <v>381.66</v>
      </c>
    </row>
    <row r="12" spans="1:19">
      <c r="E12" s="7"/>
    </row>
    <row r="13" spans="1:19" ht="18.350000000000001" thickBot="1">
      <c r="E13" s="7"/>
    </row>
    <row r="14" spans="1:19" ht="18.350000000000001" thickBot="1">
      <c r="B14" s="6" t="s">
        <v>627</v>
      </c>
      <c r="C14" s="6" t="s">
        <v>628</v>
      </c>
      <c r="D14" s="6" t="s">
        <v>629</v>
      </c>
      <c r="E14" s="6" t="s">
        <v>630</v>
      </c>
      <c r="F14" s="19" t="s">
        <v>616</v>
      </c>
      <c r="G14" s="19" t="s">
        <v>631</v>
      </c>
      <c r="H14" s="16" t="s">
        <v>632</v>
      </c>
      <c r="L14" s="6" t="s">
        <v>641</v>
      </c>
      <c r="M14" s="6" t="s">
        <v>628</v>
      </c>
      <c r="N14" s="6" t="s">
        <v>629</v>
      </c>
      <c r="O14" s="6" t="s">
        <v>630</v>
      </c>
      <c r="P14" s="19" t="s">
        <v>616</v>
      </c>
      <c r="Q14" s="19" t="s">
        <v>631</v>
      </c>
      <c r="R14" s="16" t="s">
        <v>632</v>
      </c>
    </row>
    <row r="15" spans="1:19">
      <c r="B15" s="6" t="s">
        <v>633</v>
      </c>
      <c r="C15" s="6">
        <f>C2/I5</f>
        <v>0.98898678414096919</v>
      </c>
      <c r="D15" s="6">
        <f>D2/I5</f>
        <v>0.48237885462555063</v>
      </c>
      <c r="E15" s="6">
        <f>E2/I5</f>
        <v>0.23182819383259912</v>
      </c>
      <c r="F15" s="6">
        <f>F2/I5</f>
        <v>0.25055066079295152</v>
      </c>
      <c r="G15" s="6">
        <f>G2/I5</f>
        <v>0.20429515418502203</v>
      </c>
      <c r="H15" s="16">
        <f>H2/I5</f>
        <v>0.7020925110132159</v>
      </c>
      <c r="L15" s="6" t="s">
        <v>633</v>
      </c>
      <c r="M15" s="6">
        <f>M2/S5</f>
        <v>1</v>
      </c>
      <c r="N15" s="6">
        <f>N2/S5</f>
        <v>2.6172300981461287</v>
      </c>
      <c r="O15" s="6">
        <f>O2/S5</f>
        <v>2.5930036136592043</v>
      </c>
      <c r="P15" s="6">
        <f>P2/S5</f>
        <v>2.8424530117390465</v>
      </c>
      <c r="Q15" s="6">
        <f>Q2/S5</f>
        <v>2.7483695768383685</v>
      </c>
      <c r="R15" s="16">
        <f>R2/S5</f>
        <v>1.7127461671691577</v>
      </c>
    </row>
    <row r="16" spans="1:19">
      <c r="B16" s="10" t="s">
        <v>634</v>
      </c>
      <c r="C16" s="10">
        <f>C3/I5</f>
        <v>0.95814977973568272</v>
      </c>
      <c r="D16" s="10">
        <f>D3/I5</f>
        <v>0.45484581497797355</v>
      </c>
      <c r="E16" s="10">
        <f>E3/I5</f>
        <v>0.25715859030837002</v>
      </c>
      <c r="F16" s="10">
        <f>F3/I5</f>
        <v>0.23953744493392068</v>
      </c>
      <c r="G16" s="10">
        <f>G3/I5</f>
        <v>0.26376651982378857</v>
      </c>
      <c r="H16" s="5">
        <f>H3/I5</f>
        <v>0.71971365638766516</v>
      </c>
      <c r="I16" s="7"/>
      <c r="L16" s="10" t="s">
        <v>634</v>
      </c>
      <c r="M16" s="10">
        <f>M3/S5</f>
        <v>1.0898069151324652</v>
      </c>
      <c r="N16" s="10">
        <f>N3/S5</f>
        <v>2.6208009921525863</v>
      </c>
      <c r="O16" s="10">
        <f>O3/S5</f>
        <v>3.1040477259606134</v>
      </c>
      <c r="P16" s="10">
        <f>P3/S5</f>
        <v>3.0947676780635915</v>
      </c>
      <c r="Q16" s="10">
        <f>Q3/S5</f>
        <v>2.4803814655633243</v>
      </c>
      <c r="R16" s="5">
        <f>R3/S5</f>
        <v>1.7120405414074025</v>
      </c>
    </row>
    <row r="17" spans="2:18" ht="18.350000000000001" thickBot="1">
      <c r="B17" s="14" t="s">
        <v>635</v>
      </c>
      <c r="C17" s="14">
        <f>C4/I5</f>
        <v>1.052863436123348</v>
      </c>
      <c r="D17" s="14">
        <f>D4/I5</f>
        <v>0.47411894273127747</v>
      </c>
      <c r="E17" s="14">
        <f>E4/I5</f>
        <v>0.26046255506607929</v>
      </c>
      <c r="F17" s="14">
        <f>F4/I5</f>
        <v>0.22907488986784141</v>
      </c>
      <c r="G17" s="14">
        <f>G4/I5</f>
        <v>0.2714757709251101</v>
      </c>
      <c r="H17" s="13">
        <f>H4/I5</f>
        <v>0.7075991189427312</v>
      </c>
      <c r="L17" s="14" t="s">
        <v>635</v>
      </c>
      <c r="M17" s="14">
        <f>M4/S5</f>
        <v>0.91019308486753481</v>
      </c>
      <c r="N17" s="14">
        <f>N4/S5</f>
        <v>2.6927748198516044</v>
      </c>
      <c r="O17" s="14">
        <f>O4/S5</f>
        <v>3.2501550238415975</v>
      </c>
      <c r="P17" s="14">
        <f>P4/S5</f>
        <v>2.9237068873350864</v>
      </c>
      <c r="Q17" s="14">
        <f>Q4/S5</f>
        <v>2.3200119742553511</v>
      </c>
      <c r="R17" s="13">
        <f>R4/S5</f>
        <v>1.6721192293711378</v>
      </c>
    </row>
    <row r="18" spans="2:18" ht="18.350000000000001" thickBot="1">
      <c r="B18" s="19"/>
      <c r="C18" s="27">
        <f t="shared" ref="C18:H18" si="4">AVERAGE(C15:C17)</f>
        <v>1</v>
      </c>
      <c r="D18" s="27">
        <f t="shared" si="4"/>
        <v>0.47044787077826727</v>
      </c>
      <c r="E18" s="27">
        <f t="shared" si="4"/>
        <v>0.24981644640234948</v>
      </c>
      <c r="F18" s="27">
        <f t="shared" si="4"/>
        <v>0.23972099853157122</v>
      </c>
      <c r="G18" s="27">
        <f t="shared" si="4"/>
        <v>0.24651248164464024</v>
      </c>
      <c r="H18" s="27">
        <f t="shared" si="4"/>
        <v>0.70980176211453738</v>
      </c>
      <c r="L18" s="19"/>
      <c r="M18" s="27">
        <f t="shared" ref="M18:R18" si="5">AVERAGE(M15:M17)</f>
        <v>1</v>
      </c>
      <c r="N18" s="27">
        <f t="shared" si="5"/>
        <v>2.6436019700501068</v>
      </c>
      <c r="O18" s="27">
        <f t="shared" si="5"/>
        <v>2.9824021211538052</v>
      </c>
      <c r="P18" s="27">
        <f t="shared" si="5"/>
        <v>2.9536425257125747</v>
      </c>
      <c r="Q18" s="27">
        <f t="shared" si="5"/>
        <v>2.5162543388856813</v>
      </c>
      <c r="R18" s="27">
        <f t="shared" si="5"/>
        <v>1.6989686459825659</v>
      </c>
    </row>
    <row r="19" spans="2:18" ht="18.350000000000001" thickBot="1">
      <c r="B19" s="19"/>
      <c r="C19" s="28">
        <f t="shared" ref="C19:H19" si="6">STDEV(C15:C17)</f>
        <v>4.8307736122161493E-2</v>
      </c>
      <c r="D19" s="28">
        <f t="shared" si="6"/>
        <v>1.4128858588785464E-2</v>
      </c>
      <c r="E19" s="28">
        <f t="shared" si="6"/>
        <v>1.5665630171330294E-2</v>
      </c>
      <c r="F19" s="28">
        <f t="shared" si="6"/>
        <v>1.0739062023722507E-2</v>
      </c>
      <c r="G19" s="28">
        <f t="shared" si="6"/>
        <v>3.6763911537134923E-2</v>
      </c>
      <c r="H19" s="28">
        <f t="shared" si="6"/>
        <v>9.0147056958947373E-3</v>
      </c>
      <c r="L19" s="19"/>
      <c r="M19" s="28">
        <f t="shared" ref="M19:R19" si="7">STDEV(M15:M17)</f>
        <v>8.9806915132465193E-2</v>
      </c>
      <c r="N19" s="28">
        <f t="shared" si="7"/>
        <v>4.2622349644310359E-2</v>
      </c>
      <c r="O19" s="28">
        <f t="shared" si="7"/>
        <v>0.3450510597763578</v>
      </c>
      <c r="P19" s="28">
        <f t="shared" si="7"/>
        <v>0.12879355397075368</v>
      </c>
      <c r="Q19" s="28">
        <f t="shared" si="7"/>
        <v>0.2164202074737222</v>
      </c>
      <c r="R19" s="28">
        <f t="shared" si="7"/>
        <v>2.3254953369324167E-2</v>
      </c>
    </row>
    <row r="20" spans="2:18" ht="18.350000000000001" thickBot="1">
      <c r="B20" s="6" t="s">
        <v>627</v>
      </c>
      <c r="C20" s="6" t="s">
        <v>628</v>
      </c>
      <c r="D20" s="6" t="s">
        <v>629</v>
      </c>
      <c r="E20" s="6" t="s">
        <v>630</v>
      </c>
      <c r="F20" s="19" t="s">
        <v>616</v>
      </c>
      <c r="G20" s="19" t="s">
        <v>631</v>
      </c>
      <c r="H20" s="16" t="s">
        <v>632</v>
      </c>
      <c r="L20" s="6" t="s">
        <v>641</v>
      </c>
      <c r="M20" s="6" t="s">
        <v>628</v>
      </c>
      <c r="N20" s="6" t="s">
        <v>629</v>
      </c>
      <c r="O20" s="6" t="s">
        <v>630</v>
      </c>
      <c r="P20" s="19" t="s">
        <v>616</v>
      </c>
      <c r="Q20" s="19" t="s">
        <v>631</v>
      </c>
      <c r="R20" s="16" t="s">
        <v>632</v>
      </c>
    </row>
    <row r="21" spans="2:18">
      <c r="B21" s="6" t="s">
        <v>636</v>
      </c>
      <c r="C21" s="6">
        <f>C8/I11</f>
        <v>0.95742753623188415</v>
      </c>
      <c r="D21" s="6">
        <f>D8/I11</f>
        <v>0.58152173913043481</v>
      </c>
      <c r="E21" s="6">
        <f>E8/I11</f>
        <v>0.36050724637681164</v>
      </c>
      <c r="F21" s="6">
        <f>F8/I11</f>
        <v>0.30253623188405798</v>
      </c>
      <c r="G21" s="6">
        <f>G8/I11</f>
        <v>0.36594202898550726</v>
      </c>
      <c r="H21" s="16">
        <f>H8/I11</f>
        <v>0.68025362318840588</v>
      </c>
      <c r="L21" s="6" t="s">
        <v>636</v>
      </c>
      <c r="M21" s="6">
        <f>M8/S11</f>
        <v>1.0462977519257977</v>
      </c>
      <c r="N21" s="6">
        <f>N8/S11</f>
        <v>2.6393386784048629</v>
      </c>
      <c r="O21" s="6">
        <f>O8/S11</f>
        <v>2.8655609704973011</v>
      </c>
      <c r="P21" s="6">
        <f>P8/S11</f>
        <v>2.9406539852224487</v>
      </c>
      <c r="Q21" s="6">
        <f>Q8/S11</f>
        <v>2.4157627207462138</v>
      </c>
      <c r="R21" s="16">
        <f>R8/S11</f>
        <v>1.2663889325577737</v>
      </c>
    </row>
    <row r="22" spans="2:18">
      <c r="B22" s="10" t="s">
        <v>637</v>
      </c>
      <c r="C22" s="10">
        <f>C9/I11</f>
        <v>1.0326086956521741</v>
      </c>
      <c r="D22" s="10">
        <f>D9/I11</f>
        <v>0.58514492753623193</v>
      </c>
      <c r="E22" s="10">
        <f>E9/I11</f>
        <v>0.34692028985507251</v>
      </c>
      <c r="F22" s="10">
        <f>F9/I11</f>
        <v>0.27445652173913043</v>
      </c>
      <c r="G22" s="10">
        <f>G9/I11</f>
        <v>0.3233695652173913</v>
      </c>
      <c r="H22" s="5">
        <f>H9/I11</f>
        <v>0.70742753623188404</v>
      </c>
      <c r="I22" s="7"/>
      <c r="L22" s="10" t="s">
        <v>637</v>
      </c>
      <c r="M22" s="10">
        <f>M9/S11</f>
        <v>1.0305769533092279</v>
      </c>
      <c r="N22" s="10">
        <f>N9/S11</f>
        <v>2.9729864277105276</v>
      </c>
      <c r="O22" s="10">
        <f>O9/S11</f>
        <v>3.0865167950531887</v>
      </c>
      <c r="P22" s="10">
        <f>P9/S11</f>
        <v>2.7825813551328404</v>
      </c>
      <c r="Q22" s="10">
        <f>Q9/S11</f>
        <v>2.608787926426662</v>
      </c>
      <c r="R22" s="5">
        <f>R9/S11</f>
        <v>1.2873499973798668</v>
      </c>
    </row>
    <row r="23" spans="2:18" ht="18.350000000000001" thickBot="1">
      <c r="B23" s="14" t="s">
        <v>638</v>
      </c>
      <c r="C23" s="14">
        <f>C10/I11</f>
        <v>1.0099637681159421</v>
      </c>
      <c r="D23" s="14">
        <f>D10/I11</f>
        <v>0.62137681159420299</v>
      </c>
      <c r="E23" s="14">
        <f>E10/I11</f>
        <v>0.31521739130434784</v>
      </c>
      <c r="F23" s="14">
        <f>F10/I11</f>
        <v>0.25271739130434784</v>
      </c>
      <c r="G23" s="14">
        <f>G10/I11</f>
        <v>0.3233695652173913</v>
      </c>
      <c r="H23" s="13">
        <f>H10/I11</f>
        <v>0.69836956521739135</v>
      </c>
      <c r="L23" s="14" t="s">
        <v>638</v>
      </c>
      <c r="M23" s="14">
        <f>M10/S11</f>
        <v>0.92315149609600156</v>
      </c>
      <c r="N23" s="14">
        <f>N10/S11</f>
        <v>2.5921762825551538</v>
      </c>
      <c r="O23" s="14">
        <f>O10/S11</f>
        <v>2.8236388408531155</v>
      </c>
      <c r="P23" s="14">
        <f>P10/S11</f>
        <v>2.4978514908557354</v>
      </c>
      <c r="Q23" s="14">
        <f>Q10/S11</f>
        <v>2.5721060629879995</v>
      </c>
      <c r="R23" s="13">
        <f>R10/S11</f>
        <v>1.2393229576062463</v>
      </c>
    </row>
    <row r="24" spans="2:18" ht="18.350000000000001" thickBot="1">
      <c r="B24" s="19"/>
      <c r="C24" s="27">
        <f t="shared" ref="C24:H24" si="8">AVERAGE(C21:C23)</f>
        <v>1</v>
      </c>
      <c r="D24" s="27">
        <f t="shared" si="8"/>
        <v>0.59601449275362317</v>
      </c>
      <c r="E24" s="27">
        <f t="shared" si="8"/>
        <v>0.34088164251207731</v>
      </c>
      <c r="F24" s="27">
        <f t="shared" si="8"/>
        <v>0.27657004830917881</v>
      </c>
      <c r="G24" s="27">
        <f t="shared" si="8"/>
        <v>0.33756038647342995</v>
      </c>
      <c r="H24" s="27">
        <f t="shared" si="8"/>
        <v>0.69535024154589387</v>
      </c>
      <c r="L24" s="19"/>
      <c r="M24" s="27">
        <f t="shared" ref="M24:R24" si="9">AVERAGE(M21:M23)</f>
        <v>1.0000087337770089</v>
      </c>
      <c r="N24" s="27">
        <f t="shared" si="9"/>
        <v>2.7348337962235143</v>
      </c>
      <c r="O24" s="27">
        <f t="shared" si="9"/>
        <v>2.9252388688012019</v>
      </c>
      <c r="P24" s="27">
        <f t="shared" si="9"/>
        <v>2.7403622770703415</v>
      </c>
      <c r="Q24" s="27">
        <f t="shared" si="9"/>
        <v>2.5322189033869584</v>
      </c>
      <c r="R24" s="27">
        <f t="shared" si="9"/>
        <v>1.2643539625146289</v>
      </c>
    </row>
    <row r="25" spans="2:18" ht="18.350000000000001" thickBot="1">
      <c r="B25" s="19"/>
      <c r="C25" s="28">
        <f t="shared" ref="C25:H25" si="10">STDEV(C21:C23)</f>
        <v>3.8568240681238736E-2</v>
      </c>
      <c r="D25" s="28">
        <f t="shared" si="10"/>
        <v>2.2038994674993585E-2</v>
      </c>
      <c r="E25" s="28">
        <f t="shared" si="10"/>
        <v>2.3240948548219603E-2</v>
      </c>
      <c r="F25" s="28">
        <f t="shared" si="10"/>
        <v>2.4976578330475306E-2</v>
      </c>
      <c r="G25" s="28">
        <f t="shared" si="10"/>
        <v>2.4579223416587338E-2</v>
      </c>
      <c r="H25" s="28">
        <f t="shared" si="10"/>
        <v>1.3836279272209614E-2</v>
      </c>
      <c r="I25" s="7"/>
      <c r="L25" s="19"/>
      <c r="M25" s="28">
        <f t="shared" ref="M25:R25" si="11">STDEV(M21:M23)</f>
        <v>6.7022847710701189E-2</v>
      </c>
      <c r="N25" s="28">
        <f t="shared" si="11"/>
        <v>0.20758993185776825</v>
      </c>
      <c r="O25" s="28">
        <f t="shared" si="11"/>
        <v>0.14123488719357544</v>
      </c>
      <c r="P25" s="28">
        <f t="shared" si="11"/>
        <v>0.22439997809420864</v>
      </c>
      <c r="Q25" s="28">
        <f t="shared" si="11"/>
        <v>0.10250815398188588</v>
      </c>
      <c r="R25" s="28">
        <f t="shared" si="11"/>
        <v>2.4078101350845801E-2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43AC-689E-407C-8B9C-0F55A6232A6B}">
  <dimension ref="A1:AC103"/>
  <sheetViews>
    <sheetView topLeftCell="A85" zoomScale="85" zoomScaleNormal="85" workbookViewId="0">
      <selection activeCell="S89" sqref="S89"/>
    </sheetView>
  </sheetViews>
  <sheetFormatPr defaultRowHeight="18"/>
  <cols>
    <col min="1" max="1" width="15.27734375" customWidth="1"/>
  </cols>
  <sheetData>
    <row r="1" spans="1:25" ht="18.350000000000001" thickBot="1">
      <c r="A1" s="18" t="s">
        <v>48</v>
      </c>
      <c r="B1" s="19" t="s">
        <v>43</v>
      </c>
      <c r="C1" s="3" t="s">
        <v>42</v>
      </c>
      <c r="E1" s="19" t="s">
        <v>43</v>
      </c>
      <c r="F1" s="3" t="s">
        <v>44</v>
      </c>
      <c r="G1" s="6" t="s">
        <v>31</v>
      </c>
      <c r="I1" s="19" t="s">
        <v>47</v>
      </c>
      <c r="J1" s="19" t="s">
        <v>42</v>
      </c>
      <c r="L1" s="19" t="s">
        <v>46</v>
      </c>
      <c r="M1" s="2" t="s">
        <v>44</v>
      </c>
      <c r="N1" s="6" t="s">
        <v>31</v>
      </c>
      <c r="P1" s="47" t="s">
        <v>42</v>
      </c>
      <c r="T1" s="47" t="s">
        <v>44</v>
      </c>
    </row>
    <row r="2" spans="1:25" ht="18.350000000000001" thickBot="1">
      <c r="B2" s="6" t="s">
        <v>32</v>
      </c>
      <c r="C2" s="16">
        <v>2.3199999999999998</v>
      </c>
      <c r="E2" s="6" t="s">
        <v>32</v>
      </c>
      <c r="F2" s="16">
        <v>5201</v>
      </c>
      <c r="G2" s="6">
        <f>F2/25000</f>
        <v>0.20804</v>
      </c>
      <c r="I2" s="6" t="s">
        <v>32</v>
      </c>
      <c r="J2" s="6">
        <v>2.72</v>
      </c>
      <c r="L2" s="6" t="s">
        <v>32</v>
      </c>
      <c r="M2" s="15">
        <v>7027</v>
      </c>
      <c r="N2" s="6">
        <f>M2/25000</f>
        <v>0.28108</v>
      </c>
      <c r="P2" s="19" t="s">
        <v>49</v>
      </c>
      <c r="Q2" s="27">
        <v>0.19</v>
      </c>
      <c r="R2" s="28">
        <v>2.9000000000000001E-2</v>
      </c>
      <c r="T2" s="19" t="s">
        <v>49</v>
      </c>
      <c r="U2" s="27">
        <v>4817.8999999999996</v>
      </c>
      <c r="V2" s="28">
        <v>716.1</v>
      </c>
      <c r="W2" s="25"/>
    </row>
    <row r="3" spans="1:25" ht="18.350000000000001" thickBot="1">
      <c r="B3" s="10" t="s">
        <v>33</v>
      </c>
      <c r="C3" s="5">
        <v>2.0699999999999998</v>
      </c>
      <c r="E3" s="10" t="s">
        <v>33</v>
      </c>
      <c r="F3" s="5">
        <v>5609</v>
      </c>
      <c r="G3" s="10">
        <f t="shared" ref="G3:G11" si="0">F3/25000</f>
        <v>0.22436</v>
      </c>
      <c r="I3" s="10" t="s">
        <v>33</v>
      </c>
      <c r="J3" s="10">
        <v>3.02</v>
      </c>
      <c r="L3" s="10" t="s">
        <v>33</v>
      </c>
      <c r="M3" s="24">
        <v>6637</v>
      </c>
      <c r="N3" s="10">
        <f t="shared" ref="N3:N11" si="1">M3/25000</f>
        <v>0.26547999999999999</v>
      </c>
      <c r="P3" s="14" t="s">
        <v>50</v>
      </c>
      <c r="Q3" s="29">
        <v>0.26</v>
      </c>
      <c r="R3" s="28">
        <v>3.4000000000000002E-2</v>
      </c>
      <c r="T3" s="14" t="s">
        <v>50</v>
      </c>
      <c r="U3" s="29">
        <v>6456.9</v>
      </c>
      <c r="V3" s="28">
        <v>838.91</v>
      </c>
      <c r="W3" s="25"/>
    </row>
    <row r="4" spans="1:25">
      <c r="B4" s="10" t="s">
        <v>34</v>
      </c>
      <c r="C4" s="5">
        <v>2.12</v>
      </c>
      <c r="E4" s="10" t="s">
        <v>34</v>
      </c>
      <c r="F4" s="5">
        <v>4099</v>
      </c>
      <c r="G4" s="10">
        <f t="shared" si="0"/>
        <v>0.16395999999999999</v>
      </c>
      <c r="I4" s="10" t="s">
        <v>34</v>
      </c>
      <c r="J4" s="10">
        <v>1.77</v>
      </c>
      <c r="L4" s="10" t="s">
        <v>34</v>
      </c>
      <c r="M4" s="24">
        <v>6521</v>
      </c>
      <c r="N4" s="10">
        <f t="shared" si="1"/>
        <v>0.26084000000000002</v>
      </c>
    </row>
    <row r="5" spans="1:25">
      <c r="B5" s="10" t="s">
        <v>35</v>
      </c>
      <c r="C5" s="5">
        <v>2.42</v>
      </c>
      <c r="E5" s="10" t="s">
        <v>35</v>
      </c>
      <c r="F5" s="5">
        <v>3923</v>
      </c>
      <c r="G5" s="10">
        <f t="shared" si="0"/>
        <v>0.15692</v>
      </c>
      <c r="I5" s="10" t="s">
        <v>35</v>
      </c>
      <c r="J5" s="10">
        <v>2.19</v>
      </c>
      <c r="L5" s="10" t="s">
        <v>35</v>
      </c>
      <c r="M5" s="24">
        <v>4779</v>
      </c>
      <c r="N5" s="10">
        <f t="shared" si="1"/>
        <v>0.19116</v>
      </c>
      <c r="S5" s="24"/>
      <c r="T5" s="24"/>
      <c r="U5" s="24"/>
      <c r="V5" s="24"/>
      <c r="W5" s="24"/>
      <c r="X5" s="24"/>
      <c r="Y5" s="24"/>
    </row>
    <row r="6" spans="1:25">
      <c r="B6" s="10" t="s">
        <v>36</v>
      </c>
      <c r="C6" s="5">
        <v>2.4700000000000002</v>
      </c>
      <c r="E6" s="10" t="s">
        <v>36</v>
      </c>
      <c r="F6" s="5">
        <v>5485</v>
      </c>
      <c r="G6" s="10">
        <f t="shared" si="0"/>
        <v>0.21940000000000001</v>
      </c>
      <c r="I6" s="10" t="s">
        <v>36</v>
      </c>
      <c r="J6" s="10">
        <v>2.69</v>
      </c>
      <c r="L6" s="10" t="s">
        <v>36</v>
      </c>
      <c r="M6" s="24">
        <v>6271</v>
      </c>
      <c r="N6" s="10">
        <f t="shared" si="1"/>
        <v>0.25084000000000001</v>
      </c>
      <c r="S6" s="24"/>
      <c r="T6" s="24"/>
      <c r="U6" s="24"/>
      <c r="V6" s="24"/>
      <c r="W6" s="24"/>
      <c r="X6" s="24"/>
      <c r="Y6" s="24"/>
    </row>
    <row r="7" spans="1:25">
      <c r="B7" s="10" t="s">
        <v>37</v>
      </c>
      <c r="C7" s="5">
        <v>1.06</v>
      </c>
      <c r="E7" s="10" t="s">
        <v>37</v>
      </c>
      <c r="F7" s="5">
        <v>3876</v>
      </c>
      <c r="G7" s="10">
        <f t="shared" si="0"/>
        <v>0.15504000000000001</v>
      </c>
      <c r="I7" s="10" t="s">
        <v>37</v>
      </c>
      <c r="J7" s="10">
        <v>1.78</v>
      </c>
      <c r="L7" s="10" t="s">
        <v>37</v>
      </c>
      <c r="M7" s="24">
        <v>6357</v>
      </c>
      <c r="N7" s="10">
        <f t="shared" si="1"/>
        <v>0.25428000000000001</v>
      </c>
      <c r="S7" s="24"/>
      <c r="T7" s="189"/>
      <c r="U7" s="189"/>
      <c r="V7" s="189"/>
      <c r="W7" s="24"/>
      <c r="X7" s="24"/>
      <c r="Y7" s="24"/>
    </row>
    <row r="8" spans="1:25">
      <c r="B8" s="10" t="s">
        <v>38</v>
      </c>
      <c r="C8" s="5">
        <v>1.75</v>
      </c>
      <c r="E8" s="10" t="s">
        <v>38</v>
      </c>
      <c r="F8" s="5">
        <v>5835</v>
      </c>
      <c r="G8" s="10">
        <f t="shared" si="0"/>
        <v>0.2334</v>
      </c>
      <c r="I8" s="10" t="s">
        <v>38</v>
      </c>
      <c r="J8" s="10">
        <v>3.27</v>
      </c>
      <c r="L8" s="10" t="s">
        <v>38</v>
      </c>
      <c r="M8" s="24">
        <v>5835</v>
      </c>
      <c r="N8" s="10">
        <f t="shared" si="1"/>
        <v>0.2334</v>
      </c>
      <c r="S8" s="24"/>
      <c r="T8" s="188"/>
      <c r="U8" s="188"/>
      <c r="V8" s="188"/>
      <c r="W8" s="24"/>
      <c r="X8" s="24"/>
      <c r="Y8" s="24"/>
    </row>
    <row r="9" spans="1:25">
      <c r="B9" s="10" t="s">
        <v>39</v>
      </c>
      <c r="C9" s="5">
        <v>1.34</v>
      </c>
      <c r="E9" s="10" t="s">
        <v>39</v>
      </c>
      <c r="F9" s="5">
        <v>4553</v>
      </c>
      <c r="G9" s="10">
        <f t="shared" si="0"/>
        <v>0.18212</v>
      </c>
      <c r="I9" s="10" t="s">
        <v>39</v>
      </c>
      <c r="J9" s="10">
        <v>2.97</v>
      </c>
      <c r="L9" s="10" t="s">
        <v>39</v>
      </c>
      <c r="M9" s="24">
        <v>7117</v>
      </c>
      <c r="N9" s="10">
        <f t="shared" si="1"/>
        <v>0.28467999999999999</v>
      </c>
      <c r="S9" s="24"/>
      <c r="T9" s="188"/>
      <c r="U9" s="188"/>
      <c r="V9" s="188"/>
      <c r="W9" s="24"/>
      <c r="X9" s="24"/>
      <c r="Y9" s="24"/>
    </row>
    <row r="10" spans="1:25">
      <c r="B10" s="10" t="s">
        <v>40</v>
      </c>
      <c r="C10" s="5">
        <v>1.44</v>
      </c>
      <c r="E10" s="10" t="s">
        <v>40</v>
      </c>
      <c r="F10" s="5">
        <v>5008</v>
      </c>
      <c r="G10" s="10">
        <f t="shared" si="0"/>
        <v>0.20032</v>
      </c>
      <c r="I10" s="10" t="s">
        <v>40</v>
      </c>
      <c r="J10" s="10">
        <v>1.96</v>
      </c>
      <c r="L10" s="10" t="s">
        <v>40</v>
      </c>
      <c r="M10" s="24">
        <v>6098</v>
      </c>
      <c r="N10" s="10">
        <f t="shared" si="1"/>
        <v>0.24392</v>
      </c>
      <c r="S10" s="24"/>
      <c r="T10" s="188"/>
      <c r="U10" s="188"/>
      <c r="V10" s="188"/>
      <c r="W10" s="24"/>
      <c r="X10" s="24"/>
      <c r="Y10" s="24"/>
    </row>
    <row r="11" spans="1:25" ht="18.350000000000001" thickBot="1">
      <c r="B11" s="10" t="s">
        <v>41</v>
      </c>
      <c r="C11" s="5">
        <v>1.3</v>
      </c>
      <c r="E11" s="10" t="s">
        <v>41</v>
      </c>
      <c r="F11" s="5">
        <v>4590</v>
      </c>
      <c r="G11" s="10">
        <f t="shared" si="0"/>
        <v>0.18360000000000001</v>
      </c>
      <c r="I11" s="10" t="s">
        <v>41</v>
      </c>
      <c r="J11" s="10">
        <v>2.71</v>
      </c>
      <c r="L11" s="10" t="s">
        <v>41</v>
      </c>
      <c r="M11" s="24">
        <v>7927</v>
      </c>
      <c r="N11" s="10">
        <f t="shared" si="1"/>
        <v>0.31707999999999997</v>
      </c>
      <c r="S11" s="24"/>
      <c r="T11" s="188"/>
      <c r="U11" s="188"/>
      <c r="V11" s="188"/>
      <c r="W11" s="24"/>
      <c r="X11" s="24"/>
      <c r="Y11" s="24"/>
    </row>
    <row r="12" spans="1:25">
      <c r="B12" s="6"/>
      <c r="C12" s="20">
        <f>AVERAGE(C1:C11)</f>
        <v>1.8290000000000002</v>
      </c>
      <c r="D12" s="7"/>
      <c r="E12" s="6"/>
      <c r="F12" s="20">
        <f>AVERAGE(F1:F11)</f>
        <v>4817.8999999999996</v>
      </c>
      <c r="G12" s="21">
        <f>AVERAGE(G1:G11)</f>
        <v>0.19271600000000003</v>
      </c>
      <c r="I12" s="6"/>
      <c r="J12" s="20">
        <f>AVERAGE(J1:J11)</f>
        <v>2.508</v>
      </c>
      <c r="K12" s="7"/>
      <c r="L12" s="6"/>
      <c r="M12" s="21">
        <f>AVERAGE(M1:M11)</f>
        <v>6456.9</v>
      </c>
      <c r="N12" s="21">
        <f>AVERAGE(N2:N11)</f>
        <v>0.25827600000000001</v>
      </c>
      <c r="S12" s="24"/>
      <c r="T12" s="188"/>
      <c r="U12" s="188"/>
      <c r="V12" s="188"/>
      <c r="W12" s="24"/>
      <c r="X12" s="24"/>
      <c r="Y12" s="24"/>
    </row>
    <row r="13" spans="1:25" ht="18.350000000000001" thickBot="1">
      <c r="B13" s="14"/>
      <c r="C13" s="22">
        <f>STDEV(C1:C11)</f>
        <v>0.51767535944622378</v>
      </c>
      <c r="E13" s="14"/>
      <c r="F13" s="22">
        <f>STDEV(F1:F11)</f>
        <v>716.10108690510117</v>
      </c>
      <c r="G13" s="23">
        <f>STDEV(G1:G11)</f>
        <v>2.8644043476203754E-2</v>
      </c>
      <c r="I13" s="14"/>
      <c r="J13" s="22">
        <f>STDEV(J1:J11)</f>
        <v>0.54274610393197176</v>
      </c>
      <c r="L13" s="14"/>
      <c r="M13" s="23">
        <f>STDEV(M1:M11)</f>
        <v>838.91072892835768</v>
      </c>
      <c r="N13" s="23">
        <f>STDEV(N1:N11)</f>
        <v>3.355642915713445E-2</v>
      </c>
      <c r="S13" s="24"/>
      <c r="T13" s="188"/>
      <c r="U13" s="188"/>
      <c r="V13" s="188"/>
      <c r="W13" s="24"/>
      <c r="X13" s="24"/>
      <c r="Y13" s="24"/>
    </row>
    <row r="14" spans="1:25" ht="18.350000000000001" thickBo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S14" s="24"/>
      <c r="T14" s="188"/>
      <c r="U14" s="188"/>
      <c r="V14" s="188"/>
      <c r="W14" s="24"/>
      <c r="X14" s="24"/>
      <c r="Y14" s="24"/>
    </row>
    <row r="15" spans="1:25" ht="18.350000000000001" thickBot="1">
      <c r="A15" s="18" t="s">
        <v>51</v>
      </c>
      <c r="B15" s="19" t="s">
        <v>29</v>
      </c>
      <c r="C15" s="2" t="s">
        <v>4</v>
      </c>
      <c r="D15" s="2" t="s">
        <v>6</v>
      </c>
      <c r="E15" s="2" t="s">
        <v>8</v>
      </c>
      <c r="F15" s="3" t="s">
        <v>10</v>
      </c>
      <c r="G15" s="25"/>
      <c r="H15" s="19" t="s">
        <v>45</v>
      </c>
      <c r="I15" s="2" t="s">
        <v>4</v>
      </c>
      <c r="J15" s="2" t="s">
        <v>6</v>
      </c>
      <c r="K15" s="2" t="s">
        <v>8</v>
      </c>
      <c r="L15" s="3" t="s">
        <v>10</v>
      </c>
      <c r="M15" s="25"/>
      <c r="N15" s="25"/>
      <c r="O15" s="25"/>
      <c r="S15" s="24"/>
      <c r="T15" s="188"/>
      <c r="U15" s="188"/>
      <c r="V15" s="188"/>
      <c r="W15" s="24"/>
      <c r="X15" s="24"/>
      <c r="Y15" s="24"/>
    </row>
    <row r="16" spans="1:25">
      <c r="B16" s="6" t="s">
        <v>32</v>
      </c>
      <c r="C16" s="15">
        <v>19</v>
      </c>
      <c r="D16" s="15">
        <v>24.4</v>
      </c>
      <c r="E16" s="15">
        <v>12.3</v>
      </c>
      <c r="F16" s="16">
        <v>44.3</v>
      </c>
      <c r="G16" s="35"/>
      <c r="H16" s="6" t="s">
        <v>32</v>
      </c>
      <c r="I16" s="15">
        <v>9.6999999999999993</v>
      </c>
      <c r="J16" s="15">
        <v>28.7</v>
      </c>
      <c r="K16" s="15">
        <v>7.66</v>
      </c>
      <c r="L16" s="16">
        <v>53.94</v>
      </c>
      <c r="M16" s="35"/>
      <c r="N16" s="25"/>
      <c r="O16" s="25"/>
      <c r="S16" s="24"/>
      <c r="T16" s="188"/>
      <c r="U16" s="188"/>
      <c r="V16" s="188"/>
      <c r="W16" s="24"/>
      <c r="X16" s="24"/>
      <c r="Y16" s="24"/>
    </row>
    <row r="17" spans="1:25">
      <c r="B17" s="10" t="s">
        <v>33</v>
      </c>
      <c r="C17" s="24">
        <v>23</v>
      </c>
      <c r="D17" s="24">
        <v>17</v>
      </c>
      <c r="E17" s="24">
        <v>18.600000000000001</v>
      </c>
      <c r="F17" s="5">
        <v>41.4</v>
      </c>
      <c r="G17" s="35"/>
      <c r="H17" s="10" t="s">
        <v>33</v>
      </c>
      <c r="I17" s="24">
        <v>14.6</v>
      </c>
      <c r="J17" s="24">
        <v>25.9</v>
      </c>
      <c r="K17" s="24">
        <v>6.73</v>
      </c>
      <c r="L17" s="5">
        <v>52.77</v>
      </c>
      <c r="M17" s="35"/>
      <c r="N17" s="25"/>
      <c r="O17" s="25"/>
      <c r="S17" s="24"/>
      <c r="T17" s="188"/>
      <c r="U17" s="188"/>
      <c r="V17" s="188"/>
      <c r="W17" s="24"/>
      <c r="X17" s="24"/>
      <c r="Y17" s="24"/>
    </row>
    <row r="18" spans="1:25">
      <c r="B18" s="10" t="s">
        <v>34</v>
      </c>
      <c r="C18" s="24">
        <v>16.899999999999999</v>
      </c>
      <c r="D18" s="24">
        <v>21</v>
      </c>
      <c r="E18" s="24">
        <v>22.9</v>
      </c>
      <c r="F18" s="5">
        <v>39.200000000000003</v>
      </c>
      <c r="G18" s="35"/>
      <c r="H18" s="10" t="s">
        <v>34</v>
      </c>
      <c r="I18" s="24">
        <v>11.4</v>
      </c>
      <c r="J18" s="24">
        <v>21</v>
      </c>
      <c r="K18" s="24">
        <v>10.62</v>
      </c>
      <c r="L18" s="5">
        <v>56.98</v>
      </c>
      <c r="M18" s="35"/>
      <c r="N18" s="26"/>
      <c r="O18" s="26"/>
      <c r="S18" s="24"/>
      <c r="T18" s="188"/>
      <c r="U18" s="188"/>
      <c r="V18" s="188"/>
      <c r="W18" s="24"/>
      <c r="X18" s="24"/>
      <c r="Y18" s="24"/>
    </row>
    <row r="19" spans="1:25">
      <c r="B19" s="10" t="s">
        <v>35</v>
      </c>
      <c r="C19" s="24">
        <v>18.100000000000001</v>
      </c>
      <c r="D19" s="24">
        <v>19.7</v>
      </c>
      <c r="E19" s="24">
        <v>21.6</v>
      </c>
      <c r="F19" s="5">
        <v>40.6</v>
      </c>
      <c r="G19" s="35"/>
      <c r="H19" s="10" t="s">
        <v>35</v>
      </c>
      <c r="I19" s="24">
        <v>11.19</v>
      </c>
      <c r="J19" s="24">
        <v>26.2</v>
      </c>
      <c r="K19" s="24">
        <v>7.23</v>
      </c>
      <c r="L19" s="5">
        <v>55.38</v>
      </c>
      <c r="M19" s="35"/>
      <c r="S19" s="24"/>
      <c r="T19" s="24"/>
      <c r="U19" s="24"/>
      <c r="V19" s="24"/>
      <c r="W19" s="24"/>
      <c r="X19" s="24"/>
      <c r="Y19" s="24"/>
    </row>
    <row r="20" spans="1:25">
      <c r="B20" s="10" t="s">
        <v>36</v>
      </c>
      <c r="C20" s="24">
        <v>19.2</v>
      </c>
      <c r="D20" s="24">
        <v>24.6</v>
      </c>
      <c r="E20" s="24">
        <v>14.1</v>
      </c>
      <c r="F20" s="5">
        <v>42.1</v>
      </c>
      <c r="G20" s="35"/>
      <c r="H20" s="10" t="s">
        <v>36</v>
      </c>
      <c r="I20" s="24">
        <v>9.77</v>
      </c>
      <c r="J20" s="24">
        <v>28.4</v>
      </c>
      <c r="K20" s="24">
        <v>10.6</v>
      </c>
      <c r="L20" s="5">
        <v>51.23</v>
      </c>
      <c r="M20" s="35"/>
      <c r="S20" s="24"/>
      <c r="T20" s="24"/>
      <c r="U20" s="24"/>
      <c r="V20" s="24"/>
      <c r="W20" s="24"/>
      <c r="X20" s="24"/>
      <c r="Y20" s="24"/>
    </row>
    <row r="21" spans="1:25">
      <c r="B21" s="10" t="s">
        <v>37</v>
      </c>
      <c r="C21" s="24">
        <v>15.2</v>
      </c>
      <c r="D21" s="24">
        <v>21</v>
      </c>
      <c r="E21" s="24">
        <v>17.600000000000001</v>
      </c>
      <c r="F21" s="5">
        <v>46.2</v>
      </c>
      <c r="G21" s="35"/>
      <c r="H21" s="10" t="s">
        <v>37</v>
      </c>
      <c r="I21" s="24">
        <v>16.3</v>
      </c>
      <c r="J21" s="24">
        <v>25.7</v>
      </c>
      <c r="K21" s="24">
        <v>9.7799999999999994</v>
      </c>
      <c r="L21" s="5">
        <v>48.22</v>
      </c>
      <c r="M21" s="35"/>
      <c r="S21" s="24"/>
      <c r="T21" s="24"/>
      <c r="U21" s="24"/>
      <c r="V21" s="24"/>
      <c r="W21" s="24"/>
      <c r="X21" s="24"/>
      <c r="Y21" s="24"/>
    </row>
    <row r="22" spans="1:25">
      <c r="B22" s="10" t="s">
        <v>38</v>
      </c>
      <c r="C22" s="24">
        <v>21.5</v>
      </c>
      <c r="D22" s="24">
        <v>27.2</v>
      </c>
      <c r="E22" s="24">
        <v>12.3</v>
      </c>
      <c r="F22" s="5">
        <v>39</v>
      </c>
      <c r="G22" s="35"/>
      <c r="H22" s="10" t="s">
        <v>38</v>
      </c>
      <c r="I22" s="24">
        <v>11.5</v>
      </c>
      <c r="J22" s="24">
        <v>27.96</v>
      </c>
      <c r="K22" s="24">
        <v>7.58</v>
      </c>
      <c r="L22" s="5">
        <v>52.96</v>
      </c>
      <c r="M22" s="35"/>
    </row>
    <row r="23" spans="1:25">
      <c r="B23" s="10" t="s">
        <v>39</v>
      </c>
      <c r="C23" s="24">
        <v>17.2</v>
      </c>
      <c r="D23" s="24">
        <v>26.5</v>
      </c>
      <c r="E23" s="24">
        <v>13.7</v>
      </c>
      <c r="F23" s="5">
        <v>42.6</v>
      </c>
      <c r="G23" s="35"/>
      <c r="H23" s="10" t="s">
        <v>39</v>
      </c>
      <c r="I23" s="24">
        <v>12.09</v>
      </c>
      <c r="J23" s="24">
        <v>30.7</v>
      </c>
      <c r="K23" s="24">
        <v>9.66</v>
      </c>
      <c r="L23" s="5">
        <v>47.55</v>
      </c>
      <c r="M23" s="35"/>
    </row>
    <row r="24" spans="1:25">
      <c r="B24" s="10" t="s">
        <v>40</v>
      </c>
      <c r="C24" s="24">
        <v>13.7</v>
      </c>
      <c r="D24" s="24">
        <v>32.4</v>
      </c>
      <c r="E24" s="24">
        <v>13.2</v>
      </c>
      <c r="F24" s="5">
        <v>40.700000000000003</v>
      </c>
      <c r="G24" s="35"/>
      <c r="H24" s="10" t="s">
        <v>40</v>
      </c>
      <c r="I24" s="24">
        <v>10.199999999999999</v>
      </c>
      <c r="J24" s="24">
        <v>30.5</v>
      </c>
      <c r="K24" s="24">
        <v>5.93</v>
      </c>
      <c r="L24" s="5">
        <v>53.37</v>
      </c>
      <c r="M24" s="35"/>
      <c r="N24" s="47" t="s">
        <v>49</v>
      </c>
      <c r="Q24" s="47" t="s">
        <v>50</v>
      </c>
    </row>
    <row r="25" spans="1:25" ht="18.350000000000001" thickBot="1">
      <c r="B25" s="14" t="s">
        <v>41</v>
      </c>
      <c r="C25" s="12">
        <v>17.899999999999999</v>
      </c>
      <c r="D25" s="12">
        <v>17.5</v>
      </c>
      <c r="E25" s="12">
        <v>13.3</v>
      </c>
      <c r="F25" s="13">
        <v>51.3</v>
      </c>
      <c r="G25" s="35"/>
      <c r="H25" s="14" t="s">
        <v>41</v>
      </c>
      <c r="I25" s="12">
        <v>11.72</v>
      </c>
      <c r="J25" s="12">
        <v>30.5</v>
      </c>
      <c r="K25" s="12">
        <v>7.78</v>
      </c>
      <c r="L25" s="13">
        <v>50</v>
      </c>
      <c r="M25" s="35"/>
    </row>
    <row r="26" spans="1:25" ht="18.350000000000001" thickBot="1">
      <c r="B26" s="14"/>
      <c r="C26" s="36">
        <f>AVERAGE(C16:C25)</f>
        <v>18.169999999999998</v>
      </c>
      <c r="D26" s="36">
        <f>AVERAGE(D16:D25)</f>
        <v>23.13</v>
      </c>
      <c r="E26" s="36">
        <f>AVERAGE(E16:E25)</f>
        <v>15.959999999999999</v>
      </c>
      <c r="F26" s="37">
        <f>AVERAGE(F16:F25)</f>
        <v>42.74</v>
      </c>
      <c r="G26" s="35"/>
      <c r="H26" s="14"/>
      <c r="I26" s="36">
        <f>AVERAGE(I16:I25)</f>
        <v>11.847</v>
      </c>
      <c r="J26" s="36">
        <f>AVERAGE(J16:J25)</f>
        <v>27.555999999999994</v>
      </c>
      <c r="K26" s="36">
        <f>AVERAGE(K16:K25)</f>
        <v>8.3569999999999993</v>
      </c>
      <c r="L26" s="37">
        <f>AVERAGE(L16:L25)</f>
        <v>52.239999999999995</v>
      </c>
      <c r="M26" s="35"/>
    </row>
    <row r="27" spans="1:25" ht="18.350000000000001" thickBot="1">
      <c r="B27" s="14"/>
      <c r="C27" s="17">
        <f>STDEV(C16:C25)</f>
        <v>2.7406609097482737</v>
      </c>
      <c r="D27" s="17">
        <f>STDEV(D16:D25)</f>
        <v>4.8044076984924411</v>
      </c>
      <c r="E27" s="17">
        <f>STDEV(E16:E25)</f>
        <v>3.9395995284348975</v>
      </c>
      <c r="F27" s="22">
        <f>STDEV(F16:F25)</f>
        <v>3.7292239287968618</v>
      </c>
      <c r="H27" s="14"/>
      <c r="I27" s="17">
        <f>STDEV(I16:I25)</f>
        <v>2.1047937349456984</v>
      </c>
      <c r="J27" s="17">
        <f>STDEV(J16:J25)</f>
        <v>2.9890585660223241</v>
      </c>
      <c r="K27" s="17">
        <f>STDEV(K16:K25)</f>
        <v>1.6701633319994686</v>
      </c>
      <c r="L27" s="22">
        <f>STDEV(L16:L25)</f>
        <v>3.0090160813425011</v>
      </c>
    </row>
    <row r="28" spans="1:25" ht="18.350000000000001" thickBot="1"/>
    <row r="29" spans="1:25" ht="18.350000000000001" thickBot="1">
      <c r="A29" s="18" t="s">
        <v>52</v>
      </c>
      <c r="B29" s="19" t="s">
        <v>30</v>
      </c>
      <c r="C29" s="15" t="s">
        <v>4</v>
      </c>
      <c r="D29" s="15" t="s">
        <v>6</v>
      </c>
      <c r="E29" s="15" t="s">
        <v>8</v>
      </c>
      <c r="F29" s="15" t="s">
        <v>10</v>
      </c>
      <c r="G29" s="40" t="s">
        <v>12</v>
      </c>
      <c r="H29" s="25"/>
      <c r="I29" s="1" t="s">
        <v>46</v>
      </c>
      <c r="J29" s="1" t="s">
        <v>4</v>
      </c>
      <c r="K29" s="2" t="s">
        <v>6</v>
      </c>
      <c r="L29" s="2" t="s">
        <v>8</v>
      </c>
      <c r="M29" s="2" t="s">
        <v>10</v>
      </c>
      <c r="N29" s="39" t="s">
        <v>12</v>
      </c>
    </row>
    <row r="30" spans="1:25">
      <c r="B30" s="6" t="s">
        <v>32</v>
      </c>
      <c r="C30" s="15">
        <v>519</v>
      </c>
      <c r="D30" s="15">
        <v>666</v>
      </c>
      <c r="E30" s="15">
        <v>336</v>
      </c>
      <c r="F30" s="15">
        <v>1209</v>
      </c>
      <c r="G30" s="16">
        <v>2471</v>
      </c>
      <c r="H30" s="24"/>
      <c r="I30" s="9" t="s">
        <v>32</v>
      </c>
      <c r="J30" s="4">
        <v>377</v>
      </c>
      <c r="K30" s="24">
        <v>1116</v>
      </c>
      <c r="L30" s="24">
        <v>298</v>
      </c>
      <c r="M30" s="24">
        <v>2098</v>
      </c>
      <c r="N30" s="5">
        <v>3138</v>
      </c>
      <c r="O30" s="24"/>
      <c r="P30" s="24"/>
      <c r="Q30" s="24"/>
      <c r="R30" s="24"/>
      <c r="S30" s="24"/>
      <c r="T30" s="24"/>
    </row>
    <row r="31" spans="1:25">
      <c r="B31" s="10" t="s">
        <v>33</v>
      </c>
      <c r="C31" s="24">
        <v>690</v>
      </c>
      <c r="D31" s="24">
        <v>510</v>
      </c>
      <c r="E31" s="24">
        <v>558</v>
      </c>
      <c r="F31" s="24">
        <v>1243</v>
      </c>
      <c r="G31" s="5">
        <v>2608</v>
      </c>
      <c r="H31" s="24"/>
      <c r="I31" s="4" t="s">
        <v>33</v>
      </c>
      <c r="J31" s="4">
        <v>499</v>
      </c>
      <c r="K31" s="24">
        <v>885</v>
      </c>
      <c r="L31" s="24">
        <v>230</v>
      </c>
      <c r="M31" s="24">
        <v>1804</v>
      </c>
      <c r="N31" s="5">
        <v>3219</v>
      </c>
      <c r="O31" s="24"/>
      <c r="P31" s="189"/>
      <c r="Q31" s="189"/>
      <c r="R31" s="189"/>
      <c r="S31" s="24"/>
      <c r="T31" s="24"/>
    </row>
    <row r="32" spans="1:25">
      <c r="B32" s="10" t="s">
        <v>34</v>
      </c>
      <c r="C32" s="24">
        <v>467</v>
      </c>
      <c r="D32" s="24">
        <v>456</v>
      </c>
      <c r="E32" s="24">
        <v>497</v>
      </c>
      <c r="F32" s="24">
        <v>851</v>
      </c>
      <c r="G32" s="5">
        <v>1928</v>
      </c>
      <c r="H32" s="24"/>
      <c r="I32" s="4" t="s">
        <v>34</v>
      </c>
      <c r="J32" s="4">
        <v>425</v>
      </c>
      <c r="K32" s="24">
        <v>784</v>
      </c>
      <c r="L32" s="24">
        <v>396</v>
      </c>
      <c r="M32" s="24">
        <v>2126</v>
      </c>
      <c r="N32" s="5">
        <v>2790</v>
      </c>
      <c r="O32" s="24"/>
      <c r="P32" s="188"/>
      <c r="Q32" s="188"/>
      <c r="R32" s="188"/>
      <c r="S32" s="24"/>
      <c r="T32" s="24"/>
    </row>
    <row r="33" spans="1:20">
      <c r="B33" s="10" t="s">
        <v>35</v>
      </c>
      <c r="C33" s="24">
        <v>594</v>
      </c>
      <c r="D33" s="24">
        <v>429</v>
      </c>
      <c r="E33" s="24">
        <v>470</v>
      </c>
      <c r="F33" s="24">
        <v>883</v>
      </c>
      <c r="G33" s="5">
        <v>1747</v>
      </c>
      <c r="H33" s="24"/>
      <c r="I33" s="4" t="s">
        <v>35</v>
      </c>
      <c r="J33" s="4">
        <v>270</v>
      </c>
      <c r="K33" s="24">
        <v>632</v>
      </c>
      <c r="L33" s="24">
        <v>174</v>
      </c>
      <c r="M33" s="24">
        <v>1336</v>
      </c>
      <c r="N33" s="5">
        <v>2367</v>
      </c>
      <c r="O33" s="24"/>
      <c r="P33" s="188"/>
      <c r="Q33" s="188"/>
      <c r="R33" s="188"/>
      <c r="S33" s="24"/>
      <c r="T33" s="24"/>
    </row>
    <row r="34" spans="1:20">
      <c r="B34" s="10" t="s">
        <v>36</v>
      </c>
      <c r="C34" s="24">
        <v>547</v>
      </c>
      <c r="D34" s="24">
        <v>701</v>
      </c>
      <c r="E34" s="24">
        <v>402</v>
      </c>
      <c r="F34" s="24">
        <v>1200</v>
      </c>
      <c r="G34" s="5">
        <v>2635</v>
      </c>
      <c r="H34" s="24"/>
      <c r="I34" s="4" t="s">
        <v>36</v>
      </c>
      <c r="J34" s="4">
        <v>308</v>
      </c>
      <c r="K34" s="24">
        <v>895</v>
      </c>
      <c r="L34" s="24">
        <v>334</v>
      </c>
      <c r="M34" s="24">
        <v>1614</v>
      </c>
      <c r="N34" s="5">
        <v>3120</v>
      </c>
      <c r="O34" s="24"/>
      <c r="P34" s="188"/>
      <c r="Q34" s="188"/>
      <c r="R34" s="188"/>
      <c r="S34" s="24"/>
      <c r="T34" s="24"/>
    </row>
    <row r="35" spans="1:20">
      <c r="B35" s="10" t="s">
        <v>37</v>
      </c>
      <c r="C35" s="24">
        <v>353</v>
      </c>
      <c r="D35" s="24">
        <v>488</v>
      </c>
      <c r="E35" s="24">
        <v>409</v>
      </c>
      <c r="F35" s="24">
        <v>1073</v>
      </c>
      <c r="G35" s="5">
        <v>1553</v>
      </c>
      <c r="H35" s="24"/>
      <c r="I35" s="4" t="s">
        <v>37</v>
      </c>
      <c r="J35" s="4">
        <v>388</v>
      </c>
      <c r="K35" s="24">
        <v>769</v>
      </c>
      <c r="L35" s="24">
        <v>293</v>
      </c>
      <c r="M35" s="24">
        <v>1443</v>
      </c>
      <c r="N35" s="5">
        <v>3364</v>
      </c>
      <c r="O35" s="24"/>
      <c r="P35" s="188"/>
      <c r="Q35" s="188"/>
      <c r="R35" s="188"/>
      <c r="S35" s="24"/>
      <c r="T35" s="24"/>
    </row>
    <row r="36" spans="1:20">
      <c r="B36" s="10" t="s">
        <v>38</v>
      </c>
      <c r="C36" s="24">
        <v>693</v>
      </c>
      <c r="D36" s="24">
        <v>877</v>
      </c>
      <c r="E36" s="24">
        <v>397</v>
      </c>
      <c r="F36" s="24">
        <v>1257</v>
      </c>
      <c r="G36" s="5">
        <v>2611</v>
      </c>
      <c r="H36" s="24"/>
      <c r="I36" s="4" t="s">
        <v>38</v>
      </c>
      <c r="J36" s="4">
        <v>344</v>
      </c>
      <c r="K36" s="24">
        <v>836</v>
      </c>
      <c r="L36" s="24">
        <v>227</v>
      </c>
      <c r="M36" s="24">
        <v>1584</v>
      </c>
      <c r="N36" s="5">
        <v>2844</v>
      </c>
      <c r="O36" s="24"/>
      <c r="P36" s="188"/>
      <c r="Q36" s="188"/>
      <c r="R36" s="188"/>
      <c r="S36" s="24"/>
      <c r="T36" s="24"/>
    </row>
    <row r="37" spans="1:20">
      <c r="B37" s="10" t="s">
        <v>39</v>
      </c>
      <c r="C37" s="24">
        <v>427</v>
      </c>
      <c r="D37" s="24">
        <v>658</v>
      </c>
      <c r="E37" s="24">
        <v>340</v>
      </c>
      <c r="F37" s="24">
        <v>1057</v>
      </c>
      <c r="G37" s="5">
        <v>2071</v>
      </c>
      <c r="H37" s="24"/>
      <c r="I37" s="4" t="s">
        <v>39</v>
      </c>
      <c r="J37" s="4">
        <v>454</v>
      </c>
      <c r="K37" s="24">
        <v>1153</v>
      </c>
      <c r="L37" s="24">
        <v>363</v>
      </c>
      <c r="M37" s="24">
        <v>1786</v>
      </c>
      <c r="N37" s="5">
        <v>3361</v>
      </c>
      <c r="O37" s="24"/>
      <c r="P37" s="188"/>
      <c r="Q37" s="188"/>
      <c r="R37" s="188"/>
      <c r="S37" s="24"/>
      <c r="T37" s="24"/>
    </row>
    <row r="38" spans="1:20">
      <c r="B38" s="10" t="s">
        <v>40</v>
      </c>
      <c r="C38" s="24">
        <v>439</v>
      </c>
      <c r="D38" s="24">
        <v>803</v>
      </c>
      <c r="E38" s="24">
        <v>327</v>
      </c>
      <c r="F38" s="24">
        <v>1008</v>
      </c>
      <c r="G38" s="5">
        <v>2531</v>
      </c>
      <c r="H38" s="24"/>
      <c r="I38" s="4" t="s">
        <v>40</v>
      </c>
      <c r="J38" s="4">
        <v>357</v>
      </c>
      <c r="K38" s="24">
        <v>1068</v>
      </c>
      <c r="L38" s="24">
        <v>208</v>
      </c>
      <c r="M38" s="24">
        <v>1870</v>
      </c>
      <c r="N38" s="5">
        <v>2595</v>
      </c>
      <c r="O38" s="24"/>
      <c r="P38" s="188"/>
      <c r="Q38" s="188"/>
      <c r="R38" s="188"/>
      <c r="S38" s="24"/>
      <c r="T38" s="24"/>
    </row>
    <row r="39" spans="1:20" ht="18.350000000000001" thickBot="1">
      <c r="B39" s="10" t="s">
        <v>41</v>
      </c>
      <c r="C39" s="24">
        <v>544</v>
      </c>
      <c r="D39" s="24">
        <v>337</v>
      </c>
      <c r="E39" s="24">
        <v>256</v>
      </c>
      <c r="F39" s="24">
        <v>986</v>
      </c>
      <c r="G39" s="5">
        <v>2667</v>
      </c>
      <c r="H39" s="24"/>
      <c r="I39" s="4" t="s">
        <v>41</v>
      </c>
      <c r="J39" s="11">
        <v>464</v>
      </c>
      <c r="K39" s="12">
        <v>1207</v>
      </c>
      <c r="L39" s="12">
        <v>308</v>
      </c>
      <c r="M39" s="12">
        <v>1979</v>
      </c>
      <c r="N39" s="13">
        <v>3969</v>
      </c>
      <c r="O39" s="24"/>
      <c r="P39" s="188"/>
      <c r="Q39" s="188"/>
      <c r="R39" s="188"/>
      <c r="S39" s="24"/>
      <c r="T39" s="24"/>
    </row>
    <row r="40" spans="1:20">
      <c r="B40" s="6"/>
      <c r="C40" s="41">
        <f>AVERAGE(C30:C39)</f>
        <v>527.29999999999995</v>
      </c>
      <c r="D40" s="41">
        <f>AVERAGE(D30:D39)</f>
        <v>592.5</v>
      </c>
      <c r="E40" s="41">
        <f>AVERAGE(E30:E39)</f>
        <v>399.2</v>
      </c>
      <c r="F40" s="41">
        <f>AVERAGE(F30:F39)</f>
        <v>1076.7</v>
      </c>
      <c r="G40" s="20">
        <f>AVERAGE(G30:G39)</f>
        <v>2282.1999999999998</v>
      </c>
      <c r="H40" s="35"/>
      <c r="I40" s="6"/>
      <c r="J40" s="38">
        <f>AVERAGE(J30:J39)</f>
        <v>388.6</v>
      </c>
      <c r="K40" s="38">
        <f>AVERAGE(K30:K39)</f>
        <v>934.5</v>
      </c>
      <c r="L40" s="38">
        <f>AVERAGE(L30:L39)</f>
        <v>283.10000000000002</v>
      </c>
      <c r="M40" s="38">
        <f>AVERAGE(M30:M39)</f>
        <v>1764</v>
      </c>
      <c r="N40" s="42">
        <f>AVERAGE(N30:N39)</f>
        <v>3076.7</v>
      </c>
      <c r="O40" s="24"/>
      <c r="P40" s="188"/>
      <c r="Q40" s="188"/>
      <c r="R40" s="188"/>
      <c r="S40" s="24"/>
      <c r="T40" s="24"/>
    </row>
    <row r="41" spans="1:20" ht="18.350000000000001" thickBot="1">
      <c r="B41" s="14"/>
      <c r="C41" s="17">
        <f>STDEV(C30:C39)</f>
        <v>111.04858796440817</v>
      </c>
      <c r="D41" s="17">
        <f>STDEV(D30:D39)</f>
        <v>174.82896403818981</v>
      </c>
      <c r="E41" s="17">
        <f>STDEV(E30:E39)</f>
        <v>90.136686328166249</v>
      </c>
      <c r="F41" s="17">
        <f>STDEV(F30:F39)</f>
        <v>147.07447093224562</v>
      </c>
      <c r="G41" s="22">
        <f>STDEV(G30:G39)</f>
        <v>418.00792124339267</v>
      </c>
      <c r="H41" s="25"/>
      <c r="I41" s="14"/>
      <c r="J41" s="17">
        <f>STDEV(J30:J39)</f>
        <v>72.388151271077746</v>
      </c>
      <c r="K41" s="17">
        <f>STDEV(K30:K39)</f>
        <v>190.91082851542089</v>
      </c>
      <c r="L41" s="17">
        <f>STDEV(L30:L39)</f>
        <v>71.624716404325142</v>
      </c>
      <c r="M41" s="17">
        <f>STDEV(M30:M39)</f>
        <v>267.34704869222782</v>
      </c>
      <c r="N41" s="22">
        <f>STDEV(N30:N39)</f>
        <v>454.30094039572907</v>
      </c>
      <c r="O41" s="24"/>
      <c r="P41" s="188"/>
      <c r="Q41" s="188"/>
      <c r="R41" s="188"/>
      <c r="S41" s="24"/>
      <c r="T41" s="24"/>
    </row>
    <row r="42" spans="1:20" ht="18.350000000000001" thickBot="1">
      <c r="P42" s="188"/>
      <c r="Q42" s="188"/>
      <c r="R42" s="188"/>
      <c r="S42" s="24"/>
      <c r="T42" s="24"/>
    </row>
    <row r="43" spans="1:20" ht="18.350000000000001" thickBot="1">
      <c r="A43" s="18" t="s">
        <v>53</v>
      </c>
      <c r="B43" s="1" t="s">
        <v>54</v>
      </c>
      <c r="C43" s="2" t="s">
        <v>55</v>
      </c>
      <c r="D43" s="3" t="s">
        <v>56</v>
      </c>
      <c r="F43" s="19" t="s">
        <v>60</v>
      </c>
      <c r="G43" s="19" t="s">
        <v>61</v>
      </c>
      <c r="I43" s="24"/>
      <c r="J43" s="24"/>
      <c r="K43" s="24"/>
      <c r="L43" s="24"/>
      <c r="M43" s="24"/>
    </row>
    <row r="44" spans="1:20">
      <c r="B44" s="9">
        <v>102</v>
      </c>
      <c r="C44" s="15">
        <v>89</v>
      </c>
      <c r="D44" s="16">
        <v>121</v>
      </c>
      <c r="F44" s="10">
        <v>85.83</v>
      </c>
      <c r="G44" s="10">
        <v>134.33000000000001</v>
      </c>
      <c r="I44" s="24"/>
      <c r="J44" s="24"/>
      <c r="K44" s="24"/>
      <c r="L44" s="24"/>
      <c r="M44" s="24"/>
    </row>
    <row r="45" spans="1:20">
      <c r="B45" s="4">
        <v>77</v>
      </c>
      <c r="C45">
        <v>72</v>
      </c>
      <c r="D45" s="5">
        <v>67</v>
      </c>
      <c r="F45" s="10">
        <v>83.17</v>
      </c>
      <c r="G45" s="10">
        <v>140.83000000000001</v>
      </c>
      <c r="I45" s="189"/>
      <c r="J45" s="189"/>
      <c r="K45" s="189"/>
      <c r="L45" s="24"/>
      <c r="M45" s="24"/>
    </row>
    <row r="46" spans="1:20" ht="18.350000000000001" thickBot="1">
      <c r="B46" s="4">
        <v>83</v>
      </c>
      <c r="C46">
        <v>81</v>
      </c>
      <c r="D46" s="5">
        <v>77</v>
      </c>
      <c r="F46" s="14">
        <v>92</v>
      </c>
      <c r="G46" s="14">
        <v>126.33</v>
      </c>
      <c r="I46" s="188"/>
      <c r="J46" s="188"/>
      <c r="K46" s="188"/>
      <c r="L46" s="24"/>
      <c r="M46" s="24"/>
    </row>
    <row r="47" spans="1:20" ht="18.350000000000001" thickBot="1">
      <c r="B47" s="4">
        <v>63</v>
      </c>
      <c r="C47">
        <v>69</v>
      </c>
      <c r="D47" s="5">
        <v>78</v>
      </c>
      <c r="F47" s="27">
        <f>AVERAGE(F44:F46)</f>
        <v>87</v>
      </c>
      <c r="G47" s="27">
        <f>AVERAGE(G44:G46)</f>
        <v>133.83000000000001</v>
      </c>
      <c r="I47" s="188"/>
      <c r="J47" s="188"/>
      <c r="K47" s="188"/>
      <c r="L47" s="24"/>
      <c r="M47" s="24"/>
    </row>
    <row r="48" spans="1:20" ht="18.350000000000001" thickBot="1">
      <c r="B48" s="4">
        <v>97</v>
      </c>
      <c r="C48">
        <v>91</v>
      </c>
      <c r="D48" s="5">
        <v>99</v>
      </c>
      <c r="F48" s="46">
        <f>STDEV(F44:F46)</f>
        <v>4.5297792440691849</v>
      </c>
      <c r="G48" s="46">
        <f>STDEV(G44:G46)</f>
        <v>7.2629195231669827</v>
      </c>
      <c r="I48" s="188"/>
      <c r="J48" s="188"/>
      <c r="K48" s="188"/>
      <c r="L48" s="24"/>
      <c r="M48" s="24"/>
    </row>
    <row r="49" spans="1:28" ht="18.350000000000001" thickBot="1">
      <c r="B49" s="11">
        <v>93</v>
      </c>
      <c r="C49" s="12">
        <v>97</v>
      </c>
      <c r="D49" s="13">
        <v>110</v>
      </c>
      <c r="I49" s="188"/>
      <c r="J49" s="188"/>
      <c r="K49" s="188"/>
      <c r="L49" s="24"/>
      <c r="M49" s="24"/>
    </row>
    <row r="50" spans="1:28" ht="18.350000000000001" thickBot="1">
      <c r="B50" s="43">
        <f>AVERAGE(B44:B49)</f>
        <v>85.833333333333329</v>
      </c>
      <c r="C50" s="44">
        <f>AVERAGE(C44:C49)</f>
        <v>83.166666666666671</v>
      </c>
      <c r="D50" s="45">
        <f>AVERAGE(D44:D49)</f>
        <v>92</v>
      </c>
      <c r="I50" s="188"/>
      <c r="J50" s="188"/>
      <c r="K50" s="188"/>
      <c r="L50" s="24"/>
      <c r="M50" s="24"/>
    </row>
    <row r="51" spans="1:28" ht="18.350000000000001" thickBot="1">
      <c r="I51" s="188"/>
      <c r="J51" s="188"/>
      <c r="K51" s="188"/>
      <c r="L51" s="24"/>
      <c r="M51" s="24"/>
    </row>
    <row r="52" spans="1:28" ht="18.350000000000001" thickBot="1">
      <c r="B52" s="1" t="s">
        <v>57</v>
      </c>
      <c r="C52" s="2" t="s">
        <v>58</v>
      </c>
      <c r="D52" s="3" t="s">
        <v>59</v>
      </c>
      <c r="I52" s="188"/>
      <c r="J52" s="188"/>
      <c r="K52" s="188"/>
      <c r="L52" s="24"/>
      <c r="M52" s="24"/>
    </row>
    <row r="53" spans="1:28">
      <c r="B53" s="9">
        <v>132</v>
      </c>
      <c r="C53" s="15">
        <v>121</v>
      </c>
      <c r="D53" s="16">
        <v>129</v>
      </c>
      <c r="I53" s="188"/>
      <c r="J53" s="188"/>
      <c r="K53" s="188"/>
      <c r="L53" s="24"/>
      <c r="M53" s="24"/>
    </row>
    <row r="54" spans="1:28">
      <c r="B54" s="4">
        <v>121</v>
      </c>
      <c r="C54">
        <v>136</v>
      </c>
      <c r="D54" s="5">
        <v>157</v>
      </c>
      <c r="I54" s="188"/>
      <c r="J54" s="188"/>
      <c r="K54" s="188"/>
      <c r="L54" s="24"/>
      <c r="M54" s="24"/>
    </row>
    <row r="55" spans="1:28">
      <c r="B55" s="4">
        <v>98</v>
      </c>
      <c r="C55">
        <v>147</v>
      </c>
      <c r="D55" s="5">
        <v>77</v>
      </c>
      <c r="I55" s="188"/>
      <c r="J55" s="188"/>
      <c r="K55" s="188"/>
      <c r="L55" s="24"/>
      <c r="M55" s="24"/>
    </row>
    <row r="56" spans="1:28">
      <c r="B56" s="4">
        <v>154</v>
      </c>
      <c r="C56">
        <v>96</v>
      </c>
      <c r="D56" s="5">
        <v>98</v>
      </c>
      <c r="I56" s="188"/>
      <c r="J56" s="188"/>
      <c r="K56" s="188"/>
      <c r="L56" s="24"/>
      <c r="M56" s="24"/>
    </row>
    <row r="57" spans="1:28">
      <c r="B57" s="4">
        <v>168</v>
      </c>
      <c r="C57">
        <v>189</v>
      </c>
      <c r="D57" s="5">
        <v>159</v>
      </c>
      <c r="I57" s="24"/>
      <c r="J57" s="24"/>
      <c r="K57" s="24"/>
      <c r="L57" s="24"/>
      <c r="M57" s="24"/>
    </row>
    <row r="58" spans="1:28" ht="18.350000000000001" thickBot="1">
      <c r="B58" s="11">
        <v>133</v>
      </c>
      <c r="C58" s="12">
        <v>156</v>
      </c>
      <c r="D58" s="13">
        <v>138</v>
      </c>
      <c r="I58" s="24"/>
      <c r="J58" s="24"/>
      <c r="K58" s="24"/>
      <c r="L58" s="24"/>
      <c r="M58" s="24"/>
    </row>
    <row r="59" spans="1:28" ht="18.350000000000001" thickBot="1">
      <c r="B59" s="43">
        <f>AVERAGE(B53:B58)</f>
        <v>134.33333333333334</v>
      </c>
      <c r="C59" s="44">
        <f>AVERAGE(C53:C58)</f>
        <v>140.83333333333334</v>
      </c>
      <c r="D59" s="45">
        <f>AVERAGE(D53:D58)</f>
        <v>126.33333333333333</v>
      </c>
    </row>
    <row r="60" spans="1:28" ht="18.350000000000001" thickBot="1"/>
    <row r="61" spans="1:28" ht="18.350000000000001" thickBot="1">
      <c r="A61" s="18" t="s">
        <v>100</v>
      </c>
      <c r="B61" s="6"/>
      <c r="C61" s="6" t="s">
        <v>62</v>
      </c>
      <c r="D61" s="6" t="s">
        <v>63</v>
      </c>
      <c r="E61" s="6" t="s">
        <v>64</v>
      </c>
      <c r="F61" s="6" t="s">
        <v>65</v>
      </c>
      <c r="G61" s="16" t="s">
        <v>66</v>
      </c>
      <c r="I61" s="6"/>
      <c r="J61" s="9" t="s">
        <v>62</v>
      </c>
      <c r="K61" s="6" t="s">
        <v>63</v>
      </c>
      <c r="L61" s="6" t="s">
        <v>64</v>
      </c>
      <c r="M61" s="6" t="s">
        <v>65</v>
      </c>
      <c r="N61" s="16" t="s">
        <v>66</v>
      </c>
      <c r="P61" s="9" t="s">
        <v>88</v>
      </c>
      <c r="Q61" s="6" t="s">
        <v>69</v>
      </c>
      <c r="R61" s="6" t="s">
        <v>70</v>
      </c>
      <c r="S61" s="6" t="s">
        <v>71</v>
      </c>
      <c r="T61" s="16" t="s">
        <v>72</v>
      </c>
      <c r="U61" s="16" t="s">
        <v>73</v>
      </c>
      <c r="W61" s="9" t="s">
        <v>89</v>
      </c>
      <c r="X61" s="6" t="s">
        <v>69</v>
      </c>
      <c r="Y61" s="6" t="s">
        <v>70</v>
      </c>
      <c r="Z61" s="6" t="s">
        <v>71</v>
      </c>
      <c r="AA61" s="16" t="s">
        <v>72</v>
      </c>
      <c r="AB61" s="16" t="s">
        <v>73</v>
      </c>
    </row>
    <row r="62" spans="1:28">
      <c r="B62" s="6" t="s">
        <v>76</v>
      </c>
      <c r="C62" s="6">
        <v>133</v>
      </c>
      <c r="D62" s="6">
        <v>72</v>
      </c>
      <c r="E62" s="6">
        <v>15</v>
      </c>
      <c r="F62" s="6">
        <v>27</v>
      </c>
      <c r="G62" s="16">
        <v>12</v>
      </c>
      <c r="H62" s="25"/>
      <c r="I62" s="6" t="s">
        <v>82</v>
      </c>
      <c r="J62" s="6">
        <v>139</v>
      </c>
      <c r="K62" s="6">
        <v>100</v>
      </c>
      <c r="L62" s="6">
        <v>21</v>
      </c>
      <c r="M62" s="6">
        <v>54</v>
      </c>
      <c r="N62" s="16">
        <v>25</v>
      </c>
      <c r="O62" s="25"/>
      <c r="P62" s="55" t="s">
        <v>74</v>
      </c>
      <c r="Q62" s="57">
        <f>AVERAGE(C73:C75)</f>
        <v>123.55555555555554</v>
      </c>
      <c r="R62" s="57">
        <f>AVERAGE(D73:D75)</f>
        <v>74</v>
      </c>
      <c r="S62" s="57">
        <f t="shared" ref="S62:U62" si="2">AVERAGE(E73:E75)</f>
        <v>14.666666666666666</v>
      </c>
      <c r="T62" s="57">
        <f t="shared" si="2"/>
        <v>22.333333333333332</v>
      </c>
      <c r="U62" s="57">
        <f t="shared" si="2"/>
        <v>13</v>
      </c>
      <c r="V62" s="52"/>
      <c r="W62" s="55" t="s">
        <v>74</v>
      </c>
      <c r="X62" s="57">
        <f>AVERAGE(J73:J75)</f>
        <v>50.390000000000008</v>
      </c>
      <c r="Y62" s="57">
        <f t="shared" ref="Y62:AA62" si="3">AVERAGE(K73:K75)</f>
        <v>29.586666666666662</v>
      </c>
      <c r="Z62" s="57">
        <f t="shared" si="3"/>
        <v>5.8633333333333333</v>
      </c>
      <c r="AA62" s="57">
        <f t="shared" si="3"/>
        <v>8.9633333333333329</v>
      </c>
      <c r="AB62" s="57">
        <f>AVERAGE(N73:N75)</f>
        <v>5.1966666666666663</v>
      </c>
    </row>
    <row r="63" spans="1:28" ht="18.350000000000001" thickBot="1">
      <c r="B63" s="10" t="s">
        <v>77</v>
      </c>
      <c r="C63" s="10">
        <v>127</v>
      </c>
      <c r="D63" s="10">
        <v>71</v>
      </c>
      <c r="E63" s="10">
        <v>15</v>
      </c>
      <c r="F63" s="10">
        <v>20</v>
      </c>
      <c r="G63" s="5">
        <v>14</v>
      </c>
      <c r="H63" s="25"/>
      <c r="I63" s="10" t="s">
        <v>83</v>
      </c>
      <c r="J63" s="10">
        <v>237</v>
      </c>
      <c r="K63" s="10">
        <v>147</v>
      </c>
      <c r="L63" s="10">
        <v>26</v>
      </c>
      <c r="M63" s="10">
        <v>51</v>
      </c>
      <c r="N63" s="5">
        <v>24</v>
      </c>
      <c r="O63" s="25"/>
      <c r="P63" s="53" t="s">
        <v>75</v>
      </c>
      <c r="Q63" s="48">
        <f>AVERAGE(C76:C78)</f>
        <v>218</v>
      </c>
      <c r="R63" s="48">
        <f t="shared" ref="R63:U63" si="4">AVERAGE(D76:D78)</f>
        <v>120.44444444444446</v>
      </c>
      <c r="S63" s="48">
        <f t="shared" si="4"/>
        <v>26.555555555555554</v>
      </c>
      <c r="T63" s="48">
        <f t="shared" si="4"/>
        <v>56.111111111111107</v>
      </c>
      <c r="U63" s="48">
        <f t="shared" si="4"/>
        <v>23.666666666666668</v>
      </c>
      <c r="W63" s="53" t="s">
        <v>75</v>
      </c>
      <c r="X63" s="48">
        <f>AVERAGE(J76:J78)</f>
        <v>50.373333333333335</v>
      </c>
      <c r="Y63" s="48">
        <f t="shared" ref="Y63:Z63" si="5">AVERAGE(K76:K78)</f>
        <v>26.383333333333336</v>
      </c>
      <c r="Z63" s="48">
        <f t="shared" si="5"/>
        <v>5.82</v>
      </c>
      <c r="AA63" s="48">
        <f>AVERAGE(M76:M78)</f>
        <v>12.25</v>
      </c>
      <c r="AB63" s="48">
        <f>AVERAGE(N76:N78)</f>
        <v>5.1733333333333338</v>
      </c>
    </row>
    <row r="64" spans="1:28" ht="18.350000000000001" thickBot="1">
      <c r="B64" s="14" t="s">
        <v>90</v>
      </c>
      <c r="C64" s="14">
        <v>100</v>
      </c>
      <c r="D64" s="14">
        <v>74</v>
      </c>
      <c r="E64" s="14">
        <v>13</v>
      </c>
      <c r="F64" s="14">
        <v>19</v>
      </c>
      <c r="G64" s="13">
        <v>12</v>
      </c>
      <c r="H64" s="25"/>
      <c r="I64" s="14" t="s">
        <v>91</v>
      </c>
      <c r="J64" s="14">
        <v>221</v>
      </c>
      <c r="K64" s="14">
        <v>112</v>
      </c>
      <c r="L64" s="14">
        <v>27</v>
      </c>
      <c r="M64" s="14">
        <v>56</v>
      </c>
      <c r="N64" s="13">
        <v>17</v>
      </c>
      <c r="O64" s="25"/>
      <c r="Q64" s="25"/>
      <c r="R64" s="25"/>
      <c r="S64" s="25"/>
      <c r="T64" s="25"/>
      <c r="U64" s="25"/>
    </row>
    <row r="65" spans="1:29">
      <c r="B65" s="6" t="s">
        <v>78</v>
      </c>
      <c r="C65" s="6">
        <v>117</v>
      </c>
      <c r="D65" s="6">
        <v>67</v>
      </c>
      <c r="E65" s="6">
        <v>14</v>
      </c>
      <c r="F65" s="6">
        <v>22</v>
      </c>
      <c r="G65" s="16">
        <v>14</v>
      </c>
      <c r="H65" s="25"/>
      <c r="I65" s="6" t="s">
        <v>84</v>
      </c>
      <c r="J65" s="6">
        <v>267</v>
      </c>
      <c r="K65" s="6">
        <v>132</v>
      </c>
      <c r="L65" s="6">
        <v>19</v>
      </c>
      <c r="M65" s="6">
        <v>67</v>
      </c>
      <c r="N65" s="16">
        <v>27</v>
      </c>
      <c r="O65" s="25"/>
      <c r="Q65" s="25"/>
      <c r="R65" s="25"/>
      <c r="S65" s="25"/>
      <c r="T65" s="25"/>
      <c r="U65" s="25"/>
    </row>
    <row r="66" spans="1:29">
      <c r="B66" s="52" t="s">
        <v>92</v>
      </c>
      <c r="C66" s="52">
        <v>124</v>
      </c>
      <c r="D66" s="52">
        <v>75</v>
      </c>
      <c r="E66" s="52">
        <v>15</v>
      </c>
      <c r="F66" s="52">
        <v>23</v>
      </c>
      <c r="G66" s="50">
        <v>11</v>
      </c>
      <c r="H66" s="25"/>
      <c r="I66" s="52" t="s">
        <v>94</v>
      </c>
      <c r="J66" s="52">
        <v>209</v>
      </c>
      <c r="K66" s="52">
        <v>101</v>
      </c>
      <c r="L66" s="52">
        <v>21</v>
      </c>
      <c r="M66" s="52">
        <v>52</v>
      </c>
      <c r="N66" s="50">
        <v>24</v>
      </c>
      <c r="O66" s="25"/>
      <c r="P66" s="24"/>
      <c r="Q66" s="24"/>
      <c r="R66" s="24"/>
      <c r="S66" s="25"/>
      <c r="T66" s="25"/>
      <c r="U66" s="25"/>
    </row>
    <row r="67" spans="1:29" ht="18.350000000000001" thickBot="1">
      <c r="B67" s="53" t="s">
        <v>93</v>
      </c>
      <c r="C67" s="14">
        <v>132</v>
      </c>
      <c r="D67" s="14">
        <v>77</v>
      </c>
      <c r="E67" s="14">
        <v>13</v>
      </c>
      <c r="F67" s="14">
        <v>19</v>
      </c>
      <c r="G67" s="13">
        <v>12</v>
      </c>
      <c r="H67" s="25"/>
      <c r="I67" s="53" t="s">
        <v>95</v>
      </c>
      <c r="J67" s="14">
        <v>242</v>
      </c>
      <c r="K67" s="14">
        <v>129</v>
      </c>
      <c r="L67" s="14">
        <v>27</v>
      </c>
      <c r="M67" s="14">
        <v>55</v>
      </c>
      <c r="N67" s="13">
        <v>23</v>
      </c>
      <c r="O67" s="25"/>
      <c r="P67" s="24"/>
      <c r="Q67" s="24"/>
      <c r="R67" s="24"/>
      <c r="S67" s="25"/>
      <c r="T67" s="25"/>
      <c r="U67" s="25"/>
    </row>
    <row r="68" spans="1:29">
      <c r="B68" s="10" t="s">
        <v>79</v>
      </c>
      <c r="C68" s="10">
        <v>114</v>
      </c>
      <c r="D68" s="10">
        <v>75</v>
      </c>
      <c r="E68" s="10">
        <v>16</v>
      </c>
      <c r="F68" s="10">
        <v>31</v>
      </c>
      <c r="G68" s="5">
        <v>13</v>
      </c>
      <c r="H68" s="25"/>
      <c r="I68" s="10" t="s">
        <v>85</v>
      </c>
      <c r="J68" s="10">
        <v>229</v>
      </c>
      <c r="K68" s="10">
        <v>137</v>
      </c>
      <c r="L68" s="10">
        <v>34</v>
      </c>
      <c r="M68" s="10">
        <v>60</v>
      </c>
      <c r="N68" s="5">
        <v>26</v>
      </c>
      <c r="O68" s="25"/>
      <c r="P68" s="189"/>
      <c r="Q68" s="189"/>
      <c r="R68" s="189"/>
      <c r="S68" s="24"/>
      <c r="T68" s="24"/>
    </row>
    <row r="69" spans="1:29">
      <c r="B69" s="10" t="s">
        <v>80</v>
      </c>
      <c r="C69" s="10">
        <v>139</v>
      </c>
      <c r="D69" s="10">
        <v>74</v>
      </c>
      <c r="E69" s="10">
        <v>14</v>
      </c>
      <c r="F69" s="10">
        <v>22</v>
      </c>
      <c r="G69" s="5">
        <v>15</v>
      </c>
      <c r="H69" s="25"/>
      <c r="I69" s="10" t="s">
        <v>86</v>
      </c>
      <c r="J69" s="10">
        <v>211</v>
      </c>
      <c r="K69" s="10">
        <v>127</v>
      </c>
      <c r="L69" s="10">
        <v>35</v>
      </c>
      <c r="M69" s="10">
        <v>59</v>
      </c>
      <c r="N69" s="5">
        <v>24</v>
      </c>
      <c r="O69" s="25"/>
      <c r="P69" s="188"/>
      <c r="Q69" s="188"/>
      <c r="R69" s="188"/>
      <c r="S69" s="24"/>
      <c r="T69" s="24"/>
    </row>
    <row r="70" spans="1:29" ht="18.350000000000001" thickBot="1">
      <c r="B70" s="14" t="s">
        <v>81</v>
      </c>
      <c r="C70" s="14">
        <v>126</v>
      </c>
      <c r="D70" s="14">
        <v>81</v>
      </c>
      <c r="E70" s="14">
        <v>17</v>
      </c>
      <c r="F70" s="14">
        <v>18</v>
      </c>
      <c r="G70" s="13">
        <v>14</v>
      </c>
      <c r="H70" s="25"/>
      <c r="I70" s="14" t="s">
        <v>87</v>
      </c>
      <c r="J70" s="14">
        <v>207</v>
      </c>
      <c r="K70" s="14">
        <v>99</v>
      </c>
      <c r="L70" s="14">
        <v>29</v>
      </c>
      <c r="M70" s="14">
        <v>51</v>
      </c>
      <c r="N70" s="13">
        <v>23</v>
      </c>
      <c r="O70" s="25"/>
      <c r="P70" s="188"/>
      <c r="Q70" s="188"/>
      <c r="R70" s="188"/>
      <c r="S70" s="24"/>
      <c r="T70" s="24"/>
    </row>
    <row r="71" spans="1:29" ht="18.350000000000001" thickBot="1">
      <c r="H71" s="25"/>
      <c r="O71" s="26"/>
      <c r="P71" s="188"/>
      <c r="Q71" s="188"/>
      <c r="R71" s="188"/>
      <c r="S71" s="24"/>
      <c r="T71" s="24"/>
    </row>
    <row r="72" spans="1:29" ht="18.350000000000001" thickBot="1">
      <c r="B72" s="9" t="s">
        <v>88</v>
      </c>
      <c r="C72" s="6" t="s">
        <v>69</v>
      </c>
      <c r="D72" s="6" t="s">
        <v>70</v>
      </c>
      <c r="E72" s="6" t="s">
        <v>71</v>
      </c>
      <c r="F72" s="16" t="s">
        <v>72</v>
      </c>
      <c r="G72" s="16" t="s">
        <v>73</v>
      </c>
      <c r="H72" s="25"/>
      <c r="I72" s="9" t="s">
        <v>89</v>
      </c>
      <c r="J72" s="6" t="s">
        <v>69</v>
      </c>
      <c r="K72" s="6" t="s">
        <v>70</v>
      </c>
      <c r="L72" s="6" t="s">
        <v>71</v>
      </c>
      <c r="M72" s="16" t="s">
        <v>72</v>
      </c>
      <c r="N72" s="16" t="s">
        <v>73</v>
      </c>
      <c r="O72" s="25"/>
      <c r="P72" s="188"/>
      <c r="Q72" s="188"/>
      <c r="R72" s="188"/>
      <c r="S72" s="24"/>
      <c r="T72" s="24"/>
    </row>
    <row r="73" spans="1:29">
      <c r="B73" s="55" t="s">
        <v>67</v>
      </c>
      <c r="C73" s="55">
        <f>AVERAGE(C62:C64)</f>
        <v>120</v>
      </c>
      <c r="D73" s="55">
        <f>AVERAGE(D62:D64)</f>
        <v>72.333333333333329</v>
      </c>
      <c r="E73" s="55">
        <f>AVERAGE(E62:E64)</f>
        <v>14.333333333333334</v>
      </c>
      <c r="F73" s="55">
        <f>AVERAGE(F62:F64)</f>
        <v>22</v>
      </c>
      <c r="G73" s="55">
        <f>AVERAGE(G62:G64)</f>
        <v>12.666666666666666</v>
      </c>
      <c r="H73" s="58"/>
      <c r="I73" s="54" t="s">
        <v>67</v>
      </c>
      <c r="J73" s="55">
        <v>51.14</v>
      </c>
      <c r="K73" s="55">
        <v>29.13</v>
      </c>
      <c r="L73" s="55">
        <v>5.77</v>
      </c>
      <c r="M73" s="55">
        <v>8.86</v>
      </c>
      <c r="N73" s="40">
        <v>5.0999999999999996</v>
      </c>
      <c r="O73" s="59"/>
      <c r="P73" s="188"/>
      <c r="Q73" s="188"/>
      <c r="R73" s="188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>
      <c r="B74" s="52" t="s">
        <v>68</v>
      </c>
      <c r="C74" s="52">
        <f>AVERAGE(C65:C67)</f>
        <v>124.33333333333333</v>
      </c>
      <c r="D74" s="52">
        <f>AVERAGE(D65:D67)</f>
        <v>73</v>
      </c>
      <c r="E74" s="52">
        <f>AVERAGE(E65:E67)</f>
        <v>14</v>
      </c>
      <c r="F74" s="52">
        <f>AVERAGE(F65:F67)</f>
        <v>21.333333333333332</v>
      </c>
      <c r="G74" s="52">
        <f>AVERAGE(G65:G67)</f>
        <v>12.333333333333334</v>
      </c>
      <c r="H74" s="58"/>
      <c r="I74" s="49" t="s">
        <v>68</v>
      </c>
      <c r="J74" s="52">
        <v>50.75</v>
      </c>
      <c r="K74" s="52">
        <v>29.72</v>
      </c>
      <c r="L74" s="52">
        <v>5.71</v>
      </c>
      <c r="M74" s="52">
        <v>8.7899999999999991</v>
      </c>
      <c r="N74" s="50">
        <v>5.03</v>
      </c>
      <c r="O74" s="59"/>
      <c r="P74" s="188"/>
      <c r="Q74" s="188"/>
      <c r="R74" s="188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8.350000000000001" thickBot="1">
      <c r="B75" s="53" t="s">
        <v>96</v>
      </c>
      <c r="C75" s="14">
        <f>AVERAGE(C68:C70)</f>
        <v>126.33333333333333</v>
      </c>
      <c r="D75" s="14">
        <f>AVERAGE(D68:D70)</f>
        <v>76.666666666666671</v>
      </c>
      <c r="E75" s="14">
        <f>AVERAGE(E68:E70)</f>
        <v>15.666666666666666</v>
      </c>
      <c r="F75" s="14">
        <f>AVERAGE(F68:F70)</f>
        <v>23.666666666666668</v>
      </c>
      <c r="G75" s="14">
        <f>AVERAGE(G68:G70)</f>
        <v>14</v>
      </c>
      <c r="H75" s="58"/>
      <c r="I75" s="51" t="s">
        <v>96</v>
      </c>
      <c r="J75" s="53">
        <v>49.28</v>
      </c>
      <c r="K75" s="53">
        <v>29.91</v>
      </c>
      <c r="L75" s="53">
        <v>6.11</v>
      </c>
      <c r="M75" s="53">
        <v>9.24</v>
      </c>
      <c r="N75" s="56">
        <v>5.46</v>
      </c>
      <c r="O75" s="59"/>
      <c r="P75" s="188"/>
      <c r="Q75" s="188"/>
      <c r="R75" s="188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>
      <c r="B76" s="55" t="s">
        <v>97</v>
      </c>
      <c r="C76" s="6">
        <f>AVERAGE(J62:J64)</f>
        <v>199</v>
      </c>
      <c r="D76" s="6">
        <f>AVERAGE(K62:K64)</f>
        <v>119.66666666666667</v>
      </c>
      <c r="E76" s="6">
        <f>AVERAGE(L62:L64)</f>
        <v>24.666666666666668</v>
      </c>
      <c r="F76" s="6">
        <f>AVERAGE(M62:M64)</f>
        <v>53.666666666666664</v>
      </c>
      <c r="G76" s="6">
        <f>AVERAGE(N62:N64)</f>
        <v>22</v>
      </c>
      <c r="H76" s="58"/>
      <c r="I76" s="54" t="s">
        <v>97</v>
      </c>
      <c r="J76" s="55">
        <v>51.75</v>
      </c>
      <c r="K76" s="55">
        <v>26.32</v>
      </c>
      <c r="L76" s="55">
        <v>5.41</v>
      </c>
      <c r="M76" s="55">
        <v>11.7</v>
      </c>
      <c r="N76" s="40">
        <v>4.82</v>
      </c>
      <c r="O76" s="59"/>
      <c r="P76" s="188"/>
      <c r="Q76" s="188"/>
      <c r="R76" s="188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>
      <c r="B77" s="52" t="s">
        <v>98</v>
      </c>
      <c r="C77" s="10">
        <f>AVERAGE(J65:J67)</f>
        <v>239.33333333333334</v>
      </c>
      <c r="D77" s="10">
        <f>AVERAGE(K65:K67)</f>
        <v>120.66666666666667</v>
      </c>
      <c r="E77" s="10">
        <f>AVERAGE(L65:L67)</f>
        <v>22.333333333333332</v>
      </c>
      <c r="F77" s="10">
        <f>AVERAGE(M65:M67)</f>
        <v>58</v>
      </c>
      <c r="G77" s="10">
        <f>AVERAGE(N65:N67)</f>
        <v>24.666666666666668</v>
      </c>
      <c r="H77" s="58"/>
      <c r="I77" s="49" t="s">
        <v>98</v>
      </c>
      <c r="J77" s="52">
        <v>51.47</v>
      </c>
      <c r="K77" s="52">
        <v>25.96</v>
      </c>
      <c r="L77" s="52">
        <v>4.8</v>
      </c>
      <c r="M77" s="52">
        <v>12.47</v>
      </c>
      <c r="N77" s="50">
        <v>5.3</v>
      </c>
      <c r="O77" s="59"/>
      <c r="P77" s="188"/>
      <c r="Q77" s="188"/>
      <c r="R77" s="188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 ht="18.350000000000001" thickBot="1">
      <c r="B78" s="53" t="s">
        <v>99</v>
      </c>
      <c r="C78" s="14">
        <f>AVERAGE(J68:J70)</f>
        <v>215.66666666666666</v>
      </c>
      <c r="D78" s="14">
        <f>AVERAGE(K68:K70)</f>
        <v>121</v>
      </c>
      <c r="E78" s="14">
        <f>AVERAGE(L68:L70)</f>
        <v>32.666666666666664</v>
      </c>
      <c r="F78" s="14">
        <f>AVERAGE(M68:M70)</f>
        <v>56.666666666666664</v>
      </c>
      <c r="G78" s="14">
        <f>AVERAGE(N68:N70)</f>
        <v>24.333333333333332</v>
      </c>
      <c r="H78" s="58"/>
      <c r="I78" s="51" t="s">
        <v>99</v>
      </c>
      <c r="J78" s="53">
        <v>47.9</v>
      </c>
      <c r="K78" s="53">
        <v>26.87</v>
      </c>
      <c r="L78" s="53">
        <v>7.25</v>
      </c>
      <c r="M78" s="53">
        <v>12.58</v>
      </c>
      <c r="N78" s="56">
        <v>5.4</v>
      </c>
      <c r="O78" s="59"/>
      <c r="P78" s="188"/>
      <c r="Q78" s="188"/>
      <c r="R78" s="188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>
      <c r="P79" s="188"/>
      <c r="Q79" s="188"/>
      <c r="R79" s="188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>
      <c r="A80" s="18" t="s">
        <v>101</v>
      </c>
      <c r="B80" t="s">
        <v>103</v>
      </c>
      <c r="H80" t="s">
        <v>105</v>
      </c>
      <c r="J80" s="25"/>
      <c r="K80" s="25"/>
      <c r="L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ht="18.350000000000001" thickBot="1">
      <c r="B81" t="s">
        <v>102</v>
      </c>
      <c r="E81" t="s">
        <v>104</v>
      </c>
      <c r="H81" t="s">
        <v>102</v>
      </c>
      <c r="K81" t="s">
        <v>104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ht="18.350000000000001" thickBot="1">
      <c r="B82" s="19" t="s">
        <v>49</v>
      </c>
      <c r="C82" s="3" t="s">
        <v>50</v>
      </c>
      <c r="E82" s="19" t="s">
        <v>49</v>
      </c>
      <c r="F82" s="19" t="s">
        <v>50</v>
      </c>
      <c r="G82" s="25"/>
      <c r="H82" s="6" t="s">
        <v>49</v>
      </c>
      <c r="I82" s="3" t="s">
        <v>50</v>
      </c>
      <c r="K82" s="19" t="s">
        <v>49</v>
      </c>
      <c r="L82" s="19" t="s">
        <v>50</v>
      </c>
      <c r="N82" s="24"/>
      <c r="O82" s="24"/>
      <c r="P82" s="24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>
      <c r="B83" s="6">
        <v>51</v>
      </c>
      <c r="C83" s="16">
        <v>52</v>
      </c>
      <c r="E83" s="6">
        <v>143</v>
      </c>
      <c r="F83" s="6">
        <v>121</v>
      </c>
      <c r="G83" s="25"/>
      <c r="H83" s="6">
        <v>30</v>
      </c>
      <c r="I83" s="16">
        <v>41</v>
      </c>
      <c r="K83" s="6">
        <v>53</v>
      </c>
      <c r="L83" s="6">
        <v>37</v>
      </c>
      <c r="N83" s="24"/>
      <c r="O83" s="24"/>
      <c r="P83" s="24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>
      <c r="B84" s="10">
        <v>38</v>
      </c>
      <c r="C84" s="5">
        <v>66</v>
      </c>
      <c r="E84" s="10">
        <v>139</v>
      </c>
      <c r="F84" s="10">
        <v>129</v>
      </c>
      <c r="G84" s="25"/>
      <c r="H84" s="10">
        <v>34</v>
      </c>
      <c r="I84" s="5">
        <v>42</v>
      </c>
      <c r="K84" s="10">
        <v>44</v>
      </c>
      <c r="L84" s="10">
        <v>33</v>
      </c>
      <c r="N84" s="189"/>
      <c r="O84" s="189"/>
      <c r="P84" s="189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>
      <c r="B85" s="10">
        <v>61</v>
      </c>
      <c r="C85" s="5">
        <v>82</v>
      </c>
      <c r="E85" s="10">
        <v>160</v>
      </c>
      <c r="F85" s="10">
        <v>138</v>
      </c>
      <c r="G85" s="25"/>
      <c r="H85" s="10">
        <v>37</v>
      </c>
      <c r="I85" s="5">
        <v>49</v>
      </c>
      <c r="K85" s="10">
        <v>59</v>
      </c>
      <c r="L85" s="10">
        <v>36</v>
      </c>
      <c r="N85" s="188"/>
      <c r="O85" s="188"/>
      <c r="P85" s="188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>
      <c r="B86" s="10">
        <v>42</v>
      </c>
      <c r="C86" s="5">
        <v>72</v>
      </c>
      <c r="E86" s="10">
        <v>156</v>
      </c>
      <c r="F86" s="10">
        <v>134</v>
      </c>
      <c r="G86" s="25"/>
      <c r="H86" s="10">
        <v>34</v>
      </c>
      <c r="I86" s="5">
        <v>44</v>
      </c>
      <c r="K86" s="10">
        <v>55</v>
      </c>
      <c r="L86" s="10">
        <v>27</v>
      </c>
      <c r="N86" s="188"/>
      <c r="O86" s="188"/>
      <c r="P86" s="188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>
      <c r="B87" s="10">
        <v>43</v>
      </c>
      <c r="C87" s="5">
        <v>55</v>
      </c>
      <c r="E87" s="10">
        <v>165</v>
      </c>
      <c r="F87" s="10">
        <v>111</v>
      </c>
      <c r="G87" s="25"/>
      <c r="H87" s="10">
        <v>36</v>
      </c>
      <c r="I87" s="5">
        <v>50</v>
      </c>
      <c r="K87" s="10">
        <v>52</v>
      </c>
      <c r="L87" s="10">
        <v>32</v>
      </c>
      <c r="N87" s="188"/>
      <c r="O87" s="188"/>
      <c r="P87" s="188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>
      <c r="B88" s="10">
        <v>37</v>
      </c>
      <c r="C88" s="5">
        <v>92</v>
      </c>
      <c r="E88" s="10">
        <v>135</v>
      </c>
      <c r="F88" s="10">
        <v>134</v>
      </c>
      <c r="G88" s="25"/>
      <c r="H88" s="10">
        <v>35</v>
      </c>
      <c r="I88" s="5">
        <v>43</v>
      </c>
      <c r="K88" s="10">
        <v>57</v>
      </c>
      <c r="L88" s="10">
        <v>33</v>
      </c>
      <c r="N88" s="188"/>
      <c r="O88" s="188"/>
      <c r="P88" s="188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>
      <c r="B89" s="10">
        <v>36</v>
      </c>
      <c r="C89" s="5">
        <v>87</v>
      </c>
      <c r="E89" s="10">
        <v>167</v>
      </c>
      <c r="F89" s="10">
        <v>144</v>
      </c>
      <c r="G89" s="25"/>
      <c r="H89" s="10">
        <v>27</v>
      </c>
      <c r="I89" s="5">
        <v>49</v>
      </c>
      <c r="K89" s="10">
        <v>41</v>
      </c>
      <c r="L89" s="10">
        <v>42</v>
      </c>
      <c r="N89" s="188"/>
      <c r="O89" s="188"/>
      <c r="P89" s="188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 ht="18.350000000000001" thickBot="1">
      <c r="B90" s="14">
        <v>41</v>
      </c>
      <c r="C90" s="13">
        <v>61</v>
      </c>
      <c r="E90" s="14">
        <v>149</v>
      </c>
      <c r="F90" s="14">
        <v>121</v>
      </c>
      <c r="G90" s="25"/>
      <c r="H90" s="14">
        <v>29</v>
      </c>
      <c r="I90" s="13">
        <v>47</v>
      </c>
      <c r="K90" s="14">
        <v>57</v>
      </c>
      <c r="L90" s="14">
        <v>33</v>
      </c>
      <c r="N90" s="188"/>
      <c r="O90" s="188"/>
      <c r="P90" s="188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ht="18.350000000000001" thickBot="1">
      <c r="B91" s="27">
        <f>AVERAGE(B83:B90)</f>
        <v>43.625</v>
      </c>
      <c r="C91" s="60">
        <f>AVERAGE(C83:C90)</f>
        <v>70.875</v>
      </c>
      <c r="E91" s="34">
        <f>AVERAGE(E83:E90)</f>
        <v>151.75</v>
      </c>
      <c r="F91" s="34">
        <f>AVERAGE(F83:F90)</f>
        <v>129</v>
      </c>
      <c r="G91" s="35"/>
      <c r="H91" s="29">
        <f>AVERAGE(H83:H90)</f>
        <v>32.75</v>
      </c>
      <c r="I91" s="60">
        <f>AVERAGE(I83:I90)</f>
        <v>45.625</v>
      </c>
      <c r="K91" s="34">
        <f>AVERAGE(K83:K90)</f>
        <v>52.25</v>
      </c>
      <c r="L91" s="34">
        <f>AVERAGE(L83:L90)</f>
        <v>34.125</v>
      </c>
      <c r="N91" s="188"/>
      <c r="O91" s="188"/>
      <c r="P91" s="188"/>
      <c r="Q91" s="35"/>
      <c r="R91" s="35"/>
      <c r="S91" s="24"/>
    </row>
    <row r="92" spans="1:29" ht="18.350000000000001" thickBot="1">
      <c r="B92" s="28">
        <f>STDEV(B83:B90)</f>
        <v>8.4504860384308245</v>
      </c>
      <c r="C92" s="61">
        <f>STDEV(C83:C90)</f>
        <v>14.932586609731848</v>
      </c>
      <c r="E92" s="23">
        <f>STDEV(E83:E90)</f>
        <v>12.080089876676059</v>
      </c>
      <c r="F92" s="23">
        <f>STDEV(F83:F90)</f>
        <v>10.743768958264667</v>
      </c>
      <c r="G92" s="25"/>
      <c r="H92" s="28">
        <f>STDEV(H83:H90)</f>
        <v>3.6154430670982181</v>
      </c>
      <c r="I92" s="61">
        <f>STDEV(I83:I90)</f>
        <v>3.5431019500674021</v>
      </c>
      <c r="K92" s="23">
        <f>STDEV(K83:K90)</f>
        <v>6.4752275194445046</v>
      </c>
      <c r="L92" s="23">
        <f>STDEV(L83:L90)</f>
        <v>4.3568501072613062</v>
      </c>
      <c r="N92" s="188"/>
      <c r="O92" s="188"/>
      <c r="P92" s="188"/>
      <c r="Q92" s="25"/>
      <c r="R92" s="25"/>
      <c r="S92" s="24"/>
    </row>
    <row r="93" spans="1:29" ht="18.350000000000001" thickBot="1">
      <c r="N93" s="188"/>
      <c r="O93" s="188"/>
      <c r="P93" s="188"/>
      <c r="Q93" s="24"/>
      <c r="R93" s="24"/>
      <c r="S93" s="24"/>
    </row>
    <row r="94" spans="1:29" ht="18.350000000000001" thickBot="1">
      <c r="A94" s="18" t="s">
        <v>106</v>
      </c>
      <c r="B94" s="6"/>
      <c r="C94" s="6" t="s">
        <v>107</v>
      </c>
      <c r="E94" s="6"/>
      <c r="F94" s="6" t="s">
        <v>107</v>
      </c>
      <c r="H94" s="9" t="s">
        <v>108</v>
      </c>
      <c r="I94" s="6"/>
      <c r="K94" s="9" t="s">
        <v>108</v>
      </c>
      <c r="L94" s="6"/>
      <c r="N94" s="188"/>
      <c r="O94" s="188"/>
      <c r="P94" s="188"/>
      <c r="Q94" s="24"/>
      <c r="R94" s="24"/>
      <c r="S94" s="24"/>
    </row>
    <row r="95" spans="1:29" ht="18.350000000000001" thickBot="1">
      <c r="B95" s="6" t="s">
        <v>76</v>
      </c>
      <c r="C95" s="6">
        <v>47</v>
      </c>
      <c r="E95" s="6" t="s">
        <v>82</v>
      </c>
      <c r="F95" s="6">
        <v>12</v>
      </c>
      <c r="H95" s="55" t="s">
        <v>67</v>
      </c>
      <c r="I95" s="55">
        <f>AVERAGE(C95:C97)</f>
        <v>41</v>
      </c>
      <c r="K95" s="19" t="s">
        <v>60</v>
      </c>
      <c r="L95" s="3" t="s">
        <v>61</v>
      </c>
      <c r="N95" s="188"/>
      <c r="O95" s="188"/>
      <c r="P95" s="188"/>
      <c r="Q95" s="24"/>
      <c r="R95" s="24"/>
      <c r="S95" s="24"/>
    </row>
    <row r="96" spans="1:29" ht="18.350000000000001" thickBot="1">
      <c r="B96" s="10" t="s">
        <v>77</v>
      </c>
      <c r="C96" s="10">
        <v>39</v>
      </c>
      <c r="E96" s="10" t="s">
        <v>83</v>
      </c>
      <c r="F96" s="10">
        <v>7</v>
      </c>
      <c r="H96" s="52" t="s">
        <v>68</v>
      </c>
      <c r="I96" s="52">
        <f>AVERAGE(C98:C100)</f>
        <v>44.666666666666664</v>
      </c>
      <c r="K96" s="27">
        <f>AVERAGE(I95:I97)</f>
        <v>40.333333333333336</v>
      </c>
      <c r="L96" s="60">
        <f>AVERAGE(I98:I100)</f>
        <v>11.333333333333334</v>
      </c>
      <c r="N96" s="24"/>
      <c r="O96" s="24"/>
      <c r="P96" s="24"/>
      <c r="Q96" s="24"/>
      <c r="R96" s="24"/>
      <c r="S96" s="24"/>
    </row>
    <row r="97" spans="2:19" ht="18.350000000000001" thickBot="1">
      <c r="B97" s="14" t="s">
        <v>90</v>
      </c>
      <c r="C97" s="14">
        <v>37</v>
      </c>
      <c r="E97" s="14" t="s">
        <v>91</v>
      </c>
      <c r="F97" s="14">
        <v>11</v>
      </c>
      <c r="H97" s="53" t="s">
        <v>96</v>
      </c>
      <c r="I97" s="14">
        <f>AVERAGE(C101:C103)</f>
        <v>35.333333333333336</v>
      </c>
      <c r="K97" s="23">
        <f>STDEV(I95:I97)</f>
        <v>4.7022453265552926</v>
      </c>
      <c r="L97" s="61">
        <f>STDEV(I98:I100)</f>
        <v>1.2018504251546633</v>
      </c>
      <c r="N97" s="24"/>
      <c r="O97" s="24"/>
      <c r="P97" s="24"/>
      <c r="Q97" s="24"/>
      <c r="R97" s="24"/>
      <c r="S97" s="24"/>
    </row>
    <row r="98" spans="2:19">
      <c r="B98" s="6" t="s">
        <v>78</v>
      </c>
      <c r="C98" s="6">
        <v>49</v>
      </c>
      <c r="E98" s="6" t="s">
        <v>84</v>
      </c>
      <c r="F98" s="6">
        <v>10</v>
      </c>
      <c r="H98" s="55" t="s">
        <v>97</v>
      </c>
      <c r="I98" s="6">
        <f>AVERAGE(F95:F97)</f>
        <v>10</v>
      </c>
      <c r="N98" s="24"/>
      <c r="O98" s="24"/>
      <c r="P98" s="24"/>
      <c r="Q98" s="24"/>
      <c r="R98" s="24"/>
      <c r="S98" s="24"/>
    </row>
    <row r="99" spans="2:19">
      <c r="B99" s="52" t="s">
        <v>92</v>
      </c>
      <c r="C99" s="52">
        <v>36</v>
      </c>
      <c r="E99" s="52" t="s">
        <v>94</v>
      </c>
      <c r="F99" s="52">
        <v>16</v>
      </c>
      <c r="H99" s="52" t="s">
        <v>98</v>
      </c>
      <c r="I99" s="10">
        <f>AVERAGE(F98:F100)</f>
        <v>11.666666666666666</v>
      </c>
    </row>
    <row r="100" spans="2:19" ht="18.350000000000001" thickBot="1">
      <c r="B100" s="53" t="s">
        <v>93</v>
      </c>
      <c r="C100" s="14">
        <v>49</v>
      </c>
      <c r="E100" s="53" t="s">
        <v>95</v>
      </c>
      <c r="F100" s="14">
        <v>9</v>
      </c>
      <c r="H100" s="53" t="s">
        <v>99</v>
      </c>
      <c r="I100" s="14">
        <f>AVERAGE(F101:F103)</f>
        <v>12.333333333333334</v>
      </c>
    </row>
    <row r="101" spans="2:19">
      <c r="B101" s="10" t="s">
        <v>79</v>
      </c>
      <c r="C101" s="10">
        <v>27</v>
      </c>
      <c r="E101" s="10" t="s">
        <v>85</v>
      </c>
      <c r="F101" s="10">
        <v>14</v>
      </c>
    </row>
    <row r="102" spans="2:19">
      <c r="B102" s="10" t="s">
        <v>80</v>
      </c>
      <c r="C102" s="10">
        <v>37</v>
      </c>
      <c r="E102" s="10" t="s">
        <v>86</v>
      </c>
      <c r="F102" s="10">
        <v>16</v>
      </c>
    </row>
    <row r="103" spans="2:19" ht="18.350000000000001" thickBot="1">
      <c r="B103" s="14" t="s">
        <v>81</v>
      </c>
      <c r="C103" s="14">
        <v>42</v>
      </c>
      <c r="E103" s="14" t="s">
        <v>87</v>
      </c>
      <c r="F103" s="14">
        <v>7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6F33-FC5E-4C26-8FDD-39AAEAC7B5E4}">
  <dimension ref="A1:AB75"/>
  <sheetViews>
    <sheetView topLeftCell="A52" zoomScaleNormal="100" workbookViewId="0">
      <selection activeCell="O64" sqref="O64"/>
    </sheetView>
  </sheetViews>
  <sheetFormatPr defaultRowHeight="18"/>
  <cols>
    <col min="1" max="1" width="14.33203125" customWidth="1"/>
  </cols>
  <sheetData>
    <row r="1" spans="1:14" ht="18.350000000000001" thickBot="1">
      <c r="A1" s="18" t="s">
        <v>109</v>
      </c>
      <c r="B1" s="19"/>
      <c r="C1" s="2" t="s">
        <v>110</v>
      </c>
      <c r="D1" s="2" t="s">
        <v>111</v>
      </c>
      <c r="E1" s="3" t="s">
        <v>112</v>
      </c>
      <c r="G1" s="19"/>
      <c r="H1" s="2" t="s">
        <v>110</v>
      </c>
      <c r="I1" s="2" t="s">
        <v>111</v>
      </c>
      <c r="J1" s="3" t="s">
        <v>112</v>
      </c>
      <c r="L1" s="24"/>
      <c r="M1" s="24"/>
      <c r="N1" s="24"/>
    </row>
    <row r="2" spans="1:14">
      <c r="B2" s="62" t="s">
        <v>113</v>
      </c>
      <c r="C2" s="9">
        <v>69.430000000000007</v>
      </c>
      <c r="D2" s="15">
        <v>27.79</v>
      </c>
      <c r="E2" s="16">
        <v>2.23</v>
      </c>
      <c r="F2" s="7"/>
      <c r="G2" s="78" t="s">
        <v>97</v>
      </c>
      <c r="H2" s="9">
        <v>39.770000000000003</v>
      </c>
      <c r="I2" s="15">
        <v>45.47</v>
      </c>
      <c r="J2" s="16">
        <v>13.55</v>
      </c>
      <c r="K2" s="7"/>
      <c r="L2" s="24"/>
      <c r="M2" s="24"/>
      <c r="N2" s="24"/>
    </row>
    <row r="3" spans="1:14">
      <c r="B3" s="62" t="s">
        <v>114</v>
      </c>
      <c r="C3" s="4">
        <v>66.510000000000005</v>
      </c>
      <c r="D3">
        <v>29.62</v>
      </c>
      <c r="E3" s="5">
        <v>2.92</v>
      </c>
      <c r="F3" s="7"/>
      <c r="G3" s="78" t="s">
        <v>98</v>
      </c>
      <c r="H3" s="4">
        <v>40.43</v>
      </c>
      <c r="I3">
        <v>43.12</v>
      </c>
      <c r="J3" s="5">
        <v>16.2</v>
      </c>
      <c r="K3" s="7"/>
      <c r="L3" s="189"/>
      <c r="M3" s="189"/>
      <c r="N3" s="189"/>
    </row>
    <row r="4" spans="1:14">
      <c r="B4" s="62" t="s">
        <v>96</v>
      </c>
      <c r="C4" s="4">
        <v>69.12</v>
      </c>
      <c r="D4">
        <v>29.2</v>
      </c>
      <c r="E4" s="5">
        <v>0.97</v>
      </c>
      <c r="F4" s="7"/>
      <c r="G4" s="78" t="s">
        <v>99</v>
      </c>
      <c r="H4" s="4">
        <v>43.56</v>
      </c>
      <c r="I4">
        <v>39.25</v>
      </c>
      <c r="J4" s="5">
        <v>17.11</v>
      </c>
      <c r="K4" s="7"/>
      <c r="L4" s="188"/>
      <c r="M4" s="188"/>
      <c r="N4" s="188"/>
    </row>
    <row r="5" spans="1:14" ht="18.350000000000001" thickBot="1">
      <c r="B5" s="63" t="s">
        <v>115</v>
      </c>
      <c r="C5" s="11">
        <v>71.33</v>
      </c>
      <c r="D5" s="12">
        <v>25.17</v>
      </c>
      <c r="E5" s="13">
        <v>3.49</v>
      </c>
      <c r="F5" s="7"/>
      <c r="G5" s="80" t="s">
        <v>116</v>
      </c>
      <c r="H5" s="11">
        <v>48.29</v>
      </c>
      <c r="I5" s="12">
        <v>37.17</v>
      </c>
      <c r="J5" s="13">
        <v>14.17</v>
      </c>
      <c r="K5" s="7"/>
      <c r="L5" s="188"/>
      <c r="M5" s="188"/>
      <c r="N5" s="188"/>
    </row>
    <row r="6" spans="1:14" ht="18.350000000000001" thickBot="1">
      <c r="B6" s="19"/>
      <c r="C6" s="64">
        <f>AVERAGE(C2:C5)</f>
        <v>69.097499999999997</v>
      </c>
      <c r="D6" s="64">
        <f>AVERAGE(D2:D5)</f>
        <v>27.945</v>
      </c>
      <c r="E6" s="60">
        <f>AVERAGE(E2:E5)</f>
        <v>2.4024999999999999</v>
      </c>
      <c r="G6" s="19"/>
      <c r="H6" s="64">
        <f>AVERAGE(H2:H5)</f>
        <v>43.012500000000003</v>
      </c>
      <c r="I6" s="64">
        <f>AVERAGE(I2:I5)</f>
        <v>41.252499999999998</v>
      </c>
      <c r="J6" s="60">
        <f>AVERAGE(J2:J5)</f>
        <v>15.2575</v>
      </c>
      <c r="L6" s="188"/>
      <c r="M6" s="188"/>
      <c r="N6" s="188"/>
    </row>
    <row r="7" spans="1:14" ht="18.350000000000001" thickBot="1">
      <c r="B7" s="19"/>
      <c r="C7" s="65">
        <f>STDEV(C2:C5)</f>
        <v>1.982445879883397</v>
      </c>
      <c r="D7" s="65">
        <f>STDEV(D2:D5)</f>
        <v>2.0087558338434257</v>
      </c>
      <c r="E7" s="61">
        <f>STDEV(E2:E5)</f>
        <v>1.0850921619844098</v>
      </c>
      <c r="G7" s="19"/>
      <c r="H7" s="65">
        <f>STDEV(H2:H5)</f>
        <v>3.887367361081274</v>
      </c>
      <c r="I7" s="65">
        <f>STDEV(I2:I5)</f>
        <v>3.7395042006483501</v>
      </c>
      <c r="J7" s="61">
        <f>STDEV(J2:J5)</f>
        <v>1.6751392976903936</v>
      </c>
      <c r="L7" s="188"/>
      <c r="M7" s="188"/>
      <c r="N7" s="188"/>
    </row>
    <row r="8" spans="1:14" ht="18.350000000000001" thickBot="1">
      <c r="L8" s="188"/>
      <c r="M8" s="188"/>
      <c r="N8" s="188"/>
    </row>
    <row r="9" spans="1:14">
      <c r="A9" s="18" t="s">
        <v>117</v>
      </c>
      <c r="B9" s="66" t="s">
        <v>113</v>
      </c>
      <c r="C9" s="6">
        <v>9.4700000000000006</v>
      </c>
      <c r="D9" s="82" t="s">
        <v>97</v>
      </c>
      <c r="E9" s="6">
        <v>20.82</v>
      </c>
      <c r="L9" s="188"/>
      <c r="M9" s="188"/>
      <c r="N9" s="188"/>
    </row>
    <row r="10" spans="1:14">
      <c r="B10" s="67" t="s">
        <v>114</v>
      </c>
      <c r="C10" s="10">
        <v>14.1</v>
      </c>
      <c r="D10" s="83" t="s">
        <v>98</v>
      </c>
      <c r="E10" s="10">
        <v>27.71</v>
      </c>
      <c r="L10" s="188"/>
      <c r="M10" s="188"/>
      <c r="N10" s="188"/>
    </row>
    <row r="11" spans="1:14">
      <c r="B11" s="67" t="s">
        <v>96</v>
      </c>
      <c r="C11" s="10">
        <v>11.6</v>
      </c>
      <c r="D11" s="83" t="s">
        <v>99</v>
      </c>
      <c r="E11" s="10">
        <v>24.41</v>
      </c>
      <c r="L11" s="188"/>
      <c r="M11" s="188"/>
      <c r="N11" s="188"/>
    </row>
    <row r="12" spans="1:14" ht="18.350000000000001" thickBot="1">
      <c r="B12" s="68" t="s">
        <v>115</v>
      </c>
      <c r="C12" s="14">
        <v>12.8</v>
      </c>
      <c r="D12" s="84" t="s">
        <v>116</v>
      </c>
      <c r="E12" s="14">
        <v>21.12</v>
      </c>
      <c r="L12" s="188"/>
      <c r="M12" s="188"/>
      <c r="N12" s="188"/>
    </row>
    <row r="13" spans="1:14" ht="18.350000000000001" thickBot="1">
      <c r="B13" s="1"/>
      <c r="C13" s="27">
        <f>AVERAGE(C9:C12)</f>
        <v>11.9925</v>
      </c>
      <c r="D13" s="2"/>
      <c r="E13" s="27">
        <f>AVERAGE(E9:E12)</f>
        <v>23.515000000000001</v>
      </c>
      <c r="L13" s="188"/>
      <c r="M13" s="188"/>
      <c r="N13" s="188"/>
    </row>
    <row r="14" spans="1:14" ht="18.350000000000001" thickBot="1">
      <c r="B14" s="1"/>
      <c r="C14" s="46">
        <f>STDEV(C9:C12)</f>
        <v>1.967288743423304</v>
      </c>
      <c r="D14" s="2"/>
      <c r="E14" s="46">
        <f>STDEV(E9:E12)</f>
        <v>3.2351249331877887</v>
      </c>
      <c r="L14" s="188"/>
      <c r="M14" s="188"/>
      <c r="N14" s="188"/>
    </row>
    <row r="15" spans="1:14" ht="18.350000000000001" thickBot="1"/>
    <row r="16" spans="1:14" ht="18.350000000000001" thickBot="1">
      <c r="A16" s="18" t="s">
        <v>118</v>
      </c>
      <c r="B16" s="19"/>
      <c r="C16" s="6" t="s">
        <v>119</v>
      </c>
      <c r="D16" s="2" t="s">
        <v>120</v>
      </c>
      <c r="E16" s="19" t="s">
        <v>121</v>
      </c>
      <c r="F16" s="19" t="s">
        <v>122</v>
      </c>
      <c r="G16" s="19" t="s">
        <v>123</v>
      </c>
      <c r="H16" s="19" t="s">
        <v>124</v>
      </c>
      <c r="I16" s="19" t="s">
        <v>125</v>
      </c>
      <c r="J16" s="24"/>
    </row>
    <row r="17" spans="1:23">
      <c r="B17" s="66" t="s">
        <v>113</v>
      </c>
      <c r="C17" s="6">
        <v>1.03</v>
      </c>
      <c r="D17" s="15">
        <v>0</v>
      </c>
      <c r="E17" s="6">
        <v>0.88</v>
      </c>
      <c r="F17" s="15">
        <v>0</v>
      </c>
      <c r="G17" s="6">
        <v>1.0900000000000001</v>
      </c>
      <c r="H17" s="6">
        <v>0.91</v>
      </c>
      <c r="I17" s="6">
        <v>1.0900000000000001</v>
      </c>
      <c r="J17" s="24"/>
    </row>
    <row r="18" spans="1:23">
      <c r="B18" s="67" t="s">
        <v>114</v>
      </c>
      <c r="C18" s="10">
        <v>1.1100000000000001</v>
      </c>
      <c r="D18" s="24">
        <v>0</v>
      </c>
      <c r="E18" s="10">
        <v>1.0900000000000001</v>
      </c>
      <c r="F18" s="24">
        <v>0</v>
      </c>
      <c r="G18" s="10">
        <v>0.92</v>
      </c>
      <c r="H18" s="10">
        <v>1</v>
      </c>
      <c r="I18" s="10">
        <v>1</v>
      </c>
      <c r="J18" s="24"/>
    </row>
    <row r="19" spans="1:23" ht="18.350000000000001" thickBot="1">
      <c r="B19" s="68" t="s">
        <v>96</v>
      </c>
      <c r="C19" s="14">
        <v>0.87</v>
      </c>
      <c r="D19" s="12">
        <v>0</v>
      </c>
      <c r="E19" s="10">
        <v>1.05</v>
      </c>
      <c r="F19" s="12">
        <v>0</v>
      </c>
      <c r="G19" s="14">
        <v>1</v>
      </c>
      <c r="H19" s="14">
        <v>1.0900000000000001</v>
      </c>
      <c r="I19" s="14">
        <v>0.91</v>
      </c>
      <c r="J19" s="24"/>
    </row>
    <row r="20" spans="1:23">
      <c r="B20" s="77" t="s">
        <v>97</v>
      </c>
      <c r="C20" s="6">
        <v>0.79</v>
      </c>
      <c r="D20" s="15">
        <v>0</v>
      </c>
      <c r="E20" s="6">
        <v>1.17</v>
      </c>
      <c r="F20" s="15">
        <v>0</v>
      </c>
      <c r="G20" s="6">
        <v>0.22</v>
      </c>
      <c r="H20" s="6">
        <v>0.92</v>
      </c>
      <c r="I20" s="6">
        <v>0.84</v>
      </c>
      <c r="J20" s="24"/>
    </row>
    <row r="21" spans="1:23">
      <c r="B21" s="78" t="s">
        <v>98</v>
      </c>
      <c r="C21" s="10">
        <v>0.65</v>
      </c>
      <c r="D21" s="25">
        <v>0</v>
      </c>
      <c r="E21" s="10">
        <v>0.91</v>
      </c>
      <c r="F21" s="25">
        <v>0</v>
      </c>
      <c r="G21" s="10">
        <v>0.41</v>
      </c>
      <c r="H21" s="10">
        <v>0.83</v>
      </c>
      <c r="I21" s="10">
        <v>0.99</v>
      </c>
      <c r="J21" s="24"/>
    </row>
    <row r="22" spans="1:23" ht="18.350000000000001" thickBot="1">
      <c r="B22" s="80" t="s">
        <v>99</v>
      </c>
      <c r="C22" s="14">
        <v>1.1399999999999999</v>
      </c>
      <c r="D22" s="12">
        <v>0</v>
      </c>
      <c r="E22" s="14">
        <v>0.78</v>
      </c>
      <c r="F22" s="12">
        <v>0</v>
      </c>
      <c r="G22" s="14">
        <v>0.28000000000000003</v>
      </c>
      <c r="H22" s="14">
        <v>1.0900000000000001</v>
      </c>
      <c r="I22" s="14">
        <v>0.9</v>
      </c>
      <c r="J22" s="24"/>
    </row>
    <row r="23" spans="1:23" ht="18.350000000000001" thickBot="1"/>
    <row r="24" spans="1:23" ht="18.350000000000001" thickBot="1">
      <c r="B24" s="19"/>
      <c r="C24" s="19" t="s">
        <v>119</v>
      </c>
      <c r="D24" s="19" t="s">
        <v>120</v>
      </c>
      <c r="E24" s="19" t="s">
        <v>121</v>
      </c>
      <c r="F24" s="19" t="s">
        <v>122</v>
      </c>
      <c r="G24" s="19" t="s">
        <v>123</v>
      </c>
      <c r="H24" s="19" t="s">
        <v>124</v>
      </c>
      <c r="I24" s="19" t="s">
        <v>125</v>
      </c>
    </row>
    <row r="25" spans="1:23">
      <c r="B25" s="69" t="s">
        <v>49</v>
      </c>
      <c r="C25" s="34">
        <f>AVERAGE(C17:C19)</f>
        <v>1.0033333333333334</v>
      </c>
      <c r="D25" s="34">
        <v>0</v>
      </c>
      <c r="E25" s="34">
        <f>AVERAGE(E17:E19)</f>
        <v>1.0066666666666668</v>
      </c>
      <c r="F25" s="34">
        <v>0</v>
      </c>
      <c r="G25" s="34">
        <f>AVERAGE(G17:G19)</f>
        <v>1.0033333333333334</v>
      </c>
      <c r="H25" s="34">
        <f>AVERAGE(H17:H19)</f>
        <v>1</v>
      </c>
      <c r="I25" s="34">
        <f>AVERAGE(I17:I19)</f>
        <v>1</v>
      </c>
    </row>
    <row r="26" spans="1:23" ht="18.350000000000001" thickBot="1">
      <c r="B26" s="80" t="s">
        <v>50</v>
      </c>
      <c r="C26" s="29">
        <f>AVERAGE(C20:C22)</f>
        <v>0.86</v>
      </c>
      <c r="D26" s="29">
        <v>0</v>
      </c>
      <c r="E26" s="29">
        <f>AVERAGE(E20:E22)</f>
        <v>0.95333333333333348</v>
      </c>
      <c r="F26" s="29">
        <v>0</v>
      </c>
      <c r="G26" s="29">
        <f>AVERAGE(G20:G22)</f>
        <v>0.30333333333333334</v>
      </c>
      <c r="H26" s="29">
        <f>AVERAGE(H20:H22)</f>
        <v>0.94666666666666666</v>
      </c>
      <c r="I26" s="29">
        <f>AVERAGE(I20:I22)</f>
        <v>0.91</v>
      </c>
    </row>
    <row r="27" spans="1:23" ht="18.350000000000001" thickBot="1">
      <c r="T27" s="24"/>
      <c r="U27" s="24"/>
      <c r="V27" s="24"/>
      <c r="W27" s="24"/>
    </row>
    <row r="28" spans="1:23" ht="18.350000000000001" thickBot="1">
      <c r="B28" s="19"/>
      <c r="C28" s="19" t="s">
        <v>119</v>
      </c>
      <c r="D28" s="19" t="s">
        <v>120</v>
      </c>
      <c r="E28" s="19" t="s">
        <v>121</v>
      </c>
      <c r="F28" s="19" t="s">
        <v>122</v>
      </c>
      <c r="G28" s="19" t="s">
        <v>123</v>
      </c>
      <c r="H28" s="19" t="s">
        <v>124</v>
      </c>
      <c r="I28" s="19" t="s">
        <v>125</v>
      </c>
      <c r="T28" s="24"/>
      <c r="U28" s="24"/>
      <c r="V28" s="24"/>
      <c r="W28" s="24"/>
    </row>
    <row r="29" spans="1:23">
      <c r="B29" s="69" t="s">
        <v>49</v>
      </c>
      <c r="C29" s="70">
        <f>STDEV(C17:C19)</f>
        <v>0.12220201853215577</v>
      </c>
      <c r="D29" s="70"/>
      <c r="E29" s="70">
        <f>STDEV(E17:E19)</f>
        <v>0.1115048578911849</v>
      </c>
      <c r="F29" s="70"/>
      <c r="G29" s="70">
        <f>STDEV(G17:G19)</f>
        <v>8.5049005481153836E-2</v>
      </c>
      <c r="H29" s="70">
        <f t="shared" ref="H29:I29" si="0">STDEV(H17:H19)</f>
        <v>9.0000000000000024E-2</v>
      </c>
      <c r="I29" s="70">
        <f t="shared" si="0"/>
        <v>9.0000000000000024E-2</v>
      </c>
      <c r="T29" s="189"/>
      <c r="U29" s="189"/>
      <c r="V29" s="189"/>
      <c r="W29" s="24"/>
    </row>
    <row r="30" spans="1:23" ht="18.350000000000001" thickBot="1">
      <c r="B30" s="80" t="s">
        <v>50</v>
      </c>
      <c r="C30" s="23">
        <f>STDEV(C20:C22)</f>
        <v>0.25238858928247898</v>
      </c>
      <c r="D30" s="23"/>
      <c r="E30" s="23">
        <f>STDEV(E20:E22)</f>
        <v>0.1985782801147522</v>
      </c>
      <c r="F30" s="23"/>
      <c r="G30" s="23">
        <f t="shared" ref="G30:I30" si="1">STDEV(G20:G22)</f>
        <v>9.7125348562223046E-2</v>
      </c>
      <c r="H30" s="23">
        <f t="shared" si="1"/>
        <v>0.13203534880225518</v>
      </c>
      <c r="I30" s="23">
        <f t="shared" si="1"/>
        <v>7.5498344352707497E-2</v>
      </c>
      <c r="T30" s="188"/>
      <c r="U30" s="188"/>
      <c r="V30" s="188"/>
      <c r="W30" s="24"/>
    </row>
    <row r="31" spans="1:23" ht="18.350000000000001" thickBot="1">
      <c r="T31" s="188"/>
      <c r="U31" s="188"/>
      <c r="V31" s="188"/>
      <c r="W31" s="24"/>
    </row>
    <row r="32" spans="1:23" ht="18.350000000000001" thickBot="1">
      <c r="A32" s="18" t="s">
        <v>175</v>
      </c>
      <c r="B32" s="69" t="s">
        <v>126</v>
      </c>
      <c r="C32" s="15">
        <v>207</v>
      </c>
      <c r="D32" s="77" t="s">
        <v>157</v>
      </c>
      <c r="E32" s="16">
        <v>49</v>
      </c>
      <c r="G32" s="69" t="s">
        <v>133</v>
      </c>
      <c r="H32" s="15">
        <v>207</v>
      </c>
      <c r="I32" s="77" t="s">
        <v>152</v>
      </c>
      <c r="J32" s="16">
        <v>34</v>
      </c>
      <c r="L32" s="69" t="s">
        <v>138</v>
      </c>
      <c r="M32" s="15">
        <v>186</v>
      </c>
      <c r="N32" s="77" t="s">
        <v>145</v>
      </c>
      <c r="O32" s="16">
        <v>43</v>
      </c>
      <c r="Q32" s="73" t="s">
        <v>49</v>
      </c>
      <c r="R32" s="81" t="s">
        <v>50</v>
      </c>
      <c r="T32" s="188"/>
      <c r="U32" s="188"/>
      <c r="V32" s="188"/>
      <c r="W32" s="24"/>
    </row>
    <row r="33" spans="1:28">
      <c r="B33" s="62" t="s">
        <v>127</v>
      </c>
      <c r="C33">
        <v>197</v>
      </c>
      <c r="D33" s="78" t="s">
        <v>158</v>
      </c>
      <c r="E33" s="5">
        <v>31</v>
      </c>
      <c r="G33" s="62" t="s">
        <v>92</v>
      </c>
      <c r="H33">
        <v>198</v>
      </c>
      <c r="I33" s="78" t="s">
        <v>94</v>
      </c>
      <c r="J33" s="5">
        <v>21</v>
      </c>
      <c r="L33" s="62" t="s">
        <v>139</v>
      </c>
      <c r="M33">
        <v>192</v>
      </c>
      <c r="N33" s="78" t="s">
        <v>146</v>
      </c>
      <c r="O33" s="5">
        <v>27</v>
      </c>
      <c r="Q33" s="10">
        <v>207.14</v>
      </c>
      <c r="R33" s="10">
        <v>37.71</v>
      </c>
      <c r="T33" s="188"/>
      <c r="U33" s="188"/>
      <c r="V33" s="188"/>
      <c r="W33" s="24"/>
    </row>
    <row r="34" spans="1:28">
      <c r="B34" s="62" t="s">
        <v>128</v>
      </c>
      <c r="C34">
        <v>219</v>
      </c>
      <c r="D34" s="78" t="s">
        <v>159</v>
      </c>
      <c r="E34" s="5">
        <v>37</v>
      </c>
      <c r="G34" s="62" t="s">
        <v>93</v>
      </c>
      <c r="H34">
        <v>163</v>
      </c>
      <c r="I34" s="78" t="s">
        <v>95</v>
      </c>
      <c r="J34" s="5">
        <v>45</v>
      </c>
      <c r="L34" s="62" t="s">
        <v>140</v>
      </c>
      <c r="M34">
        <v>167</v>
      </c>
      <c r="N34" s="78" t="s">
        <v>147</v>
      </c>
      <c r="O34" s="5">
        <v>41</v>
      </c>
      <c r="Q34" s="10">
        <v>216.29</v>
      </c>
      <c r="R34" s="10">
        <v>36</v>
      </c>
      <c r="T34" s="188"/>
      <c r="U34" s="188"/>
      <c r="V34" s="188"/>
      <c r="W34" s="24"/>
    </row>
    <row r="35" spans="1:28" ht="18.350000000000001" thickBot="1">
      <c r="B35" s="62" t="s">
        <v>129</v>
      </c>
      <c r="C35">
        <v>221</v>
      </c>
      <c r="D35" s="78" t="s">
        <v>160</v>
      </c>
      <c r="E35" s="5">
        <v>32</v>
      </c>
      <c r="G35" s="62" t="s">
        <v>134</v>
      </c>
      <c r="H35">
        <v>234</v>
      </c>
      <c r="I35" s="78" t="s">
        <v>153</v>
      </c>
      <c r="J35" s="5">
        <v>61</v>
      </c>
      <c r="L35" s="62" t="s">
        <v>141</v>
      </c>
      <c r="M35">
        <v>265</v>
      </c>
      <c r="N35" s="78" t="s">
        <v>148</v>
      </c>
      <c r="O35" s="5">
        <v>43</v>
      </c>
      <c r="Q35" s="14">
        <v>211.14</v>
      </c>
      <c r="R35" s="14">
        <v>34.86</v>
      </c>
      <c r="T35" s="188"/>
      <c r="U35" s="188"/>
      <c r="V35" s="188"/>
      <c r="W35" s="24"/>
    </row>
    <row r="36" spans="1:28" ht="18.350000000000001" thickBot="1">
      <c r="B36" s="62" t="s">
        <v>130</v>
      </c>
      <c r="C36" s="71">
        <v>187</v>
      </c>
      <c r="D36" s="79" t="s">
        <v>161</v>
      </c>
      <c r="E36" s="72">
        <v>31</v>
      </c>
      <c r="G36" s="62" t="s">
        <v>135</v>
      </c>
      <c r="H36">
        <v>271</v>
      </c>
      <c r="I36" s="78" t="s">
        <v>154</v>
      </c>
      <c r="J36" s="5">
        <v>27</v>
      </c>
      <c r="L36" s="62" t="s">
        <v>142</v>
      </c>
      <c r="M36">
        <v>179</v>
      </c>
      <c r="N36" s="78" t="s">
        <v>149</v>
      </c>
      <c r="O36" s="5">
        <v>19</v>
      </c>
      <c r="Q36" s="27">
        <f>AVERAGE(Q33:Q35)</f>
        <v>211.52333333333331</v>
      </c>
      <c r="R36" s="27">
        <f>AVERAGE(R33:R35)</f>
        <v>36.190000000000005</v>
      </c>
      <c r="T36" s="188"/>
      <c r="U36" s="188"/>
      <c r="V36" s="188"/>
      <c r="W36" s="24"/>
    </row>
    <row r="37" spans="1:28" ht="18.350000000000001" thickBot="1">
      <c r="B37" s="62" t="s">
        <v>131</v>
      </c>
      <c r="C37">
        <v>210</v>
      </c>
      <c r="D37" s="78" t="s">
        <v>162</v>
      </c>
      <c r="E37" s="5">
        <v>41</v>
      </c>
      <c r="G37" s="62" t="s">
        <v>136</v>
      </c>
      <c r="H37">
        <v>207</v>
      </c>
      <c r="I37" s="78" t="s">
        <v>155</v>
      </c>
      <c r="J37" s="5">
        <v>19</v>
      </c>
      <c r="L37" s="62" t="s">
        <v>143</v>
      </c>
      <c r="M37">
        <v>225</v>
      </c>
      <c r="N37" s="78" t="s">
        <v>150</v>
      </c>
      <c r="O37" s="5">
        <v>54</v>
      </c>
      <c r="Q37" s="28">
        <f>STDEV(Q33:Q35)</f>
        <v>4.5870288132224939</v>
      </c>
      <c r="R37" s="28">
        <f>STDEV(R33:R35)</f>
        <v>1.4344685427014432</v>
      </c>
      <c r="T37" s="188"/>
      <c r="U37" s="188"/>
      <c r="V37" s="188"/>
      <c r="W37" s="24"/>
    </row>
    <row r="38" spans="1:28" ht="18.350000000000001" thickBot="1">
      <c r="B38" s="63" t="s">
        <v>132</v>
      </c>
      <c r="C38" s="12">
        <v>209</v>
      </c>
      <c r="D38" s="80" t="s">
        <v>163</v>
      </c>
      <c r="E38" s="13">
        <v>43</v>
      </c>
      <c r="G38" s="63" t="s">
        <v>137</v>
      </c>
      <c r="H38" s="12">
        <v>234</v>
      </c>
      <c r="I38" s="80" t="s">
        <v>156</v>
      </c>
      <c r="J38" s="13">
        <v>45</v>
      </c>
      <c r="L38" s="63" t="s">
        <v>144</v>
      </c>
      <c r="M38" s="12">
        <v>264</v>
      </c>
      <c r="N38" s="80" t="s">
        <v>151</v>
      </c>
      <c r="O38" s="13">
        <v>17</v>
      </c>
      <c r="T38" s="188"/>
      <c r="U38" s="188"/>
      <c r="V38" s="188"/>
      <c r="W38" s="24"/>
    </row>
    <row r="39" spans="1:28">
      <c r="C39" s="30">
        <f>AVERAGE(C32:C38)</f>
        <v>207.14285714285714</v>
      </c>
      <c r="E39" s="30">
        <f>AVERAGE(E32:E38)</f>
        <v>37.714285714285715</v>
      </c>
      <c r="H39" s="30">
        <f>AVERAGE(H32:H38)</f>
        <v>216.28571428571428</v>
      </c>
      <c r="J39" s="30">
        <f>AVERAGE(J32:J38)</f>
        <v>36</v>
      </c>
      <c r="M39" s="30">
        <f>AVERAGE(M32:M38)</f>
        <v>211.14285714285714</v>
      </c>
      <c r="O39" s="30">
        <f>AVERAGE(O32:O38)</f>
        <v>34.857142857142854</v>
      </c>
      <c r="T39" s="188"/>
      <c r="U39" s="188"/>
      <c r="V39" s="188"/>
      <c r="W39" s="24"/>
    </row>
    <row r="40" spans="1:28" ht="18.350000000000001" thickBot="1">
      <c r="T40" s="188"/>
      <c r="U40" s="188"/>
      <c r="V40" s="188"/>
      <c r="W40" s="24"/>
    </row>
    <row r="41" spans="1:28" ht="18.350000000000001" thickBot="1">
      <c r="A41" s="18" t="s">
        <v>164</v>
      </c>
      <c r="B41" t="s">
        <v>165</v>
      </c>
      <c r="E41" t="s">
        <v>166</v>
      </c>
      <c r="H41" t="s">
        <v>167</v>
      </c>
      <c r="K41" t="s">
        <v>168</v>
      </c>
      <c r="N41" t="s">
        <v>169</v>
      </c>
      <c r="Q41" s="9" t="s">
        <v>170</v>
      </c>
      <c r="R41" s="16"/>
      <c r="T41" s="9"/>
      <c r="U41" s="15" t="s">
        <v>171</v>
      </c>
      <c r="V41" s="15" t="s">
        <v>172</v>
      </c>
      <c r="W41" s="16" t="s">
        <v>173</v>
      </c>
      <c r="Y41" s="19"/>
      <c r="Z41" s="2" t="s">
        <v>171</v>
      </c>
      <c r="AA41" s="2" t="s">
        <v>172</v>
      </c>
      <c r="AB41" s="3" t="s">
        <v>173</v>
      </c>
    </row>
    <row r="42" spans="1:28" ht="18.350000000000001" thickBot="1">
      <c r="B42" s="19"/>
      <c r="C42" s="19" t="s">
        <v>4</v>
      </c>
      <c r="E42" s="19"/>
      <c r="F42" s="19" t="s">
        <v>4</v>
      </c>
      <c r="H42" s="19"/>
      <c r="I42" s="19" t="s">
        <v>4</v>
      </c>
      <c r="K42" s="19"/>
      <c r="L42" s="3" t="s">
        <v>4</v>
      </c>
      <c r="N42" s="19"/>
      <c r="O42" s="3" t="s">
        <v>4</v>
      </c>
      <c r="Q42" s="19"/>
      <c r="R42" s="3" t="s">
        <v>4</v>
      </c>
      <c r="T42" s="4" t="s">
        <v>49</v>
      </c>
      <c r="U42" s="38">
        <v>311.5</v>
      </c>
      <c r="V42" s="38">
        <v>629.25</v>
      </c>
      <c r="W42" s="42">
        <v>1035</v>
      </c>
      <c r="Y42" s="19" t="s">
        <v>49</v>
      </c>
      <c r="Z42" s="85">
        <v>88.12</v>
      </c>
      <c r="AA42" s="65">
        <v>145.94</v>
      </c>
      <c r="AB42" s="61">
        <v>115.02</v>
      </c>
    </row>
    <row r="43" spans="1:28" ht="18.350000000000001" thickBot="1">
      <c r="B43" s="62" t="s">
        <v>113</v>
      </c>
      <c r="C43" s="5">
        <v>9.0399999999999991</v>
      </c>
      <c r="E43" s="62" t="s">
        <v>113</v>
      </c>
      <c r="F43" s="10">
        <v>19.3</v>
      </c>
      <c r="H43" s="62" t="s">
        <v>113</v>
      </c>
      <c r="I43" s="10">
        <v>21.7</v>
      </c>
      <c r="K43" s="62" t="s">
        <v>113</v>
      </c>
      <c r="L43" s="5">
        <v>433</v>
      </c>
      <c r="N43" s="62" t="s">
        <v>113</v>
      </c>
      <c r="O43" s="5">
        <v>601</v>
      </c>
      <c r="Q43" s="62" t="s">
        <v>113</v>
      </c>
      <c r="R43" s="5">
        <v>1126</v>
      </c>
      <c r="T43" s="193" t="s">
        <v>50</v>
      </c>
      <c r="U43" s="36">
        <v>77.5</v>
      </c>
      <c r="V43" s="36">
        <v>111.25</v>
      </c>
      <c r="W43" s="37">
        <v>288.75</v>
      </c>
      <c r="Y43" s="80" t="s">
        <v>50</v>
      </c>
      <c r="Z43" s="76">
        <v>15.24</v>
      </c>
      <c r="AA43" s="17">
        <v>22.47</v>
      </c>
      <c r="AB43" s="22">
        <v>39.43</v>
      </c>
    </row>
    <row r="44" spans="1:28">
      <c r="B44" s="62" t="s">
        <v>114</v>
      </c>
      <c r="C44" s="5">
        <v>8.64</v>
      </c>
      <c r="E44" s="62" t="s">
        <v>114</v>
      </c>
      <c r="F44" s="10">
        <v>20.399999999999999</v>
      </c>
      <c r="H44" s="62" t="s">
        <v>114</v>
      </c>
      <c r="I44" s="10">
        <v>22.3</v>
      </c>
      <c r="K44" s="62" t="s">
        <v>114</v>
      </c>
      <c r="L44" s="5">
        <v>229</v>
      </c>
      <c r="N44" s="62" t="s">
        <v>114</v>
      </c>
      <c r="O44" s="5">
        <v>758</v>
      </c>
      <c r="Q44" s="62" t="s">
        <v>114</v>
      </c>
      <c r="R44" s="5">
        <v>889</v>
      </c>
    </row>
    <row r="45" spans="1:28">
      <c r="B45" s="62" t="s">
        <v>96</v>
      </c>
      <c r="C45" s="5">
        <v>8.02</v>
      </c>
      <c r="E45" s="62" t="s">
        <v>96</v>
      </c>
      <c r="F45" s="10">
        <v>17.2</v>
      </c>
      <c r="H45" s="62" t="s">
        <v>96</v>
      </c>
      <c r="I45" s="10">
        <v>21.1</v>
      </c>
      <c r="K45" s="62" t="s">
        <v>96</v>
      </c>
      <c r="L45" s="5">
        <v>270</v>
      </c>
      <c r="N45" s="62" t="s">
        <v>96</v>
      </c>
      <c r="O45" s="5">
        <v>435</v>
      </c>
      <c r="Q45" s="62" t="s">
        <v>96</v>
      </c>
      <c r="R45" s="5">
        <v>1128</v>
      </c>
    </row>
    <row r="46" spans="1:28" ht="18.350000000000001" thickBot="1">
      <c r="B46" s="62" t="s">
        <v>115</v>
      </c>
      <c r="C46" s="5">
        <v>9.17</v>
      </c>
      <c r="E46" s="63" t="s">
        <v>115</v>
      </c>
      <c r="F46" s="14">
        <v>19.11</v>
      </c>
      <c r="H46" s="63" t="s">
        <v>115</v>
      </c>
      <c r="I46" s="14">
        <v>22.5</v>
      </c>
      <c r="K46" s="63" t="s">
        <v>115</v>
      </c>
      <c r="L46" s="13">
        <v>314</v>
      </c>
      <c r="N46" s="63" t="s">
        <v>115</v>
      </c>
      <c r="O46" s="13">
        <v>723</v>
      </c>
      <c r="Q46" s="63" t="s">
        <v>115</v>
      </c>
      <c r="R46" s="13">
        <v>997</v>
      </c>
      <c r="T46" s="24"/>
      <c r="U46" s="24"/>
      <c r="V46" s="24"/>
      <c r="W46" s="24"/>
    </row>
    <row r="47" spans="1:28">
      <c r="B47" s="6"/>
      <c r="C47" s="21">
        <f>AVERAGE(C43:C46)</f>
        <v>8.7174999999999994</v>
      </c>
      <c r="E47" s="6"/>
      <c r="F47" s="21">
        <f>AVERAGE(F43:F46)</f>
        <v>19.002500000000001</v>
      </c>
      <c r="H47" s="6"/>
      <c r="I47" s="21">
        <f>AVERAGE(I43:I46)</f>
        <v>21.9</v>
      </c>
      <c r="K47" s="10"/>
      <c r="L47" s="21">
        <f>AVERAGE(L43:L46)</f>
        <v>311.5</v>
      </c>
      <c r="N47" s="10"/>
      <c r="O47" s="21">
        <f>AVERAGE(O43:O46)</f>
        <v>629.25</v>
      </c>
      <c r="Q47" s="10"/>
      <c r="R47" s="21">
        <f>AVERAGE(R43:R46)</f>
        <v>1035</v>
      </c>
      <c r="T47" s="24"/>
      <c r="U47" s="24"/>
      <c r="V47" s="24"/>
      <c r="W47" s="24"/>
    </row>
    <row r="48" spans="1:28" ht="18.350000000000001" thickBot="1">
      <c r="B48" s="14"/>
      <c r="C48" s="23">
        <f>STDEV(C43:C46)</f>
        <v>0.51680912014656499</v>
      </c>
      <c r="E48" s="14"/>
      <c r="F48" s="23">
        <f>STDEV(F43:F46)</f>
        <v>1.3294202997296727</v>
      </c>
      <c r="H48" s="14"/>
      <c r="I48" s="23">
        <f>STDEV(I43:I46)</f>
        <v>0.63245553203367544</v>
      </c>
      <c r="K48" s="14"/>
      <c r="L48" s="23">
        <f>STDEV(L43:L46)</f>
        <v>88.12302007232087</v>
      </c>
      <c r="N48" s="14"/>
      <c r="O48" s="23">
        <f>STDEV(O43:O46)</f>
        <v>145.94148370722652</v>
      </c>
      <c r="Q48" s="14"/>
      <c r="R48" s="23">
        <f>STDEV(R43:R46)</f>
        <v>115.02173707608489</v>
      </c>
      <c r="T48" s="189"/>
      <c r="U48" s="189"/>
      <c r="V48" s="189"/>
      <c r="W48" s="24"/>
    </row>
    <row r="49" spans="1:23" ht="18.350000000000001" thickBot="1">
      <c r="T49" s="188"/>
      <c r="U49" s="188"/>
      <c r="V49" s="188"/>
      <c r="W49" s="24"/>
    </row>
    <row r="50" spans="1:23" ht="18.350000000000001" thickBot="1">
      <c r="B50" s="19"/>
      <c r="C50" s="19" t="s">
        <v>4</v>
      </c>
      <c r="E50" s="19"/>
      <c r="F50" s="19" t="s">
        <v>4</v>
      </c>
      <c r="H50" s="19"/>
      <c r="I50" s="19" t="s">
        <v>4</v>
      </c>
      <c r="K50" s="19"/>
      <c r="L50" s="19" t="s">
        <v>4</v>
      </c>
      <c r="N50" s="19"/>
      <c r="O50" s="19" t="s">
        <v>4</v>
      </c>
      <c r="Q50" s="19"/>
      <c r="R50" s="19" t="s">
        <v>4</v>
      </c>
      <c r="T50" s="188"/>
      <c r="U50" s="188"/>
      <c r="V50" s="188"/>
      <c r="W50" s="24"/>
    </row>
    <row r="51" spans="1:23">
      <c r="B51" s="74" t="s">
        <v>97</v>
      </c>
      <c r="C51" s="10">
        <v>7.86</v>
      </c>
      <c r="E51" s="74" t="s">
        <v>97</v>
      </c>
      <c r="F51" s="10">
        <v>10.5</v>
      </c>
      <c r="H51" s="74" t="s">
        <v>97</v>
      </c>
      <c r="I51" s="10">
        <v>21.5</v>
      </c>
      <c r="K51" s="74" t="s">
        <v>97</v>
      </c>
      <c r="L51" s="10">
        <v>63</v>
      </c>
      <c r="N51" s="74" t="s">
        <v>97</v>
      </c>
      <c r="O51" s="10">
        <v>144</v>
      </c>
      <c r="Q51" s="74" t="s">
        <v>97</v>
      </c>
      <c r="R51" s="10">
        <v>264</v>
      </c>
      <c r="T51" s="188"/>
      <c r="U51" s="188"/>
      <c r="V51" s="188"/>
      <c r="W51" s="24"/>
    </row>
    <row r="52" spans="1:23">
      <c r="B52" s="74" t="s">
        <v>98</v>
      </c>
      <c r="C52" s="10">
        <v>4.41</v>
      </c>
      <c r="E52" s="74" t="s">
        <v>98</v>
      </c>
      <c r="F52" s="10">
        <v>8.74</v>
      </c>
      <c r="H52" s="74" t="s">
        <v>98</v>
      </c>
      <c r="I52" s="10">
        <v>20.2</v>
      </c>
      <c r="K52" s="74" t="s">
        <v>98</v>
      </c>
      <c r="L52" s="10">
        <v>74</v>
      </c>
      <c r="N52" s="74" t="s">
        <v>98</v>
      </c>
      <c r="O52" s="10">
        <v>107</v>
      </c>
      <c r="Q52" s="74" t="s">
        <v>98</v>
      </c>
      <c r="R52" s="10">
        <v>265</v>
      </c>
      <c r="T52" s="188"/>
      <c r="U52" s="188"/>
      <c r="V52" s="188"/>
      <c r="W52" s="24"/>
    </row>
    <row r="53" spans="1:23">
      <c r="B53" s="74" t="s">
        <v>99</v>
      </c>
      <c r="C53" s="10">
        <v>4.87</v>
      </c>
      <c r="E53" s="74" t="s">
        <v>99</v>
      </c>
      <c r="F53" s="10">
        <v>9.0399999999999991</v>
      </c>
      <c r="H53" s="74" t="s">
        <v>99</v>
      </c>
      <c r="I53" s="10">
        <v>19.399999999999999</v>
      </c>
      <c r="K53" s="74" t="s">
        <v>99</v>
      </c>
      <c r="L53" s="10">
        <v>99</v>
      </c>
      <c r="N53" s="74" t="s">
        <v>99</v>
      </c>
      <c r="O53" s="10">
        <v>94</v>
      </c>
      <c r="Q53" s="74" t="s">
        <v>99</v>
      </c>
      <c r="R53" s="10">
        <v>279</v>
      </c>
      <c r="T53" s="188"/>
      <c r="U53" s="188"/>
      <c r="V53" s="188"/>
      <c r="W53" s="24"/>
    </row>
    <row r="54" spans="1:23" ht="18.350000000000001" thickBot="1">
      <c r="B54" s="75" t="s">
        <v>116</v>
      </c>
      <c r="C54" s="14">
        <v>6.17</v>
      </c>
      <c r="E54" s="75" t="s">
        <v>116</v>
      </c>
      <c r="F54" s="14">
        <v>10.47</v>
      </c>
      <c r="H54" s="75" t="s">
        <v>116</v>
      </c>
      <c r="I54" s="14">
        <v>17.77</v>
      </c>
      <c r="K54" s="75" t="s">
        <v>116</v>
      </c>
      <c r="L54" s="14">
        <v>74</v>
      </c>
      <c r="N54" s="75" t="s">
        <v>116</v>
      </c>
      <c r="O54" s="14">
        <v>100</v>
      </c>
      <c r="Q54" s="75" t="s">
        <v>116</v>
      </c>
      <c r="R54" s="14">
        <v>347</v>
      </c>
      <c r="T54" s="188"/>
      <c r="U54" s="188"/>
      <c r="V54" s="188"/>
      <c r="W54" s="24"/>
    </row>
    <row r="55" spans="1:23">
      <c r="B55" s="6"/>
      <c r="C55" s="21">
        <f>AVERAGE(C51:C54)</f>
        <v>5.8275000000000006</v>
      </c>
      <c r="E55" s="6"/>
      <c r="F55" s="21">
        <f>AVERAGE(F51:F54)</f>
        <v>9.6875</v>
      </c>
      <c r="H55" s="6"/>
      <c r="I55" s="21">
        <f>AVERAGE(I51:I54)</f>
        <v>19.717500000000001</v>
      </c>
      <c r="K55" s="6"/>
      <c r="L55" s="21">
        <f>AVERAGE(L51:L54)</f>
        <v>77.5</v>
      </c>
      <c r="N55" s="6"/>
      <c r="O55" s="21">
        <f>AVERAGE(O51:O54)</f>
        <v>111.25</v>
      </c>
      <c r="Q55" s="6"/>
      <c r="R55" s="21">
        <f>AVERAGE(R51:R54)</f>
        <v>288.75</v>
      </c>
      <c r="T55" s="188"/>
      <c r="U55" s="188"/>
      <c r="V55" s="188"/>
      <c r="W55" s="24"/>
    </row>
    <row r="56" spans="1:23" ht="18.350000000000001" thickBot="1">
      <c r="B56" s="14"/>
      <c r="C56" s="23">
        <f>STDEV(C51:C54)</f>
        <v>1.5464448475993791</v>
      </c>
      <c r="E56" s="14"/>
      <c r="F56" s="23">
        <f>STDEV(F51:F54)</f>
        <v>0.92906314819463898</v>
      </c>
      <c r="H56" s="14"/>
      <c r="I56" s="23">
        <f>STDEV(I51:I54)</f>
        <v>1.5603071278864729</v>
      </c>
      <c r="K56" s="14"/>
      <c r="L56" s="23">
        <f>STDEV(L51:L54)</f>
        <v>15.242484486898235</v>
      </c>
      <c r="N56" s="14"/>
      <c r="O56" s="23">
        <f>STDEV(O51:O54)</f>
        <v>22.47035083541569</v>
      </c>
      <c r="Q56" s="14"/>
      <c r="R56" s="23">
        <f>STDEV(R51:R54)</f>
        <v>39.432431660584498</v>
      </c>
      <c r="T56" s="188"/>
      <c r="U56" s="188"/>
      <c r="V56" s="188"/>
      <c r="W56" s="24"/>
    </row>
    <row r="57" spans="1:23">
      <c r="B57" s="25"/>
      <c r="C57" s="35"/>
      <c r="T57" s="188"/>
      <c r="U57" s="188"/>
      <c r="V57" s="188"/>
      <c r="W57" s="24"/>
    </row>
    <row r="58" spans="1:23" ht="18.350000000000001" thickBot="1">
      <c r="A58" s="18" t="s">
        <v>174</v>
      </c>
      <c r="B58" s="25" t="s">
        <v>178</v>
      </c>
      <c r="C58" s="25"/>
      <c r="D58" s="25"/>
      <c r="E58" s="25" t="s">
        <v>179</v>
      </c>
      <c r="F58" s="25"/>
      <c r="G58" s="25"/>
      <c r="H58" s="25" t="s">
        <v>608</v>
      </c>
      <c r="I58" s="25"/>
      <c r="T58" s="188"/>
      <c r="U58" s="188"/>
      <c r="V58" s="188"/>
      <c r="W58" s="24"/>
    </row>
    <row r="59" spans="1:23" ht="18.350000000000001" thickBot="1">
      <c r="B59" s="1" t="s">
        <v>176</v>
      </c>
      <c r="C59" s="3" t="s">
        <v>177</v>
      </c>
      <c r="E59" s="1" t="s">
        <v>176</v>
      </c>
      <c r="F59" s="3" t="s">
        <v>177</v>
      </c>
      <c r="H59" s="1" t="s">
        <v>176</v>
      </c>
      <c r="I59" s="3" t="s">
        <v>177</v>
      </c>
      <c r="T59" s="188"/>
      <c r="U59" s="188"/>
      <c r="V59" s="188"/>
      <c r="W59" s="24"/>
    </row>
    <row r="60" spans="1:23">
      <c r="B60" s="4">
        <v>80.44</v>
      </c>
      <c r="C60" s="5">
        <v>74.09</v>
      </c>
      <c r="E60" s="4">
        <v>80.61</v>
      </c>
      <c r="F60" s="5">
        <v>34.380000000000003</v>
      </c>
      <c r="H60" s="4">
        <v>43.26</v>
      </c>
      <c r="I60" s="5">
        <v>11.25</v>
      </c>
      <c r="T60" s="24"/>
      <c r="U60" s="24"/>
      <c r="V60" s="24"/>
      <c r="W60" s="24"/>
    </row>
    <row r="61" spans="1:23">
      <c r="B61" s="4">
        <v>86.64</v>
      </c>
      <c r="C61" s="5">
        <v>78.599999999999994</v>
      </c>
      <c r="E61" s="4">
        <v>86.43</v>
      </c>
      <c r="F61" s="5">
        <v>42.69</v>
      </c>
      <c r="H61" s="4">
        <v>56.17</v>
      </c>
      <c r="I61" s="5">
        <v>10.94</v>
      </c>
      <c r="T61" s="24"/>
      <c r="U61" s="24"/>
      <c r="V61" s="24"/>
      <c r="W61" s="24"/>
    </row>
    <row r="62" spans="1:23">
      <c r="B62" s="4">
        <v>83.42</v>
      </c>
      <c r="C62" s="5">
        <v>85.13</v>
      </c>
      <c r="E62" s="4">
        <v>79.63</v>
      </c>
      <c r="F62" s="5">
        <v>38.08</v>
      </c>
      <c r="H62" s="4">
        <v>33.69</v>
      </c>
      <c r="I62" s="5">
        <v>14.12</v>
      </c>
    </row>
    <row r="63" spans="1:23">
      <c r="B63" s="4">
        <v>79.62</v>
      </c>
      <c r="C63" s="5">
        <v>85.68</v>
      </c>
      <c r="E63" s="4">
        <v>71.62</v>
      </c>
      <c r="F63" s="5">
        <v>33.03</v>
      </c>
      <c r="H63" s="4">
        <v>55.42</v>
      </c>
      <c r="I63" s="5">
        <v>7.37</v>
      </c>
    </row>
    <row r="64" spans="1:23" ht="18.350000000000001" thickBot="1">
      <c r="B64" s="11">
        <v>80.95</v>
      </c>
      <c r="C64" s="13">
        <v>78.05</v>
      </c>
      <c r="E64" s="11">
        <v>80.95</v>
      </c>
      <c r="F64" s="13">
        <v>31.02</v>
      </c>
      <c r="H64" s="11">
        <v>45.98</v>
      </c>
      <c r="I64" s="13">
        <v>9.25</v>
      </c>
    </row>
    <row r="65" spans="2:21" ht="18.350000000000001" thickBot="1">
      <c r="B65" s="43">
        <f>AVERAGE(B60:B64)</f>
        <v>82.213999999999999</v>
      </c>
      <c r="C65" s="45">
        <f>AVERAGE(C60:C64)</f>
        <v>80.31</v>
      </c>
      <c r="E65" s="43">
        <f>AVERAGE(E60:E64)</f>
        <v>79.847999999999999</v>
      </c>
      <c r="F65" s="45">
        <f>AVERAGE(F60:F64)</f>
        <v>35.840000000000003</v>
      </c>
      <c r="H65" s="43">
        <f>AVERAGE(H60:H64)</f>
        <v>46.904000000000003</v>
      </c>
      <c r="I65" s="45">
        <f>AVERAGE(I60:I64)</f>
        <v>10.585999999999999</v>
      </c>
    </row>
    <row r="66" spans="2:21" ht="18.350000000000001" thickBot="1">
      <c r="B66" s="85">
        <f>STDEV(B60:B64)</f>
        <v>2.851206762057076</v>
      </c>
      <c r="C66" s="61">
        <f>STDEV(C60:C64)</f>
        <v>4.9696428443098402</v>
      </c>
      <c r="E66" s="85">
        <f>STDEV(E60:E64)</f>
        <v>5.3119036135833646</v>
      </c>
      <c r="F66" s="61">
        <f>STDEV(F60:F64)</f>
        <v>4.6151977205749084</v>
      </c>
      <c r="H66" s="85">
        <f>STDEV(H60:H64)</f>
        <v>9.315622899194647</v>
      </c>
      <c r="I66" s="61">
        <f>STDEV(I60:I64)</f>
        <v>2.5091293310628786</v>
      </c>
    </row>
    <row r="67" spans="2:21">
      <c r="B67" s="25"/>
      <c r="C67" s="35"/>
      <c r="N67" s="25"/>
      <c r="O67" s="25"/>
      <c r="P67" s="25"/>
      <c r="Q67" s="25"/>
      <c r="R67" s="25"/>
      <c r="S67" s="25"/>
      <c r="T67" s="25"/>
      <c r="U67" s="25"/>
    </row>
    <row r="68" spans="2:21">
      <c r="B68" s="25"/>
      <c r="C68" s="25"/>
      <c r="D68" s="25"/>
      <c r="E68" s="25"/>
      <c r="F68" s="25"/>
      <c r="G68" s="25"/>
      <c r="H68" s="25"/>
      <c r="I68" s="25"/>
      <c r="N68" s="25"/>
      <c r="O68" s="25"/>
      <c r="P68" s="25"/>
      <c r="Q68" s="25"/>
      <c r="R68" s="25"/>
      <c r="S68" s="25"/>
      <c r="T68" s="25"/>
      <c r="U68" s="25"/>
    </row>
    <row r="69" spans="2:21">
      <c r="B69" s="25"/>
      <c r="C69" s="25"/>
      <c r="D69" s="25"/>
      <c r="E69" s="25"/>
      <c r="F69" s="25"/>
      <c r="G69" s="25"/>
      <c r="H69" s="25"/>
      <c r="I69" s="25"/>
      <c r="N69" s="25"/>
      <c r="O69" s="25"/>
      <c r="P69" s="25"/>
      <c r="Q69" s="25"/>
      <c r="R69" s="25"/>
      <c r="S69" s="25"/>
      <c r="T69" s="25"/>
      <c r="U69" s="25"/>
    </row>
    <row r="70" spans="2:21">
      <c r="B70" s="25"/>
      <c r="C70" s="25"/>
      <c r="D70" s="25"/>
      <c r="E70" s="25"/>
      <c r="F70" s="25"/>
      <c r="G70" s="25"/>
      <c r="H70" s="25"/>
      <c r="I70" s="25"/>
      <c r="N70" s="25"/>
      <c r="O70" s="25"/>
      <c r="P70" s="25"/>
      <c r="Q70" s="25"/>
      <c r="R70" s="25"/>
      <c r="S70" s="25"/>
      <c r="T70" s="25"/>
      <c r="U70" s="25"/>
    </row>
    <row r="71" spans="2:21">
      <c r="B71" s="25"/>
      <c r="C71" s="25"/>
      <c r="D71" s="25"/>
      <c r="E71" s="25"/>
      <c r="F71" s="25"/>
      <c r="G71" s="25"/>
      <c r="H71" s="25"/>
      <c r="I71" s="25"/>
      <c r="N71" s="25"/>
      <c r="O71" s="25"/>
      <c r="P71" s="25"/>
      <c r="Q71" s="25"/>
      <c r="R71" s="25"/>
      <c r="S71" s="25"/>
      <c r="T71" s="25"/>
      <c r="U71" s="25"/>
    </row>
    <row r="72" spans="2:21">
      <c r="B72" s="25"/>
      <c r="C72" s="25"/>
      <c r="D72" s="25"/>
      <c r="E72" s="25"/>
      <c r="F72" s="25"/>
      <c r="G72" s="25"/>
      <c r="H72" s="25"/>
      <c r="I72" s="25"/>
      <c r="N72" s="25"/>
      <c r="O72" s="25"/>
      <c r="P72" s="25"/>
      <c r="Q72" s="25"/>
      <c r="R72" s="25"/>
      <c r="S72" s="25"/>
      <c r="T72" s="25"/>
      <c r="U72" s="25"/>
    </row>
    <row r="73" spans="2:21">
      <c r="B73" s="25"/>
      <c r="C73" s="25"/>
      <c r="D73" s="25"/>
      <c r="E73" s="25"/>
      <c r="F73" s="25"/>
      <c r="G73" s="25"/>
      <c r="H73" s="25"/>
      <c r="I73" s="25"/>
      <c r="N73" s="25"/>
      <c r="O73" s="25"/>
      <c r="P73" s="25"/>
      <c r="Q73" s="25"/>
      <c r="R73" s="25"/>
      <c r="S73" s="25"/>
      <c r="T73" s="25"/>
      <c r="U73" s="25"/>
    </row>
    <row r="74" spans="2:21">
      <c r="B74" s="25"/>
      <c r="C74" s="25"/>
      <c r="D74" s="25"/>
      <c r="E74" s="25"/>
      <c r="F74" s="25"/>
      <c r="G74" s="25"/>
      <c r="H74" s="25"/>
      <c r="I74" s="25"/>
      <c r="N74" s="25"/>
      <c r="O74" s="25"/>
      <c r="P74" s="25"/>
      <c r="Q74" s="25"/>
      <c r="R74" s="25"/>
      <c r="S74" s="25"/>
      <c r="T74" s="25"/>
      <c r="U74" s="25"/>
    </row>
    <row r="75" spans="2:21">
      <c r="B75" s="25"/>
      <c r="C75" s="25"/>
      <c r="D75" s="25"/>
      <c r="E75" s="25"/>
      <c r="F75" s="25"/>
      <c r="G75" s="25"/>
      <c r="H75" s="25"/>
      <c r="I75" s="25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E526-113A-46EE-96DF-0022C00181E2}">
  <dimension ref="A1:Y130"/>
  <sheetViews>
    <sheetView topLeftCell="A100" zoomScale="85" zoomScaleNormal="85" workbookViewId="0">
      <selection activeCell="G120" sqref="G120"/>
    </sheetView>
  </sheetViews>
  <sheetFormatPr defaultRowHeight="18"/>
  <cols>
    <col min="1" max="1" width="14.6640625" customWidth="1"/>
    <col min="2" max="2" width="10.109375" customWidth="1"/>
    <col min="5" max="5" width="9.77734375" customWidth="1"/>
    <col min="10" max="10" width="9.5" customWidth="1"/>
    <col min="15" max="15" width="9.77734375" customWidth="1"/>
  </cols>
  <sheetData>
    <row r="1" spans="1:23" ht="18.350000000000001" thickBot="1">
      <c r="A1" s="18" t="s">
        <v>311</v>
      </c>
      <c r="B1" s="19"/>
      <c r="C1" s="2" t="s">
        <v>312</v>
      </c>
      <c r="D1" s="2"/>
      <c r="E1" s="2"/>
      <c r="F1" s="3"/>
      <c r="G1" s="2" t="s">
        <v>321</v>
      </c>
      <c r="H1" s="2"/>
      <c r="I1" s="2"/>
      <c r="J1" s="3"/>
      <c r="L1" s="19"/>
      <c r="M1" s="2" t="s">
        <v>312</v>
      </c>
      <c r="N1" s="2"/>
      <c r="O1" s="2"/>
      <c r="P1" s="3"/>
    </row>
    <row r="2" spans="1:23" ht="18.350000000000001" thickBot="1">
      <c r="B2" s="19"/>
      <c r="C2" s="2" t="s">
        <v>313</v>
      </c>
      <c r="D2" s="2" t="s">
        <v>314</v>
      </c>
      <c r="E2" s="2" t="s">
        <v>315</v>
      </c>
      <c r="F2" s="39" t="s">
        <v>35</v>
      </c>
      <c r="G2" s="15" t="s">
        <v>313</v>
      </c>
      <c r="H2" s="15" t="s">
        <v>314</v>
      </c>
      <c r="I2" s="15" t="s">
        <v>315</v>
      </c>
      <c r="J2" s="40" t="s">
        <v>35</v>
      </c>
      <c r="L2" s="19"/>
      <c r="M2" s="2" t="s">
        <v>313</v>
      </c>
      <c r="N2" s="2" t="s">
        <v>314</v>
      </c>
      <c r="O2" s="2" t="s">
        <v>315</v>
      </c>
      <c r="P2" s="39" t="s">
        <v>35</v>
      </c>
    </row>
    <row r="3" spans="1:23">
      <c r="B3" s="77" t="s">
        <v>316</v>
      </c>
      <c r="C3" s="15">
        <v>31.19</v>
      </c>
      <c r="D3" s="15">
        <v>30.98</v>
      </c>
      <c r="E3" s="15">
        <v>31.49</v>
      </c>
      <c r="F3" s="15">
        <v>31.16</v>
      </c>
      <c r="G3" s="9">
        <v>19.98</v>
      </c>
      <c r="H3" s="15">
        <v>20.21</v>
      </c>
      <c r="I3" s="15">
        <v>20.329999999999998</v>
      </c>
      <c r="J3" s="16">
        <v>20.18</v>
      </c>
      <c r="L3" s="77" t="s">
        <v>316</v>
      </c>
      <c r="M3" s="9">
        <f>C3-G3</f>
        <v>11.21</v>
      </c>
      <c r="N3" s="15">
        <f>D3-H3</f>
        <v>10.77</v>
      </c>
      <c r="O3" s="15">
        <f t="shared" ref="N3:P6" si="0">E3-I3</f>
        <v>11.16</v>
      </c>
      <c r="P3" s="16">
        <f t="shared" si="0"/>
        <v>10.98</v>
      </c>
      <c r="Q3" s="35">
        <f>AVERAGE(M3:P3)</f>
        <v>11.030000000000001</v>
      </c>
    </row>
    <row r="4" spans="1:23">
      <c r="B4" s="78" t="s">
        <v>318</v>
      </c>
      <c r="C4" s="24">
        <v>31.05</v>
      </c>
      <c r="D4" s="24">
        <v>32.01</v>
      </c>
      <c r="E4" s="24">
        <v>31.51</v>
      </c>
      <c r="F4" s="24">
        <v>32.42</v>
      </c>
      <c r="G4" s="4">
        <v>20.04</v>
      </c>
      <c r="H4" s="24">
        <v>21.18</v>
      </c>
      <c r="I4" s="24">
        <v>21.47</v>
      </c>
      <c r="J4" s="5">
        <v>20.67</v>
      </c>
      <c r="L4" s="78" t="s">
        <v>318</v>
      </c>
      <c r="M4" s="4">
        <f>C4-G4</f>
        <v>11.010000000000002</v>
      </c>
      <c r="N4" s="24">
        <f t="shared" si="0"/>
        <v>10.829999999999998</v>
      </c>
      <c r="O4" s="24">
        <f t="shared" si="0"/>
        <v>10.040000000000003</v>
      </c>
      <c r="P4" s="5">
        <f t="shared" si="0"/>
        <v>11.75</v>
      </c>
    </row>
    <row r="5" spans="1:23">
      <c r="B5" s="78" t="s">
        <v>319</v>
      </c>
      <c r="C5" s="24">
        <v>21.87</v>
      </c>
      <c r="D5" s="24">
        <v>23.45</v>
      </c>
      <c r="E5" s="24">
        <v>23.07</v>
      </c>
      <c r="F5" s="24">
        <v>23.77</v>
      </c>
      <c r="G5" s="4">
        <v>18.989999999999998</v>
      </c>
      <c r="H5" s="24">
        <v>20.88</v>
      </c>
      <c r="I5" s="24">
        <v>20.309999999999999</v>
      </c>
      <c r="J5" s="5">
        <v>21.17</v>
      </c>
      <c r="L5" s="78" t="s">
        <v>319</v>
      </c>
      <c r="M5" s="4">
        <f>C5-G5</f>
        <v>2.8800000000000026</v>
      </c>
      <c r="N5" s="24">
        <f t="shared" si="0"/>
        <v>2.5700000000000003</v>
      </c>
      <c r="O5" s="24">
        <f t="shared" si="0"/>
        <v>2.7600000000000016</v>
      </c>
      <c r="P5" s="5">
        <f t="shared" si="0"/>
        <v>2.5999999999999979</v>
      </c>
      <c r="S5" s="24"/>
      <c r="T5" s="24"/>
      <c r="U5" s="24"/>
      <c r="V5" s="24"/>
      <c r="W5" s="24"/>
    </row>
    <row r="6" spans="1:23" ht="18.350000000000001" thickBot="1">
      <c r="B6" s="80" t="s">
        <v>320</v>
      </c>
      <c r="C6" s="12">
        <v>22.77</v>
      </c>
      <c r="D6" s="12">
        <v>23.01</v>
      </c>
      <c r="E6" s="12">
        <v>22.98</v>
      </c>
      <c r="F6" s="12">
        <v>23.19</v>
      </c>
      <c r="G6" s="11">
        <v>19.989999999999998</v>
      </c>
      <c r="H6" s="12">
        <v>20.51</v>
      </c>
      <c r="I6" s="12">
        <v>20.37</v>
      </c>
      <c r="J6" s="13">
        <v>20.36</v>
      </c>
      <c r="L6" s="80" t="s">
        <v>320</v>
      </c>
      <c r="M6" s="11">
        <f>C6-G6</f>
        <v>2.7800000000000011</v>
      </c>
      <c r="N6" s="12">
        <f t="shared" si="0"/>
        <v>2.5</v>
      </c>
      <c r="O6" s="12">
        <f t="shared" si="0"/>
        <v>2.6099999999999994</v>
      </c>
      <c r="P6" s="13">
        <f t="shared" si="0"/>
        <v>2.8300000000000018</v>
      </c>
      <c r="S6" s="24"/>
      <c r="T6" s="24"/>
      <c r="U6" s="24"/>
      <c r="V6" s="24"/>
      <c r="W6" s="24"/>
    </row>
    <row r="7" spans="1:23" ht="18.350000000000001" thickBot="1">
      <c r="S7" s="189"/>
      <c r="T7" s="189"/>
      <c r="U7" s="189"/>
      <c r="V7" s="24"/>
      <c r="W7" s="24"/>
    </row>
    <row r="8" spans="1:23" ht="18.350000000000001" thickBot="1">
      <c r="B8" s="19"/>
      <c r="C8" s="2" t="s">
        <v>312</v>
      </c>
      <c r="D8" s="2"/>
      <c r="E8" s="2"/>
      <c r="F8" s="3"/>
      <c r="H8" s="19"/>
      <c r="I8" s="2" t="s">
        <v>312</v>
      </c>
      <c r="J8" s="2"/>
      <c r="K8" s="2"/>
      <c r="L8" s="3"/>
      <c r="M8" s="9"/>
      <c r="N8" s="16"/>
      <c r="S8" s="188"/>
      <c r="T8" s="188"/>
      <c r="U8" s="188"/>
      <c r="V8" s="24"/>
      <c r="W8" s="24"/>
    </row>
    <row r="9" spans="1:23" ht="18.350000000000001" thickBot="1">
      <c r="B9" s="19"/>
      <c r="C9" s="2" t="s">
        <v>313</v>
      </c>
      <c r="D9" s="2" t="s">
        <v>314</v>
      </c>
      <c r="E9" s="2" t="s">
        <v>315</v>
      </c>
      <c r="F9" s="39" t="s">
        <v>35</v>
      </c>
      <c r="H9" s="19"/>
      <c r="I9" s="15" t="s">
        <v>313</v>
      </c>
      <c r="J9" s="15" t="s">
        <v>314</v>
      </c>
      <c r="K9" s="15" t="s">
        <v>315</v>
      </c>
      <c r="L9" s="40" t="s">
        <v>35</v>
      </c>
      <c r="M9" s="4"/>
      <c r="N9" s="5"/>
      <c r="Q9" s="24"/>
      <c r="R9" s="24"/>
      <c r="S9" s="24"/>
      <c r="T9" s="188"/>
      <c r="U9" s="188"/>
      <c r="V9" s="24"/>
      <c r="W9" s="24"/>
    </row>
    <row r="10" spans="1:23">
      <c r="B10" s="55" t="s">
        <v>316</v>
      </c>
      <c r="C10" s="9">
        <f>M3-Q3</f>
        <v>0.17999999999999972</v>
      </c>
      <c r="D10" s="15">
        <f>N3-Q3</f>
        <v>-0.26000000000000156</v>
      </c>
      <c r="E10" s="15">
        <f>O3-Q3</f>
        <v>0.12999999999999901</v>
      </c>
      <c r="F10" s="16">
        <f>P3-Q3</f>
        <v>-5.0000000000000711E-2</v>
      </c>
      <c r="H10" s="54" t="s">
        <v>316</v>
      </c>
      <c r="I10" s="9">
        <f>POWER(2,-C10)</f>
        <v>0.88270299629065507</v>
      </c>
      <c r="J10" s="15">
        <f>POWER(2,-D10)</f>
        <v>1.1974787046189299</v>
      </c>
      <c r="K10" s="15">
        <f>POWER(2,-E10)</f>
        <v>0.91383145022940115</v>
      </c>
      <c r="L10" s="15">
        <f>POWER(2,-F10)</f>
        <v>1.035264923841378</v>
      </c>
      <c r="M10" s="96">
        <f>AVERAGE(I10:L10)</f>
        <v>1.0073195187450912</v>
      </c>
      <c r="N10" s="97">
        <f>STDEV(I10:L10)</f>
        <v>0.14284112183544673</v>
      </c>
      <c r="Q10" s="24"/>
      <c r="R10" s="24"/>
      <c r="S10" s="24"/>
      <c r="T10" s="188"/>
      <c r="U10" s="188"/>
      <c r="V10" s="24"/>
      <c r="W10" s="24"/>
    </row>
    <row r="11" spans="1:23">
      <c r="B11" s="52" t="s">
        <v>318</v>
      </c>
      <c r="C11" s="4">
        <f>M4-Q3</f>
        <v>-1.9999999999999574E-2</v>
      </c>
      <c r="D11" s="24">
        <f>N4-Q3</f>
        <v>-0.20000000000000284</v>
      </c>
      <c r="E11" s="24">
        <f>O4-Q3</f>
        <v>-0.98999999999999844</v>
      </c>
      <c r="F11" s="5">
        <f>P4-Q3</f>
        <v>0.71999999999999886</v>
      </c>
      <c r="H11" s="49" t="s">
        <v>318</v>
      </c>
      <c r="I11" s="4">
        <f t="shared" ref="I11:I13" si="1">POWER(2,-C11)</f>
        <v>1.0139594797900289</v>
      </c>
      <c r="J11" s="24">
        <f t="shared" ref="J11:J13" si="2">POWER(2,-D11)</f>
        <v>1.1486983549970373</v>
      </c>
      <c r="K11" s="24">
        <f t="shared" ref="K11:K13" si="3">POWER(2,-E11)</f>
        <v>1.9861849908740696</v>
      </c>
      <c r="L11" s="24">
        <f t="shared" ref="L11:L13" si="4">POWER(2,-F11)</f>
        <v>0.60709744219752393</v>
      </c>
      <c r="M11" s="98">
        <f t="shared" ref="M11:M13" si="5">AVERAGE(I11:L11)</f>
        <v>1.1889850669646651</v>
      </c>
      <c r="N11" s="99">
        <f t="shared" ref="N11:N13" si="6">STDEV(I11:L11)</f>
        <v>0.57918848453829264</v>
      </c>
      <c r="Q11" s="189"/>
      <c r="R11" s="189"/>
      <c r="S11" s="189"/>
      <c r="T11" s="188"/>
      <c r="U11" s="188"/>
      <c r="V11" s="24"/>
      <c r="W11" s="24"/>
    </row>
    <row r="12" spans="1:23">
      <c r="B12" s="52" t="s">
        <v>319</v>
      </c>
      <c r="C12" s="4">
        <f>M5-Q3</f>
        <v>-8.1499999999999986</v>
      </c>
      <c r="D12" s="24">
        <f>N5-Q3</f>
        <v>-8.4600000000000009</v>
      </c>
      <c r="E12" s="24">
        <f>O5-Q3</f>
        <v>-8.27</v>
      </c>
      <c r="F12" s="5">
        <f>P5-Q3</f>
        <v>-8.4300000000000033</v>
      </c>
      <c r="H12" s="49" t="s">
        <v>319</v>
      </c>
      <c r="I12" s="4">
        <f t="shared" si="1"/>
        <v>284.04978484936788</v>
      </c>
      <c r="J12" s="24">
        <f t="shared" si="2"/>
        <v>352.1387054437746</v>
      </c>
      <c r="K12" s="24">
        <f t="shared" si="3"/>
        <v>308.68680388883462</v>
      </c>
      <c r="L12" s="24">
        <f t="shared" si="4"/>
        <v>344.89179567761755</v>
      </c>
      <c r="M12" s="98">
        <f t="shared" si="5"/>
        <v>322.44177246489869</v>
      </c>
      <c r="N12" s="99">
        <f t="shared" si="6"/>
        <v>31.880272082710984</v>
      </c>
      <c r="Q12" s="188"/>
      <c r="R12" s="188"/>
      <c r="S12" s="188"/>
      <c r="T12" s="188"/>
      <c r="U12" s="188"/>
      <c r="V12" s="24"/>
      <c r="W12" s="24"/>
    </row>
    <row r="13" spans="1:23" ht="18.350000000000001" thickBot="1">
      <c r="B13" s="53" t="s">
        <v>320</v>
      </c>
      <c r="C13" s="11">
        <f>M6-Q3</f>
        <v>-8.25</v>
      </c>
      <c r="D13" s="12">
        <f>N6-Q3</f>
        <v>-8.5300000000000011</v>
      </c>
      <c r="E13" s="12">
        <f>O6-Q3</f>
        <v>-8.4200000000000017</v>
      </c>
      <c r="F13" s="13">
        <f>P6-Q3</f>
        <v>-8.1999999999999993</v>
      </c>
      <c r="H13" s="51" t="s">
        <v>320</v>
      </c>
      <c r="I13" s="11">
        <f t="shared" si="1"/>
        <v>304.43702144069641</v>
      </c>
      <c r="J13" s="12">
        <f t="shared" si="2"/>
        <v>369.64587405375926</v>
      </c>
      <c r="K13" s="12">
        <f t="shared" si="3"/>
        <v>342.50945402524513</v>
      </c>
      <c r="L13" s="12">
        <f t="shared" si="4"/>
        <v>294.06677887924064</v>
      </c>
      <c r="M13" s="100">
        <f t="shared" si="5"/>
        <v>327.66478209973536</v>
      </c>
      <c r="N13" s="22">
        <f t="shared" si="6"/>
        <v>34.886153183683057</v>
      </c>
      <c r="Q13" s="188"/>
      <c r="R13" s="188"/>
      <c r="S13" s="188"/>
      <c r="T13" s="188"/>
      <c r="U13" s="188"/>
      <c r="V13" s="24"/>
      <c r="W13" s="24"/>
    </row>
    <row r="14" spans="1:23">
      <c r="Q14" s="188"/>
      <c r="R14" s="188"/>
      <c r="S14" s="188"/>
      <c r="T14" s="188"/>
      <c r="U14" s="188"/>
      <c r="V14" s="24"/>
      <c r="W14" s="24"/>
    </row>
    <row r="15" spans="1:23" ht="18.350000000000001" thickBot="1">
      <c r="A15" s="18" t="s">
        <v>324</v>
      </c>
      <c r="B15" t="s">
        <v>325</v>
      </c>
      <c r="G15" t="s">
        <v>326</v>
      </c>
      <c r="L15" t="s">
        <v>327</v>
      </c>
      <c r="Q15" s="188"/>
      <c r="R15" s="188"/>
      <c r="S15" s="188"/>
      <c r="T15" s="188"/>
      <c r="U15" s="188"/>
      <c r="V15" s="24"/>
      <c r="W15" s="24"/>
    </row>
    <row r="16" spans="1:23" ht="18.350000000000001" thickBot="1">
      <c r="B16" s="6"/>
      <c r="C16" s="6" t="s">
        <v>317</v>
      </c>
      <c r="D16" s="6" t="s">
        <v>322</v>
      </c>
      <c r="E16" s="6" t="s">
        <v>323</v>
      </c>
      <c r="G16" s="19"/>
      <c r="H16" s="19" t="s">
        <v>317</v>
      </c>
      <c r="I16" s="19" t="s">
        <v>322</v>
      </c>
      <c r="J16" s="19" t="s">
        <v>323</v>
      </c>
      <c r="L16" s="19"/>
      <c r="M16" s="19" t="s">
        <v>317</v>
      </c>
      <c r="N16" s="19" t="s">
        <v>322</v>
      </c>
      <c r="O16" s="19" t="s">
        <v>323</v>
      </c>
      <c r="Q16" s="188"/>
      <c r="R16" s="188"/>
      <c r="S16" s="188"/>
      <c r="T16" s="188"/>
      <c r="U16" s="188"/>
      <c r="V16" s="24"/>
      <c r="W16" s="24"/>
    </row>
    <row r="17" spans="1:25">
      <c r="B17" s="6" t="s">
        <v>32</v>
      </c>
      <c r="C17" s="6">
        <v>45</v>
      </c>
      <c r="D17" s="6">
        <v>44</v>
      </c>
      <c r="E17" s="6">
        <v>46</v>
      </c>
      <c r="G17" s="6" t="s">
        <v>32</v>
      </c>
      <c r="H17" s="6">
        <v>345</v>
      </c>
      <c r="I17" s="6">
        <v>62</v>
      </c>
      <c r="J17" s="6">
        <v>59</v>
      </c>
      <c r="L17" s="6" t="s">
        <v>32</v>
      </c>
      <c r="M17" s="6">
        <v>1134</v>
      </c>
      <c r="N17" s="6">
        <v>157</v>
      </c>
      <c r="O17" s="6">
        <v>153</v>
      </c>
      <c r="Q17" s="188"/>
      <c r="R17" s="188"/>
      <c r="S17" s="188"/>
      <c r="T17" s="188"/>
      <c r="U17" s="188"/>
      <c r="V17" s="24"/>
      <c r="W17" s="24"/>
    </row>
    <row r="18" spans="1:25">
      <c r="B18" s="10" t="s">
        <v>33</v>
      </c>
      <c r="C18" s="10">
        <v>29</v>
      </c>
      <c r="D18" s="10">
        <v>28</v>
      </c>
      <c r="E18" s="10">
        <v>29</v>
      </c>
      <c r="G18" s="10" t="s">
        <v>33</v>
      </c>
      <c r="H18" s="10">
        <v>321</v>
      </c>
      <c r="I18" s="10">
        <v>76</v>
      </c>
      <c r="J18" s="10">
        <v>77</v>
      </c>
      <c r="L18" s="10" t="s">
        <v>33</v>
      </c>
      <c r="M18" s="10">
        <v>1279</v>
      </c>
      <c r="N18" s="10">
        <v>114</v>
      </c>
      <c r="O18" s="10">
        <v>164</v>
      </c>
      <c r="Q18" s="188"/>
      <c r="R18" s="188"/>
      <c r="S18" s="188"/>
      <c r="T18" s="188"/>
      <c r="U18" s="188"/>
      <c r="V18" s="24"/>
      <c r="W18" s="24"/>
    </row>
    <row r="19" spans="1:25">
      <c r="B19" s="10" t="s">
        <v>34</v>
      </c>
      <c r="C19" s="10">
        <v>41</v>
      </c>
      <c r="D19" s="10">
        <v>37</v>
      </c>
      <c r="E19" s="10">
        <v>41</v>
      </c>
      <c r="G19" s="10" t="s">
        <v>34</v>
      </c>
      <c r="H19" s="10">
        <v>279</v>
      </c>
      <c r="I19" s="10">
        <v>91</v>
      </c>
      <c r="J19" s="10">
        <v>100</v>
      </c>
      <c r="L19" s="10" t="s">
        <v>34</v>
      </c>
      <c r="M19" s="10">
        <v>1255</v>
      </c>
      <c r="N19" s="10">
        <v>132</v>
      </c>
      <c r="O19" s="10">
        <v>118</v>
      </c>
      <c r="Q19" s="188"/>
      <c r="R19" s="188"/>
      <c r="S19" s="188"/>
      <c r="T19" s="24"/>
      <c r="U19" s="24"/>
      <c r="V19" s="24"/>
      <c r="W19" s="24"/>
    </row>
    <row r="20" spans="1:25" ht="18.350000000000001" thickBot="1">
      <c r="B20" s="14" t="s">
        <v>35</v>
      </c>
      <c r="C20" s="102">
        <v>39</v>
      </c>
      <c r="D20" s="102">
        <v>32</v>
      </c>
      <c r="E20" s="102">
        <v>37</v>
      </c>
      <c r="F20" s="101"/>
      <c r="G20" s="14" t="s">
        <v>35</v>
      </c>
      <c r="H20" s="103">
        <v>309</v>
      </c>
      <c r="I20" s="103">
        <v>74</v>
      </c>
      <c r="J20" s="103">
        <v>79</v>
      </c>
      <c r="K20" s="101"/>
      <c r="L20" s="14" t="s">
        <v>35</v>
      </c>
      <c r="M20" s="103">
        <v>1094</v>
      </c>
      <c r="N20" s="103">
        <v>176</v>
      </c>
      <c r="O20" s="103">
        <v>173</v>
      </c>
      <c r="Q20" s="188"/>
      <c r="R20" s="188"/>
      <c r="S20" s="188"/>
      <c r="T20" s="24"/>
      <c r="U20" s="24"/>
    </row>
    <row r="21" spans="1:25">
      <c r="B21" s="10"/>
      <c r="C21" s="34">
        <f>AVERAGE(C17:C20)</f>
        <v>38.5</v>
      </c>
      <c r="D21" s="34">
        <f t="shared" ref="D21:E21" si="7">AVERAGE(D17:D20)</f>
        <v>35.25</v>
      </c>
      <c r="E21" s="34">
        <f t="shared" si="7"/>
        <v>38.25</v>
      </c>
      <c r="G21" s="6"/>
      <c r="H21" s="21">
        <f>AVERAGE(H17:H20)</f>
        <v>313.5</v>
      </c>
      <c r="I21" s="21">
        <f t="shared" ref="I21" si="8">AVERAGE(I17:I20)</f>
        <v>75.75</v>
      </c>
      <c r="J21" s="21">
        <f t="shared" ref="J21" si="9">AVERAGE(J17:J20)</f>
        <v>78.75</v>
      </c>
      <c r="L21" s="6"/>
      <c r="M21" s="21">
        <f>AVERAGE(M17:M20)</f>
        <v>1190.5</v>
      </c>
      <c r="N21" s="21">
        <f t="shared" ref="N21" si="10">AVERAGE(N17:N20)</f>
        <v>144.75</v>
      </c>
      <c r="O21" s="21">
        <f t="shared" ref="O21" si="11">AVERAGE(O17:O20)</f>
        <v>152</v>
      </c>
      <c r="Q21" s="188"/>
      <c r="R21" s="188"/>
      <c r="S21" s="188"/>
      <c r="T21" s="24"/>
      <c r="U21" s="24"/>
    </row>
    <row r="22" spans="1:25" ht="18.350000000000001" thickBot="1">
      <c r="B22" s="14"/>
      <c r="C22" s="23">
        <f>STDEV(C17:C20)</f>
        <v>6.8068592855540455</v>
      </c>
      <c r="D22" s="23">
        <f t="shared" ref="D22:E22" si="12">STDEV(D17:D20)</f>
        <v>6.8980673621916262</v>
      </c>
      <c r="E22" s="23">
        <f t="shared" si="12"/>
        <v>7.1821538088050811</v>
      </c>
      <c r="G22" s="14"/>
      <c r="H22" s="23">
        <f>STDEV(H17:H20)</f>
        <v>27.440845468024488</v>
      </c>
      <c r="I22" s="23">
        <f t="shared" ref="I22:J22" si="13">STDEV(I17:I20)</f>
        <v>11.898879499067689</v>
      </c>
      <c r="J22" s="23">
        <f t="shared" si="13"/>
        <v>16.78044496827582</v>
      </c>
      <c r="L22" s="14"/>
      <c r="M22" s="23">
        <f>STDEV(M17:M20)</f>
        <v>90.364078408771846</v>
      </c>
      <c r="N22" s="23">
        <f t="shared" ref="N22:O22" si="14">STDEV(N17:N20)</f>
        <v>27.29316153666824</v>
      </c>
      <c r="O22" s="23">
        <f t="shared" si="14"/>
        <v>24.097026095903757</v>
      </c>
      <c r="Q22" s="188"/>
      <c r="R22" s="188"/>
      <c r="S22" s="188"/>
      <c r="T22" s="24"/>
      <c r="U22" s="24"/>
    </row>
    <row r="23" spans="1:25" ht="18.350000000000001" thickBot="1">
      <c r="W23" s="24"/>
      <c r="X23" s="24"/>
      <c r="Y23" s="24"/>
    </row>
    <row r="24" spans="1:25" ht="18.350000000000001" thickBot="1">
      <c r="A24" s="18" t="s">
        <v>328</v>
      </c>
      <c r="B24" s="6" t="s">
        <v>330</v>
      </c>
      <c r="C24" s="6" t="s">
        <v>62</v>
      </c>
      <c r="D24" s="6" t="s">
        <v>63</v>
      </c>
      <c r="E24" s="6" t="s">
        <v>64</v>
      </c>
      <c r="F24" s="6" t="s">
        <v>65</v>
      </c>
      <c r="G24" s="16" t="s">
        <v>66</v>
      </c>
      <c r="I24" s="19" t="s">
        <v>330</v>
      </c>
      <c r="J24" s="19" t="s">
        <v>62</v>
      </c>
      <c r="K24" s="19" t="s">
        <v>63</v>
      </c>
      <c r="L24" s="19" t="s">
        <v>64</v>
      </c>
      <c r="M24" s="19" t="s">
        <v>65</v>
      </c>
      <c r="N24" s="3" t="s">
        <v>66</v>
      </c>
      <c r="P24" s="6" t="s">
        <v>330</v>
      </c>
      <c r="Q24" s="6" t="s">
        <v>62</v>
      </c>
      <c r="R24" s="6" t="s">
        <v>63</v>
      </c>
      <c r="S24" s="6" t="s">
        <v>64</v>
      </c>
      <c r="T24" s="6" t="s">
        <v>65</v>
      </c>
      <c r="U24" s="16" t="s">
        <v>66</v>
      </c>
      <c r="W24" s="24"/>
      <c r="X24" s="24"/>
      <c r="Y24" s="24"/>
    </row>
    <row r="25" spans="1:25">
      <c r="B25" s="6" t="s">
        <v>317</v>
      </c>
      <c r="C25" s="55">
        <v>36.11</v>
      </c>
      <c r="D25" s="55">
        <v>13.89</v>
      </c>
      <c r="E25" s="55">
        <v>16.45</v>
      </c>
      <c r="F25" s="55">
        <v>17.760000000000002</v>
      </c>
      <c r="G25" s="40">
        <v>12</v>
      </c>
      <c r="I25" s="10" t="s">
        <v>322</v>
      </c>
      <c r="J25" s="52">
        <v>17.88</v>
      </c>
      <c r="K25" s="52">
        <v>6.67</v>
      </c>
      <c r="L25" s="52">
        <v>6.22</v>
      </c>
      <c r="M25" s="52">
        <v>6.13</v>
      </c>
      <c r="N25" s="50">
        <v>4.09</v>
      </c>
      <c r="P25" s="6" t="s">
        <v>329</v>
      </c>
      <c r="Q25" s="55">
        <v>16.670000000000002</v>
      </c>
      <c r="R25" s="55">
        <v>6.11</v>
      </c>
      <c r="S25" s="55">
        <v>7.44</v>
      </c>
      <c r="T25" s="55">
        <v>6.22</v>
      </c>
      <c r="U25" s="40">
        <v>4</v>
      </c>
      <c r="W25" s="189"/>
      <c r="X25" s="189"/>
      <c r="Y25" s="189"/>
    </row>
    <row r="26" spans="1:25">
      <c r="B26" s="10"/>
      <c r="C26" s="52">
        <v>30</v>
      </c>
      <c r="D26" s="52">
        <v>14.44</v>
      </c>
      <c r="E26" s="52">
        <v>15.11</v>
      </c>
      <c r="F26" s="52">
        <v>13.89</v>
      </c>
      <c r="G26" s="50">
        <v>10.45</v>
      </c>
      <c r="I26" s="10"/>
      <c r="J26" s="52">
        <v>16.52</v>
      </c>
      <c r="K26" s="52">
        <v>7.22</v>
      </c>
      <c r="L26" s="52">
        <v>7.48</v>
      </c>
      <c r="M26" s="52">
        <v>7.67</v>
      </c>
      <c r="N26" s="50">
        <v>4.78</v>
      </c>
      <c r="P26" s="10"/>
      <c r="Q26" s="52">
        <v>15.11</v>
      </c>
      <c r="R26" s="52">
        <v>7.89</v>
      </c>
      <c r="S26" s="52">
        <v>5.67</v>
      </c>
      <c r="T26" s="52">
        <v>7.21</v>
      </c>
      <c r="U26" s="50">
        <v>4.67</v>
      </c>
      <c r="W26" s="188"/>
      <c r="X26" s="188"/>
      <c r="Y26" s="188"/>
    </row>
    <row r="27" spans="1:25" ht="18.350000000000001" thickBot="1">
      <c r="B27" s="14"/>
      <c r="C27" s="53">
        <v>33.44</v>
      </c>
      <c r="D27" s="53">
        <v>12.33</v>
      </c>
      <c r="E27" s="53">
        <v>13.55</v>
      </c>
      <c r="F27" s="53">
        <v>15.79</v>
      </c>
      <c r="G27" s="56">
        <v>7.57</v>
      </c>
      <c r="I27" s="14"/>
      <c r="J27" s="53">
        <v>15.55</v>
      </c>
      <c r="K27" s="53">
        <v>5.57</v>
      </c>
      <c r="L27" s="53">
        <v>5.78</v>
      </c>
      <c r="M27" s="53">
        <v>6.03</v>
      </c>
      <c r="N27" s="56">
        <v>4.1399999999999997</v>
      </c>
      <c r="P27" s="14"/>
      <c r="Q27" s="53">
        <v>18.329999999999998</v>
      </c>
      <c r="R27" s="53">
        <v>7.34</v>
      </c>
      <c r="S27" s="53">
        <v>6.33</v>
      </c>
      <c r="T27" s="53">
        <v>5.78</v>
      </c>
      <c r="U27" s="56">
        <v>4.1100000000000003</v>
      </c>
      <c r="W27" s="188"/>
      <c r="X27" s="188"/>
      <c r="Y27" s="188"/>
    </row>
    <row r="28" spans="1:25">
      <c r="B28" s="6"/>
      <c r="C28" s="21">
        <f>AVERAGE(C25:C27)</f>
        <v>33.18333333333333</v>
      </c>
      <c r="D28" s="21">
        <f t="shared" ref="D28:G28" si="15">AVERAGE(D25:D27)</f>
        <v>13.553333333333333</v>
      </c>
      <c r="E28" s="21">
        <f t="shared" si="15"/>
        <v>15.036666666666667</v>
      </c>
      <c r="F28" s="21">
        <f t="shared" si="15"/>
        <v>15.813333333333333</v>
      </c>
      <c r="G28" s="21">
        <f t="shared" si="15"/>
        <v>10.006666666666666</v>
      </c>
      <c r="I28" s="6"/>
      <c r="J28" s="21">
        <f>AVERAGE(J25:J27)</f>
        <v>16.650000000000002</v>
      </c>
      <c r="K28" s="21">
        <f t="shared" ref="K28:N28" si="16">AVERAGE(K25:K27)</f>
        <v>6.4866666666666672</v>
      </c>
      <c r="L28" s="21">
        <f t="shared" si="16"/>
        <v>6.4933333333333332</v>
      </c>
      <c r="M28" s="21">
        <f t="shared" si="16"/>
        <v>6.61</v>
      </c>
      <c r="N28" s="21">
        <f t="shared" si="16"/>
        <v>4.3366666666666669</v>
      </c>
      <c r="P28" s="6"/>
      <c r="Q28" s="21">
        <f>AVERAGE(Q25:Q27)</f>
        <v>16.703333333333333</v>
      </c>
      <c r="R28" s="21">
        <f t="shared" ref="R28:U28" si="17">AVERAGE(R25:R27)</f>
        <v>7.1133333333333333</v>
      </c>
      <c r="S28" s="21">
        <f t="shared" si="17"/>
        <v>6.4799999999999995</v>
      </c>
      <c r="T28" s="21">
        <f t="shared" si="17"/>
        <v>6.4033333333333333</v>
      </c>
      <c r="U28" s="21">
        <f t="shared" si="17"/>
        <v>4.2600000000000007</v>
      </c>
      <c r="W28" s="188"/>
      <c r="X28" s="188"/>
      <c r="Y28" s="188"/>
    </row>
    <row r="29" spans="1:25" ht="18.350000000000001" thickBot="1">
      <c r="B29" s="14"/>
      <c r="C29" s="23">
        <f>STDEV(C25:C27)</f>
        <v>3.0630757962109478</v>
      </c>
      <c r="D29" s="23">
        <f t="shared" ref="D29:G29" si="18">STDEV(D25:D27)</f>
        <v>1.0945470905051702</v>
      </c>
      <c r="E29" s="23">
        <f t="shared" si="18"/>
        <v>1.4513901382238104</v>
      </c>
      <c r="F29" s="23">
        <f t="shared" si="18"/>
        <v>1.9351055096126761</v>
      </c>
      <c r="G29" s="23">
        <f t="shared" si="18"/>
        <v>2.2480287661267422</v>
      </c>
      <c r="I29" s="14"/>
      <c r="J29" s="23">
        <f>STDEV(J25:J27)</f>
        <v>1.1704272724095239</v>
      </c>
      <c r="K29" s="23">
        <f t="shared" ref="K29:N29" si="19">STDEV(K25:K27)</f>
        <v>0.84013887740856497</v>
      </c>
      <c r="L29" s="23">
        <f t="shared" si="19"/>
        <v>0.88234535944454784</v>
      </c>
      <c r="M29" s="23">
        <f t="shared" si="19"/>
        <v>0.91934759476489158</v>
      </c>
      <c r="N29" s="23">
        <f t="shared" si="19"/>
        <v>0.38475100173142313</v>
      </c>
      <c r="P29" s="14"/>
      <c r="Q29" s="23">
        <f>STDEV(Q25:Q27)</f>
        <v>1.6102587783748707</v>
      </c>
      <c r="R29" s="23">
        <f t="shared" ref="R29:U29" si="20">STDEV(R25:R27)</f>
        <v>0.91139087845629574</v>
      </c>
      <c r="S29" s="23">
        <f t="shared" si="20"/>
        <v>0.89448309095254264</v>
      </c>
      <c r="T29" s="23">
        <f t="shared" si="20"/>
        <v>0.73241609303273303</v>
      </c>
      <c r="U29" s="23">
        <f t="shared" si="20"/>
        <v>0.35930488446443354</v>
      </c>
      <c r="W29" s="188"/>
      <c r="X29" s="188"/>
      <c r="Y29" s="188"/>
    </row>
    <row r="30" spans="1:25" ht="18.350000000000001" thickBot="1">
      <c r="W30" s="188"/>
      <c r="X30" s="188"/>
      <c r="Y30" s="188"/>
    </row>
    <row r="31" spans="1:25" ht="18.350000000000001" thickBot="1">
      <c r="A31" s="18" t="s">
        <v>332</v>
      </c>
      <c r="B31" s="6" t="s">
        <v>331</v>
      </c>
      <c r="C31" s="6" t="s">
        <v>62</v>
      </c>
      <c r="D31" s="6" t="s">
        <v>63</v>
      </c>
      <c r="E31" s="6" t="s">
        <v>64</v>
      </c>
      <c r="F31" s="6" t="s">
        <v>65</v>
      </c>
      <c r="G31" s="16" t="s">
        <v>66</v>
      </c>
      <c r="I31" s="19" t="s">
        <v>331</v>
      </c>
      <c r="J31" s="19" t="s">
        <v>62</v>
      </c>
      <c r="K31" s="19" t="s">
        <v>63</v>
      </c>
      <c r="L31" s="19" t="s">
        <v>64</v>
      </c>
      <c r="M31" s="19" t="s">
        <v>65</v>
      </c>
      <c r="N31" s="3" t="s">
        <v>66</v>
      </c>
      <c r="P31" s="6" t="s">
        <v>331</v>
      </c>
      <c r="Q31" s="6" t="s">
        <v>62</v>
      </c>
      <c r="R31" s="6" t="s">
        <v>63</v>
      </c>
      <c r="S31" s="6" t="s">
        <v>64</v>
      </c>
      <c r="T31" s="6" t="s">
        <v>65</v>
      </c>
      <c r="U31" s="16" t="s">
        <v>66</v>
      </c>
      <c r="W31" s="188"/>
      <c r="X31" s="188"/>
      <c r="Y31" s="188"/>
    </row>
    <row r="32" spans="1:25">
      <c r="B32" s="6" t="s">
        <v>317</v>
      </c>
      <c r="C32" s="55">
        <v>37.53</v>
      </c>
      <c r="D32" s="55">
        <v>14.44</v>
      </c>
      <c r="E32" s="55">
        <v>17.100000000000001</v>
      </c>
      <c r="F32" s="55">
        <v>18.46</v>
      </c>
      <c r="G32" s="40">
        <v>12.47</v>
      </c>
      <c r="I32" s="52" t="s">
        <v>322</v>
      </c>
      <c r="J32" s="52">
        <v>43.62</v>
      </c>
      <c r="K32" s="52">
        <v>16.27</v>
      </c>
      <c r="L32" s="52">
        <v>15.18</v>
      </c>
      <c r="M32" s="52">
        <v>14.95</v>
      </c>
      <c r="N32" s="50">
        <v>9.98</v>
      </c>
      <c r="P32" s="55" t="s">
        <v>329</v>
      </c>
      <c r="Q32" s="55">
        <v>41.22</v>
      </c>
      <c r="R32" s="55">
        <v>15.11</v>
      </c>
      <c r="S32" s="55">
        <v>18.399999999999999</v>
      </c>
      <c r="T32" s="55">
        <v>15.38</v>
      </c>
      <c r="U32" s="40">
        <v>9.89</v>
      </c>
      <c r="W32" s="188"/>
      <c r="X32" s="188"/>
      <c r="Y32" s="188"/>
    </row>
    <row r="33" spans="1:25">
      <c r="B33" s="10"/>
      <c r="C33" s="52">
        <v>35.76</v>
      </c>
      <c r="D33" s="52">
        <v>17.21</v>
      </c>
      <c r="E33" s="52">
        <v>18.010000000000002</v>
      </c>
      <c r="F33" s="52">
        <v>16.559999999999999</v>
      </c>
      <c r="G33" s="50">
        <v>12.46</v>
      </c>
      <c r="I33" s="52"/>
      <c r="J33" s="52">
        <v>37.83</v>
      </c>
      <c r="K33" s="52">
        <v>16.53</v>
      </c>
      <c r="L33" s="52">
        <v>17.13</v>
      </c>
      <c r="M33" s="52">
        <v>17.559999999999999</v>
      </c>
      <c r="N33" s="50">
        <v>10.95</v>
      </c>
      <c r="P33" s="52"/>
      <c r="Q33" s="52">
        <v>37.26</v>
      </c>
      <c r="R33" s="52">
        <v>19.46</v>
      </c>
      <c r="S33" s="52">
        <v>13.98</v>
      </c>
      <c r="T33" s="52">
        <v>17.78</v>
      </c>
      <c r="U33" s="50">
        <v>11.52</v>
      </c>
      <c r="W33" s="188"/>
      <c r="X33" s="188"/>
      <c r="Y33" s="188"/>
    </row>
    <row r="34" spans="1:25" ht="18.350000000000001" thickBot="1">
      <c r="B34" s="14"/>
      <c r="C34" s="53">
        <v>42.5</v>
      </c>
      <c r="D34" s="53">
        <v>15.67</v>
      </c>
      <c r="E34" s="53">
        <v>17.22</v>
      </c>
      <c r="F34" s="53">
        <v>14.98</v>
      </c>
      <c r="G34" s="56">
        <v>9.6300000000000008</v>
      </c>
      <c r="I34" s="53"/>
      <c r="J34" s="53">
        <v>41.94</v>
      </c>
      <c r="K34" s="53">
        <v>15.03</v>
      </c>
      <c r="L34" s="53">
        <v>15.59</v>
      </c>
      <c r="M34" s="53">
        <v>16.27</v>
      </c>
      <c r="N34" s="56">
        <v>11.17</v>
      </c>
      <c r="P34" s="53"/>
      <c r="Q34" s="53">
        <v>43.76</v>
      </c>
      <c r="R34" s="53">
        <v>17.52</v>
      </c>
      <c r="S34" s="53">
        <v>15.11</v>
      </c>
      <c r="T34" s="53">
        <v>13.8</v>
      </c>
      <c r="U34" s="56">
        <v>9.81</v>
      </c>
      <c r="W34" s="188"/>
      <c r="X34" s="188"/>
      <c r="Y34" s="188"/>
    </row>
    <row r="35" spans="1:25">
      <c r="B35" s="6"/>
      <c r="C35" s="21">
        <f>AVERAGE(C32:C34)</f>
        <v>38.596666666666664</v>
      </c>
      <c r="D35" s="21">
        <f t="shared" ref="D35:G35" si="21">AVERAGE(D32:D34)</f>
        <v>15.773333333333333</v>
      </c>
      <c r="E35" s="21">
        <f t="shared" si="21"/>
        <v>17.443333333333332</v>
      </c>
      <c r="F35" s="21">
        <f t="shared" si="21"/>
        <v>16.666666666666668</v>
      </c>
      <c r="G35" s="21">
        <f t="shared" si="21"/>
        <v>11.520000000000001</v>
      </c>
      <c r="I35" s="6"/>
      <c r="J35" s="21">
        <f>AVERAGE(J32:J34)</f>
        <v>41.129999999999995</v>
      </c>
      <c r="K35" s="21">
        <f t="shared" ref="K35:N35" si="22">AVERAGE(K32:K34)</f>
        <v>15.943333333333333</v>
      </c>
      <c r="L35" s="21">
        <f t="shared" si="22"/>
        <v>15.966666666666669</v>
      </c>
      <c r="M35" s="21">
        <f t="shared" si="22"/>
        <v>16.260000000000002</v>
      </c>
      <c r="N35" s="21">
        <f t="shared" si="22"/>
        <v>10.700000000000001</v>
      </c>
      <c r="P35" s="6"/>
      <c r="Q35" s="21">
        <f>AVERAGE(Q32:Q34)</f>
        <v>40.746666666666663</v>
      </c>
      <c r="R35" s="21">
        <f t="shared" ref="R35:U35" si="23">AVERAGE(R32:R34)</f>
        <v>17.363333333333333</v>
      </c>
      <c r="S35" s="21">
        <f t="shared" si="23"/>
        <v>15.829999999999998</v>
      </c>
      <c r="T35" s="21">
        <f t="shared" si="23"/>
        <v>15.653333333333336</v>
      </c>
      <c r="U35" s="21">
        <f t="shared" si="23"/>
        <v>10.406666666666666</v>
      </c>
      <c r="W35" s="188"/>
      <c r="X35" s="188"/>
      <c r="Y35" s="188"/>
    </row>
    <row r="36" spans="1:25" ht="18.350000000000001" thickBot="1">
      <c r="B36" s="14"/>
      <c r="C36" s="23">
        <f>STDEV(C32:C34)</f>
        <v>3.4943144296604647</v>
      </c>
      <c r="D36" s="23">
        <f t="shared" ref="D36:G36" si="24">STDEV(D32:D34)</f>
        <v>1.3878880838645944</v>
      </c>
      <c r="E36" s="23">
        <f t="shared" si="24"/>
        <v>0.4944019956809782</v>
      </c>
      <c r="F36" s="23">
        <f t="shared" si="24"/>
        <v>1.7424503818856174</v>
      </c>
      <c r="G36" s="23">
        <f t="shared" si="24"/>
        <v>1.6367956500430973</v>
      </c>
      <c r="I36" s="14"/>
      <c r="J36" s="23">
        <f>STDEV(J32:J34)</f>
        <v>2.9787749159679717</v>
      </c>
      <c r="K36" s="23">
        <f t="shared" ref="K36:N36" si="25">STDEV(K32:K34)</f>
        <v>0.80158176958644367</v>
      </c>
      <c r="L36" s="23">
        <f t="shared" si="25"/>
        <v>1.0281212639243158</v>
      </c>
      <c r="M36" s="23">
        <f t="shared" si="25"/>
        <v>1.3050287353158163</v>
      </c>
      <c r="N36" s="23">
        <f t="shared" si="25"/>
        <v>0.63316664473106876</v>
      </c>
      <c r="P36" s="14"/>
      <c r="Q36" s="23">
        <f>STDEV(Q32:Q34)</f>
        <v>3.2757492781550503</v>
      </c>
      <c r="R36" s="23">
        <f t="shared" ref="R36:U36" si="26">STDEV(R32:R34)</f>
        <v>2.1792276919434723</v>
      </c>
      <c r="S36" s="23">
        <f t="shared" si="26"/>
        <v>2.2962795997003611</v>
      </c>
      <c r="T36" s="23">
        <f t="shared" si="26"/>
        <v>2.0040292745699211</v>
      </c>
      <c r="U36" s="23">
        <f t="shared" si="26"/>
        <v>0.96500431777963158</v>
      </c>
      <c r="W36" s="188"/>
      <c r="X36" s="188"/>
      <c r="Y36" s="188"/>
    </row>
    <row r="37" spans="1:25" ht="18.350000000000001" thickBot="1"/>
    <row r="38" spans="1:25" ht="18.350000000000001" thickBot="1">
      <c r="A38" s="18" t="s">
        <v>333</v>
      </c>
      <c r="B38" s="19"/>
      <c r="C38" s="2" t="s">
        <v>110</v>
      </c>
      <c r="D38" s="2" t="s">
        <v>111</v>
      </c>
      <c r="E38" s="3" t="s">
        <v>112</v>
      </c>
      <c r="F38" s="25"/>
      <c r="G38" s="19" t="s">
        <v>337</v>
      </c>
      <c r="H38" s="2" t="s">
        <v>110</v>
      </c>
      <c r="I38" s="2" t="s">
        <v>111</v>
      </c>
      <c r="J38" s="3" t="s">
        <v>112</v>
      </c>
      <c r="K38" s="25"/>
      <c r="L38" s="19" t="s">
        <v>338</v>
      </c>
      <c r="M38" s="2" t="s">
        <v>110</v>
      </c>
      <c r="N38" s="2" t="s">
        <v>111</v>
      </c>
      <c r="O38" s="3" t="s">
        <v>112</v>
      </c>
      <c r="P38" s="25"/>
      <c r="Q38" s="25"/>
      <c r="R38" s="25"/>
      <c r="S38" s="25"/>
      <c r="T38" s="25"/>
    </row>
    <row r="39" spans="1:25">
      <c r="B39" s="6" t="s">
        <v>343</v>
      </c>
      <c r="C39" s="15">
        <v>21.71</v>
      </c>
      <c r="D39" s="15">
        <v>41.84</v>
      </c>
      <c r="E39" s="16">
        <v>36.01</v>
      </c>
      <c r="F39" s="25"/>
      <c r="G39" s="52" t="s">
        <v>339</v>
      </c>
      <c r="H39" s="9">
        <v>68.08</v>
      </c>
      <c r="I39" s="15">
        <v>21.28</v>
      </c>
      <c r="J39" s="16">
        <v>10.050000000000001</v>
      </c>
      <c r="K39" s="25"/>
      <c r="L39" s="52" t="s">
        <v>339</v>
      </c>
      <c r="M39" s="9">
        <v>70.31</v>
      </c>
      <c r="N39" s="15">
        <v>15.42</v>
      </c>
      <c r="O39" s="16">
        <v>13.88</v>
      </c>
      <c r="P39" s="25"/>
      <c r="Q39" s="25"/>
      <c r="R39" s="25"/>
      <c r="S39" s="25"/>
      <c r="T39" s="25"/>
      <c r="U39" s="24"/>
      <c r="V39" s="24"/>
      <c r="W39" s="24"/>
      <c r="X39" s="24"/>
      <c r="Y39" s="24"/>
    </row>
    <row r="40" spans="1:25">
      <c r="B40" s="10" t="s">
        <v>344</v>
      </c>
      <c r="C40">
        <v>19.22</v>
      </c>
      <c r="D40">
        <v>43.76</v>
      </c>
      <c r="E40" s="5">
        <v>36.770000000000003</v>
      </c>
      <c r="F40" s="25"/>
      <c r="G40" s="52" t="s">
        <v>340</v>
      </c>
      <c r="H40" s="4">
        <v>78.099999999999994</v>
      </c>
      <c r="I40" s="25">
        <v>11.97</v>
      </c>
      <c r="J40" s="5">
        <v>9.5299999999999994</v>
      </c>
      <c r="K40" s="25"/>
      <c r="L40" s="52" t="s">
        <v>340</v>
      </c>
      <c r="M40" s="4">
        <v>70.87</v>
      </c>
      <c r="N40" s="25">
        <v>20.99</v>
      </c>
      <c r="O40" s="5">
        <v>7.44</v>
      </c>
      <c r="P40" s="25"/>
      <c r="Q40" s="25"/>
      <c r="R40" s="25"/>
      <c r="S40" s="25"/>
      <c r="T40" s="25"/>
      <c r="U40" s="189"/>
      <c r="V40" s="189"/>
      <c r="W40" s="189"/>
      <c r="X40" s="24"/>
      <c r="Y40" s="24"/>
    </row>
    <row r="41" spans="1:25">
      <c r="B41" s="10" t="s">
        <v>345</v>
      </c>
      <c r="C41">
        <v>17.88</v>
      </c>
      <c r="D41">
        <v>41.76</v>
      </c>
      <c r="E41" s="5">
        <v>39.799999999999997</v>
      </c>
      <c r="F41" s="25"/>
      <c r="G41" s="52" t="s">
        <v>341</v>
      </c>
      <c r="H41" s="4">
        <v>60.33</v>
      </c>
      <c r="I41" s="25">
        <v>30.7</v>
      </c>
      <c r="J41" s="5">
        <v>8.49</v>
      </c>
      <c r="K41" s="25"/>
      <c r="L41" s="52" t="s">
        <v>341</v>
      </c>
      <c r="M41" s="4">
        <v>70.92</v>
      </c>
      <c r="N41" s="25">
        <v>17.48</v>
      </c>
      <c r="O41" s="5">
        <v>11.03</v>
      </c>
      <c r="P41" s="25"/>
      <c r="Q41" s="25"/>
      <c r="R41" s="25"/>
      <c r="S41" s="25"/>
      <c r="T41" s="25"/>
      <c r="U41" s="188"/>
      <c r="V41" s="188"/>
      <c r="W41" s="188"/>
      <c r="X41" s="24"/>
      <c r="Y41" s="24"/>
    </row>
    <row r="42" spans="1:25" ht="18.350000000000001" thickBot="1">
      <c r="B42" s="10" t="s">
        <v>346</v>
      </c>
      <c r="C42" s="12">
        <v>19.600000000000001</v>
      </c>
      <c r="D42" s="12">
        <v>42.44</v>
      </c>
      <c r="E42" s="13">
        <v>37.53</v>
      </c>
      <c r="F42" s="25"/>
      <c r="G42" s="52" t="s">
        <v>342</v>
      </c>
      <c r="H42" s="11">
        <v>68.84</v>
      </c>
      <c r="I42" s="12">
        <v>21.32</v>
      </c>
      <c r="J42" s="13">
        <v>9.36</v>
      </c>
      <c r="K42" s="25"/>
      <c r="L42" s="52" t="s">
        <v>342</v>
      </c>
      <c r="M42" s="11">
        <v>70.7</v>
      </c>
      <c r="N42" s="12">
        <v>17.96</v>
      </c>
      <c r="O42" s="13">
        <v>10.78</v>
      </c>
      <c r="P42" s="25"/>
      <c r="Q42" s="35"/>
      <c r="R42" s="35"/>
      <c r="S42" s="35"/>
      <c r="T42" s="35"/>
      <c r="U42" s="188"/>
      <c r="V42" s="188"/>
      <c r="W42" s="188"/>
      <c r="X42" s="24"/>
      <c r="Y42" s="24"/>
    </row>
    <row r="43" spans="1:25" ht="18.350000000000001" thickBot="1">
      <c r="B43" s="6"/>
      <c r="C43" s="64">
        <f>AVERAGE(C39:C42)</f>
        <v>19.602499999999999</v>
      </c>
      <c r="D43" s="64">
        <f>AVERAGE(D39:D42)</f>
        <v>42.449999999999996</v>
      </c>
      <c r="E43" s="60">
        <f>AVERAGE(E39:E42)</f>
        <v>37.527500000000003</v>
      </c>
      <c r="F43" s="25"/>
      <c r="G43" s="6"/>
      <c r="H43" s="64">
        <f>AVERAGE(H39:H42)</f>
        <v>68.837500000000006</v>
      </c>
      <c r="I43" s="64">
        <f>AVERAGE(I39:I42)</f>
        <v>21.317500000000003</v>
      </c>
      <c r="J43" s="60">
        <f>AVERAGE(J39:J42)</f>
        <v>9.3574999999999999</v>
      </c>
      <c r="K43" s="25"/>
      <c r="L43" s="6"/>
      <c r="M43" s="64">
        <f>AVERAGE(M39:M42)</f>
        <v>70.7</v>
      </c>
      <c r="N43" s="64">
        <f>AVERAGE(N39:N42)</f>
        <v>17.962499999999999</v>
      </c>
      <c r="O43" s="60">
        <f>AVERAGE(O39:O42)</f>
        <v>10.782500000000001</v>
      </c>
      <c r="P43" s="25"/>
      <c r="Q43" s="25"/>
      <c r="R43" s="25"/>
      <c r="S43" s="25"/>
      <c r="T43" s="25"/>
      <c r="U43" s="188"/>
      <c r="V43" s="188"/>
      <c r="W43" s="188"/>
      <c r="X43" s="24"/>
      <c r="Y43" s="24"/>
    </row>
    <row r="44" spans="1:25" ht="18.350000000000001" thickBot="1">
      <c r="B44" s="14"/>
      <c r="C44" s="65">
        <f>STDEV(C39:C42)</f>
        <v>1.5869126209929358</v>
      </c>
      <c r="D44" s="65">
        <f>STDEV(D39:D42)</f>
        <v>0.92455394650609635</v>
      </c>
      <c r="E44" s="61">
        <f>STDEV(E39:E42)</f>
        <v>1.6371596338374164</v>
      </c>
      <c r="G44" s="14"/>
      <c r="H44" s="65">
        <f>STDEV(H39:H42)</f>
        <v>7.2742760235412192</v>
      </c>
      <c r="I44" s="65">
        <f>STDEV(I39:I42)</f>
        <v>7.6465346181565526</v>
      </c>
      <c r="J44" s="61">
        <f>STDEV(J39:J42)</f>
        <v>0.64855608855364244</v>
      </c>
      <c r="L44" s="14"/>
      <c r="M44" s="65">
        <f>STDEV(M39:M42)</f>
        <v>0.27652606869274882</v>
      </c>
      <c r="N44" s="65">
        <f>STDEV(N39:N42)</f>
        <v>2.2994836376891414</v>
      </c>
      <c r="O44" s="61">
        <f>STDEV(O39:O42)</f>
        <v>2.6348987962854764</v>
      </c>
      <c r="U44" s="188"/>
      <c r="V44" s="188"/>
      <c r="W44" s="188"/>
      <c r="X44" s="24"/>
      <c r="Y44" s="24"/>
    </row>
    <row r="45" spans="1:25" ht="18.350000000000001" thickBot="1">
      <c r="U45" s="188"/>
      <c r="V45" s="188"/>
      <c r="W45" s="188"/>
      <c r="X45" s="24"/>
      <c r="Y45" s="24"/>
    </row>
    <row r="46" spans="1:25" ht="18.350000000000001" thickBot="1">
      <c r="A46" s="18" t="s">
        <v>347</v>
      </c>
      <c r="B46" s="19"/>
      <c r="C46" s="2" t="s">
        <v>119</v>
      </c>
      <c r="D46" s="2" t="s">
        <v>120</v>
      </c>
      <c r="E46" s="2" t="s">
        <v>121</v>
      </c>
      <c r="F46" s="2" t="s">
        <v>122</v>
      </c>
      <c r="G46" s="2" t="s">
        <v>123</v>
      </c>
      <c r="H46" s="2" t="s">
        <v>124</v>
      </c>
      <c r="I46" s="2" t="s">
        <v>125</v>
      </c>
      <c r="J46" s="3" t="s">
        <v>2</v>
      </c>
      <c r="K46" s="25"/>
      <c r="L46" s="1"/>
      <c r="M46" s="9" t="s">
        <v>119</v>
      </c>
      <c r="N46" s="15" t="s">
        <v>120</v>
      </c>
      <c r="O46" s="15" t="s">
        <v>121</v>
      </c>
      <c r="P46" s="15" t="s">
        <v>122</v>
      </c>
      <c r="Q46" s="15" t="s">
        <v>123</v>
      </c>
      <c r="R46" s="15" t="s">
        <v>124</v>
      </c>
      <c r="S46" s="16" t="s">
        <v>125</v>
      </c>
      <c r="T46" s="25"/>
      <c r="U46" s="188"/>
      <c r="V46" s="188"/>
      <c r="W46" s="188"/>
      <c r="X46" s="24"/>
      <c r="Y46" s="24"/>
    </row>
    <row r="47" spans="1:25">
      <c r="B47" s="6" t="s">
        <v>334</v>
      </c>
      <c r="C47" s="15">
        <v>34.270000000000003</v>
      </c>
      <c r="D47" s="15">
        <v>0</v>
      </c>
      <c r="E47" s="15">
        <v>29.63</v>
      </c>
      <c r="F47" s="15">
        <v>0</v>
      </c>
      <c r="G47" s="15">
        <v>30.19</v>
      </c>
      <c r="H47" s="15">
        <v>29.63</v>
      </c>
      <c r="I47" s="15">
        <v>32.17</v>
      </c>
      <c r="J47" s="16">
        <v>19.82</v>
      </c>
      <c r="K47" s="25"/>
      <c r="L47" s="9" t="s">
        <v>334</v>
      </c>
      <c r="M47" s="9">
        <f>C47-J47</f>
        <v>14.450000000000003</v>
      </c>
      <c r="N47" s="15">
        <v>0</v>
      </c>
      <c r="O47" s="15">
        <f>E47-J47</f>
        <v>9.8099999999999987</v>
      </c>
      <c r="P47" s="15">
        <v>0</v>
      </c>
      <c r="Q47" s="15">
        <f>G47-J47</f>
        <v>10.370000000000001</v>
      </c>
      <c r="R47" s="15">
        <f>H47-J47</f>
        <v>9.8099999999999987</v>
      </c>
      <c r="S47" s="16">
        <f>I47-J47</f>
        <v>12.350000000000001</v>
      </c>
      <c r="T47" s="25"/>
      <c r="U47" s="188"/>
      <c r="V47" s="188"/>
      <c r="W47" s="188"/>
      <c r="X47" s="24"/>
      <c r="Y47" s="24"/>
    </row>
    <row r="48" spans="1:25">
      <c r="B48" s="10" t="s">
        <v>335</v>
      </c>
      <c r="C48" s="24">
        <v>34.51</v>
      </c>
      <c r="D48" s="24">
        <v>0</v>
      </c>
      <c r="E48" s="24">
        <v>29.71</v>
      </c>
      <c r="F48" s="24">
        <v>0</v>
      </c>
      <c r="G48" s="24">
        <v>30.12</v>
      </c>
      <c r="H48" s="24">
        <v>29.65</v>
      </c>
      <c r="I48" s="24">
        <v>32.28</v>
      </c>
      <c r="J48" s="5">
        <v>19.73</v>
      </c>
      <c r="K48" s="25"/>
      <c r="L48" s="4" t="s">
        <v>335</v>
      </c>
      <c r="M48" s="4">
        <f t="shared" ref="M48:M55" si="27">C48-J48</f>
        <v>14.779999999999998</v>
      </c>
      <c r="N48" s="24">
        <v>0</v>
      </c>
      <c r="O48" s="24">
        <f t="shared" ref="O48:O55" si="28">E48-J48</f>
        <v>9.98</v>
      </c>
      <c r="P48" s="24">
        <v>0</v>
      </c>
      <c r="Q48" s="24">
        <f t="shared" ref="Q48:Q55" si="29">G48-J48</f>
        <v>10.39</v>
      </c>
      <c r="R48" s="24">
        <f t="shared" ref="R48:R55" si="30">H48-J48</f>
        <v>9.9199999999999982</v>
      </c>
      <c r="S48" s="5">
        <f t="shared" ref="S48:S55" si="31">I48-J48</f>
        <v>12.55</v>
      </c>
      <c r="T48" s="25"/>
      <c r="U48" s="188"/>
      <c r="V48" s="188"/>
      <c r="W48" s="188"/>
      <c r="X48" s="24"/>
      <c r="Y48" s="24"/>
    </row>
    <row r="49" spans="2:25" ht="18.350000000000001" thickBot="1">
      <c r="B49" s="14" t="s">
        <v>336</v>
      </c>
      <c r="C49" s="12">
        <v>34.29</v>
      </c>
      <c r="D49" s="12">
        <v>0</v>
      </c>
      <c r="E49" s="12">
        <v>29.33</v>
      </c>
      <c r="F49" s="12">
        <v>0</v>
      </c>
      <c r="G49" s="12">
        <v>30.26</v>
      </c>
      <c r="H49" s="12">
        <v>29.74</v>
      </c>
      <c r="I49" s="12">
        <v>32.54</v>
      </c>
      <c r="J49" s="13">
        <v>19.649999999999999</v>
      </c>
      <c r="K49" s="25"/>
      <c r="L49" s="11" t="s">
        <v>336</v>
      </c>
      <c r="M49" s="11">
        <f t="shared" si="27"/>
        <v>14.64</v>
      </c>
      <c r="N49" s="12">
        <v>0</v>
      </c>
      <c r="O49" s="12">
        <f t="shared" si="28"/>
        <v>9.68</v>
      </c>
      <c r="P49" s="12">
        <v>0</v>
      </c>
      <c r="Q49" s="12">
        <f t="shared" si="29"/>
        <v>10.610000000000003</v>
      </c>
      <c r="R49" s="12">
        <f t="shared" si="30"/>
        <v>10.09</v>
      </c>
      <c r="S49" s="13">
        <f t="shared" si="31"/>
        <v>12.89</v>
      </c>
      <c r="T49" s="25"/>
      <c r="U49" s="188"/>
      <c r="V49" s="188"/>
      <c r="W49" s="188"/>
      <c r="X49" s="24"/>
      <c r="Y49" s="24"/>
    </row>
    <row r="50" spans="2:25">
      <c r="B50" s="6" t="s">
        <v>348</v>
      </c>
      <c r="C50" s="15">
        <v>34.229999999999997</v>
      </c>
      <c r="D50" s="15">
        <v>0</v>
      </c>
      <c r="E50" s="15">
        <v>29.66</v>
      </c>
      <c r="F50" s="15">
        <v>0</v>
      </c>
      <c r="G50" s="15">
        <v>26.13</v>
      </c>
      <c r="H50" s="15">
        <v>29.07</v>
      </c>
      <c r="I50" s="15">
        <v>30.26</v>
      </c>
      <c r="J50" s="16">
        <v>19.23</v>
      </c>
      <c r="K50" s="25"/>
      <c r="L50" s="9" t="s">
        <v>348</v>
      </c>
      <c r="M50" s="9">
        <f>C50-J50</f>
        <v>14.999999999999996</v>
      </c>
      <c r="N50" s="15">
        <v>0</v>
      </c>
      <c r="O50" s="15">
        <f t="shared" si="28"/>
        <v>10.43</v>
      </c>
      <c r="P50" s="15">
        <v>0</v>
      </c>
      <c r="Q50" s="15">
        <f t="shared" si="29"/>
        <v>6.8999999999999986</v>
      </c>
      <c r="R50" s="15">
        <f>H50-J50</f>
        <v>9.84</v>
      </c>
      <c r="S50" s="16">
        <f t="shared" si="31"/>
        <v>11.030000000000001</v>
      </c>
      <c r="T50" s="25"/>
      <c r="U50" s="188"/>
      <c r="V50" s="188"/>
      <c r="W50" s="188"/>
      <c r="X50" s="24"/>
      <c r="Y50" s="24"/>
    </row>
    <row r="51" spans="2:25">
      <c r="B51" s="10" t="s">
        <v>349</v>
      </c>
      <c r="C51" s="24">
        <v>34.17</v>
      </c>
      <c r="D51" s="24">
        <v>0</v>
      </c>
      <c r="E51" s="24">
        <v>28.71</v>
      </c>
      <c r="F51" s="24">
        <v>0</v>
      </c>
      <c r="G51" s="24">
        <v>26.45</v>
      </c>
      <c r="H51" s="24">
        <v>29.51</v>
      </c>
      <c r="I51" s="24">
        <v>31.11</v>
      </c>
      <c r="J51" s="5">
        <v>19.45</v>
      </c>
      <c r="K51" s="25"/>
      <c r="L51" s="4" t="s">
        <v>349</v>
      </c>
      <c r="M51" s="4">
        <f>C51-J51</f>
        <v>14.720000000000002</v>
      </c>
      <c r="N51" s="24">
        <v>0</v>
      </c>
      <c r="O51" s="24">
        <f t="shared" si="28"/>
        <v>9.2600000000000016</v>
      </c>
      <c r="P51" s="24">
        <v>0</v>
      </c>
      <c r="Q51" s="24">
        <f t="shared" si="29"/>
        <v>7</v>
      </c>
      <c r="R51" s="24">
        <f t="shared" si="30"/>
        <v>10.060000000000002</v>
      </c>
      <c r="S51" s="5">
        <f>I51-J51</f>
        <v>11.66</v>
      </c>
      <c r="T51" s="25"/>
      <c r="U51" s="188"/>
      <c r="V51" s="188"/>
      <c r="W51" s="188"/>
      <c r="X51" s="24"/>
      <c r="Y51" s="24"/>
    </row>
    <row r="52" spans="2:25" ht="18.350000000000001" thickBot="1">
      <c r="B52" s="14" t="s">
        <v>350</v>
      </c>
      <c r="C52" s="12">
        <v>34.229999999999997</v>
      </c>
      <c r="D52" s="12">
        <v>0</v>
      </c>
      <c r="E52" s="12">
        <v>28.57</v>
      </c>
      <c r="F52" s="12">
        <v>0</v>
      </c>
      <c r="G52" s="12">
        <v>26.51</v>
      </c>
      <c r="H52" s="12">
        <v>29.49</v>
      </c>
      <c r="I52" s="12">
        <v>31.47</v>
      </c>
      <c r="J52" s="13">
        <v>19.61</v>
      </c>
      <c r="K52" s="25"/>
      <c r="L52" s="11" t="s">
        <v>350</v>
      </c>
      <c r="M52" s="11">
        <f t="shared" si="27"/>
        <v>14.619999999999997</v>
      </c>
      <c r="N52" s="12">
        <v>0</v>
      </c>
      <c r="O52" s="12">
        <f t="shared" si="28"/>
        <v>8.9600000000000009</v>
      </c>
      <c r="P52" s="12">
        <v>0</v>
      </c>
      <c r="Q52" s="12">
        <f t="shared" si="29"/>
        <v>6.9000000000000021</v>
      </c>
      <c r="R52" s="12">
        <f t="shared" si="30"/>
        <v>9.879999999999999</v>
      </c>
      <c r="S52" s="13">
        <f t="shared" si="31"/>
        <v>11.86</v>
      </c>
      <c r="T52" s="25"/>
      <c r="U52" s="24"/>
      <c r="V52" s="24"/>
      <c r="W52" s="24"/>
      <c r="X52" s="24"/>
      <c r="Y52" s="24"/>
    </row>
    <row r="53" spans="2:25">
      <c r="B53" s="6" t="s">
        <v>351</v>
      </c>
      <c r="C53" s="15">
        <v>34.61</v>
      </c>
      <c r="D53" s="15">
        <v>0</v>
      </c>
      <c r="E53" s="15">
        <v>29.91</v>
      </c>
      <c r="F53" s="15">
        <v>0</v>
      </c>
      <c r="G53" s="15">
        <v>27.01</v>
      </c>
      <c r="H53" s="15">
        <v>29.47</v>
      </c>
      <c r="I53" s="15">
        <v>31.89</v>
      </c>
      <c r="J53" s="16">
        <v>20.010000000000002</v>
      </c>
      <c r="K53" s="25"/>
      <c r="L53" s="4" t="s">
        <v>351</v>
      </c>
      <c r="M53" s="9">
        <f t="shared" si="27"/>
        <v>14.599999999999998</v>
      </c>
      <c r="N53" s="15">
        <v>0</v>
      </c>
      <c r="O53" s="15">
        <f t="shared" si="28"/>
        <v>9.8999999999999986</v>
      </c>
      <c r="P53" s="15">
        <v>0</v>
      </c>
      <c r="Q53" s="15">
        <f t="shared" si="29"/>
        <v>7</v>
      </c>
      <c r="R53" s="15">
        <f t="shared" si="30"/>
        <v>9.4599999999999973</v>
      </c>
      <c r="S53" s="16">
        <f t="shared" si="31"/>
        <v>11.879999999999999</v>
      </c>
      <c r="T53" s="25"/>
      <c r="U53" s="24"/>
      <c r="V53" s="24"/>
      <c r="W53" s="24"/>
      <c r="X53" s="24"/>
      <c r="Y53" s="24"/>
    </row>
    <row r="54" spans="2:25">
      <c r="B54" s="10" t="s">
        <v>352</v>
      </c>
      <c r="C54" s="24">
        <v>34.61</v>
      </c>
      <c r="D54" s="24">
        <v>0</v>
      </c>
      <c r="E54" s="24">
        <v>30.15</v>
      </c>
      <c r="F54" s="24">
        <v>0</v>
      </c>
      <c r="G54" s="24">
        <v>27.11</v>
      </c>
      <c r="H54" s="24">
        <v>29.51</v>
      </c>
      <c r="I54" s="24">
        <v>31.76</v>
      </c>
      <c r="J54" s="5">
        <v>20.239999999999998</v>
      </c>
      <c r="K54" s="25"/>
      <c r="L54" s="4" t="s">
        <v>352</v>
      </c>
      <c r="M54" s="4">
        <f t="shared" si="27"/>
        <v>14.370000000000001</v>
      </c>
      <c r="N54" s="24">
        <v>0</v>
      </c>
      <c r="O54" s="24">
        <f t="shared" si="28"/>
        <v>9.91</v>
      </c>
      <c r="P54" s="24">
        <v>0</v>
      </c>
      <c r="Q54" s="24">
        <f t="shared" si="29"/>
        <v>6.870000000000001</v>
      </c>
      <c r="R54" s="24">
        <f t="shared" si="30"/>
        <v>9.2700000000000031</v>
      </c>
      <c r="S54" s="5">
        <f>I54-J54</f>
        <v>11.520000000000003</v>
      </c>
      <c r="T54" s="25"/>
      <c r="U54" s="24"/>
      <c r="V54" s="24"/>
      <c r="W54" s="24"/>
      <c r="X54" s="24"/>
      <c r="Y54" s="24"/>
    </row>
    <row r="55" spans="2:25" ht="18.350000000000001" thickBot="1">
      <c r="B55" s="14" t="s">
        <v>353</v>
      </c>
      <c r="C55" s="12">
        <v>34.57</v>
      </c>
      <c r="D55" s="12">
        <v>0</v>
      </c>
      <c r="E55" s="12">
        <v>28.56</v>
      </c>
      <c r="F55" s="12">
        <v>0</v>
      </c>
      <c r="G55" s="12">
        <v>26.98</v>
      </c>
      <c r="H55" s="12">
        <v>30.02</v>
      </c>
      <c r="I55" s="12">
        <v>31.48</v>
      </c>
      <c r="J55" s="13">
        <v>19.920000000000002</v>
      </c>
      <c r="K55" s="25"/>
      <c r="L55" s="4" t="s">
        <v>353</v>
      </c>
      <c r="M55" s="11">
        <f t="shared" si="27"/>
        <v>14.649999999999999</v>
      </c>
      <c r="N55" s="12">
        <v>0</v>
      </c>
      <c r="O55" s="12">
        <f t="shared" si="28"/>
        <v>8.639999999999997</v>
      </c>
      <c r="P55" s="12">
        <v>0</v>
      </c>
      <c r="Q55" s="12">
        <f t="shared" si="29"/>
        <v>7.0599999999999987</v>
      </c>
      <c r="R55" s="12">
        <f t="shared" si="30"/>
        <v>10.099999999999998</v>
      </c>
      <c r="S55" s="13">
        <f t="shared" si="31"/>
        <v>11.559999999999999</v>
      </c>
      <c r="T55" s="25"/>
      <c r="U55" s="24"/>
      <c r="V55" s="24"/>
      <c r="W55" s="24"/>
      <c r="X55" s="24"/>
      <c r="Y55" s="24"/>
    </row>
    <row r="56" spans="2:25" ht="18.350000000000001" thickBot="1">
      <c r="L56" s="1"/>
      <c r="M56" s="108">
        <f>AVERAGE(M47:M49)</f>
        <v>14.623333333333335</v>
      </c>
      <c r="N56" s="12"/>
      <c r="O56" s="109">
        <f>AVERAGE(O47:O49)</f>
        <v>9.8233333333333324</v>
      </c>
      <c r="P56" s="12"/>
      <c r="Q56" s="109">
        <f>AVERAGE(Q47:Q49)</f>
        <v>10.456666666666669</v>
      </c>
      <c r="R56" s="109">
        <f>AVERAGE(R47:R49)</f>
        <v>9.94</v>
      </c>
      <c r="S56" s="110">
        <f>AVERAGE(S47:S49)</f>
        <v>12.596666666666669</v>
      </c>
      <c r="T56" s="35"/>
      <c r="U56" s="24"/>
      <c r="V56" s="24"/>
      <c r="W56" s="24"/>
      <c r="X56" s="24"/>
      <c r="Y56" s="24"/>
    </row>
    <row r="57" spans="2:25" ht="18.350000000000001" thickBot="1">
      <c r="B57" s="1"/>
      <c r="C57" s="1" t="s">
        <v>119</v>
      </c>
      <c r="D57" s="6" t="s">
        <v>120</v>
      </c>
      <c r="E57" s="15" t="s">
        <v>121</v>
      </c>
      <c r="F57" s="6" t="s">
        <v>122</v>
      </c>
      <c r="G57" s="6" t="s">
        <v>123</v>
      </c>
      <c r="H57" s="6" t="s">
        <v>124</v>
      </c>
      <c r="I57" s="16" t="s">
        <v>125</v>
      </c>
      <c r="U57" s="189"/>
      <c r="V57" s="189"/>
      <c r="W57" s="189"/>
      <c r="X57" s="24"/>
      <c r="Y57" s="24"/>
    </row>
    <row r="58" spans="2:25" ht="18.350000000000001" thickBot="1">
      <c r="B58" s="9" t="s">
        <v>334</v>
      </c>
      <c r="C58" s="9">
        <f>M47-M56</f>
        <v>-0.17333333333333201</v>
      </c>
      <c r="D58" s="6">
        <v>0</v>
      </c>
      <c r="E58" s="15">
        <f>O47-O56</f>
        <v>-1.3333333333333641E-2</v>
      </c>
      <c r="F58" s="6">
        <v>0</v>
      </c>
      <c r="G58" s="6">
        <f>Q47-Q56</f>
        <v>-8.666666666666778E-2</v>
      </c>
      <c r="H58" s="6">
        <f>R47-R56</f>
        <v>-0.13000000000000078</v>
      </c>
      <c r="I58" s="16">
        <f>S47-S56</f>
        <v>-0.24666666666666792</v>
      </c>
      <c r="K58" s="1"/>
      <c r="L58" s="9" t="s">
        <v>119</v>
      </c>
      <c r="M58" s="6" t="s">
        <v>120</v>
      </c>
      <c r="N58" s="1" t="s">
        <v>121</v>
      </c>
      <c r="O58" s="19" t="s">
        <v>122</v>
      </c>
      <c r="P58" s="19" t="s">
        <v>123</v>
      </c>
      <c r="Q58" s="19" t="s">
        <v>124</v>
      </c>
      <c r="R58" s="3" t="s">
        <v>125</v>
      </c>
      <c r="U58" s="188"/>
      <c r="V58" s="188"/>
      <c r="W58" s="188"/>
      <c r="X58" s="24"/>
      <c r="Y58" s="24"/>
    </row>
    <row r="59" spans="2:25">
      <c r="B59" s="4" t="s">
        <v>335</v>
      </c>
      <c r="C59" s="4">
        <f>M48-M56</f>
        <v>0.15666666666666273</v>
      </c>
      <c r="D59" s="10">
        <v>0</v>
      </c>
      <c r="E59" s="24">
        <f>O48-O56</f>
        <v>0.15666666666666806</v>
      </c>
      <c r="F59" s="10">
        <v>0</v>
      </c>
      <c r="G59" s="10">
        <f>Q48-Q56</f>
        <v>-6.6666666666668206E-2</v>
      </c>
      <c r="H59" s="10">
        <f>R48-R56</f>
        <v>-2.000000000000135E-2</v>
      </c>
      <c r="I59" s="5">
        <f>S48-S56</f>
        <v>-4.6666666666668633E-2</v>
      </c>
      <c r="K59" s="9" t="s">
        <v>334</v>
      </c>
      <c r="L59" s="6">
        <f>POWER(2,-C58)</f>
        <v>1.1276609270458033</v>
      </c>
      <c r="M59" s="6">
        <v>0</v>
      </c>
      <c r="N59" s="6">
        <f>POWER(2,-E58)</f>
        <v>1.0092848012118745</v>
      </c>
      <c r="O59" s="6">
        <v>0</v>
      </c>
      <c r="P59" s="6">
        <f>POWER(2,-G58)</f>
        <v>1.0619138039623583</v>
      </c>
      <c r="Q59" s="6">
        <f>POWER(2,-H58)</f>
        <v>1.0942937012607401</v>
      </c>
      <c r="R59" s="6">
        <f>POWER(2,-I58)</f>
        <v>1.1864626349084879</v>
      </c>
      <c r="U59" s="188"/>
      <c r="V59" s="188"/>
      <c r="W59" s="188"/>
      <c r="X59" s="24"/>
      <c r="Y59" s="24"/>
    </row>
    <row r="60" spans="2:25" ht="18.350000000000001" thickBot="1">
      <c r="B60" s="11" t="s">
        <v>336</v>
      </c>
      <c r="C60" s="11">
        <f>M49-M56</f>
        <v>1.6666666666665719E-2</v>
      </c>
      <c r="D60" s="14">
        <v>0</v>
      </c>
      <c r="E60" s="12">
        <f>O49-O56</f>
        <v>-0.14333333333333265</v>
      </c>
      <c r="F60" s="14">
        <v>0</v>
      </c>
      <c r="G60" s="14">
        <f>Q49-Q56</f>
        <v>0.15333333333333421</v>
      </c>
      <c r="H60" s="14">
        <f>R49-R56</f>
        <v>0.15000000000000036</v>
      </c>
      <c r="I60" s="13">
        <f>S49-S56</f>
        <v>0.29333333333333123</v>
      </c>
      <c r="K60" s="4" t="s">
        <v>335</v>
      </c>
      <c r="L60" s="10">
        <f t="shared" ref="L60:R66" si="32">POWER(2,-C59)</f>
        <v>0.89709540876983351</v>
      </c>
      <c r="M60" s="10">
        <v>0</v>
      </c>
      <c r="N60" s="10">
        <f t="shared" si="32"/>
        <v>0.89709540876983029</v>
      </c>
      <c r="O60" s="10">
        <v>0</v>
      </c>
      <c r="P60" s="10">
        <f>POWER(2,-G59)</f>
        <v>1.0472941228206278</v>
      </c>
      <c r="Q60" s="10">
        <f t="shared" si="32"/>
        <v>1.01395947979003</v>
      </c>
      <c r="R60" s="10">
        <f t="shared" si="32"/>
        <v>1.0328757151493884</v>
      </c>
      <c r="U60" s="188"/>
      <c r="V60" s="188"/>
      <c r="W60" s="188"/>
      <c r="X60" s="24"/>
      <c r="Y60" s="24"/>
    </row>
    <row r="61" spans="2:25" ht="18.350000000000001" thickBot="1">
      <c r="B61" s="9" t="s">
        <v>348</v>
      </c>
      <c r="C61" s="9">
        <f>M50-M56</f>
        <v>0.3766666666666616</v>
      </c>
      <c r="D61" s="6">
        <v>0</v>
      </c>
      <c r="E61" s="15">
        <f>O50-O56</f>
        <v>0.60666666666666735</v>
      </c>
      <c r="F61" s="6">
        <v>0</v>
      </c>
      <c r="G61" s="6">
        <f>Q50-Q56</f>
        <v>-3.5566666666666702</v>
      </c>
      <c r="H61" s="6">
        <f>R50-R56</f>
        <v>-9.9999999999999645E-2</v>
      </c>
      <c r="I61" s="16">
        <f>S50-S56</f>
        <v>-1.5666666666666682</v>
      </c>
      <c r="K61" s="11" t="s">
        <v>336</v>
      </c>
      <c r="L61" s="14">
        <f t="shared" si="32"/>
        <v>0.98851402035289671</v>
      </c>
      <c r="M61" s="14">
        <v>0</v>
      </c>
      <c r="N61" s="14">
        <f t="shared" si="32"/>
        <v>1.1044540007443511</v>
      </c>
      <c r="O61" s="14">
        <v>0</v>
      </c>
      <c r="P61" s="14">
        <f t="shared" si="32"/>
        <v>0.89917053563818528</v>
      </c>
      <c r="Q61" s="14">
        <f t="shared" si="32"/>
        <v>0.90125046261082997</v>
      </c>
      <c r="R61" s="14">
        <f t="shared" si="32"/>
        <v>0.81601448498844675</v>
      </c>
      <c r="U61" s="188"/>
      <c r="V61" s="188"/>
      <c r="W61" s="188"/>
      <c r="X61" s="24"/>
      <c r="Y61" s="24"/>
    </row>
    <row r="62" spans="2:25">
      <c r="B62" s="4" t="s">
        <v>349</v>
      </c>
      <c r="C62" s="4">
        <f>M51-M56</f>
        <v>9.6666666666667567E-2</v>
      </c>
      <c r="D62" s="10">
        <v>0</v>
      </c>
      <c r="E62" s="24">
        <f>O51-O56</f>
        <v>-0.5633333333333308</v>
      </c>
      <c r="F62" s="10">
        <v>0</v>
      </c>
      <c r="G62" s="10">
        <f>Q51-Q56</f>
        <v>-3.4566666666666688</v>
      </c>
      <c r="H62" s="10">
        <f>R51-R56</f>
        <v>0.12000000000000277</v>
      </c>
      <c r="I62" s="5">
        <f>S51-S56</f>
        <v>-0.9366666666666692</v>
      </c>
      <c r="K62" s="9" t="s">
        <v>348</v>
      </c>
      <c r="L62" s="6">
        <f t="shared" si="32"/>
        <v>0.77021511115677788</v>
      </c>
      <c r="M62" s="6">
        <v>0</v>
      </c>
      <c r="N62" s="6">
        <f t="shared" si="32"/>
        <v>0.65671227793920139</v>
      </c>
      <c r="O62" s="6">
        <v>0</v>
      </c>
      <c r="P62" s="6">
        <f t="shared" si="32"/>
        <v>11.76693491348763</v>
      </c>
      <c r="Q62" s="6">
        <f t="shared" si="32"/>
        <v>1.0717734625362929</v>
      </c>
      <c r="R62" s="6">
        <f t="shared" si="32"/>
        <v>2.9621951045731318</v>
      </c>
      <c r="U62" s="188"/>
      <c r="V62" s="188"/>
      <c r="W62" s="188"/>
      <c r="X62" s="24"/>
      <c r="Y62" s="24"/>
    </row>
    <row r="63" spans="2:25" ht="18.350000000000001" thickBot="1">
      <c r="B63" s="11" t="s">
        <v>350</v>
      </c>
      <c r="C63" s="11">
        <f>M52-M56</f>
        <v>-3.3333333333374071E-3</v>
      </c>
      <c r="D63" s="14">
        <v>0</v>
      </c>
      <c r="E63" s="12">
        <f>O52-O56</f>
        <v>-0.86333333333333151</v>
      </c>
      <c r="F63" s="14">
        <v>0</v>
      </c>
      <c r="G63" s="14">
        <f>Q52-Q56</f>
        <v>-3.5566666666666666</v>
      </c>
      <c r="H63" s="14">
        <f>R52-R56</f>
        <v>-6.0000000000000497E-2</v>
      </c>
      <c r="I63" s="13">
        <f>S52-S56</f>
        <v>-0.73666666666666991</v>
      </c>
      <c r="K63" s="4" t="s">
        <v>349</v>
      </c>
      <c r="L63" s="10">
        <f t="shared" si="32"/>
        <v>0.93519124785031815</v>
      </c>
      <c r="M63" s="10">
        <v>0</v>
      </c>
      <c r="N63" s="10">
        <f t="shared" si="32"/>
        <v>1.4776794405896263</v>
      </c>
      <c r="O63" s="10">
        <v>0</v>
      </c>
      <c r="P63" s="10">
        <f t="shared" si="32"/>
        <v>10.978938483550252</v>
      </c>
      <c r="Q63" s="10">
        <f t="shared" si="32"/>
        <v>0.92018765062487329</v>
      </c>
      <c r="R63" s="10">
        <f t="shared" si="32"/>
        <v>1.9141006141478056</v>
      </c>
      <c r="U63" s="188"/>
      <c r="V63" s="188"/>
      <c r="W63" s="188"/>
      <c r="X63" s="24"/>
      <c r="Y63" s="24"/>
    </row>
    <row r="64" spans="2:25" ht="18.350000000000001" thickBot="1">
      <c r="B64" s="4" t="s">
        <v>351</v>
      </c>
      <c r="C64" s="9">
        <f>M53-M56</f>
        <v>-2.3333333333336981E-2</v>
      </c>
      <c r="D64" s="6">
        <v>0</v>
      </c>
      <c r="E64" s="15">
        <f>O53-O56</f>
        <v>7.6666666666666217E-2</v>
      </c>
      <c r="F64" s="6">
        <v>0</v>
      </c>
      <c r="G64" s="6">
        <f>Q53-Q56</f>
        <v>-3.4566666666666688</v>
      </c>
      <c r="H64" s="6">
        <f>R53-R56</f>
        <v>-0.4800000000000022</v>
      </c>
      <c r="I64" s="16">
        <f>S53-S56</f>
        <v>-0.71666666666667034</v>
      </c>
      <c r="K64" s="11" t="s">
        <v>350</v>
      </c>
      <c r="L64" s="14">
        <f t="shared" si="32"/>
        <v>1.0023131618421757</v>
      </c>
      <c r="M64" s="14">
        <v>0</v>
      </c>
      <c r="N64" s="14">
        <f t="shared" si="32"/>
        <v>1.8192367879965605</v>
      </c>
      <c r="O64" s="14">
        <v>0</v>
      </c>
      <c r="P64" s="14">
        <f t="shared" si="32"/>
        <v>11.766934913487598</v>
      </c>
      <c r="Q64" s="14">
        <f t="shared" si="32"/>
        <v>1.0424657608411216</v>
      </c>
      <c r="R64" s="14">
        <f t="shared" si="32"/>
        <v>1.6663213678518303</v>
      </c>
      <c r="U64" s="188"/>
      <c r="V64" s="188"/>
      <c r="W64" s="188"/>
      <c r="X64" s="24"/>
      <c r="Y64" s="24"/>
    </row>
    <row r="65" spans="1:25">
      <c r="B65" s="4" t="s">
        <v>352</v>
      </c>
      <c r="C65" s="4">
        <f>M54-M56</f>
        <v>-0.25333333333333385</v>
      </c>
      <c r="D65" s="10">
        <v>0</v>
      </c>
      <c r="E65" s="24">
        <f>O54-O56</f>
        <v>8.666666666666778E-2</v>
      </c>
      <c r="F65" s="10">
        <v>0</v>
      </c>
      <c r="G65" s="10">
        <f>Q54-Q56</f>
        <v>-3.5866666666666678</v>
      </c>
      <c r="H65" s="10">
        <f>R54-R56</f>
        <v>-0.66999999999999638</v>
      </c>
      <c r="I65" s="5">
        <f>S54-S56</f>
        <v>-1.0766666666666662</v>
      </c>
      <c r="K65" s="4" t="s">
        <v>351</v>
      </c>
      <c r="L65" s="10">
        <f t="shared" si="32"/>
        <v>1.0163049321681914</v>
      </c>
      <c r="M65" s="6">
        <v>0</v>
      </c>
      <c r="N65" s="10">
        <f t="shared" si="32"/>
        <v>0.94824603117449768</v>
      </c>
      <c r="O65" s="6">
        <v>0</v>
      </c>
      <c r="P65" s="10">
        <f t="shared" si="32"/>
        <v>10.978938483550252</v>
      </c>
      <c r="Q65" s="10">
        <f t="shared" si="32"/>
        <v>1.3947436663504076</v>
      </c>
      <c r="R65" s="10">
        <f t="shared" si="32"/>
        <v>1.6433806291715847</v>
      </c>
      <c r="U65" s="188"/>
      <c r="V65" s="188"/>
      <c r="W65" s="188"/>
      <c r="X65" s="24"/>
      <c r="Y65" s="24"/>
    </row>
    <row r="66" spans="1:25" ht="18.350000000000001" thickBot="1">
      <c r="B66" s="11" t="s">
        <v>353</v>
      </c>
      <c r="C66" s="11">
        <f>M55-M56</f>
        <v>2.666666666666373E-2</v>
      </c>
      <c r="D66" s="14">
        <v>0</v>
      </c>
      <c r="E66" s="12">
        <f>O55-O56</f>
        <v>-1.1833333333333353</v>
      </c>
      <c r="F66" s="14">
        <v>0</v>
      </c>
      <c r="G66" s="14">
        <f>Q55-Q56</f>
        <v>-3.3966666666666701</v>
      </c>
      <c r="H66" s="14">
        <f>R55-R56</f>
        <v>0.15999999999999837</v>
      </c>
      <c r="I66" s="13">
        <f>S55-S56</f>
        <v>-1.0366666666666706</v>
      </c>
      <c r="K66" s="4" t="s">
        <v>352</v>
      </c>
      <c r="L66" s="10">
        <f>POWER(2,-C65)</f>
        <v>1.1919579435235863</v>
      </c>
      <c r="M66" s="10">
        <v>0</v>
      </c>
      <c r="N66" s="10">
        <f t="shared" si="32"/>
        <v>0.94169601738734621</v>
      </c>
      <c r="O66" s="10">
        <v>0</v>
      </c>
      <c r="P66" s="10">
        <f>POWER(2,-G65)</f>
        <v>12.014183229078169</v>
      </c>
      <c r="Q66" s="10">
        <f t="shared" si="32"/>
        <v>1.5910729675098334</v>
      </c>
      <c r="R66" s="10">
        <f t="shared" si="32"/>
        <v>2.1091572590320253</v>
      </c>
      <c r="U66" s="188"/>
      <c r="V66" s="188"/>
      <c r="W66" s="188"/>
      <c r="X66" s="24"/>
      <c r="Y66" s="24"/>
    </row>
    <row r="67" spans="1:25" ht="18.350000000000001" thickBot="1">
      <c r="K67" s="11" t="s">
        <v>353</v>
      </c>
      <c r="L67" s="14">
        <f>POWER(2,-C66)</f>
        <v>0.98168585524675656</v>
      </c>
      <c r="M67" s="14">
        <v>0</v>
      </c>
      <c r="N67" s="14">
        <f>POWER(2,-E66)</f>
        <v>2.2710088581417578</v>
      </c>
      <c r="O67" s="14">
        <v>0</v>
      </c>
      <c r="P67" s="14">
        <f>POWER(2,-G66)</f>
        <v>10.531701755549097</v>
      </c>
      <c r="Q67" s="14">
        <f>POWER(2,-H66)</f>
        <v>0.89502507092797345</v>
      </c>
      <c r="R67" s="14">
        <f>POWER(2,-I66)</f>
        <v>2.0514822428680413</v>
      </c>
      <c r="U67" s="188"/>
      <c r="V67" s="188"/>
      <c r="W67" s="188"/>
      <c r="X67" s="24"/>
      <c r="Y67" s="24"/>
    </row>
    <row r="68" spans="1:25" ht="18.350000000000001" thickBot="1">
      <c r="B68" s="19"/>
      <c r="C68" s="6" t="s">
        <v>119</v>
      </c>
      <c r="D68" s="19" t="s">
        <v>120</v>
      </c>
      <c r="E68" s="19" t="s">
        <v>121</v>
      </c>
      <c r="F68" s="19" t="s">
        <v>122</v>
      </c>
      <c r="G68" s="19" t="s">
        <v>123</v>
      </c>
      <c r="H68" s="19" t="s">
        <v>124</v>
      </c>
      <c r="I68" s="19" t="s">
        <v>125</v>
      </c>
      <c r="U68" s="188"/>
      <c r="V68" s="188"/>
      <c r="W68" s="188"/>
      <c r="X68" s="24"/>
      <c r="Y68" s="24"/>
    </row>
    <row r="69" spans="1:25">
      <c r="B69" s="9" t="s">
        <v>334</v>
      </c>
      <c r="C69" s="57">
        <f>AVERAGE(L59:L61)</f>
        <v>1.0044234520561777</v>
      </c>
      <c r="D69" s="104">
        <v>0</v>
      </c>
      <c r="E69" s="57">
        <f>AVERAGE(N59:N61)</f>
        <v>1.0036114035753521</v>
      </c>
      <c r="F69" s="57">
        <v>0</v>
      </c>
      <c r="G69" s="57">
        <f t="shared" ref="G69:I69" si="33">AVERAGE(P59:P61)</f>
        <v>1.0027928208070571</v>
      </c>
      <c r="H69" s="57">
        <f t="shared" si="33"/>
        <v>1.0031678812205334</v>
      </c>
      <c r="I69" s="57">
        <f t="shared" si="33"/>
        <v>1.0117842783487745</v>
      </c>
    </row>
    <row r="70" spans="1:25">
      <c r="B70" s="4" t="s">
        <v>322</v>
      </c>
      <c r="C70" s="105">
        <f>AVERAGE(L62:L64)</f>
        <v>0.90257317361642386</v>
      </c>
      <c r="D70" s="106">
        <v>0</v>
      </c>
      <c r="E70" s="105">
        <f>AVERAGE(N62:N64)</f>
        <v>1.3178761688417959</v>
      </c>
      <c r="F70" s="105">
        <v>0</v>
      </c>
      <c r="G70" s="105">
        <f t="shared" ref="G70:I70" si="34">AVERAGE(P62:P64)</f>
        <v>11.504269436841826</v>
      </c>
      <c r="H70" s="105">
        <f t="shared" si="34"/>
        <v>1.0114756246674292</v>
      </c>
      <c r="I70" s="105">
        <f t="shared" si="34"/>
        <v>2.180872362190923</v>
      </c>
    </row>
    <row r="71" spans="1:25" ht="18.350000000000001" thickBot="1">
      <c r="B71" s="11" t="s">
        <v>329</v>
      </c>
      <c r="C71" s="48">
        <f>AVERAGE(L65:L67)</f>
        <v>1.063316243646178</v>
      </c>
      <c r="D71" s="107">
        <v>0</v>
      </c>
      <c r="E71" s="48">
        <f>AVERAGE(N65:N67)</f>
        <v>1.3869836355678673</v>
      </c>
      <c r="F71" s="48">
        <v>0</v>
      </c>
      <c r="G71" s="48">
        <f t="shared" ref="G71:I71" si="35">AVERAGE(P65:P67)</f>
        <v>11.174941156059171</v>
      </c>
      <c r="H71" s="48">
        <f t="shared" si="35"/>
        <v>1.2936139015960715</v>
      </c>
      <c r="I71" s="48">
        <f t="shared" si="35"/>
        <v>1.9346733770238835</v>
      </c>
    </row>
    <row r="72" spans="1:25" ht="18.350000000000001" thickBot="1"/>
    <row r="73" spans="1:25" ht="18.350000000000001" thickBot="1">
      <c r="A73" s="18" t="s">
        <v>368</v>
      </c>
      <c r="B73" s="19"/>
      <c r="C73" s="2" t="s">
        <v>354</v>
      </c>
      <c r="D73" s="19" t="s">
        <v>355</v>
      </c>
      <c r="E73" s="19" t="s">
        <v>356</v>
      </c>
      <c r="F73" s="6" t="s">
        <v>357</v>
      </c>
      <c r="G73" s="19" t="s">
        <v>358</v>
      </c>
      <c r="H73" s="19" t="s">
        <v>359</v>
      </c>
      <c r="I73" s="3" t="s">
        <v>360</v>
      </c>
      <c r="J73" s="112" t="s">
        <v>361</v>
      </c>
      <c r="K73" s="3" t="s">
        <v>321</v>
      </c>
      <c r="L73" s="24"/>
      <c r="M73" s="1"/>
      <c r="N73" s="19" t="s">
        <v>354</v>
      </c>
      <c r="O73" s="19" t="s">
        <v>355</v>
      </c>
      <c r="P73" s="19" t="s">
        <v>356</v>
      </c>
      <c r="Q73" s="19" t="s">
        <v>357</v>
      </c>
      <c r="R73" s="19" t="s">
        <v>358</v>
      </c>
      <c r="S73" s="19" t="s">
        <v>359</v>
      </c>
      <c r="T73" s="19" t="s">
        <v>360</v>
      </c>
      <c r="U73" s="121" t="s">
        <v>361</v>
      </c>
      <c r="W73" s="24"/>
      <c r="X73" s="24"/>
      <c r="Y73" s="24"/>
    </row>
    <row r="74" spans="1:25">
      <c r="B74" s="6" t="s">
        <v>362</v>
      </c>
      <c r="C74" s="15">
        <v>33.119999999999997</v>
      </c>
      <c r="D74" s="6">
        <v>0</v>
      </c>
      <c r="E74" s="6">
        <v>29.78</v>
      </c>
      <c r="F74" s="6">
        <v>0</v>
      </c>
      <c r="G74" s="6">
        <v>29.93</v>
      </c>
      <c r="H74" s="6">
        <v>27.55</v>
      </c>
      <c r="I74" s="16">
        <v>32.549999999999997</v>
      </c>
      <c r="J74" s="114">
        <v>31.51</v>
      </c>
      <c r="K74" s="16">
        <v>20.68</v>
      </c>
      <c r="L74" s="24"/>
      <c r="M74" s="9" t="s">
        <v>362</v>
      </c>
      <c r="N74" s="6">
        <f>C82-C88</f>
        <v>-0.20666666666666877</v>
      </c>
      <c r="O74" s="6">
        <v>0</v>
      </c>
      <c r="P74" s="6">
        <f>E82-E88</f>
        <v>-0.206666666666667</v>
      </c>
      <c r="Q74" s="6">
        <v>0</v>
      </c>
      <c r="R74" s="6">
        <f t="shared" ref="R74:U74" si="36">G82-G88</f>
        <v>-0.19333333333333336</v>
      </c>
      <c r="S74" s="6">
        <f t="shared" si="36"/>
        <v>5.6666666666667531E-2</v>
      </c>
      <c r="T74" s="6">
        <f t="shared" si="36"/>
        <v>-0.17666666666666941</v>
      </c>
      <c r="U74" s="122">
        <f t="shared" si="36"/>
        <v>0.17333333333333378</v>
      </c>
      <c r="W74" s="189"/>
      <c r="X74" s="189"/>
      <c r="Y74" s="189"/>
    </row>
    <row r="75" spans="1:25">
      <c r="B75" s="10" t="s">
        <v>363</v>
      </c>
      <c r="C75" s="24">
        <v>33.26</v>
      </c>
      <c r="D75" s="10">
        <v>0</v>
      </c>
      <c r="E75" s="10">
        <v>30.17</v>
      </c>
      <c r="F75" s="10">
        <v>0</v>
      </c>
      <c r="G75" s="10">
        <v>30.14</v>
      </c>
      <c r="H75" s="10">
        <v>27.47</v>
      </c>
      <c r="I75" s="5">
        <v>32.71</v>
      </c>
      <c r="J75" s="116">
        <v>31.19</v>
      </c>
      <c r="K75" s="5">
        <v>20.71</v>
      </c>
      <c r="L75" s="24"/>
      <c r="M75" s="4" t="s">
        <v>363</v>
      </c>
      <c r="N75" s="10">
        <f>C83-C88</f>
        <v>-9.6666666666669343E-2</v>
      </c>
      <c r="O75" s="10">
        <v>0</v>
      </c>
      <c r="P75" s="10">
        <f>E83-E88</f>
        <v>0.15333333333333243</v>
      </c>
      <c r="Q75" s="10">
        <v>0</v>
      </c>
      <c r="R75" s="10">
        <f t="shared" ref="R75:U75" si="37">G83-G88</f>
        <v>-1.3333333333333641E-2</v>
      </c>
      <c r="S75" s="10">
        <f t="shared" si="37"/>
        <v>-5.3333333333335453E-2</v>
      </c>
      <c r="T75" s="10">
        <f t="shared" si="37"/>
        <v>-4.6666666666666856E-2</v>
      </c>
      <c r="U75" s="123">
        <f t="shared" si="37"/>
        <v>-0.17666666666666764</v>
      </c>
      <c r="W75" s="188"/>
      <c r="X75" s="188"/>
      <c r="Y75" s="188"/>
    </row>
    <row r="76" spans="1:25" ht="18.350000000000001" thickBot="1">
      <c r="B76" s="14" t="s">
        <v>364</v>
      </c>
      <c r="C76" s="12">
        <v>33.51</v>
      </c>
      <c r="D76" s="14">
        <v>0</v>
      </c>
      <c r="E76" s="14">
        <v>29.92</v>
      </c>
      <c r="F76" s="14">
        <v>0</v>
      </c>
      <c r="G76" s="14">
        <v>30.21</v>
      </c>
      <c r="H76" s="14">
        <v>27.37</v>
      </c>
      <c r="I76" s="13">
        <v>32.83</v>
      </c>
      <c r="J76" s="118">
        <v>31.22</v>
      </c>
      <c r="K76" s="13">
        <v>20.56</v>
      </c>
      <c r="L76" s="24"/>
      <c r="M76" s="11" t="s">
        <v>364</v>
      </c>
      <c r="N76" s="14">
        <f>C84-C88</f>
        <v>0.30333333333333279</v>
      </c>
      <c r="O76" s="14">
        <v>0</v>
      </c>
      <c r="P76" s="14">
        <f>E84-E88</f>
        <v>5.3333333333334565E-2</v>
      </c>
      <c r="Q76" s="14">
        <v>0</v>
      </c>
      <c r="R76" s="14">
        <f t="shared" ref="R76:U76" si="38">G84-G88</f>
        <v>0.20666666666666877</v>
      </c>
      <c r="S76" s="14">
        <f t="shared" si="38"/>
        <v>-3.3333333333311899E-3</v>
      </c>
      <c r="T76" s="14">
        <f t="shared" si="38"/>
        <v>0.22333333333333272</v>
      </c>
      <c r="U76" s="124">
        <f t="shared" si="38"/>
        <v>3.333333333332078E-3</v>
      </c>
      <c r="W76" s="188"/>
      <c r="X76" s="188"/>
      <c r="Y76" s="188"/>
    </row>
    <row r="77" spans="1:25">
      <c r="B77" s="6" t="s">
        <v>365</v>
      </c>
      <c r="C77" s="15">
        <v>33.61</v>
      </c>
      <c r="D77" s="6">
        <v>0</v>
      </c>
      <c r="E77" s="6">
        <v>29.43</v>
      </c>
      <c r="F77" s="6">
        <v>0</v>
      </c>
      <c r="G77" s="6">
        <v>26.68</v>
      </c>
      <c r="H77" s="6">
        <v>26.92</v>
      </c>
      <c r="I77" s="16">
        <v>32.74</v>
      </c>
      <c r="J77" s="114">
        <v>25.93</v>
      </c>
      <c r="K77" s="16">
        <v>20.45</v>
      </c>
      <c r="L77" s="24"/>
      <c r="M77" s="9" t="s">
        <v>365</v>
      </c>
      <c r="N77" s="6">
        <f>C85-C88</f>
        <v>0.51333333333333364</v>
      </c>
      <c r="O77" s="6">
        <v>0</v>
      </c>
      <c r="P77" s="6">
        <f>E85-E88</f>
        <v>-0.32666666666666799</v>
      </c>
      <c r="Q77" s="6">
        <v>0</v>
      </c>
      <c r="R77" s="6">
        <f>G85-G88</f>
        <v>-3.2133333333333329</v>
      </c>
      <c r="S77" s="6">
        <f t="shared" ref="S77:U77" si="39">H85-H88</f>
        <v>-0.34333333333333105</v>
      </c>
      <c r="T77" s="6">
        <f t="shared" si="39"/>
        <v>0.24333333333333584</v>
      </c>
      <c r="U77" s="122">
        <f t="shared" si="39"/>
        <v>-5.1766666666666676</v>
      </c>
      <c r="W77" s="188"/>
      <c r="X77" s="188"/>
      <c r="Y77" s="188"/>
    </row>
    <row r="78" spans="1:25">
      <c r="B78" s="10" t="s">
        <v>366</v>
      </c>
      <c r="C78" s="24">
        <v>33.15</v>
      </c>
      <c r="D78" s="10">
        <v>0</v>
      </c>
      <c r="E78" s="10">
        <v>29.69</v>
      </c>
      <c r="F78" s="10">
        <v>0</v>
      </c>
      <c r="G78" s="10">
        <v>26.78</v>
      </c>
      <c r="H78" s="10">
        <v>27.63</v>
      </c>
      <c r="I78" s="5">
        <v>32.96</v>
      </c>
      <c r="J78" s="116">
        <v>26.71</v>
      </c>
      <c r="K78" s="5">
        <v>20.97</v>
      </c>
      <c r="L78" s="24"/>
      <c r="M78" s="4" t="s">
        <v>366</v>
      </c>
      <c r="N78" s="10">
        <f>C86-C88</f>
        <v>-0.46666666666666679</v>
      </c>
      <c r="O78" s="10">
        <v>0</v>
      </c>
      <c r="P78" s="10">
        <f>E86-E88</f>
        <v>-0.586666666666666</v>
      </c>
      <c r="Q78" s="10">
        <v>0</v>
      </c>
      <c r="R78" s="10">
        <f t="shared" ref="R78:U78" si="40">G86-G88</f>
        <v>-3.6333333333333311</v>
      </c>
      <c r="S78" s="10">
        <f t="shared" si="40"/>
        <v>-0.15333333333333332</v>
      </c>
      <c r="T78" s="10">
        <f t="shared" si="40"/>
        <v>-5.6666666666664867E-2</v>
      </c>
      <c r="U78" s="123">
        <f t="shared" si="40"/>
        <v>-4.9166666666666661</v>
      </c>
      <c r="W78" s="188"/>
      <c r="X78" s="188"/>
      <c r="Y78" s="188"/>
    </row>
    <row r="79" spans="1:25" ht="18.350000000000001" thickBot="1">
      <c r="B79" s="14" t="s">
        <v>367</v>
      </c>
      <c r="C79" s="12">
        <v>33.17</v>
      </c>
      <c r="D79" s="14">
        <v>0</v>
      </c>
      <c r="E79" s="14">
        <v>30.27</v>
      </c>
      <c r="F79" s="14">
        <v>0</v>
      </c>
      <c r="G79" s="14">
        <v>26.71</v>
      </c>
      <c r="H79" s="14">
        <v>27.19</v>
      </c>
      <c r="I79" s="13">
        <v>32.17</v>
      </c>
      <c r="J79" s="118">
        <v>25.98</v>
      </c>
      <c r="K79" s="13">
        <v>20.63</v>
      </c>
      <c r="L79" s="24"/>
      <c r="M79" s="11" t="s">
        <v>367</v>
      </c>
      <c r="N79" s="14">
        <f>C87-C88</f>
        <v>-0.1066666666666638</v>
      </c>
      <c r="O79" s="14">
        <v>0</v>
      </c>
      <c r="P79" s="14">
        <f>E87-E88</f>
        <v>0.33333333333333215</v>
      </c>
      <c r="Q79" s="14">
        <v>0</v>
      </c>
      <c r="R79" s="14">
        <f t="shared" ref="R79:U79" si="41">G87-G88</f>
        <v>-3.3633333333333315</v>
      </c>
      <c r="S79" s="14">
        <f t="shared" si="41"/>
        <v>-0.25333333333333119</v>
      </c>
      <c r="T79" s="14">
        <f t="shared" si="41"/>
        <v>-0.50666666666666416</v>
      </c>
      <c r="U79" s="124">
        <f t="shared" si="41"/>
        <v>-5.3066666666666666</v>
      </c>
      <c r="W79" s="188"/>
      <c r="X79" s="188"/>
      <c r="Y79" s="188"/>
    </row>
    <row r="80" spans="1:25" ht="18.350000000000001" thickBot="1">
      <c r="M80" s="25"/>
      <c r="N80" s="119"/>
      <c r="O80" s="119"/>
      <c r="P80" s="119"/>
      <c r="Q80" s="119"/>
      <c r="R80" s="119"/>
      <c r="S80" s="119"/>
      <c r="T80" s="119"/>
      <c r="U80" s="119"/>
      <c r="W80" s="188"/>
      <c r="X80" s="188"/>
      <c r="Y80" s="188"/>
    </row>
    <row r="81" spans="1:25" ht="18.350000000000001" thickBot="1">
      <c r="B81" s="1"/>
      <c r="C81" s="19" t="s">
        <v>354</v>
      </c>
      <c r="D81" s="19" t="s">
        <v>355</v>
      </c>
      <c r="E81" s="19" t="s">
        <v>356</v>
      </c>
      <c r="F81" s="19" t="s">
        <v>357</v>
      </c>
      <c r="G81" s="19" t="s">
        <v>358</v>
      </c>
      <c r="H81" s="19" t="s">
        <v>359</v>
      </c>
      <c r="I81" s="19" t="s">
        <v>360</v>
      </c>
      <c r="J81" s="111" t="s">
        <v>361</v>
      </c>
      <c r="K81" s="25"/>
      <c r="M81" s="1"/>
      <c r="N81" s="6" t="s">
        <v>354</v>
      </c>
      <c r="O81" s="19" t="s">
        <v>355</v>
      </c>
      <c r="P81" s="19" t="s">
        <v>356</v>
      </c>
      <c r="Q81" s="19" t="s">
        <v>357</v>
      </c>
      <c r="R81" s="19" t="s">
        <v>358</v>
      </c>
      <c r="S81" s="19" t="s">
        <v>359</v>
      </c>
      <c r="T81" s="19" t="s">
        <v>360</v>
      </c>
      <c r="U81" s="121" t="s">
        <v>361</v>
      </c>
      <c r="W81" s="188"/>
      <c r="X81" s="188"/>
      <c r="Y81" s="188"/>
    </row>
    <row r="82" spans="1:25">
      <c r="B82" s="9" t="s">
        <v>362</v>
      </c>
      <c r="C82" s="6">
        <f>C74-K74</f>
        <v>12.439999999999998</v>
      </c>
      <c r="D82" s="6">
        <v>0</v>
      </c>
      <c r="E82" s="6">
        <f>E74-K74</f>
        <v>9.1000000000000014</v>
      </c>
      <c r="F82" s="6">
        <v>0</v>
      </c>
      <c r="G82" s="6">
        <f>G74-K74</f>
        <v>9.25</v>
      </c>
      <c r="H82" s="6">
        <f>H74-K74</f>
        <v>6.870000000000001</v>
      </c>
      <c r="I82" s="6">
        <f>I74-K74</f>
        <v>11.869999999999997</v>
      </c>
      <c r="J82" s="113">
        <f>J74-K74</f>
        <v>10.830000000000002</v>
      </c>
      <c r="K82" s="25"/>
      <c r="M82" s="9" t="s">
        <v>362</v>
      </c>
      <c r="N82" s="6">
        <f>POWER(2,-N74)</f>
        <v>1.1540187517635578</v>
      </c>
      <c r="O82" s="6">
        <v>0</v>
      </c>
      <c r="P82" s="6">
        <f>POWER(2,-P74)</f>
        <v>1.1540187517635563</v>
      </c>
      <c r="Q82" s="6">
        <v>0</v>
      </c>
      <c r="R82" s="6">
        <f t="shared" ref="R82:U82" si="42">POWER(2,-R74)</f>
        <v>1.1434024869669057</v>
      </c>
      <c r="S82" s="6">
        <f t="shared" si="42"/>
        <v>0.96148305248265253</v>
      </c>
      <c r="T82" s="6">
        <f t="shared" si="42"/>
        <v>1.1302693892731581</v>
      </c>
      <c r="U82" s="6">
        <f t="shared" si="42"/>
        <v>0.88679138916319022</v>
      </c>
      <c r="W82" s="188"/>
      <c r="X82" s="188"/>
      <c r="Y82" s="188"/>
    </row>
    <row r="83" spans="1:25">
      <c r="B83" s="4" t="s">
        <v>363</v>
      </c>
      <c r="C83" s="10">
        <f t="shared" ref="C83:C87" si="43">C75-K75</f>
        <v>12.549999999999997</v>
      </c>
      <c r="D83" s="10">
        <v>0</v>
      </c>
      <c r="E83" s="10">
        <f t="shared" ref="E83:E87" si="44">E75-K75</f>
        <v>9.4600000000000009</v>
      </c>
      <c r="F83" s="10">
        <v>0</v>
      </c>
      <c r="G83" s="10">
        <f t="shared" ref="G83:G87" si="45">G75-K75</f>
        <v>9.43</v>
      </c>
      <c r="H83" s="10">
        <f t="shared" ref="H83:H87" si="46">H75-K75</f>
        <v>6.759999999999998</v>
      </c>
      <c r="I83" s="10">
        <f t="shared" ref="I83:I87" si="47">I75-K75</f>
        <v>12</v>
      </c>
      <c r="J83" s="115">
        <f t="shared" ref="J83:J86" si="48">J75-K75</f>
        <v>10.48</v>
      </c>
      <c r="K83" s="25"/>
      <c r="M83" s="4" t="s">
        <v>363</v>
      </c>
      <c r="N83" s="10">
        <f t="shared" ref="N83:P87" si="49">POWER(2,-N75)</f>
        <v>1.0692999985817404</v>
      </c>
      <c r="O83" s="10">
        <v>0</v>
      </c>
      <c r="P83" s="10">
        <f t="shared" si="49"/>
        <v>0.89917053563818639</v>
      </c>
      <c r="Q83" s="10">
        <v>0</v>
      </c>
      <c r="R83" s="10">
        <f t="shared" ref="R83:U83" si="50">POWER(2,-R75)</f>
        <v>1.0092848012118745</v>
      </c>
      <c r="S83" s="10">
        <f t="shared" si="50"/>
        <v>1.0376596591597489</v>
      </c>
      <c r="T83" s="10">
        <f t="shared" si="50"/>
        <v>1.032875715149387</v>
      </c>
      <c r="U83" s="10">
        <f t="shared" si="50"/>
        <v>1.1302693892731568</v>
      </c>
      <c r="W83" s="188"/>
      <c r="X83" s="188"/>
      <c r="Y83" s="188"/>
    </row>
    <row r="84" spans="1:25" ht="18.350000000000001" thickBot="1">
      <c r="B84" s="11" t="s">
        <v>364</v>
      </c>
      <c r="C84" s="14">
        <f t="shared" si="43"/>
        <v>12.95</v>
      </c>
      <c r="D84" s="14">
        <v>0</v>
      </c>
      <c r="E84" s="14">
        <f t="shared" si="44"/>
        <v>9.360000000000003</v>
      </c>
      <c r="F84" s="14">
        <v>0</v>
      </c>
      <c r="G84" s="14">
        <f t="shared" si="45"/>
        <v>9.6500000000000021</v>
      </c>
      <c r="H84" s="14">
        <f t="shared" si="46"/>
        <v>6.8100000000000023</v>
      </c>
      <c r="I84" s="14">
        <f t="shared" si="47"/>
        <v>12.27</v>
      </c>
      <c r="J84" s="117">
        <f t="shared" si="48"/>
        <v>10.66</v>
      </c>
      <c r="K84" s="25"/>
      <c r="M84" s="11" t="s">
        <v>364</v>
      </c>
      <c r="N84" s="14">
        <f t="shared" si="49"/>
        <v>0.81037786120994326</v>
      </c>
      <c r="O84" s="14">
        <v>0</v>
      </c>
      <c r="P84" s="14">
        <f t="shared" si="49"/>
        <v>0.9637071183915511</v>
      </c>
      <c r="Q84" s="14">
        <v>0</v>
      </c>
      <c r="R84" s="14">
        <f t="shared" ref="R84:U84" si="51">POWER(2,-R76)</f>
        <v>0.86653704584246294</v>
      </c>
      <c r="S84" s="14">
        <f t="shared" si="51"/>
        <v>1.0023131618421715</v>
      </c>
      <c r="T84" s="14">
        <f t="shared" si="51"/>
        <v>0.85658401897045666</v>
      </c>
      <c r="U84" s="14">
        <f t="shared" si="51"/>
        <v>0.99769217652702424</v>
      </c>
      <c r="W84" s="188"/>
      <c r="X84" s="188"/>
      <c r="Y84" s="188"/>
    </row>
    <row r="85" spans="1:25">
      <c r="B85" s="9" t="s">
        <v>365</v>
      </c>
      <c r="C85" s="6">
        <f t="shared" si="43"/>
        <v>13.16</v>
      </c>
      <c r="D85" s="6">
        <v>0</v>
      </c>
      <c r="E85" s="6">
        <f t="shared" si="44"/>
        <v>8.98</v>
      </c>
      <c r="F85" s="6">
        <v>0</v>
      </c>
      <c r="G85" s="6">
        <f t="shared" si="45"/>
        <v>6.23</v>
      </c>
      <c r="H85" s="6">
        <f t="shared" si="46"/>
        <v>6.4700000000000024</v>
      </c>
      <c r="I85" s="6">
        <f t="shared" si="47"/>
        <v>12.290000000000003</v>
      </c>
      <c r="J85" s="113">
        <f t="shared" si="48"/>
        <v>5.48</v>
      </c>
      <c r="K85" s="25"/>
      <c r="M85" s="9" t="s">
        <v>365</v>
      </c>
      <c r="N85" s="6">
        <f>POWER(2,-N77)</f>
        <v>0.7006018324436335</v>
      </c>
      <c r="O85" s="6">
        <v>0</v>
      </c>
      <c r="P85" s="6">
        <f>POWER(2,-P77)</f>
        <v>1.2541124095502625</v>
      </c>
      <c r="Q85" s="6">
        <v>0</v>
      </c>
      <c r="R85" s="6">
        <f t="shared" ref="R85:U85" si="52">POWER(2,-R77)</f>
        <v>9.2749103270047097</v>
      </c>
      <c r="S85" s="6">
        <f t="shared" si="52"/>
        <v>1.2686844938249286</v>
      </c>
      <c r="T85" s="6">
        <f t="shared" si="52"/>
        <v>0.84479117365502243</v>
      </c>
      <c r="U85" s="6">
        <f t="shared" si="52"/>
        <v>36.16862045674101</v>
      </c>
      <c r="W85" s="188"/>
      <c r="X85" s="188"/>
      <c r="Y85" s="188"/>
    </row>
    <row r="86" spans="1:25">
      <c r="B86" s="4" t="s">
        <v>366</v>
      </c>
      <c r="C86" s="10">
        <f t="shared" si="43"/>
        <v>12.18</v>
      </c>
      <c r="D86" s="10">
        <v>0</v>
      </c>
      <c r="E86" s="10">
        <f t="shared" si="44"/>
        <v>8.7200000000000024</v>
      </c>
      <c r="F86" s="10">
        <v>0</v>
      </c>
      <c r="G86" s="10">
        <f t="shared" si="45"/>
        <v>5.8100000000000023</v>
      </c>
      <c r="H86" s="10">
        <f t="shared" si="46"/>
        <v>6.66</v>
      </c>
      <c r="I86" s="10">
        <f t="shared" si="47"/>
        <v>11.990000000000002</v>
      </c>
      <c r="J86" s="115">
        <f t="shared" si="48"/>
        <v>5.740000000000002</v>
      </c>
      <c r="K86" s="25"/>
      <c r="M86" s="4" t="s">
        <v>366</v>
      </c>
      <c r="N86" s="10">
        <f t="shared" si="49"/>
        <v>1.3819128799677762</v>
      </c>
      <c r="O86" s="10">
        <v>0</v>
      </c>
      <c r="P86" s="10">
        <f t="shared" si="49"/>
        <v>1.5017729036347696</v>
      </c>
      <c r="Q86" s="10">
        <v>0</v>
      </c>
      <c r="R86" s="10">
        <f t="shared" ref="R86:U86" si="53">POWER(2,-R78)</f>
        <v>12.409158094669856</v>
      </c>
      <c r="S86" s="10">
        <f t="shared" si="53"/>
        <v>1.1121360858318723</v>
      </c>
      <c r="T86" s="10">
        <f t="shared" si="53"/>
        <v>1.0400599338884764</v>
      </c>
      <c r="U86" s="10">
        <f t="shared" si="53"/>
        <v>30.203978005814175</v>
      </c>
      <c r="W86" s="24"/>
      <c r="X86" s="24"/>
      <c r="Y86" s="24"/>
    </row>
    <row r="87" spans="1:25" ht="18.350000000000001" thickBot="1">
      <c r="B87" s="11" t="s">
        <v>367</v>
      </c>
      <c r="C87" s="14">
        <f t="shared" si="43"/>
        <v>12.540000000000003</v>
      </c>
      <c r="D87" s="14">
        <v>0</v>
      </c>
      <c r="E87" s="14">
        <f t="shared" si="44"/>
        <v>9.64</v>
      </c>
      <c r="F87" s="14">
        <v>0</v>
      </c>
      <c r="G87" s="14">
        <f t="shared" si="45"/>
        <v>6.0800000000000018</v>
      </c>
      <c r="H87" s="14">
        <f t="shared" si="46"/>
        <v>6.5600000000000023</v>
      </c>
      <c r="I87" s="14">
        <f t="shared" si="47"/>
        <v>11.540000000000003</v>
      </c>
      <c r="J87" s="117">
        <f>J79-K79</f>
        <v>5.3500000000000014</v>
      </c>
      <c r="K87" s="25"/>
      <c r="M87" s="11" t="s">
        <v>367</v>
      </c>
      <c r="N87" s="14">
        <f t="shared" si="49"/>
        <v>1.0767375682475209</v>
      </c>
      <c r="O87" s="14">
        <v>0</v>
      </c>
      <c r="P87" s="14">
        <f t="shared" si="49"/>
        <v>0.79370052598410046</v>
      </c>
      <c r="Q87" s="14">
        <v>0</v>
      </c>
      <c r="R87" s="14">
        <f t="shared" ref="R87:U87" si="54">POWER(2,-R79)</f>
        <v>10.29115735501121</v>
      </c>
      <c r="S87" s="14">
        <f t="shared" si="54"/>
        <v>1.1919579435235841</v>
      </c>
      <c r="T87" s="14">
        <f t="shared" si="54"/>
        <v>1.4207637391289734</v>
      </c>
      <c r="U87" s="14">
        <f t="shared" si="54"/>
        <v>39.579093549101998</v>
      </c>
      <c r="W87" s="24"/>
      <c r="X87" s="24"/>
      <c r="Y87" s="24"/>
    </row>
    <row r="88" spans="1:25" ht="18.350000000000001" thickBot="1">
      <c r="B88" s="11"/>
      <c r="C88" s="120">
        <f>AVERAGE(C82:C84)</f>
        <v>12.646666666666667</v>
      </c>
      <c r="D88" s="120"/>
      <c r="E88" s="120">
        <f>AVERAGE(E82:E84)</f>
        <v>9.3066666666666684</v>
      </c>
      <c r="F88" s="120"/>
      <c r="G88" s="120">
        <f>AVERAGE(G82:G84)</f>
        <v>9.4433333333333334</v>
      </c>
      <c r="H88" s="120">
        <f>AVERAGE(H82:H84)</f>
        <v>6.8133333333333335</v>
      </c>
      <c r="I88" s="120">
        <f>AVERAGE(I82:I84)</f>
        <v>12.046666666666667</v>
      </c>
      <c r="J88" s="120">
        <f>AVERAGE(J82:J84)</f>
        <v>10.656666666666668</v>
      </c>
      <c r="K88" s="119"/>
      <c r="W88" s="24"/>
      <c r="X88" s="24"/>
      <c r="Y88" s="24"/>
    </row>
    <row r="89" spans="1:25" ht="18.350000000000001" thickBot="1"/>
    <row r="90" spans="1:25" ht="18.350000000000001" thickBot="1">
      <c r="B90" s="9"/>
      <c r="C90" s="6" t="s">
        <v>354</v>
      </c>
      <c r="D90" s="6" t="s">
        <v>355</v>
      </c>
      <c r="E90" s="6" t="s">
        <v>356</v>
      </c>
      <c r="F90" s="6" t="s">
        <v>357</v>
      </c>
      <c r="G90" s="6" t="s">
        <v>358</v>
      </c>
      <c r="H90" s="16" t="s">
        <v>359</v>
      </c>
      <c r="I90" s="15" t="s">
        <v>360</v>
      </c>
      <c r="J90" s="113" t="s">
        <v>361</v>
      </c>
      <c r="K90" s="25"/>
    </row>
    <row r="91" spans="1:25">
      <c r="B91" s="9" t="s">
        <v>316</v>
      </c>
      <c r="C91" s="57">
        <f>AVERAGE(N82:N84)</f>
        <v>1.0112322038517472</v>
      </c>
      <c r="D91" s="57">
        <v>0</v>
      </c>
      <c r="E91" s="57">
        <f>AVERAGE(P82:P84)</f>
        <v>1.0056321352644313</v>
      </c>
      <c r="F91" s="57">
        <v>0</v>
      </c>
      <c r="G91" s="57">
        <f>AVERAGE(R82:R84)</f>
        <v>1.0064081113404144</v>
      </c>
      <c r="H91" s="104">
        <f>AVERAGE(S82:S84)</f>
        <v>1.0004852911615243</v>
      </c>
      <c r="I91" s="125">
        <f>AVERAGE(T82:T84)</f>
        <v>1.0065763744643339</v>
      </c>
      <c r="J91" s="57">
        <f>AVERAGE(U82:U84)</f>
        <v>1.0049176516544571</v>
      </c>
      <c r="K91" s="25"/>
    </row>
    <row r="92" spans="1:25" ht="18.350000000000001" thickBot="1">
      <c r="B92" s="11" t="s">
        <v>369</v>
      </c>
      <c r="C92" s="48">
        <f>AVERAGE(N85:N87)</f>
        <v>1.0530840935529768</v>
      </c>
      <c r="D92" s="48">
        <v>0</v>
      </c>
      <c r="E92" s="48">
        <f>AVERAGE(P85:P87)</f>
        <v>1.1831952797230441</v>
      </c>
      <c r="F92" s="48">
        <v>0</v>
      </c>
      <c r="G92" s="48">
        <f>AVERAGE(R85:R87)</f>
        <v>10.658408592228591</v>
      </c>
      <c r="H92" s="107">
        <f>AVERAGE(S85:S87)</f>
        <v>1.1909261743934616</v>
      </c>
      <c r="I92" s="126">
        <f>AVERAGE(T85:T87)</f>
        <v>1.1018716155574906</v>
      </c>
      <c r="J92" s="48">
        <f>AVERAGE(U85:U87)</f>
        <v>35.317230670552398</v>
      </c>
      <c r="K92" s="25"/>
    </row>
    <row r="93" spans="1:25" ht="18.350000000000001" thickBot="1"/>
    <row r="94" spans="1:25" ht="18.350000000000001" thickBot="1">
      <c r="A94" s="18" t="s">
        <v>370</v>
      </c>
      <c r="B94" s="19" t="s">
        <v>379</v>
      </c>
      <c r="C94" s="3" t="s">
        <v>371</v>
      </c>
      <c r="D94" s="19" t="s">
        <v>181</v>
      </c>
      <c r="E94" s="19" t="s">
        <v>372</v>
      </c>
      <c r="F94" s="19" t="s">
        <v>373</v>
      </c>
      <c r="G94" s="19" t="s">
        <v>374</v>
      </c>
      <c r="H94" s="26"/>
      <c r="I94" s="19" t="s">
        <v>379</v>
      </c>
      <c r="J94" s="3" t="s">
        <v>371</v>
      </c>
      <c r="K94" s="19" t="s">
        <v>181</v>
      </c>
      <c r="L94" s="19" t="s">
        <v>372</v>
      </c>
      <c r="M94" s="19" t="s">
        <v>373</v>
      </c>
      <c r="N94" s="19" t="s">
        <v>374</v>
      </c>
      <c r="P94" s="24"/>
      <c r="Q94" s="24"/>
      <c r="R94" s="24"/>
      <c r="S94" s="24"/>
      <c r="T94" s="24"/>
    </row>
    <row r="95" spans="1:25">
      <c r="B95" s="6" t="s">
        <v>375</v>
      </c>
      <c r="C95" s="6">
        <v>143.66999999999999</v>
      </c>
      <c r="D95" s="6">
        <v>76.33</v>
      </c>
      <c r="E95" s="6">
        <v>17.329999999999998</v>
      </c>
      <c r="F95" s="6">
        <v>22.33</v>
      </c>
      <c r="G95" s="6">
        <v>11.3</v>
      </c>
      <c r="H95" s="127"/>
      <c r="I95" s="10" t="s">
        <v>381</v>
      </c>
      <c r="J95" s="10">
        <v>44.33</v>
      </c>
      <c r="K95" s="10">
        <v>24.67</v>
      </c>
      <c r="L95" s="10">
        <v>5.33</v>
      </c>
      <c r="M95" s="10">
        <v>7.33</v>
      </c>
      <c r="N95" s="10">
        <v>3.67</v>
      </c>
      <c r="O95" s="127"/>
      <c r="P95" s="24"/>
      <c r="Q95" s="24"/>
      <c r="R95" s="24"/>
      <c r="S95" s="24"/>
      <c r="T95" s="24"/>
    </row>
    <row r="96" spans="1:25">
      <c r="B96" s="10" t="s">
        <v>376</v>
      </c>
      <c r="C96" s="10">
        <v>156.66999999999999</v>
      </c>
      <c r="D96" s="10">
        <v>78.33</v>
      </c>
      <c r="E96" s="10">
        <v>21.33</v>
      </c>
      <c r="F96" s="10">
        <v>23.33</v>
      </c>
      <c r="G96" s="10">
        <v>9.67</v>
      </c>
      <c r="H96" s="127"/>
      <c r="I96" s="10" t="s">
        <v>382</v>
      </c>
      <c r="J96" s="10">
        <v>53</v>
      </c>
      <c r="K96" s="10">
        <v>18.670000000000002</v>
      </c>
      <c r="L96" s="10">
        <v>7</v>
      </c>
      <c r="M96" s="10">
        <v>7.67</v>
      </c>
      <c r="N96" s="10">
        <v>3.67</v>
      </c>
      <c r="O96" s="127"/>
      <c r="P96" s="189"/>
      <c r="Q96" s="189"/>
      <c r="R96" s="189"/>
      <c r="S96" s="24"/>
      <c r="T96" s="24"/>
    </row>
    <row r="97" spans="1:20" ht="18.350000000000001" thickBot="1">
      <c r="B97" s="14" t="s">
        <v>377</v>
      </c>
      <c r="C97" s="14">
        <v>157.33000000000001</v>
      </c>
      <c r="D97" s="14">
        <v>76</v>
      </c>
      <c r="E97" s="14">
        <v>18.329999999999998</v>
      </c>
      <c r="F97" s="14">
        <v>20.67</v>
      </c>
      <c r="G97" s="14">
        <v>10.67</v>
      </c>
      <c r="H97" s="127"/>
      <c r="I97" s="14" t="s">
        <v>383</v>
      </c>
      <c r="J97" s="14">
        <v>58</v>
      </c>
      <c r="K97" s="14">
        <v>24.33</v>
      </c>
      <c r="L97" s="14">
        <v>8.67</v>
      </c>
      <c r="M97" s="14">
        <v>9</v>
      </c>
      <c r="N97" s="14">
        <v>5</v>
      </c>
      <c r="O97" s="127"/>
      <c r="P97" s="188"/>
      <c r="Q97" s="188"/>
      <c r="R97" s="188"/>
      <c r="S97" s="24"/>
      <c r="T97" s="24"/>
    </row>
    <row r="98" spans="1:20">
      <c r="B98" s="6"/>
      <c r="C98" s="57">
        <f>AVERAGE(C95:C97)</f>
        <v>152.55666666666664</v>
      </c>
      <c r="D98" s="57">
        <f t="shared" ref="D98:G98" si="55">AVERAGE(D95:D97)</f>
        <v>76.88666666666667</v>
      </c>
      <c r="E98" s="57">
        <f t="shared" si="55"/>
        <v>18.996666666666666</v>
      </c>
      <c r="F98" s="57">
        <f t="shared" si="55"/>
        <v>22.11</v>
      </c>
      <c r="G98" s="57">
        <f t="shared" si="55"/>
        <v>10.546666666666667</v>
      </c>
      <c r="H98" s="26"/>
      <c r="I98" s="6"/>
      <c r="J98" s="57">
        <f>AVERAGE(J95:J97)</f>
        <v>51.776666666666664</v>
      </c>
      <c r="K98" s="57">
        <f t="shared" ref="K98:N98" si="56">AVERAGE(K95:K97)</f>
        <v>22.556666666666668</v>
      </c>
      <c r="L98" s="57">
        <f t="shared" si="56"/>
        <v>7</v>
      </c>
      <c r="M98" s="57">
        <f t="shared" si="56"/>
        <v>8</v>
      </c>
      <c r="N98" s="57">
        <f t="shared" si="56"/>
        <v>4.1133333333333333</v>
      </c>
      <c r="O98" s="26"/>
      <c r="P98" s="188"/>
      <c r="Q98" s="188"/>
      <c r="R98" s="188"/>
      <c r="S98" s="24"/>
      <c r="T98" s="24"/>
    </row>
    <row r="99" spans="1:20" ht="18.350000000000001" thickBot="1">
      <c r="B99" s="14"/>
      <c r="C99" s="23">
        <f>STDEV(C95:C97)</f>
        <v>7.7031508704771872</v>
      </c>
      <c r="D99" s="23">
        <f t="shared" ref="D99:F99" si="57">STDEV(D95:D97)</f>
        <v>1.2608066201179831</v>
      </c>
      <c r="E99" s="23">
        <f t="shared" si="57"/>
        <v>2.0816659994661331</v>
      </c>
      <c r="F99" s="23">
        <f t="shared" si="57"/>
        <v>1.3435773144854728</v>
      </c>
      <c r="G99" s="23">
        <f>STDEV(G95:G97)</f>
        <v>0.82196918028192145</v>
      </c>
      <c r="H99" s="26"/>
      <c r="I99" s="14"/>
      <c r="J99" s="23">
        <f>STDEV(J95:J97)</f>
        <v>6.9166200801644733</v>
      </c>
      <c r="K99" s="23">
        <f t="shared" ref="K99:M99" si="58">STDEV(K95:K97)</f>
        <v>3.3702423256100293</v>
      </c>
      <c r="L99" s="23">
        <f t="shared" si="58"/>
        <v>1.6699999999999995</v>
      </c>
      <c r="M99" s="23">
        <f t="shared" si="58"/>
        <v>0.88255311454892049</v>
      </c>
      <c r="N99" s="23">
        <f>STDEV(N95:N97)</f>
        <v>0.76787585802220115</v>
      </c>
      <c r="O99" s="26"/>
      <c r="P99" s="188"/>
      <c r="Q99" s="188"/>
      <c r="R99" s="188"/>
      <c r="S99" s="24"/>
      <c r="T99" s="24"/>
    </row>
    <row r="100" spans="1:20" ht="18.350000000000001" thickBot="1">
      <c r="H100" s="26"/>
      <c r="O100" s="26"/>
      <c r="P100" s="188"/>
      <c r="Q100" s="188"/>
      <c r="R100" s="188"/>
      <c r="S100" s="24"/>
      <c r="T100" s="24"/>
    </row>
    <row r="101" spans="1:20" ht="18.350000000000001" thickBot="1">
      <c r="A101" s="18" t="s">
        <v>380</v>
      </c>
      <c r="B101" s="19" t="s">
        <v>384</v>
      </c>
      <c r="C101" s="3" t="s">
        <v>371</v>
      </c>
      <c r="D101" s="19" t="s">
        <v>181</v>
      </c>
      <c r="E101" s="19" t="s">
        <v>372</v>
      </c>
      <c r="F101" s="19" t="s">
        <v>373</v>
      </c>
      <c r="G101" s="19" t="s">
        <v>374</v>
      </c>
      <c r="H101" s="26"/>
      <c r="I101" s="19" t="s">
        <v>384</v>
      </c>
      <c r="J101" s="3" t="s">
        <v>371</v>
      </c>
      <c r="K101" s="19" t="s">
        <v>181</v>
      </c>
      <c r="L101" s="19" t="s">
        <v>372</v>
      </c>
      <c r="M101" s="19" t="s">
        <v>373</v>
      </c>
      <c r="N101" s="19" t="s">
        <v>374</v>
      </c>
      <c r="O101" s="26"/>
      <c r="P101" s="188"/>
      <c r="Q101" s="188"/>
      <c r="R101" s="188"/>
      <c r="S101" s="24"/>
      <c r="T101" s="24"/>
    </row>
    <row r="102" spans="1:20">
      <c r="B102" s="6" t="s">
        <v>375</v>
      </c>
      <c r="C102" s="6">
        <v>53.02</v>
      </c>
      <c r="D102" s="6">
        <v>28.17</v>
      </c>
      <c r="E102" s="6">
        <v>6.4</v>
      </c>
      <c r="F102" s="6">
        <v>8.24</v>
      </c>
      <c r="G102" s="6">
        <v>4.17</v>
      </c>
      <c r="H102" s="127"/>
      <c r="I102" s="10" t="s">
        <v>381</v>
      </c>
      <c r="J102" s="10">
        <v>51.95</v>
      </c>
      <c r="K102" s="10">
        <v>28.91</v>
      </c>
      <c r="L102" s="10">
        <v>6.25</v>
      </c>
      <c r="M102" s="10">
        <v>8.59</v>
      </c>
      <c r="N102" s="10">
        <v>4.3</v>
      </c>
      <c r="O102" s="127"/>
      <c r="P102" s="188"/>
      <c r="Q102" s="188"/>
      <c r="R102" s="188"/>
      <c r="S102" s="24"/>
      <c r="T102" s="24"/>
    </row>
    <row r="103" spans="1:20">
      <c r="B103" s="10" t="s">
        <v>376</v>
      </c>
      <c r="C103" s="10">
        <v>54.15</v>
      </c>
      <c r="D103" s="10">
        <v>27.07</v>
      </c>
      <c r="E103" s="10">
        <v>7.37</v>
      </c>
      <c r="F103" s="10">
        <v>8.06</v>
      </c>
      <c r="G103" s="10">
        <v>3.35</v>
      </c>
      <c r="H103" s="127"/>
      <c r="I103" s="10" t="s">
        <v>382</v>
      </c>
      <c r="J103" s="10">
        <v>58.88</v>
      </c>
      <c r="K103" s="10">
        <v>20.74</v>
      </c>
      <c r="L103" s="10">
        <v>7.78</v>
      </c>
      <c r="M103" s="10">
        <v>8.52</v>
      </c>
      <c r="N103" s="10">
        <v>4.08</v>
      </c>
      <c r="O103" s="127"/>
      <c r="P103" s="188"/>
      <c r="Q103" s="188"/>
      <c r="R103" s="188"/>
      <c r="S103" s="24"/>
      <c r="T103" s="24"/>
    </row>
    <row r="104" spans="1:20" ht="18.350000000000001" thickBot="1">
      <c r="B104" s="14" t="s">
        <v>377</v>
      </c>
      <c r="C104" s="14">
        <v>55.59</v>
      </c>
      <c r="D104" s="14">
        <v>26.86</v>
      </c>
      <c r="E104" s="14">
        <v>6.48</v>
      </c>
      <c r="F104" s="14">
        <v>7.3</v>
      </c>
      <c r="G104" s="14">
        <v>3.77</v>
      </c>
      <c r="H104" s="127"/>
      <c r="I104" s="14" t="s">
        <v>383</v>
      </c>
      <c r="J104" s="14">
        <v>55.24</v>
      </c>
      <c r="K104" s="14">
        <v>23.17</v>
      </c>
      <c r="L104" s="14">
        <v>8.26</v>
      </c>
      <c r="M104" s="14">
        <v>8.57</v>
      </c>
      <c r="N104" s="14">
        <v>4.76</v>
      </c>
      <c r="O104" s="127"/>
      <c r="P104" s="188"/>
      <c r="Q104" s="188"/>
      <c r="R104" s="188"/>
      <c r="S104" s="24"/>
      <c r="T104" s="24"/>
    </row>
    <row r="105" spans="1:20">
      <c r="B105" s="6"/>
      <c r="C105" s="57">
        <f>AVERAGE(C102:C104)</f>
        <v>54.25333333333333</v>
      </c>
      <c r="D105" s="57">
        <f t="shared" ref="D105:G105" si="59">AVERAGE(D102:D104)</f>
        <v>27.366666666666664</v>
      </c>
      <c r="E105" s="57">
        <f t="shared" si="59"/>
        <v>6.75</v>
      </c>
      <c r="F105" s="57">
        <f t="shared" si="59"/>
        <v>7.8666666666666671</v>
      </c>
      <c r="G105" s="57">
        <f t="shared" si="59"/>
        <v>3.7633333333333332</v>
      </c>
      <c r="I105" s="6"/>
      <c r="J105" s="57">
        <f>AVERAGE(J102:J104)</f>
        <v>55.356666666666676</v>
      </c>
      <c r="K105" s="57">
        <f t="shared" ref="K105:N105" si="60">AVERAGE(K102:K104)</f>
        <v>24.27333333333333</v>
      </c>
      <c r="L105" s="57">
        <f t="shared" si="60"/>
        <v>7.43</v>
      </c>
      <c r="M105" s="57">
        <f t="shared" si="60"/>
        <v>8.56</v>
      </c>
      <c r="N105" s="57">
        <f t="shared" si="60"/>
        <v>4.38</v>
      </c>
      <c r="O105" s="26"/>
      <c r="P105" s="188"/>
      <c r="Q105" s="188"/>
      <c r="R105" s="188"/>
      <c r="S105" s="24"/>
      <c r="T105" s="24"/>
    </row>
    <row r="106" spans="1:20" ht="18.350000000000001" thickBot="1">
      <c r="B106" s="14"/>
      <c r="C106" s="23">
        <f>STDEV(C102:C104)</f>
        <v>1.2881123139436772</v>
      </c>
      <c r="D106" s="23">
        <f t="shared" ref="D106:F106" si="61">STDEV(D102:D104)</f>
        <v>0.70358605254320872</v>
      </c>
      <c r="E106" s="23">
        <f t="shared" si="61"/>
        <v>0.53842362503887198</v>
      </c>
      <c r="F106" s="23">
        <f t="shared" si="61"/>
        <v>0.49893219312180448</v>
      </c>
      <c r="G106" s="23">
        <f>STDEV(G102:G104)</f>
        <v>0.41004064839151405</v>
      </c>
      <c r="I106" s="14"/>
      <c r="J106" s="23">
        <f>STDEV(J102:J104)</f>
        <v>3.4664727509867048</v>
      </c>
      <c r="K106" s="23">
        <f t="shared" ref="K106:M106" si="62">STDEV(K102:K104)</f>
        <v>4.1952632019139688</v>
      </c>
      <c r="L106" s="23">
        <f t="shared" si="62"/>
        <v>1.0497142468310128</v>
      </c>
      <c r="M106" s="23">
        <f t="shared" si="62"/>
        <v>3.6055512754640105E-2</v>
      </c>
      <c r="N106" s="23">
        <f>STDEV(N102:N104)</f>
        <v>0.34698703145794935</v>
      </c>
      <c r="P106" s="188"/>
      <c r="Q106" s="188"/>
      <c r="R106" s="188"/>
      <c r="S106" s="24"/>
      <c r="T106" s="24"/>
    </row>
    <row r="107" spans="1:20" ht="18.350000000000001" thickBot="1">
      <c r="P107" s="188"/>
      <c r="Q107" s="188"/>
      <c r="R107" s="188"/>
      <c r="S107" s="24"/>
      <c r="T107" s="24"/>
    </row>
    <row r="108" spans="1:20" ht="18.350000000000001" thickBot="1">
      <c r="A108" s="18" t="s">
        <v>385</v>
      </c>
      <c r="B108" s="19"/>
      <c r="C108" s="2" t="s">
        <v>110</v>
      </c>
      <c r="D108" s="2" t="s">
        <v>111</v>
      </c>
      <c r="E108" s="3" t="s">
        <v>112</v>
      </c>
      <c r="G108" s="19"/>
      <c r="H108" s="2" t="s">
        <v>110</v>
      </c>
      <c r="I108" s="2" t="s">
        <v>111</v>
      </c>
      <c r="J108" s="3" t="s">
        <v>112</v>
      </c>
      <c r="P108" s="24"/>
      <c r="Q108" s="24"/>
      <c r="R108" s="24"/>
      <c r="S108" s="24"/>
      <c r="T108" s="24"/>
    </row>
    <row r="109" spans="1:20">
      <c r="B109" s="6" t="s">
        <v>375</v>
      </c>
      <c r="C109" s="15">
        <v>52.74</v>
      </c>
      <c r="D109" s="15">
        <v>32.229999999999997</v>
      </c>
      <c r="E109" s="16">
        <v>14.67</v>
      </c>
      <c r="G109" s="6" t="s">
        <v>381</v>
      </c>
      <c r="H109" s="15">
        <v>78.209999999999994</v>
      </c>
      <c r="I109" s="15">
        <v>16.79</v>
      </c>
      <c r="J109" s="16">
        <v>3.82</v>
      </c>
      <c r="P109" s="24"/>
      <c r="Q109" s="24"/>
      <c r="R109" s="24"/>
      <c r="S109" s="24"/>
      <c r="T109" s="24"/>
    </row>
    <row r="110" spans="1:20">
      <c r="B110" s="10" t="s">
        <v>376</v>
      </c>
      <c r="C110" s="190">
        <v>57.2</v>
      </c>
      <c r="D110" s="190">
        <v>29.8</v>
      </c>
      <c r="E110" s="181">
        <v>11.6</v>
      </c>
      <c r="G110" s="10" t="s">
        <v>382</v>
      </c>
      <c r="H110" s="24">
        <v>68.39</v>
      </c>
      <c r="I110" s="24">
        <v>27.45</v>
      </c>
      <c r="J110" s="5">
        <v>4.55</v>
      </c>
    </row>
    <row r="111" spans="1:20">
      <c r="B111" s="10" t="s">
        <v>377</v>
      </c>
      <c r="C111" s="24">
        <v>51.35</v>
      </c>
      <c r="D111" s="24">
        <v>35.659999999999997</v>
      </c>
      <c r="E111" s="5">
        <v>12.37</v>
      </c>
      <c r="G111" s="10" t="s">
        <v>383</v>
      </c>
      <c r="H111" s="24">
        <v>64.239999999999995</v>
      </c>
      <c r="I111" s="24">
        <v>32.14</v>
      </c>
      <c r="J111" s="5">
        <v>3.41</v>
      </c>
    </row>
    <row r="112" spans="1:20" ht="18.350000000000001" thickBot="1">
      <c r="B112" s="53" t="s">
        <v>386</v>
      </c>
      <c r="C112" s="12">
        <v>49.93</v>
      </c>
      <c r="D112" s="12">
        <v>32.82</v>
      </c>
      <c r="E112" s="13">
        <v>17.16</v>
      </c>
      <c r="G112" s="53" t="s">
        <v>387</v>
      </c>
      <c r="H112" s="191">
        <v>71</v>
      </c>
      <c r="I112" s="191">
        <v>25.8</v>
      </c>
      <c r="J112" s="192">
        <v>2.42</v>
      </c>
    </row>
    <row r="113" spans="1:11" ht="18.350000000000001" thickBot="1">
      <c r="B113" s="6"/>
      <c r="C113" s="86">
        <f>AVERAGE(C109:C112)</f>
        <v>52.805</v>
      </c>
      <c r="D113" s="64">
        <f>AVERAGE(D109:D112)</f>
        <v>32.627499999999998</v>
      </c>
      <c r="E113" s="60">
        <f>AVERAGE(E109:E112)</f>
        <v>13.95</v>
      </c>
      <c r="F113" s="7"/>
      <c r="G113" s="6"/>
      <c r="H113" s="86">
        <f>AVERAGE(H109:H112)</f>
        <v>70.459999999999994</v>
      </c>
      <c r="I113" s="64">
        <f>AVERAGE(I109:I112)</f>
        <v>25.544999999999998</v>
      </c>
      <c r="J113" s="60">
        <f>AVERAGE(J109:J112)</f>
        <v>3.55</v>
      </c>
    </row>
    <row r="114" spans="1:11" ht="18.350000000000001" thickBot="1">
      <c r="B114" s="14"/>
      <c r="C114" s="85">
        <f>STDEV(C109:C112)</f>
        <v>3.1465801541779728</v>
      </c>
      <c r="D114" s="65">
        <f>STDEV(D109:D112)</f>
        <v>2.4073412027933765</v>
      </c>
      <c r="E114" s="61">
        <f>STDEV(E109:E112)</f>
        <v>2.5060859256351673</v>
      </c>
      <c r="G114" s="14"/>
      <c r="H114" s="85">
        <f>STDEV(H109:H112)</f>
        <v>5.8687704561233822</v>
      </c>
      <c r="I114" s="65">
        <f>STDEV(I109:I112)</f>
        <v>6.4249020744807188</v>
      </c>
      <c r="J114" s="61">
        <f>STDEV(J109:J112)</f>
        <v>0.88870692581975641</v>
      </c>
    </row>
    <row r="115" spans="1:11" ht="18.350000000000001" thickBot="1"/>
    <row r="116" spans="1:11" ht="18.350000000000001" thickBot="1">
      <c r="A116" s="18" t="s">
        <v>644</v>
      </c>
      <c r="B116" s="6" t="s">
        <v>49</v>
      </c>
      <c r="C116" s="16" t="s">
        <v>378</v>
      </c>
      <c r="E116" s="24"/>
      <c r="F116" s="24"/>
      <c r="G116" s="24"/>
      <c r="H116" s="24"/>
      <c r="I116" s="24"/>
      <c r="J116" s="24"/>
      <c r="K116" s="24"/>
    </row>
    <row r="117" spans="1:11">
      <c r="B117" s="6">
        <v>16.510000000000002</v>
      </c>
      <c r="C117" s="16">
        <v>5.34</v>
      </c>
      <c r="E117" s="24"/>
      <c r="F117" s="24"/>
      <c r="G117" s="24"/>
      <c r="H117" s="24"/>
      <c r="I117" s="24"/>
      <c r="J117" s="24"/>
      <c r="K117" s="24"/>
    </row>
    <row r="118" spans="1:11">
      <c r="B118" s="10">
        <v>19.61</v>
      </c>
      <c r="C118" s="5">
        <v>8</v>
      </c>
      <c r="E118" s="24"/>
      <c r="F118" s="189"/>
      <c r="G118" s="189"/>
      <c r="H118" s="189"/>
      <c r="I118" s="24"/>
      <c r="J118" s="24"/>
      <c r="K118" s="24"/>
    </row>
    <row r="119" spans="1:11">
      <c r="B119" s="10">
        <v>14.81</v>
      </c>
      <c r="C119" s="5">
        <v>6.57</v>
      </c>
      <c r="E119" s="24"/>
      <c r="F119" s="188"/>
      <c r="G119" s="188"/>
      <c r="H119" s="188"/>
      <c r="I119" s="24"/>
      <c r="J119" s="24"/>
      <c r="K119" s="24"/>
    </row>
    <row r="120" spans="1:11" ht="18.350000000000001" thickBot="1">
      <c r="B120" s="53">
        <v>17.14</v>
      </c>
      <c r="C120" s="56">
        <v>7.33</v>
      </c>
      <c r="E120" s="24"/>
      <c r="F120" s="188"/>
      <c r="G120" s="188"/>
      <c r="H120" s="188"/>
      <c r="I120" s="24"/>
      <c r="J120" s="24"/>
      <c r="K120" s="24"/>
    </row>
    <row r="121" spans="1:11" ht="18.350000000000001" thickBot="1">
      <c r="B121" s="27">
        <f>AVERAGE(B117:B120)</f>
        <v>17.017500000000002</v>
      </c>
      <c r="C121" s="27">
        <f>AVERAGE(C117:C120)</f>
        <v>6.8100000000000005</v>
      </c>
      <c r="E121" s="24"/>
      <c r="F121" s="188"/>
      <c r="G121" s="188"/>
      <c r="H121" s="188"/>
      <c r="I121" s="24"/>
      <c r="J121" s="24"/>
      <c r="K121" s="24"/>
    </row>
    <row r="122" spans="1:11" ht="18.350000000000001" thickBot="1">
      <c r="B122" s="28">
        <f>STDEV(B117:B120)</f>
        <v>1.9888585503582834</v>
      </c>
      <c r="C122" s="28">
        <f>STDEV(C117:C120)</f>
        <v>1.1409060726749847</v>
      </c>
      <c r="E122" s="24"/>
      <c r="F122" s="188"/>
      <c r="G122" s="188"/>
      <c r="H122" s="188"/>
      <c r="I122" s="24"/>
      <c r="J122" s="24"/>
      <c r="K122" s="24"/>
    </row>
    <row r="123" spans="1:11">
      <c r="E123" s="24"/>
      <c r="F123" s="188"/>
      <c r="G123" s="188"/>
      <c r="H123" s="188"/>
      <c r="I123" s="24"/>
      <c r="J123" s="24"/>
      <c r="K123" s="24"/>
    </row>
    <row r="124" spans="1:11">
      <c r="E124" s="24"/>
      <c r="F124" s="188"/>
      <c r="G124" s="188"/>
      <c r="H124" s="188"/>
      <c r="I124" s="24"/>
      <c r="J124" s="24"/>
      <c r="K124" s="24"/>
    </row>
    <row r="125" spans="1:11">
      <c r="E125" s="24"/>
      <c r="F125" s="188"/>
      <c r="G125" s="188"/>
      <c r="H125" s="188"/>
      <c r="I125" s="24"/>
      <c r="J125" s="24"/>
      <c r="K125" s="24"/>
    </row>
    <row r="126" spans="1:11">
      <c r="E126" s="24"/>
      <c r="F126" s="188"/>
      <c r="G126" s="188"/>
      <c r="H126" s="188"/>
      <c r="I126" s="24"/>
      <c r="J126" s="24"/>
      <c r="K126" s="24"/>
    </row>
    <row r="127" spans="1:11">
      <c r="E127" s="24"/>
      <c r="F127" s="188"/>
      <c r="G127" s="188"/>
      <c r="H127" s="188"/>
      <c r="I127" s="24"/>
      <c r="J127" s="24"/>
      <c r="K127" s="24"/>
    </row>
    <row r="128" spans="1:11">
      <c r="E128" s="24"/>
      <c r="F128" s="188"/>
      <c r="G128" s="188"/>
      <c r="H128" s="188"/>
      <c r="I128" s="24"/>
      <c r="J128" s="24"/>
      <c r="K128" s="24"/>
    </row>
    <row r="129" spans="5:11">
      <c r="E129" s="24"/>
      <c r="F129" s="188"/>
      <c r="G129" s="188"/>
      <c r="H129" s="188"/>
      <c r="I129" s="24"/>
      <c r="J129" s="24"/>
      <c r="K129" s="24"/>
    </row>
    <row r="130" spans="5:11">
      <c r="E130" s="24"/>
      <c r="F130" s="24"/>
      <c r="G130" s="24"/>
      <c r="H130" s="24"/>
      <c r="I130" s="24"/>
      <c r="J130" s="24"/>
      <c r="K130" s="24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8F3F-F0B9-49B9-873A-E6A0C75B8398}">
  <dimension ref="A1:X139"/>
  <sheetViews>
    <sheetView topLeftCell="A106" zoomScale="85" zoomScaleNormal="85" workbookViewId="0">
      <selection activeCell="Y10" sqref="Y10"/>
    </sheetView>
  </sheetViews>
  <sheetFormatPr defaultRowHeight="18"/>
  <cols>
    <col min="1" max="1" width="10.94140625" customWidth="1"/>
    <col min="2" max="2" width="10.38671875" customWidth="1"/>
    <col min="6" max="6" width="10.77734375" customWidth="1"/>
    <col min="9" max="9" width="10.77734375" customWidth="1"/>
    <col min="12" max="12" width="11.27734375" customWidth="1"/>
    <col min="17" max="17" width="9.44140625" customWidth="1"/>
    <col min="18" max="18" width="9.94140625" customWidth="1"/>
  </cols>
  <sheetData>
    <row r="1" spans="1:24" ht="18.350000000000001" thickBot="1">
      <c r="A1" s="18" t="s">
        <v>391</v>
      </c>
      <c r="B1" s="128" t="s">
        <v>392</v>
      </c>
      <c r="C1" s="2" t="s">
        <v>393</v>
      </c>
      <c r="D1" s="3" t="s">
        <v>2</v>
      </c>
      <c r="F1" s="128" t="s">
        <v>399</v>
      </c>
      <c r="G1" s="15" t="s">
        <v>393</v>
      </c>
      <c r="H1" s="16" t="s">
        <v>2</v>
      </c>
      <c r="J1" s="128" t="s">
        <v>400</v>
      </c>
      <c r="K1" s="15" t="s">
        <v>393</v>
      </c>
      <c r="L1" s="16" t="s">
        <v>2</v>
      </c>
      <c r="N1" s="128" t="s">
        <v>401</v>
      </c>
      <c r="O1" s="15" t="s">
        <v>393</v>
      </c>
      <c r="P1" s="16" t="s">
        <v>2</v>
      </c>
      <c r="T1" s="24"/>
      <c r="U1" s="24"/>
      <c r="V1" s="24"/>
    </row>
    <row r="2" spans="1:24">
      <c r="B2" s="6" t="s">
        <v>395</v>
      </c>
      <c r="C2" s="15">
        <v>32.57</v>
      </c>
      <c r="D2" s="16">
        <v>21.55</v>
      </c>
      <c r="F2" s="9" t="s">
        <v>395</v>
      </c>
      <c r="G2" s="9">
        <v>30.21</v>
      </c>
      <c r="H2" s="16">
        <v>21.19</v>
      </c>
      <c r="J2" s="9" t="s">
        <v>395</v>
      </c>
      <c r="K2" s="9">
        <v>29.66</v>
      </c>
      <c r="L2" s="16">
        <v>21.75</v>
      </c>
      <c r="N2" s="9" t="s">
        <v>395</v>
      </c>
      <c r="O2" s="9">
        <v>29.12</v>
      </c>
      <c r="P2" s="16">
        <v>20.71</v>
      </c>
      <c r="T2" s="24"/>
      <c r="U2" s="24"/>
      <c r="V2" s="24"/>
    </row>
    <row r="3" spans="1:24">
      <c r="B3" s="10" t="s">
        <v>396</v>
      </c>
      <c r="C3" s="24">
        <v>33.32</v>
      </c>
      <c r="D3" s="5">
        <v>21.71</v>
      </c>
      <c r="F3" s="4" t="s">
        <v>396</v>
      </c>
      <c r="G3" s="4">
        <v>29.88</v>
      </c>
      <c r="H3" s="5">
        <v>21.44</v>
      </c>
      <c r="J3" s="4" t="s">
        <v>396</v>
      </c>
      <c r="K3" s="4">
        <v>29.76</v>
      </c>
      <c r="L3" s="5">
        <v>21.61</v>
      </c>
      <c r="N3" s="4" t="s">
        <v>396</v>
      </c>
      <c r="O3" s="4">
        <v>28.77</v>
      </c>
      <c r="P3" s="5">
        <v>20.91</v>
      </c>
      <c r="T3" s="189"/>
      <c r="U3" s="189"/>
      <c r="V3" s="189"/>
    </row>
    <row r="4" spans="1:24">
      <c r="B4" s="10" t="s">
        <v>397</v>
      </c>
      <c r="C4" s="24">
        <v>33.19</v>
      </c>
      <c r="D4" s="5">
        <v>22.04</v>
      </c>
      <c r="F4" s="4" t="s">
        <v>397</v>
      </c>
      <c r="G4" s="4">
        <v>30.12</v>
      </c>
      <c r="H4" s="5">
        <v>21.14</v>
      </c>
      <c r="J4" s="4" t="s">
        <v>397</v>
      </c>
      <c r="K4" s="4">
        <v>29.69</v>
      </c>
      <c r="L4" s="5">
        <v>21.71</v>
      </c>
      <c r="N4" s="4" t="s">
        <v>397</v>
      </c>
      <c r="O4" s="4">
        <v>29.17</v>
      </c>
      <c r="P4" s="5">
        <v>21.26</v>
      </c>
      <c r="T4" s="188"/>
      <c r="U4" s="188"/>
      <c r="V4" s="188"/>
    </row>
    <row r="5" spans="1:24" ht="18.350000000000001" thickBot="1">
      <c r="B5" s="14" t="s">
        <v>398</v>
      </c>
      <c r="C5" s="12">
        <v>32.19</v>
      </c>
      <c r="D5" s="13">
        <v>20.59</v>
      </c>
      <c r="F5" s="11" t="s">
        <v>398</v>
      </c>
      <c r="G5" s="11">
        <v>29.78</v>
      </c>
      <c r="H5" s="13">
        <v>21.07</v>
      </c>
      <c r="J5" s="11" t="s">
        <v>398</v>
      </c>
      <c r="K5" s="11">
        <v>28.79</v>
      </c>
      <c r="L5" s="13">
        <v>20.77</v>
      </c>
      <c r="N5" s="11" t="s">
        <v>398</v>
      </c>
      <c r="O5" s="11">
        <v>29.14</v>
      </c>
      <c r="P5" s="13">
        <v>20.67</v>
      </c>
      <c r="T5" s="188"/>
      <c r="U5" s="188"/>
      <c r="V5" s="188"/>
    </row>
    <row r="6" spans="1:24" ht="18.350000000000001" thickBot="1">
      <c r="T6" s="188"/>
      <c r="U6" s="188"/>
      <c r="V6" s="188"/>
    </row>
    <row r="7" spans="1:24" ht="18.350000000000001" thickBot="1">
      <c r="B7" s="1"/>
      <c r="C7" s="6" t="s">
        <v>392</v>
      </c>
      <c r="D7" s="6" t="s">
        <v>399</v>
      </c>
      <c r="E7" s="6" t="s">
        <v>400</v>
      </c>
      <c r="F7" s="16" t="s">
        <v>401</v>
      </c>
      <c r="H7" s="1"/>
      <c r="I7" s="6" t="s">
        <v>392</v>
      </c>
      <c r="J7" s="6" t="s">
        <v>399</v>
      </c>
      <c r="K7" s="6" t="s">
        <v>400</v>
      </c>
      <c r="L7" s="16" t="s">
        <v>401</v>
      </c>
      <c r="N7" s="1"/>
      <c r="O7" s="6" t="s">
        <v>392</v>
      </c>
      <c r="P7" s="6" t="s">
        <v>399</v>
      </c>
      <c r="Q7" s="6" t="s">
        <v>400</v>
      </c>
      <c r="R7" s="16" t="s">
        <v>401</v>
      </c>
      <c r="T7" s="188"/>
      <c r="U7" s="188"/>
      <c r="V7" s="188"/>
    </row>
    <row r="8" spans="1:24">
      <c r="B8" s="9" t="s">
        <v>395</v>
      </c>
      <c r="C8" s="6">
        <f>C2-D2</f>
        <v>11.02</v>
      </c>
      <c r="D8" s="6">
        <f>G2-H2</f>
        <v>9.02</v>
      </c>
      <c r="E8" s="6">
        <f>K2-L2</f>
        <v>7.91</v>
      </c>
      <c r="F8" s="6">
        <f>O2-P2</f>
        <v>8.41</v>
      </c>
      <c r="H8" s="9" t="s">
        <v>395</v>
      </c>
      <c r="I8" s="6">
        <f>C8-C12</f>
        <v>-0.32499999999999929</v>
      </c>
      <c r="J8" s="6">
        <f>D8-C12</f>
        <v>-2.3249999999999993</v>
      </c>
      <c r="K8" s="6">
        <f>E8-C12</f>
        <v>-3.4349999999999987</v>
      </c>
      <c r="L8" s="6">
        <f>F8-C12</f>
        <v>-2.9349999999999987</v>
      </c>
      <c r="N8" s="9" t="s">
        <v>395</v>
      </c>
      <c r="O8" s="6">
        <f>POWER(2,-I8)</f>
        <v>1.2526644386241272</v>
      </c>
      <c r="P8" s="6">
        <f>POWER(2,-J8)</f>
        <v>5.010657754496509</v>
      </c>
      <c r="Q8" s="6">
        <f>POWER(2,-K8)</f>
        <v>10.815286664224995</v>
      </c>
      <c r="R8" s="6">
        <f>POWER(2,-L8)</f>
        <v>7.647562540749929</v>
      </c>
      <c r="T8" s="188"/>
      <c r="U8" s="188"/>
      <c r="V8" s="188"/>
    </row>
    <row r="9" spans="1:24">
      <c r="B9" s="4" t="s">
        <v>396</v>
      </c>
      <c r="C9" s="10">
        <f>C3-D3</f>
        <v>11.61</v>
      </c>
      <c r="D9" s="10">
        <f>G3-H3</f>
        <v>8.4399999999999977</v>
      </c>
      <c r="E9" s="10">
        <f>K3-L3</f>
        <v>8.1500000000000021</v>
      </c>
      <c r="F9" s="10">
        <f>O3-P3</f>
        <v>7.8599999999999994</v>
      </c>
      <c r="H9" s="4" t="s">
        <v>396</v>
      </c>
      <c r="I9" s="10">
        <f>C9-C12</f>
        <v>0.26500000000000057</v>
      </c>
      <c r="J9" s="10">
        <f>D9-C12</f>
        <v>-2.9050000000000011</v>
      </c>
      <c r="K9" s="10">
        <f>E9-C12</f>
        <v>-3.1949999999999967</v>
      </c>
      <c r="L9" s="10">
        <f>F9-C12</f>
        <v>-3.4849999999999994</v>
      </c>
      <c r="N9" s="4" t="s">
        <v>396</v>
      </c>
      <c r="O9" s="10">
        <f t="shared" ref="O9:R11" si="0">POWER(2,-I9)</f>
        <v>0.83219873471152417</v>
      </c>
      <c r="P9" s="10">
        <f t="shared" si="0"/>
        <v>7.490177979475944</v>
      </c>
      <c r="Q9" s="10">
        <f t="shared" si="0"/>
        <v>9.1577932847894541</v>
      </c>
      <c r="R9" s="10">
        <f t="shared" si="0"/>
        <v>11.196686924761561</v>
      </c>
      <c r="T9" s="188"/>
      <c r="U9" s="188"/>
      <c r="V9" s="188"/>
    </row>
    <row r="10" spans="1:24">
      <c r="B10" s="4" t="s">
        <v>397</v>
      </c>
      <c r="C10" s="10">
        <f>C4-D4</f>
        <v>11.149999999999999</v>
      </c>
      <c r="D10" s="10">
        <f>G4-H4</f>
        <v>8.98</v>
      </c>
      <c r="E10" s="10">
        <f>K4-L4</f>
        <v>7.98</v>
      </c>
      <c r="F10" s="10">
        <f>O4-P4</f>
        <v>7.91</v>
      </c>
      <c r="H10" s="4" t="s">
        <v>397</v>
      </c>
      <c r="I10" s="10">
        <f>C10-C12</f>
        <v>-0.19500000000000028</v>
      </c>
      <c r="J10" s="10">
        <f>D10-C12</f>
        <v>-2.3649999999999984</v>
      </c>
      <c r="K10" s="10">
        <f>E10-C12</f>
        <v>-3.3649999999999984</v>
      </c>
      <c r="L10" s="10">
        <f>F10-C12</f>
        <v>-3.4349999999999987</v>
      </c>
      <c r="N10" s="4" t="s">
        <v>397</v>
      </c>
      <c r="O10" s="10">
        <f t="shared" si="0"/>
        <v>1.1447241605986849</v>
      </c>
      <c r="P10" s="10">
        <f t="shared" si="0"/>
        <v>5.1515265180392955</v>
      </c>
      <c r="Q10" s="10">
        <f t="shared" si="0"/>
        <v>10.303053036078593</v>
      </c>
      <c r="R10" s="10">
        <f t="shared" si="0"/>
        <v>10.815286664224995</v>
      </c>
      <c r="T10" s="188"/>
      <c r="U10" s="188"/>
      <c r="V10" s="188"/>
    </row>
    <row r="11" spans="1:24" ht="18.350000000000001" thickBot="1">
      <c r="B11" s="11" t="s">
        <v>398</v>
      </c>
      <c r="C11" s="14">
        <f>C5-D5</f>
        <v>11.599999999999998</v>
      </c>
      <c r="D11" s="14">
        <f>G5-H5</f>
        <v>8.7100000000000009</v>
      </c>
      <c r="E11" s="14">
        <f>K5-L5</f>
        <v>8.02</v>
      </c>
      <c r="F11" s="14">
        <f>O5-P5</f>
        <v>8.4699999999999989</v>
      </c>
      <c r="H11" s="11" t="s">
        <v>398</v>
      </c>
      <c r="I11" s="14">
        <f>C11-C12</f>
        <v>0.25499999999999901</v>
      </c>
      <c r="J11" s="14">
        <f>D11-C12</f>
        <v>-2.634999999999998</v>
      </c>
      <c r="K11" s="14">
        <f>E11-C12</f>
        <v>-3.3249999999999993</v>
      </c>
      <c r="L11" s="14">
        <f>F11-C12</f>
        <v>-2.875</v>
      </c>
      <c r="N11" s="11" t="s">
        <v>398</v>
      </c>
      <c r="O11" s="14">
        <f t="shared" si="0"/>
        <v>0.83798713466794916</v>
      </c>
      <c r="P11" s="14">
        <f t="shared" si="0"/>
        <v>6.2117510000083085</v>
      </c>
      <c r="Q11" s="14">
        <f t="shared" si="0"/>
        <v>10.02131550899302</v>
      </c>
      <c r="R11" s="14">
        <f t="shared" si="0"/>
        <v>7.3360323456373697</v>
      </c>
      <c r="T11" s="188"/>
      <c r="U11" s="188"/>
      <c r="V11" s="188"/>
    </row>
    <row r="12" spans="1:24">
      <c r="C12" s="35">
        <f>AVERAGE(C8:C11)</f>
        <v>11.344999999999999</v>
      </c>
      <c r="N12" s="6"/>
      <c r="O12" s="21">
        <f t="shared" ref="O12:R12" si="1">AVERAGE(O8:O11)</f>
        <v>1.0168936171505714</v>
      </c>
      <c r="P12" s="21">
        <f t="shared" si="1"/>
        <v>5.9660283130050145</v>
      </c>
      <c r="Q12" s="21">
        <f t="shared" si="1"/>
        <v>10.074362123521515</v>
      </c>
      <c r="R12" s="21">
        <f t="shared" si="1"/>
        <v>9.2488921188434627</v>
      </c>
      <c r="T12" s="188"/>
      <c r="U12" s="188"/>
      <c r="V12" s="188"/>
    </row>
    <row r="13" spans="1:24" ht="18.350000000000001" thickBot="1">
      <c r="N13" s="14"/>
      <c r="O13" s="23">
        <f>STDEV(O8:O11)</f>
        <v>0.21451360265340844</v>
      </c>
      <c r="P13" s="23">
        <f t="shared" ref="P13:R13" si="2">STDEV(P8:P11)</f>
        <v>1.1488483977123642</v>
      </c>
      <c r="Q13" s="23">
        <f t="shared" si="2"/>
        <v>0.69382540742140264</v>
      </c>
      <c r="R13" s="23">
        <f t="shared" si="2"/>
        <v>2.0388546954430029</v>
      </c>
      <c r="T13" s="188"/>
      <c r="U13" s="188"/>
      <c r="V13" s="188"/>
    </row>
    <row r="14" spans="1:24" ht="18.350000000000001" thickBot="1">
      <c r="T14" s="188"/>
      <c r="U14" s="188"/>
      <c r="V14" s="188"/>
    </row>
    <row r="15" spans="1:24" ht="18.350000000000001" thickBot="1">
      <c r="A15" s="18" t="s">
        <v>402</v>
      </c>
      <c r="B15" s="128" t="s">
        <v>392</v>
      </c>
      <c r="C15" s="15" t="s">
        <v>393</v>
      </c>
      <c r="D15" s="16" t="s">
        <v>2</v>
      </c>
      <c r="F15" s="128" t="s">
        <v>399</v>
      </c>
      <c r="G15" s="15" t="s">
        <v>393</v>
      </c>
      <c r="H15" s="16" t="s">
        <v>2</v>
      </c>
      <c r="J15" s="128" t="s">
        <v>400</v>
      </c>
      <c r="K15" s="15" t="s">
        <v>393</v>
      </c>
      <c r="L15" s="16" t="s">
        <v>2</v>
      </c>
      <c r="N15" s="128" t="s">
        <v>401</v>
      </c>
      <c r="O15" s="15" t="s">
        <v>393</v>
      </c>
      <c r="P15" s="16" t="s">
        <v>2</v>
      </c>
      <c r="T15" s="24"/>
      <c r="U15" s="24"/>
      <c r="V15" s="24"/>
      <c r="W15" s="24"/>
      <c r="X15" s="24"/>
    </row>
    <row r="16" spans="1:24">
      <c r="B16" s="9" t="s">
        <v>403</v>
      </c>
      <c r="C16" s="9">
        <v>32.71</v>
      </c>
      <c r="D16" s="16">
        <v>21.54</v>
      </c>
      <c r="F16" s="9" t="s">
        <v>403</v>
      </c>
      <c r="G16" s="9">
        <v>30.71</v>
      </c>
      <c r="H16" s="16">
        <v>20.95</v>
      </c>
      <c r="J16" s="9" t="s">
        <v>403</v>
      </c>
      <c r="K16" s="9">
        <v>29.12</v>
      </c>
      <c r="L16" s="16">
        <v>20.95</v>
      </c>
      <c r="N16" s="9" t="s">
        <v>403</v>
      </c>
      <c r="O16" s="9">
        <v>28.92</v>
      </c>
      <c r="P16" s="16">
        <v>20.66</v>
      </c>
      <c r="T16" s="24"/>
      <c r="U16" s="24"/>
      <c r="V16" s="24"/>
      <c r="W16" s="24"/>
      <c r="X16" s="24"/>
    </row>
    <row r="17" spans="1:24">
      <c r="B17" s="4" t="s">
        <v>404</v>
      </c>
      <c r="C17" s="4">
        <v>33.21</v>
      </c>
      <c r="D17" s="5">
        <v>21.41</v>
      </c>
      <c r="F17" s="4" t="s">
        <v>404</v>
      </c>
      <c r="G17" s="4">
        <v>31.96</v>
      </c>
      <c r="H17" s="5">
        <v>21.17</v>
      </c>
      <c r="J17" s="4" t="s">
        <v>404</v>
      </c>
      <c r="K17" s="4">
        <v>29.37</v>
      </c>
      <c r="L17" s="5">
        <v>21.24</v>
      </c>
      <c r="N17" s="4" t="s">
        <v>404</v>
      </c>
      <c r="O17" s="4">
        <v>29.71</v>
      </c>
      <c r="P17" s="5">
        <v>21.54</v>
      </c>
      <c r="T17" s="189"/>
      <c r="U17" s="189"/>
      <c r="V17" s="189"/>
      <c r="W17" s="24"/>
      <c r="X17" s="24"/>
    </row>
    <row r="18" spans="1:24">
      <c r="B18" s="4" t="s">
        <v>405</v>
      </c>
      <c r="C18" s="4">
        <v>33.51</v>
      </c>
      <c r="D18" s="5">
        <v>22.09</v>
      </c>
      <c r="F18" s="4" t="s">
        <v>405</v>
      </c>
      <c r="G18" s="4">
        <v>31.78</v>
      </c>
      <c r="H18" s="5">
        <v>21.34</v>
      </c>
      <c r="J18" s="4" t="s">
        <v>405</v>
      </c>
      <c r="K18" s="4">
        <v>29.27</v>
      </c>
      <c r="L18" s="5">
        <v>21.35</v>
      </c>
      <c r="N18" s="4" t="s">
        <v>405</v>
      </c>
      <c r="O18" s="4">
        <v>28.69</v>
      </c>
      <c r="P18" s="5">
        <v>20.49</v>
      </c>
      <c r="T18" s="188"/>
      <c r="U18" s="188"/>
      <c r="V18" s="188"/>
      <c r="W18" s="24"/>
      <c r="X18" s="24"/>
    </row>
    <row r="19" spans="1:24" ht="18.350000000000001" thickBot="1">
      <c r="B19" s="11" t="s">
        <v>406</v>
      </c>
      <c r="C19" s="11">
        <v>32.43</v>
      </c>
      <c r="D19" s="13">
        <v>21.16</v>
      </c>
      <c r="F19" s="11" t="s">
        <v>406</v>
      </c>
      <c r="G19" s="11">
        <v>31.12</v>
      </c>
      <c r="H19" s="13">
        <v>20.27</v>
      </c>
      <c r="J19" s="11" t="s">
        <v>406</v>
      </c>
      <c r="K19" s="11">
        <v>28.78</v>
      </c>
      <c r="L19" s="13">
        <v>20.56</v>
      </c>
      <c r="N19" s="11" t="s">
        <v>406</v>
      </c>
      <c r="O19" s="11">
        <v>28.77</v>
      </c>
      <c r="P19" s="13">
        <v>20.77</v>
      </c>
      <c r="T19" s="188"/>
      <c r="U19" s="188"/>
      <c r="V19" s="188"/>
      <c r="W19" s="24"/>
      <c r="X19" s="24"/>
    </row>
    <row r="20" spans="1:24" ht="18.350000000000001" thickBot="1">
      <c r="T20" s="188"/>
      <c r="U20" s="188"/>
      <c r="V20" s="188"/>
      <c r="W20" s="24"/>
      <c r="X20" s="24"/>
    </row>
    <row r="21" spans="1:24" ht="18.350000000000001" thickBot="1">
      <c r="B21" s="1"/>
      <c r="C21" s="6" t="s">
        <v>392</v>
      </c>
      <c r="D21" s="6" t="s">
        <v>399</v>
      </c>
      <c r="E21" s="6" t="s">
        <v>400</v>
      </c>
      <c r="F21" s="16" t="s">
        <v>401</v>
      </c>
      <c r="H21" s="1"/>
      <c r="I21" s="6" t="s">
        <v>392</v>
      </c>
      <c r="J21" s="6" t="s">
        <v>399</v>
      </c>
      <c r="K21" s="6" t="s">
        <v>400</v>
      </c>
      <c r="L21" s="16" t="s">
        <v>401</v>
      </c>
      <c r="N21" s="1"/>
      <c r="O21" s="6" t="s">
        <v>392</v>
      </c>
      <c r="P21" s="6" t="s">
        <v>399</v>
      </c>
      <c r="Q21" s="6" t="s">
        <v>400</v>
      </c>
      <c r="R21" s="16" t="s">
        <v>401</v>
      </c>
      <c r="T21" s="188"/>
      <c r="U21" s="188"/>
      <c r="V21" s="188"/>
      <c r="W21" s="24"/>
      <c r="X21" s="24"/>
    </row>
    <row r="22" spans="1:24">
      <c r="B22" s="6" t="s">
        <v>403</v>
      </c>
      <c r="C22" s="6">
        <f>C16-D16</f>
        <v>11.170000000000002</v>
      </c>
      <c r="D22" s="6">
        <f>G16-H16</f>
        <v>9.7600000000000016</v>
      </c>
      <c r="E22" s="6">
        <f>K16-L16</f>
        <v>8.1700000000000017</v>
      </c>
      <c r="F22" s="6">
        <f>O16-P16</f>
        <v>8.2600000000000016</v>
      </c>
      <c r="H22" s="6" t="s">
        <v>403</v>
      </c>
      <c r="I22" s="6">
        <f>C22-C26</f>
        <v>-0.24499999999999744</v>
      </c>
      <c r="J22" s="6">
        <f>D22-C26</f>
        <v>-1.6549999999999976</v>
      </c>
      <c r="K22" s="6">
        <f>E22-C26</f>
        <v>-3.2449999999999974</v>
      </c>
      <c r="L22" s="6">
        <f>F22-C26</f>
        <v>-3.1549999999999976</v>
      </c>
      <c r="N22" s="6" t="s">
        <v>403</v>
      </c>
      <c r="O22" s="6">
        <f>POWER(2,-I22)</f>
        <v>1.1850927709415799</v>
      </c>
      <c r="P22" s="6">
        <f>POWER(2,-J22)</f>
        <v>3.1492319062768082</v>
      </c>
      <c r="Q22" s="6">
        <f>POWER(2,-K22)</f>
        <v>9.4807421675326378</v>
      </c>
      <c r="R22" s="6">
        <f>POWER(2,-L22)</f>
        <v>8.9073729458294739</v>
      </c>
      <c r="T22" s="188"/>
      <c r="U22" s="188"/>
      <c r="V22" s="188"/>
      <c r="W22" s="24"/>
      <c r="X22" s="24"/>
    </row>
    <row r="23" spans="1:24">
      <c r="B23" s="10" t="s">
        <v>404</v>
      </c>
      <c r="C23" s="10">
        <f>C17-D17</f>
        <v>11.8</v>
      </c>
      <c r="D23" s="10">
        <f>G17-H17</f>
        <v>10.79</v>
      </c>
      <c r="E23" s="10">
        <f>K17-L17</f>
        <v>8.1300000000000026</v>
      </c>
      <c r="F23" s="10">
        <f>O17-P17</f>
        <v>8.1700000000000017</v>
      </c>
      <c r="H23" s="10" t="s">
        <v>404</v>
      </c>
      <c r="I23" s="10">
        <f>C23-C26</f>
        <v>0.38500000000000156</v>
      </c>
      <c r="J23" s="10">
        <f>D23-C26</f>
        <v>-0.625</v>
      </c>
      <c r="K23" s="10">
        <f>E23-C26</f>
        <v>-3.2849999999999966</v>
      </c>
      <c r="L23" s="10">
        <f>F23-C26</f>
        <v>-3.2449999999999974</v>
      </c>
      <c r="N23" s="10" t="s">
        <v>404</v>
      </c>
      <c r="O23" s="10">
        <f t="shared" ref="O23:O25" si="3">POWER(2,-I23)</f>
        <v>0.76577899854719067</v>
      </c>
      <c r="P23" s="10">
        <f t="shared" ref="P23:P25" si="4">POWER(2,-J23)</f>
        <v>1.5422108254079407</v>
      </c>
      <c r="Q23" s="10">
        <f t="shared" ref="Q23:Q25" si="5">POWER(2,-K23)</f>
        <v>9.7472821094015067</v>
      </c>
      <c r="R23" s="10">
        <f t="shared" ref="R23:R25" si="6">POWER(2,-L23)</f>
        <v>9.4807421675326378</v>
      </c>
      <c r="T23" s="188"/>
      <c r="U23" s="188"/>
      <c r="V23" s="188"/>
      <c r="W23" s="24"/>
      <c r="X23" s="24"/>
    </row>
    <row r="24" spans="1:24">
      <c r="B24" s="10" t="s">
        <v>405</v>
      </c>
      <c r="C24" s="10">
        <f>C18-D18</f>
        <v>11.419999999999998</v>
      </c>
      <c r="D24" s="10">
        <f>G18-H18</f>
        <v>10.440000000000001</v>
      </c>
      <c r="E24" s="10">
        <f>K18-L18</f>
        <v>7.9199999999999982</v>
      </c>
      <c r="F24" s="10">
        <f>O18-P18</f>
        <v>8.2000000000000028</v>
      </c>
      <c r="H24" s="10" t="s">
        <v>405</v>
      </c>
      <c r="I24" s="10">
        <f>C24-C26</f>
        <v>4.9999999999990052E-3</v>
      </c>
      <c r="J24" s="10">
        <f>D24-C26</f>
        <v>-0.97499999999999787</v>
      </c>
      <c r="K24" s="10">
        <f>E24-C26</f>
        <v>-3.495000000000001</v>
      </c>
      <c r="L24" s="10">
        <f>F24-C26</f>
        <v>-3.2149999999999963</v>
      </c>
      <c r="N24" s="10" t="s">
        <v>405</v>
      </c>
      <c r="O24" s="10">
        <f t="shared" si="3"/>
        <v>0.99654026282786845</v>
      </c>
      <c r="P24" s="10">
        <f t="shared" si="4"/>
        <v>1.9656411970904992</v>
      </c>
      <c r="Q24" s="10">
        <f t="shared" si="5"/>
        <v>11.274566041136163</v>
      </c>
      <c r="R24" s="10">
        <f t="shared" si="6"/>
        <v>9.2856313150697378</v>
      </c>
      <c r="T24" s="188"/>
      <c r="U24" s="188"/>
      <c r="V24" s="188"/>
      <c r="W24" s="24"/>
      <c r="X24" s="24"/>
    </row>
    <row r="25" spans="1:24" ht="18.350000000000001" thickBot="1">
      <c r="B25" s="14" t="s">
        <v>406</v>
      </c>
      <c r="C25" s="14">
        <f>C19-D19</f>
        <v>11.27</v>
      </c>
      <c r="D25" s="14">
        <f>G19-H19</f>
        <v>10.850000000000001</v>
      </c>
      <c r="E25" s="14">
        <f>K19-L19</f>
        <v>8.2200000000000024</v>
      </c>
      <c r="F25" s="14">
        <f>O19-P19</f>
        <v>8</v>
      </c>
      <c r="H25" s="14" t="s">
        <v>406</v>
      </c>
      <c r="I25" s="14">
        <f>C25-C26</f>
        <v>-0.14499999999999957</v>
      </c>
      <c r="J25" s="14">
        <f>D25-C26</f>
        <v>-0.56499999999999773</v>
      </c>
      <c r="K25" s="14">
        <f>E25-C26</f>
        <v>-3.1949999999999967</v>
      </c>
      <c r="L25" s="14">
        <f>F25-C26</f>
        <v>-3.4149999999999991</v>
      </c>
      <c r="N25" s="14" t="s">
        <v>406</v>
      </c>
      <c r="O25" s="14">
        <f t="shared" si="3"/>
        <v>1.1057306533202684</v>
      </c>
      <c r="P25" s="14">
        <f t="shared" si="4"/>
        <v>1.4793875092488351</v>
      </c>
      <c r="Q25" s="14">
        <f t="shared" si="5"/>
        <v>9.1577932847894541</v>
      </c>
      <c r="R25" s="14">
        <f t="shared" si="6"/>
        <v>10.666389416729583</v>
      </c>
      <c r="T25" s="188"/>
      <c r="U25" s="188"/>
      <c r="V25" s="188"/>
      <c r="W25" s="24"/>
      <c r="X25" s="24"/>
    </row>
    <row r="26" spans="1:24">
      <c r="C26" s="35">
        <f>AVERAGE(C22:C25)</f>
        <v>11.414999999999999</v>
      </c>
      <c r="N26" s="6"/>
      <c r="O26" s="21">
        <f t="shared" ref="O26" si="7">AVERAGE(O22:O25)</f>
        <v>1.0132856714092269</v>
      </c>
      <c r="P26" s="21">
        <f t="shared" ref="P26" si="8">AVERAGE(P22:P25)</f>
        <v>2.0341178595060208</v>
      </c>
      <c r="Q26" s="21">
        <f t="shared" ref="Q26" si="9">AVERAGE(Q22:Q25)</f>
        <v>9.91509590071494</v>
      </c>
      <c r="R26" s="21">
        <f t="shared" ref="R26" si="10">AVERAGE(R22:R25)</f>
        <v>9.5850339612903568</v>
      </c>
      <c r="T26" s="188"/>
      <c r="U26" s="188"/>
      <c r="V26" s="188"/>
      <c r="W26" s="24"/>
      <c r="X26" s="24"/>
    </row>
    <row r="27" spans="1:24" ht="18.350000000000001" thickBot="1">
      <c r="N27" s="14"/>
      <c r="O27" s="23">
        <f>STDEV(O22:O25)</f>
        <v>0.18221207053873997</v>
      </c>
      <c r="P27" s="23">
        <f t="shared" ref="P27:R27" si="11">STDEV(P22:P25)</f>
        <v>0.77413751627057503</v>
      </c>
      <c r="Q27" s="23">
        <f t="shared" si="11"/>
        <v>0.9378150046551248</v>
      </c>
      <c r="R27" s="23">
        <f t="shared" si="11"/>
        <v>0.75918219062637016</v>
      </c>
      <c r="T27" s="188"/>
      <c r="U27" s="188"/>
      <c r="V27" s="188"/>
      <c r="W27" s="24"/>
      <c r="X27" s="24"/>
    </row>
    <row r="28" spans="1:24" ht="18.350000000000001" thickBot="1">
      <c r="T28" s="188"/>
      <c r="U28" s="188"/>
      <c r="V28" s="188"/>
      <c r="W28" s="24"/>
      <c r="X28" s="24"/>
    </row>
    <row r="29" spans="1:24" ht="18.350000000000001" thickBot="1">
      <c r="A29" s="18" t="s">
        <v>407</v>
      </c>
      <c r="B29" s="128" t="s">
        <v>392</v>
      </c>
      <c r="C29" s="15" t="s">
        <v>393</v>
      </c>
      <c r="D29" s="16" t="s">
        <v>2</v>
      </c>
      <c r="F29" s="128" t="s">
        <v>399</v>
      </c>
      <c r="G29" s="15" t="s">
        <v>393</v>
      </c>
      <c r="H29" s="16" t="s">
        <v>2</v>
      </c>
      <c r="J29" s="128" t="s">
        <v>400</v>
      </c>
      <c r="K29" s="15" t="s">
        <v>393</v>
      </c>
      <c r="L29" s="16" t="s">
        <v>2</v>
      </c>
      <c r="N29" s="128" t="s">
        <v>401</v>
      </c>
      <c r="O29" s="15" t="s">
        <v>393</v>
      </c>
      <c r="P29" s="16" t="s">
        <v>2</v>
      </c>
      <c r="T29" s="24"/>
      <c r="U29" s="24"/>
      <c r="V29" s="24"/>
      <c r="W29" s="24"/>
      <c r="X29" s="24"/>
    </row>
    <row r="30" spans="1:24">
      <c r="B30" s="9" t="s">
        <v>408</v>
      </c>
      <c r="C30" s="9">
        <v>33.26</v>
      </c>
      <c r="D30" s="16">
        <v>21.45</v>
      </c>
      <c r="F30" s="9" t="s">
        <v>408</v>
      </c>
      <c r="G30" s="9">
        <v>33.270000000000003</v>
      </c>
      <c r="H30" s="16">
        <v>21.61</v>
      </c>
      <c r="J30" s="9" t="s">
        <v>408</v>
      </c>
      <c r="K30" s="9">
        <v>33.11</v>
      </c>
      <c r="L30" s="16">
        <v>21.22</v>
      </c>
      <c r="N30" s="9" t="s">
        <v>408</v>
      </c>
      <c r="O30" s="9">
        <v>32.79</v>
      </c>
      <c r="P30" s="16">
        <v>20.92</v>
      </c>
    </row>
    <row r="31" spans="1:24">
      <c r="B31" s="4" t="s">
        <v>409</v>
      </c>
      <c r="C31" s="4">
        <v>32.909999999999997</v>
      </c>
      <c r="D31" s="5">
        <v>21.19</v>
      </c>
      <c r="F31" s="4" t="s">
        <v>409</v>
      </c>
      <c r="G31" s="4">
        <v>33.340000000000003</v>
      </c>
      <c r="H31" s="5">
        <v>21.79</v>
      </c>
      <c r="J31" s="4" t="s">
        <v>409</v>
      </c>
      <c r="K31" s="4">
        <v>33.04</v>
      </c>
      <c r="L31" s="5">
        <v>21.42</v>
      </c>
      <c r="N31" s="4" t="s">
        <v>409</v>
      </c>
      <c r="O31" s="4">
        <v>33.590000000000003</v>
      </c>
      <c r="P31" s="5">
        <v>21.11</v>
      </c>
    </row>
    <row r="32" spans="1:24">
      <c r="B32" s="4" t="s">
        <v>410</v>
      </c>
      <c r="C32" s="4">
        <v>33.159999999999997</v>
      </c>
      <c r="D32" s="5">
        <v>21.32</v>
      </c>
      <c r="F32" s="4" t="s">
        <v>410</v>
      </c>
      <c r="G32" s="4">
        <v>33.869999999999997</v>
      </c>
      <c r="H32" s="5">
        <v>22.07</v>
      </c>
      <c r="J32" s="4" t="s">
        <v>410</v>
      </c>
      <c r="K32" s="4">
        <v>32.880000000000003</v>
      </c>
      <c r="L32" s="5">
        <v>21.31</v>
      </c>
      <c r="N32" s="4" t="s">
        <v>410</v>
      </c>
      <c r="O32" s="4">
        <v>32.46</v>
      </c>
      <c r="P32" s="5">
        <v>20.87</v>
      </c>
    </row>
    <row r="33" spans="1:18" ht="18.350000000000001" thickBot="1">
      <c r="B33" s="11" t="s">
        <v>411</v>
      </c>
      <c r="C33" s="11">
        <v>32.94</v>
      </c>
      <c r="D33" s="13">
        <v>21.42</v>
      </c>
      <c r="F33" s="11" t="s">
        <v>411</v>
      </c>
      <c r="G33" s="11">
        <v>32.19</v>
      </c>
      <c r="H33" s="13">
        <v>20.21</v>
      </c>
      <c r="J33" s="11" t="s">
        <v>411</v>
      </c>
      <c r="K33" s="11">
        <v>33.26</v>
      </c>
      <c r="L33" s="13">
        <v>21.76</v>
      </c>
      <c r="N33" s="11" t="s">
        <v>411</v>
      </c>
      <c r="O33" s="11">
        <v>32.71</v>
      </c>
      <c r="P33" s="13">
        <v>21.19</v>
      </c>
    </row>
    <row r="34" spans="1:18" ht="18.350000000000001" thickBot="1"/>
    <row r="35" spans="1:18" ht="18.350000000000001" thickBot="1">
      <c r="B35" s="1"/>
      <c r="C35" s="6" t="s">
        <v>392</v>
      </c>
      <c r="D35" s="6" t="s">
        <v>399</v>
      </c>
      <c r="E35" s="6" t="s">
        <v>400</v>
      </c>
      <c r="F35" s="16" t="s">
        <v>401</v>
      </c>
      <c r="H35" s="1"/>
      <c r="I35" s="6" t="s">
        <v>392</v>
      </c>
      <c r="J35" s="6" t="s">
        <v>399</v>
      </c>
      <c r="K35" s="6" t="s">
        <v>400</v>
      </c>
      <c r="L35" s="16" t="s">
        <v>401</v>
      </c>
      <c r="N35" s="1"/>
      <c r="O35" s="6" t="s">
        <v>392</v>
      </c>
      <c r="P35" s="6" t="s">
        <v>399</v>
      </c>
      <c r="Q35" s="6" t="s">
        <v>400</v>
      </c>
      <c r="R35" s="16" t="s">
        <v>401</v>
      </c>
    </row>
    <row r="36" spans="1:18">
      <c r="B36" s="9" t="s">
        <v>408</v>
      </c>
      <c r="C36" s="6">
        <f>C30-D30</f>
        <v>11.809999999999999</v>
      </c>
      <c r="D36" s="6">
        <f>G30-H30</f>
        <v>11.660000000000004</v>
      </c>
      <c r="E36" s="6">
        <f>K30-L30</f>
        <v>11.89</v>
      </c>
      <c r="F36" s="6">
        <f>O30-P30</f>
        <v>11.869999999999997</v>
      </c>
      <c r="H36" s="9" t="s">
        <v>408</v>
      </c>
      <c r="I36" s="6">
        <f>C36-C40</f>
        <v>8.7500000000002132E-2</v>
      </c>
      <c r="J36" s="6">
        <f>D36-C40</f>
        <v>-6.2499999999992895E-2</v>
      </c>
      <c r="K36" s="6">
        <f>E36-C40</f>
        <v>0.16750000000000398</v>
      </c>
      <c r="L36" s="6">
        <f>F36-C40</f>
        <v>0.14750000000000085</v>
      </c>
      <c r="N36" s="9" t="s">
        <v>408</v>
      </c>
      <c r="O36" s="6">
        <f>POWER(2,-I36)</f>
        <v>0.94115222950506694</v>
      </c>
      <c r="P36" s="6">
        <f>POWER(2,-J36)</f>
        <v>1.0442737824274086</v>
      </c>
      <c r="Q36" s="6">
        <f>POWER(2,-K36)</f>
        <v>0.89038426345611021</v>
      </c>
      <c r="R36" s="6">
        <f>POWER(2,-L36)</f>
        <v>0.90281356458718787</v>
      </c>
    </row>
    <row r="37" spans="1:18">
      <c r="B37" s="4" t="s">
        <v>409</v>
      </c>
      <c r="C37" s="10">
        <f>C31-D31</f>
        <v>11.719999999999995</v>
      </c>
      <c r="D37" s="10">
        <f>G31-H31</f>
        <v>11.550000000000004</v>
      </c>
      <c r="E37" s="10">
        <f>K31-L31</f>
        <v>11.619999999999997</v>
      </c>
      <c r="F37" s="10">
        <f>O31-P31</f>
        <v>12.480000000000004</v>
      </c>
      <c r="H37" s="4" t="s">
        <v>409</v>
      </c>
      <c r="I37" s="10">
        <f>C37-C40</f>
        <v>-2.500000000001279E-3</v>
      </c>
      <c r="J37" s="10">
        <f>D37-C40</f>
        <v>-0.17249999999999233</v>
      </c>
      <c r="K37" s="10">
        <f>E37-C40</f>
        <v>-0.10249999999999915</v>
      </c>
      <c r="L37" s="10">
        <f>F37-C40</f>
        <v>0.75750000000000739</v>
      </c>
      <c r="N37" s="4" t="s">
        <v>409</v>
      </c>
      <c r="O37" s="10">
        <f t="shared" ref="O37:O39" si="12">POWER(2,-I37)</f>
        <v>1.0017343702346968</v>
      </c>
      <c r="P37" s="10">
        <f t="shared" ref="P37:P39" si="13">POWER(2,-J37)</f>
        <v>1.1270097526369398</v>
      </c>
      <c r="Q37" s="10">
        <f t="shared" ref="Q37:Q39" si="14">POWER(2,-K37)</f>
        <v>1.0736323145280524</v>
      </c>
      <c r="R37" s="10">
        <f t="shared" ref="R37:R39" si="15">POWER(2,-L37)</f>
        <v>0.59152046997445107</v>
      </c>
    </row>
    <row r="38" spans="1:18">
      <c r="B38" s="4" t="s">
        <v>410</v>
      </c>
      <c r="C38" s="10">
        <f>C32-D32</f>
        <v>11.839999999999996</v>
      </c>
      <c r="D38" s="10">
        <f>G32-H32</f>
        <v>11.799999999999997</v>
      </c>
      <c r="E38" s="10">
        <f>K32-L32</f>
        <v>11.570000000000004</v>
      </c>
      <c r="F38" s="10">
        <f>O32-P32</f>
        <v>11.59</v>
      </c>
      <c r="H38" s="4" t="s">
        <v>410</v>
      </c>
      <c r="I38" s="10">
        <f>C38-C40</f>
        <v>0.11749999999999972</v>
      </c>
      <c r="J38" s="10">
        <f>D38-C40</f>
        <v>7.7500000000000568E-2</v>
      </c>
      <c r="K38" s="10">
        <f>E38-C40</f>
        <v>-0.15249999999999275</v>
      </c>
      <c r="L38" s="10">
        <f>F38-C40</f>
        <v>-0.13249999999999673</v>
      </c>
      <c r="N38" s="4" t="s">
        <v>410</v>
      </c>
      <c r="O38" s="10">
        <f t="shared" si="12"/>
        <v>0.92178359669645382</v>
      </c>
      <c r="P38" s="10">
        <f t="shared" si="13"/>
        <v>0.94769846094838284</v>
      </c>
      <c r="Q38" s="10">
        <f t="shared" si="14"/>
        <v>1.1114938763335211</v>
      </c>
      <c r="R38" s="10">
        <f t="shared" si="15"/>
        <v>1.096191611684219</v>
      </c>
    </row>
    <row r="39" spans="1:18" ht="18.350000000000001" thickBot="1">
      <c r="B39" s="11" t="s">
        <v>411</v>
      </c>
      <c r="C39" s="14">
        <f>C33-D33</f>
        <v>11.519999999999996</v>
      </c>
      <c r="D39" s="14">
        <f>G33-H33</f>
        <v>11.979999999999997</v>
      </c>
      <c r="E39" s="14">
        <f>K33-L33</f>
        <v>11.499999999999996</v>
      </c>
      <c r="F39" s="14">
        <f>O33-P33</f>
        <v>11.52</v>
      </c>
      <c r="H39" s="11" t="s">
        <v>411</v>
      </c>
      <c r="I39" s="14">
        <f>C39-C40</f>
        <v>-0.20250000000000057</v>
      </c>
      <c r="J39" s="14">
        <f>D39-C40</f>
        <v>0.25750000000000028</v>
      </c>
      <c r="K39" s="14">
        <f>E39-C40</f>
        <v>-0.22250000000000014</v>
      </c>
      <c r="L39" s="14">
        <f>F39-C40</f>
        <v>-0.20249999999999702</v>
      </c>
      <c r="N39" s="11" t="s">
        <v>411</v>
      </c>
      <c r="O39" s="14">
        <f t="shared" si="12"/>
        <v>1.1506906232325864</v>
      </c>
      <c r="P39" s="14">
        <f t="shared" si="13"/>
        <v>0.83653627105917983</v>
      </c>
      <c r="Q39" s="14">
        <f t="shared" si="14"/>
        <v>1.1667536657321775</v>
      </c>
      <c r="R39" s="14">
        <f t="shared" si="15"/>
        <v>1.1506906232325835</v>
      </c>
    </row>
    <row r="40" spans="1:18">
      <c r="C40" s="35">
        <f>AVERAGE(C36:C39)</f>
        <v>11.722499999999997</v>
      </c>
      <c r="N40" s="6"/>
      <c r="O40" s="21">
        <f t="shared" ref="O40" si="16">AVERAGE(O36:O39)</f>
        <v>1.0038402049172011</v>
      </c>
      <c r="P40" s="21">
        <f t="shared" ref="P40" si="17">AVERAGE(P36:P39)</f>
        <v>0.98887956676797772</v>
      </c>
      <c r="Q40" s="21">
        <f t="shared" ref="Q40" si="18">AVERAGE(Q36:Q39)</f>
        <v>1.0605660300124653</v>
      </c>
      <c r="R40" s="21">
        <f t="shared" ref="R40" si="19">AVERAGE(R36:R39)</f>
        <v>0.93530406736961047</v>
      </c>
    </row>
    <row r="41" spans="1:18" ht="18.350000000000001" thickBot="1">
      <c r="N41" s="14"/>
      <c r="O41" s="23">
        <f>STDEV(O36:O39)</f>
        <v>0.10365415108761</v>
      </c>
      <c r="P41" s="23">
        <f t="shared" ref="P41:R41" si="20">STDEV(P36:P39)</f>
        <v>0.12523688301329947</v>
      </c>
      <c r="Q41" s="23">
        <f t="shared" si="20"/>
        <v>0.11972471336351488</v>
      </c>
      <c r="R41" s="23">
        <f t="shared" si="20"/>
        <v>0.25266510441762602</v>
      </c>
    </row>
    <row r="42" spans="1:18" ht="18.350000000000001" thickBot="1"/>
    <row r="43" spans="1:18" ht="18.350000000000001" thickBot="1">
      <c r="A43" s="18" t="s">
        <v>412</v>
      </c>
      <c r="B43" s="19"/>
      <c r="C43" s="19" t="s">
        <v>393</v>
      </c>
      <c r="D43" s="19" t="s">
        <v>2</v>
      </c>
      <c r="F43" s="19"/>
      <c r="G43" s="19" t="s">
        <v>393</v>
      </c>
      <c r="I43" s="19"/>
      <c r="J43" s="19" t="s">
        <v>393</v>
      </c>
      <c r="L43" s="19"/>
      <c r="M43" s="6" t="s">
        <v>393</v>
      </c>
      <c r="O43" s="19" t="s">
        <v>317</v>
      </c>
      <c r="P43" s="19" t="s">
        <v>394</v>
      </c>
      <c r="Q43" s="6" t="s">
        <v>413</v>
      </c>
      <c r="R43" s="6" t="s">
        <v>415</v>
      </c>
    </row>
    <row r="44" spans="1:18" ht="18.350000000000001" thickBot="1">
      <c r="B44" s="6" t="s">
        <v>414</v>
      </c>
      <c r="C44" s="6">
        <v>32.19</v>
      </c>
      <c r="D44" s="6">
        <v>20.78</v>
      </c>
      <c r="F44" s="6" t="s">
        <v>414</v>
      </c>
      <c r="G44" s="6">
        <f t="shared" ref="G44:G55" si="21">C44-D44</f>
        <v>11.409999999999997</v>
      </c>
      <c r="H44" s="7"/>
      <c r="I44" s="6" t="s">
        <v>414</v>
      </c>
      <c r="J44" s="6">
        <f>G44-H46</f>
        <v>4.9999999999998934E-2</v>
      </c>
      <c r="L44" s="6" t="s">
        <v>414</v>
      </c>
      <c r="M44" s="6">
        <f t="shared" ref="M44:M55" si="22">POWER(2,-J44)</f>
        <v>0.96593632892484627</v>
      </c>
      <c r="O44" s="90">
        <f>AVERAGE(M44:M46)</f>
        <v>1.0003352352125441</v>
      </c>
      <c r="P44" s="90">
        <f>AVERAGE(M47:M49)</f>
        <v>9.3697973860213004</v>
      </c>
      <c r="Q44" s="90">
        <f>AVERAGE(M50:M52)</f>
        <v>2.1645863050843115</v>
      </c>
      <c r="R44" s="129">
        <f>AVERAGE(M53:M55)</f>
        <v>9.0080185699157145</v>
      </c>
    </row>
    <row r="45" spans="1:18" ht="18.350000000000001" thickBot="1">
      <c r="B45" s="10" t="s">
        <v>414</v>
      </c>
      <c r="C45" s="10">
        <v>32.58</v>
      </c>
      <c r="D45" s="10">
        <v>21.23</v>
      </c>
      <c r="F45" s="10" t="s">
        <v>414</v>
      </c>
      <c r="G45" s="10">
        <f t="shared" si="21"/>
        <v>11.349999999999998</v>
      </c>
      <c r="H45" s="7"/>
      <c r="I45" s="10" t="s">
        <v>414</v>
      </c>
      <c r="J45" s="10">
        <f>G45-H46</f>
        <v>-9.9999999999997868E-3</v>
      </c>
      <c r="L45" s="10" t="s">
        <v>414</v>
      </c>
      <c r="M45" s="10">
        <f t="shared" si="22"/>
        <v>1.0069555500567187</v>
      </c>
      <c r="O45" s="23">
        <f>STDEV(M44:M46)</f>
        <v>3.1612999422800672E-2</v>
      </c>
      <c r="P45" s="23">
        <f>STDEV(M47:M49)</f>
        <v>0.90836112354457665</v>
      </c>
      <c r="Q45" s="23">
        <f>STDEV(M50:M52)</f>
        <v>0.87876818076586682</v>
      </c>
      <c r="R45" s="22">
        <f>STDEV(M53:M55)</f>
        <v>0.87686366047626751</v>
      </c>
    </row>
    <row r="46" spans="1:18" ht="18.350000000000001" thickBot="1">
      <c r="B46" s="14" t="s">
        <v>414</v>
      </c>
      <c r="C46" s="14">
        <v>32.229999999999997</v>
      </c>
      <c r="D46" s="14">
        <v>20.91</v>
      </c>
      <c r="F46" s="14" t="s">
        <v>414</v>
      </c>
      <c r="G46" s="14">
        <f t="shared" si="21"/>
        <v>11.319999999999997</v>
      </c>
      <c r="H46" s="127">
        <f>AVERAGE(G44:G46)</f>
        <v>11.359999999999998</v>
      </c>
      <c r="I46" s="14" t="s">
        <v>414</v>
      </c>
      <c r="J46" s="14">
        <f>G46-H46</f>
        <v>-4.0000000000000924E-2</v>
      </c>
      <c r="L46" s="14" t="s">
        <v>414</v>
      </c>
      <c r="M46" s="14">
        <f t="shared" si="22"/>
        <v>1.0281138266560672</v>
      </c>
      <c r="N46" s="127"/>
    </row>
    <row r="47" spans="1:18">
      <c r="B47" s="6" t="s">
        <v>394</v>
      </c>
      <c r="C47" s="6">
        <v>28.86</v>
      </c>
      <c r="D47" s="6">
        <v>20.56</v>
      </c>
      <c r="F47" s="6" t="s">
        <v>394</v>
      </c>
      <c r="G47" s="6">
        <f t="shared" si="21"/>
        <v>8.3000000000000007</v>
      </c>
      <c r="I47" s="6" t="s">
        <v>394</v>
      </c>
      <c r="J47" s="6">
        <f>G47-H46</f>
        <v>-3.0599999999999969</v>
      </c>
      <c r="L47" s="6" t="s">
        <v>394</v>
      </c>
      <c r="M47" s="6">
        <f t="shared" si="22"/>
        <v>8.3397260867289535</v>
      </c>
      <c r="N47" s="26"/>
    </row>
    <row r="48" spans="1:18">
      <c r="B48" s="10" t="s">
        <v>394</v>
      </c>
      <c r="C48" s="10">
        <v>28.76</v>
      </c>
      <c r="D48" s="10">
        <v>20.68</v>
      </c>
      <c r="F48" s="10" t="s">
        <v>394</v>
      </c>
      <c r="G48" s="10">
        <f t="shared" si="21"/>
        <v>8.0800000000000018</v>
      </c>
      <c r="I48" s="10" t="s">
        <v>394</v>
      </c>
      <c r="J48" s="10">
        <f>G48-H46</f>
        <v>-3.2799999999999958</v>
      </c>
      <c r="L48" s="10" t="s">
        <v>394</v>
      </c>
      <c r="M48" s="10">
        <f t="shared" si="22"/>
        <v>9.7135590751603473</v>
      </c>
      <c r="N48" s="26"/>
    </row>
    <row r="49" spans="1:20" ht="18.350000000000001" thickBot="1">
      <c r="B49" s="10" t="s">
        <v>394</v>
      </c>
      <c r="C49" s="14">
        <v>29.32</v>
      </c>
      <c r="D49" s="14">
        <v>21.29</v>
      </c>
      <c r="F49" s="10" t="s">
        <v>394</v>
      </c>
      <c r="G49" s="14">
        <f t="shared" si="21"/>
        <v>8.0300000000000011</v>
      </c>
      <c r="I49" s="10" t="s">
        <v>394</v>
      </c>
      <c r="J49" s="14">
        <f>G49-H46</f>
        <v>-3.3299999999999965</v>
      </c>
      <c r="L49" s="10" t="s">
        <v>394</v>
      </c>
      <c r="M49" s="14">
        <f t="shared" si="22"/>
        <v>10.056106996174602</v>
      </c>
      <c r="N49" s="127"/>
    </row>
    <row r="50" spans="1:20">
      <c r="B50" s="6" t="s">
        <v>413</v>
      </c>
      <c r="C50" s="16">
        <v>31.02</v>
      </c>
      <c r="D50" s="6">
        <v>21.13</v>
      </c>
      <c r="F50" s="6" t="s">
        <v>413</v>
      </c>
      <c r="G50" s="6">
        <f t="shared" si="21"/>
        <v>9.89</v>
      </c>
      <c r="I50" s="6" t="s">
        <v>413</v>
      </c>
      <c r="J50" s="6">
        <f>G50-H46</f>
        <v>-1.4699999999999971</v>
      </c>
      <c r="L50" s="6" t="s">
        <v>413</v>
      </c>
      <c r="M50" s="6">
        <f t="shared" si="22"/>
        <v>2.7702189362218439</v>
      </c>
      <c r="N50" s="26"/>
    </row>
    <row r="51" spans="1:20">
      <c r="B51" s="10" t="s">
        <v>413</v>
      </c>
      <c r="C51" s="5">
        <v>31.23</v>
      </c>
      <c r="D51" s="10">
        <v>21.23</v>
      </c>
      <c r="F51" s="10" t="s">
        <v>413</v>
      </c>
      <c r="G51" s="10">
        <f t="shared" si="21"/>
        <v>10</v>
      </c>
      <c r="I51" s="10" t="s">
        <v>413</v>
      </c>
      <c r="J51" s="10">
        <f>G51-H46</f>
        <v>-1.3599999999999977</v>
      </c>
      <c r="L51" s="10" t="s">
        <v>413</v>
      </c>
      <c r="M51" s="10">
        <f t="shared" si="22"/>
        <v>2.5668517951258041</v>
      </c>
      <c r="N51" s="26"/>
    </row>
    <row r="52" spans="1:20" ht="18.350000000000001" thickBot="1">
      <c r="B52" s="14" t="s">
        <v>413</v>
      </c>
      <c r="C52" s="13">
        <v>32.07</v>
      </c>
      <c r="D52" s="14">
        <v>20.92</v>
      </c>
      <c r="F52" s="14" t="s">
        <v>413</v>
      </c>
      <c r="G52" s="14">
        <f t="shared" si="21"/>
        <v>11.149999999999999</v>
      </c>
      <c r="I52" s="14" t="s">
        <v>413</v>
      </c>
      <c r="J52" s="14">
        <f>G52-H46</f>
        <v>-0.20999999999999908</v>
      </c>
      <c r="L52" s="14" t="s">
        <v>413</v>
      </c>
      <c r="M52" s="14">
        <f t="shared" si="22"/>
        <v>1.1566881839052867</v>
      </c>
      <c r="N52" s="127"/>
    </row>
    <row r="53" spans="1:20">
      <c r="B53" s="6" t="s">
        <v>415</v>
      </c>
      <c r="C53" s="5">
        <v>29.17</v>
      </c>
      <c r="D53" s="10">
        <v>20.84</v>
      </c>
      <c r="F53" s="6" t="s">
        <v>415</v>
      </c>
      <c r="G53" s="6">
        <f t="shared" si="21"/>
        <v>8.3300000000000018</v>
      </c>
      <c r="I53" s="6" t="s">
        <v>415</v>
      </c>
      <c r="J53" s="6">
        <f>G53-H46</f>
        <v>-3.0299999999999958</v>
      </c>
      <c r="L53" s="6" t="s">
        <v>415</v>
      </c>
      <c r="M53" s="6">
        <f t="shared" si="22"/>
        <v>8.1680970056575219</v>
      </c>
      <c r="N53" s="26"/>
    </row>
    <row r="54" spans="1:20">
      <c r="B54" s="10" t="s">
        <v>415</v>
      </c>
      <c r="C54" s="5">
        <v>29.68</v>
      </c>
      <c r="D54" s="10">
        <v>21.63</v>
      </c>
      <c r="F54" s="10" t="s">
        <v>415</v>
      </c>
      <c r="G54" s="10">
        <f t="shared" si="21"/>
        <v>8.0500000000000007</v>
      </c>
      <c r="I54" s="10" t="s">
        <v>415</v>
      </c>
      <c r="J54" s="10">
        <f>G54-H46</f>
        <v>-3.3099999999999969</v>
      </c>
      <c r="L54" s="10" t="s">
        <v>415</v>
      </c>
      <c r="M54" s="10">
        <f t="shared" si="22"/>
        <v>9.917661599511872</v>
      </c>
      <c r="N54" s="26"/>
    </row>
    <row r="55" spans="1:20" ht="18.350000000000001" thickBot="1">
      <c r="B55" s="14" t="s">
        <v>415</v>
      </c>
      <c r="C55" s="13">
        <v>29.71</v>
      </c>
      <c r="D55" s="14">
        <v>21.51</v>
      </c>
      <c r="F55" s="14" t="s">
        <v>415</v>
      </c>
      <c r="G55" s="14">
        <f t="shared" si="21"/>
        <v>8.1999999999999993</v>
      </c>
      <c r="I55" s="14" t="s">
        <v>415</v>
      </c>
      <c r="J55" s="14">
        <f>G55-H46</f>
        <v>-3.1599999999999984</v>
      </c>
      <c r="L55" s="14" t="s">
        <v>415</v>
      </c>
      <c r="M55" s="14">
        <f t="shared" si="22"/>
        <v>8.9382971045777495</v>
      </c>
      <c r="N55" s="127"/>
    </row>
    <row r="56" spans="1:20" ht="18.350000000000001" thickBot="1"/>
    <row r="57" spans="1:20" ht="18.350000000000001" thickBot="1">
      <c r="A57" s="18" t="s">
        <v>417</v>
      </c>
      <c r="B57" s="19"/>
      <c r="C57" s="19" t="s">
        <v>393</v>
      </c>
      <c r="D57" s="19" t="s">
        <v>2</v>
      </c>
      <c r="F57" s="19"/>
      <c r="G57" s="19" t="s">
        <v>393</v>
      </c>
      <c r="I57" s="19"/>
      <c r="J57" s="19" t="s">
        <v>393</v>
      </c>
      <c r="L57" s="19"/>
      <c r="M57" s="6" t="s">
        <v>393</v>
      </c>
      <c r="O57" s="19" t="s">
        <v>317</v>
      </c>
      <c r="P57" s="19" t="s">
        <v>416</v>
      </c>
      <c r="Q57" s="6" t="s">
        <v>418</v>
      </c>
      <c r="R57" s="6" t="s">
        <v>419</v>
      </c>
    </row>
    <row r="58" spans="1:20" ht="18.350000000000001" thickBot="1">
      <c r="B58" s="6" t="s">
        <v>414</v>
      </c>
      <c r="C58" s="6">
        <v>32.19</v>
      </c>
      <c r="D58" s="6">
        <v>20.78</v>
      </c>
      <c r="F58" s="6" t="s">
        <v>414</v>
      </c>
      <c r="G58" s="6">
        <f t="shared" ref="G58:G69" si="23">C58-D58</f>
        <v>11.409999999999997</v>
      </c>
      <c r="H58" s="7"/>
      <c r="I58" s="6" t="s">
        <v>414</v>
      </c>
      <c r="J58" s="6">
        <f>G58-H60</f>
        <v>4.9999999999998934E-2</v>
      </c>
      <c r="L58" s="6" t="s">
        <v>414</v>
      </c>
      <c r="M58" s="6">
        <f t="shared" ref="M58:M69" si="24">POWER(2,-J58)</f>
        <v>0.96593632892484627</v>
      </c>
      <c r="O58" s="90">
        <f>AVERAGE(M58:M60)</f>
        <v>1.0003352352125441</v>
      </c>
      <c r="P58" s="90">
        <f>AVERAGE(M61:M63)</f>
        <v>10.045963437203975</v>
      </c>
      <c r="Q58" s="90">
        <f>AVERAGE(M64:M66)</f>
        <v>1.6140828062314567</v>
      </c>
      <c r="R58" s="129">
        <f>AVERAGE(M67:M69)</f>
        <v>8.4545225412524889</v>
      </c>
    </row>
    <row r="59" spans="1:20" ht="18.350000000000001" thickBot="1">
      <c r="B59" s="10" t="s">
        <v>414</v>
      </c>
      <c r="C59" s="10">
        <v>32.58</v>
      </c>
      <c r="D59" s="10">
        <v>21.23</v>
      </c>
      <c r="F59" s="10" t="s">
        <v>414</v>
      </c>
      <c r="G59" s="10">
        <f t="shared" si="23"/>
        <v>11.349999999999998</v>
      </c>
      <c r="H59" s="7"/>
      <c r="I59" s="10" t="s">
        <v>414</v>
      </c>
      <c r="J59" s="10">
        <f>G59-H60</f>
        <v>-9.9999999999997868E-3</v>
      </c>
      <c r="L59" s="10" t="s">
        <v>414</v>
      </c>
      <c r="M59" s="10">
        <f t="shared" si="24"/>
        <v>1.0069555500567187</v>
      </c>
      <c r="O59" s="23">
        <f>STDEV(M58:M60)</f>
        <v>3.1612999422800672E-2</v>
      </c>
      <c r="P59" s="23">
        <f>STDEV(M61:M63)</f>
        <v>0.63473567365027184</v>
      </c>
      <c r="Q59" s="23">
        <f>STDEV(M64:M66)</f>
        <v>0.24130246958902429</v>
      </c>
      <c r="R59" s="22">
        <f>STDEV(M67:M69)</f>
        <v>2.1638563862599116</v>
      </c>
    </row>
    <row r="60" spans="1:20" ht="18.350000000000001" thickBot="1">
      <c r="B60" s="14" t="s">
        <v>414</v>
      </c>
      <c r="C60" s="14">
        <v>32.229999999999997</v>
      </c>
      <c r="D60" s="14">
        <v>20.91</v>
      </c>
      <c r="F60" s="14" t="s">
        <v>414</v>
      </c>
      <c r="G60" s="14">
        <f t="shared" si="23"/>
        <v>11.319999999999997</v>
      </c>
      <c r="H60" s="127">
        <f>AVERAGE(G58:G60)</f>
        <v>11.359999999999998</v>
      </c>
      <c r="I60" s="14" t="s">
        <v>414</v>
      </c>
      <c r="J60" s="14">
        <f>G60-H60</f>
        <v>-4.0000000000000924E-2</v>
      </c>
      <c r="L60" s="14" t="s">
        <v>414</v>
      </c>
      <c r="M60" s="14">
        <f t="shared" si="24"/>
        <v>1.0281138266560672</v>
      </c>
    </row>
    <row r="61" spans="1:20">
      <c r="B61" s="6" t="s">
        <v>416</v>
      </c>
      <c r="C61" s="6">
        <v>28.37</v>
      </c>
      <c r="D61" s="6">
        <v>20.440000000000001</v>
      </c>
      <c r="F61" s="6" t="s">
        <v>416</v>
      </c>
      <c r="G61" s="6">
        <f t="shared" si="23"/>
        <v>7.93</v>
      </c>
      <c r="I61" s="6" t="s">
        <v>416</v>
      </c>
      <c r="J61" s="6">
        <f>G61-H60</f>
        <v>-3.4299999999999979</v>
      </c>
      <c r="L61" s="6" t="s">
        <v>416</v>
      </c>
      <c r="M61" s="6">
        <f t="shared" si="24"/>
        <v>10.777868614925506</v>
      </c>
      <c r="O61" s="24"/>
      <c r="P61" s="24"/>
      <c r="Q61" s="24"/>
      <c r="R61" s="24"/>
      <c r="S61" s="24"/>
      <c r="T61" s="24"/>
    </row>
    <row r="62" spans="1:20">
      <c r="B62" s="10" t="s">
        <v>416</v>
      </c>
      <c r="C62" s="10">
        <v>28.61</v>
      </c>
      <c r="D62" s="10">
        <v>20.52</v>
      </c>
      <c r="F62" s="10" t="s">
        <v>416</v>
      </c>
      <c r="G62" s="10">
        <f t="shared" si="23"/>
        <v>8.09</v>
      </c>
      <c r="I62" s="10" t="s">
        <v>416</v>
      </c>
      <c r="J62" s="10">
        <f>G62-H60</f>
        <v>-3.2699999999999978</v>
      </c>
      <c r="L62" s="10" t="s">
        <v>416</v>
      </c>
      <c r="M62" s="10">
        <f t="shared" si="24"/>
        <v>9.6464626215260694</v>
      </c>
      <c r="O62" s="24"/>
      <c r="P62" s="24"/>
      <c r="Q62" s="24"/>
      <c r="R62" s="24"/>
      <c r="S62" s="24"/>
      <c r="T62" s="24"/>
    </row>
    <row r="63" spans="1:20" ht="18.350000000000001" thickBot="1">
      <c r="B63" s="14" t="s">
        <v>416</v>
      </c>
      <c r="C63" s="14">
        <v>29.12</v>
      </c>
      <c r="D63" s="14">
        <v>21.04</v>
      </c>
      <c r="F63" s="14" t="s">
        <v>416</v>
      </c>
      <c r="G63" s="14">
        <f t="shared" si="23"/>
        <v>8.0800000000000018</v>
      </c>
      <c r="I63" s="14" t="s">
        <v>416</v>
      </c>
      <c r="J63" s="14">
        <f>G63-H60</f>
        <v>-3.2799999999999958</v>
      </c>
      <c r="L63" s="14" t="s">
        <v>416</v>
      </c>
      <c r="M63" s="14">
        <f t="shared" si="24"/>
        <v>9.7135590751603473</v>
      </c>
      <c r="O63" s="189"/>
      <c r="P63" s="189"/>
      <c r="Q63" s="189"/>
      <c r="R63" s="24"/>
      <c r="S63" s="24"/>
      <c r="T63" s="24"/>
    </row>
    <row r="64" spans="1:20">
      <c r="B64" s="6" t="s">
        <v>418</v>
      </c>
      <c r="C64" s="6">
        <v>32.32</v>
      </c>
      <c r="D64" s="6">
        <v>21.43</v>
      </c>
      <c r="F64" s="6" t="s">
        <v>418</v>
      </c>
      <c r="G64" s="6">
        <f t="shared" si="23"/>
        <v>10.89</v>
      </c>
      <c r="I64" s="6" t="s">
        <v>418</v>
      </c>
      <c r="J64" s="6">
        <f>G64-H60</f>
        <v>-0.46999999999999709</v>
      </c>
      <c r="L64" s="6" t="s">
        <v>418</v>
      </c>
      <c r="M64" s="6">
        <f t="shared" si="24"/>
        <v>1.3851094681109219</v>
      </c>
      <c r="O64" s="188"/>
      <c r="P64" s="188"/>
      <c r="Q64" s="188"/>
      <c r="R64" s="24"/>
      <c r="S64" s="24"/>
      <c r="T64" s="24"/>
    </row>
    <row r="65" spans="1:20">
      <c r="B65" s="10" t="s">
        <v>418</v>
      </c>
      <c r="C65" s="10">
        <v>32.22</v>
      </c>
      <c r="D65" s="10">
        <v>21.76</v>
      </c>
      <c r="F65" s="10" t="s">
        <v>418</v>
      </c>
      <c r="G65" s="10">
        <f t="shared" si="23"/>
        <v>10.459999999999997</v>
      </c>
      <c r="I65" s="10" t="s">
        <v>418</v>
      </c>
      <c r="J65" s="10">
        <f>G65-H60</f>
        <v>-0.90000000000000036</v>
      </c>
      <c r="L65" s="10" t="s">
        <v>418</v>
      </c>
      <c r="M65" s="10">
        <f t="shared" si="24"/>
        <v>1.8660659830736153</v>
      </c>
      <c r="O65" s="188"/>
      <c r="P65" s="188"/>
      <c r="Q65" s="188"/>
      <c r="R65" s="24"/>
      <c r="S65" s="24"/>
      <c r="T65" s="24"/>
    </row>
    <row r="66" spans="1:20" ht="18.350000000000001" thickBot="1">
      <c r="B66" s="14" t="s">
        <v>418</v>
      </c>
      <c r="C66" s="14">
        <v>31.41</v>
      </c>
      <c r="D66" s="14">
        <v>20.72</v>
      </c>
      <c r="F66" s="14" t="s">
        <v>418</v>
      </c>
      <c r="G66" s="14">
        <f t="shared" si="23"/>
        <v>10.690000000000001</v>
      </c>
      <c r="I66" s="14" t="s">
        <v>418</v>
      </c>
      <c r="J66" s="14">
        <f>G66-H60</f>
        <v>-0.66999999999999638</v>
      </c>
      <c r="L66" s="14" t="s">
        <v>418</v>
      </c>
      <c r="M66" s="14">
        <f t="shared" si="24"/>
        <v>1.5910729675098334</v>
      </c>
      <c r="O66" s="188"/>
      <c r="P66" s="188"/>
      <c r="Q66" s="188"/>
      <c r="R66" s="24"/>
      <c r="S66" s="24"/>
      <c r="T66" s="24"/>
    </row>
    <row r="67" spans="1:20">
      <c r="B67" s="6" t="s">
        <v>419</v>
      </c>
      <c r="C67" s="10">
        <v>29.61</v>
      </c>
      <c r="D67" s="10">
        <v>20.89</v>
      </c>
      <c r="F67" s="6" t="s">
        <v>419</v>
      </c>
      <c r="G67" s="6">
        <f t="shared" si="23"/>
        <v>8.7199999999999989</v>
      </c>
      <c r="I67" s="6" t="s">
        <v>419</v>
      </c>
      <c r="J67" s="6">
        <f>G67-H60</f>
        <v>-2.6399999999999988</v>
      </c>
      <c r="L67" s="6" t="s">
        <v>419</v>
      </c>
      <c r="M67" s="6">
        <f t="shared" si="24"/>
        <v>6.233316637283993</v>
      </c>
      <c r="O67" s="188"/>
      <c r="P67" s="188"/>
      <c r="Q67" s="188"/>
      <c r="R67" s="24"/>
      <c r="S67" s="24"/>
      <c r="T67" s="24"/>
    </row>
    <row r="68" spans="1:20">
      <c r="B68" s="10" t="s">
        <v>419</v>
      </c>
      <c r="C68" s="10">
        <v>29.52</v>
      </c>
      <c r="D68" s="10">
        <v>21.56</v>
      </c>
      <c r="F68" s="10" t="s">
        <v>419</v>
      </c>
      <c r="G68" s="10">
        <f t="shared" si="23"/>
        <v>7.9600000000000009</v>
      </c>
      <c r="I68" s="10" t="s">
        <v>419</v>
      </c>
      <c r="J68" s="10">
        <f>G68-H60</f>
        <v>-3.3999999999999968</v>
      </c>
      <c r="L68" s="10" t="s">
        <v>419</v>
      </c>
      <c r="M68" s="10">
        <f t="shared" si="24"/>
        <v>10.556063286183129</v>
      </c>
      <c r="O68" s="188"/>
      <c r="P68" s="188"/>
      <c r="Q68" s="188"/>
      <c r="R68" s="24"/>
      <c r="S68" s="24"/>
      <c r="T68" s="24"/>
    </row>
    <row r="69" spans="1:20" ht="18.350000000000001" thickBot="1">
      <c r="B69" s="14" t="s">
        <v>419</v>
      </c>
      <c r="C69" s="14">
        <v>29.63</v>
      </c>
      <c r="D69" s="14">
        <v>21.37</v>
      </c>
      <c r="F69" s="14" t="s">
        <v>419</v>
      </c>
      <c r="G69" s="14">
        <f t="shared" si="23"/>
        <v>8.259999999999998</v>
      </c>
      <c r="I69" s="14" t="s">
        <v>419</v>
      </c>
      <c r="J69" s="14">
        <f>G69-H60</f>
        <v>-3.0999999999999996</v>
      </c>
      <c r="L69" s="14" t="s">
        <v>419</v>
      </c>
      <c r="M69" s="14">
        <f t="shared" si="24"/>
        <v>8.5741877002903433</v>
      </c>
      <c r="O69" s="188"/>
      <c r="P69" s="188"/>
      <c r="Q69" s="188"/>
      <c r="R69" s="24"/>
      <c r="S69" s="24"/>
      <c r="T69" s="24"/>
    </row>
    <row r="70" spans="1:20" ht="18.350000000000001" thickBot="1">
      <c r="O70" s="188"/>
      <c r="P70" s="188"/>
      <c r="Q70" s="188"/>
      <c r="R70" s="24"/>
      <c r="S70" s="24"/>
      <c r="T70" s="24"/>
    </row>
    <row r="71" spans="1:20" ht="18.350000000000001" thickBot="1">
      <c r="A71" s="18" t="s">
        <v>420</v>
      </c>
      <c r="B71" s="19" t="s">
        <v>421</v>
      </c>
      <c r="C71" s="19" t="s">
        <v>394</v>
      </c>
      <c r="D71" s="3" t="s">
        <v>416</v>
      </c>
      <c r="O71" s="188"/>
      <c r="P71" s="188"/>
      <c r="Q71" s="188"/>
      <c r="R71" s="24"/>
      <c r="S71" s="24"/>
      <c r="T71" s="24"/>
    </row>
    <row r="72" spans="1:20">
      <c r="B72" s="10">
        <v>53</v>
      </c>
      <c r="C72" s="10">
        <v>162</v>
      </c>
      <c r="D72" s="5">
        <v>165</v>
      </c>
      <c r="O72" s="188"/>
      <c r="P72" s="188"/>
      <c r="Q72" s="188"/>
      <c r="R72" s="24"/>
      <c r="S72" s="24"/>
      <c r="T72" s="24"/>
    </row>
    <row r="73" spans="1:20">
      <c r="B73" s="10">
        <v>47</v>
      </c>
      <c r="C73" s="10">
        <v>170</v>
      </c>
      <c r="D73" s="5">
        <v>142</v>
      </c>
      <c r="O73" s="188"/>
      <c r="P73" s="188"/>
      <c r="Q73" s="188"/>
      <c r="R73" s="24"/>
      <c r="S73" s="24"/>
      <c r="T73" s="24"/>
    </row>
    <row r="74" spans="1:20" ht="18.350000000000001" thickBot="1">
      <c r="B74" s="14">
        <v>54</v>
      </c>
      <c r="C74" s="14">
        <v>139</v>
      </c>
      <c r="D74" s="13">
        <v>156</v>
      </c>
      <c r="O74" s="188"/>
      <c r="P74" s="188"/>
      <c r="Q74" s="188"/>
      <c r="R74" s="24"/>
      <c r="S74" s="24"/>
      <c r="T74" s="24"/>
    </row>
    <row r="75" spans="1:20" ht="18.350000000000001" thickBot="1">
      <c r="B75" s="90">
        <f>AVERAGE(B72:B74)</f>
        <v>51.333333333333336</v>
      </c>
      <c r="C75" s="90">
        <f>AVERAGE(C72:C74)</f>
        <v>157</v>
      </c>
      <c r="D75" s="129">
        <f>AVERAGE(D72:D74)</f>
        <v>154.33333333333334</v>
      </c>
      <c r="O75" s="24"/>
      <c r="P75" s="24"/>
      <c r="Q75" s="24"/>
      <c r="R75" s="24"/>
      <c r="S75" s="24"/>
      <c r="T75" s="24"/>
    </row>
    <row r="76" spans="1:20" ht="18.350000000000001" thickBot="1">
      <c r="B76" s="28">
        <f>STDEV(B72:B74)</f>
        <v>3.7859388972001828</v>
      </c>
      <c r="C76" s="28">
        <f>STDEV(C72:C74)</f>
        <v>16.093476939431081</v>
      </c>
      <c r="D76" s="61">
        <f>STDEV(D72:D74)</f>
        <v>11.590225767142474</v>
      </c>
    </row>
    <row r="77" spans="1:20" ht="18.350000000000001" thickBot="1"/>
    <row r="78" spans="1:20" ht="18.350000000000001" thickBot="1">
      <c r="A78" s="18" t="s">
        <v>422</v>
      </c>
      <c r="B78" s="19" t="s">
        <v>423</v>
      </c>
      <c r="C78" s="2" t="s">
        <v>361</v>
      </c>
      <c r="D78" s="3" t="s">
        <v>321</v>
      </c>
      <c r="F78" s="19" t="s">
        <v>423</v>
      </c>
      <c r="G78" s="16" t="s">
        <v>361</v>
      </c>
      <c r="I78" s="19"/>
      <c r="J78" s="19" t="s">
        <v>393</v>
      </c>
      <c r="L78" s="19"/>
      <c r="M78" s="6" t="s">
        <v>393</v>
      </c>
      <c r="O78" s="19" t="s">
        <v>394</v>
      </c>
      <c r="P78" s="19" t="s">
        <v>428</v>
      </c>
      <c r="Q78" s="6" t="s">
        <v>429</v>
      </c>
      <c r="R78" s="6" t="s">
        <v>430</v>
      </c>
    </row>
    <row r="79" spans="1:20" ht="18.350000000000001" thickBot="1">
      <c r="B79" s="6" t="s">
        <v>424</v>
      </c>
      <c r="C79" s="15">
        <v>29.57</v>
      </c>
      <c r="D79" s="16">
        <v>21.78</v>
      </c>
      <c r="F79" s="6" t="s">
        <v>424</v>
      </c>
      <c r="G79" s="6">
        <f>C79-D79</f>
        <v>7.7899999999999991</v>
      </c>
      <c r="I79" s="6" t="s">
        <v>424</v>
      </c>
      <c r="J79" s="6">
        <f>G79-H81</f>
        <v>-7.6666666666667993E-2</v>
      </c>
      <c r="L79" s="6" t="s">
        <v>424</v>
      </c>
      <c r="M79" s="6">
        <f t="shared" ref="M79:M90" si="25">POWER(2,-J79)</f>
        <v>1.054578629516014</v>
      </c>
      <c r="O79" s="90">
        <f>AVERAGE(M79:M81)</f>
        <v>1.0007162764812665</v>
      </c>
      <c r="P79" s="90">
        <f>AVERAGE(M82:M84)</f>
        <v>0.9296762932854965</v>
      </c>
      <c r="Q79" s="90">
        <f>AVERAGE(M85:M87)</f>
        <v>0.22988428838972216</v>
      </c>
      <c r="R79" s="129">
        <f>AVERAGE(M88:M90)</f>
        <v>0.22079376788908747</v>
      </c>
    </row>
    <row r="80" spans="1:20" ht="18.350000000000001" thickBot="1">
      <c r="B80" s="10" t="s">
        <v>424</v>
      </c>
      <c r="C80">
        <v>30.1</v>
      </c>
      <c r="D80" s="5">
        <v>22.19</v>
      </c>
      <c r="F80" s="10" t="s">
        <v>424</v>
      </c>
      <c r="G80" s="10">
        <f t="shared" ref="G80:G90" si="26">C80-D80</f>
        <v>7.91</v>
      </c>
      <c r="I80" s="10" t="s">
        <v>424</v>
      </c>
      <c r="J80" s="10">
        <f>G80-H81</f>
        <v>4.3333333333333002E-2</v>
      </c>
      <c r="L80" s="10" t="s">
        <v>424</v>
      </c>
      <c r="M80" s="10">
        <f t="shared" si="25"/>
        <v>0.97041023149354089</v>
      </c>
      <c r="O80" s="23">
        <f>STDEV(M79:M81)</f>
        <v>4.6768093215588773E-2</v>
      </c>
      <c r="P80" s="23">
        <f>STDEV(M82:M84)</f>
        <v>0.12193413719911585</v>
      </c>
      <c r="Q80" s="23">
        <f>STDEV(M85:M87)</f>
        <v>9.1333275697360758E-2</v>
      </c>
      <c r="R80" s="22">
        <f>STDEV(M88:M90)</f>
        <v>2.6824579846169882E-2</v>
      </c>
    </row>
    <row r="81" spans="1:18" ht="18.350000000000001" thickBot="1">
      <c r="B81" s="14" t="s">
        <v>424</v>
      </c>
      <c r="C81" s="12">
        <v>30.17</v>
      </c>
      <c r="D81" s="13">
        <v>22.27</v>
      </c>
      <c r="F81" s="14" t="s">
        <v>424</v>
      </c>
      <c r="G81" s="14">
        <f t="shared" si="26"/>
        <v>7.9000000000000021</v>
      </c>
      <c r="H81" s="127">
        <f>AVERAGE(G79:G81)</f>
        <v>7.8666666666666671</v>
      </c>
      <c r="I81" s="14" t="s">
        <v>424</v>
      </c>
      <c r="J81" s="14">
        <f>G81-H81</f>
        <v>3.3333333333334991E-2</v>
      </c>
      <c r="L81" s="14" t="s">
        <v>424</v>
      </c>
      <c r="M81" s="14">
        <f t="shared" si="25"/>
        <v>0.9771599684342448</v>
      </c>
    </row>
    <row r="82" spans="1:18">
      <c r="B82" s="6" t="s">
        <v>425</v>
      </c>
      <c r="C82" s="15">
        <v>29.57</v>
      </c>
      <c r="D82" s="16">
        <v>21.79</v>
      </c>
      <c r="F82" s="9" t="s">
        <v>425</v>
      </c>
      <c r="G82" s="6">
        <f t="shared" si="26"/>
        <v>7.7800000000000011</v>
      </c>
      <c r="I82" s="9" t="s">
        <v>425</v>
      </c>
      <c r="J82" s="6">
        <f>G82-H81</f>
        <v>-8.6666666666666003E-2</v>
      </c>
      <c r="L82" s="9" t="s">
        <v>425</v>
      </c>
      <c r="M82" s="6">
        <f t="shared" si="25"/>
        <v>1.061913803962357</v>
      </c>
    </row>
    <row r="83" spans="1:18">
      <c r="B83" s="10" t="s">
        <v>425</v>
      </c>
      <c r="C83">
        <v>30.44</v>
      </c>
      <c r="D83" s="5">
        <v>22.43</v>
      </c>
      <c r="F83" s="4" t="s">
        <v>425</v>
      </c>
      <c r="G83" s="10">
        <f t="shared" si="26"/>
        <v>8.0100000000000016</v>
      </c>
      <c r="I83" s="4" t="s">
        <v>425</v>
      </c>
      <c r="J83" s="10">
        <f>G83-H81</f>
        <v>0.14333333333333442</v>
      </c>
      <c r="L83" s="4" t="s">
        <v>425</v>
      </c>
      <c r="M83" s="10">
        <f t="shared" si="25"/>
        <v>0.90542476130834326</v>
      </c>
    </row>
    <row r="84" spans="1:18" ht="18.350000000000001" thickBot="1">
      <c r="B84" s="14" t="s">
        <v>425</v>
      </c>
      <c r="C84" s="12">
        <v>30.12</v>
      </c>
      <c r="D84" s="13">
        <v>21.97</v>
      </c>
      <c r="F84" s="11" t="s">
        <v>425</v>
      </c>
      <c r="G84" s="14">
        <f t="shared" si="26"/>
        <v>8.1500000000000021</v>
      </c>
      <c r="I84" s="11" t="s">
        <v>425</v>
      </c>
      <c r="J84" s="14">
        <f>G84-H81</f>
        <v>0.28333333333333499</v>
      </c>
      <c r="L84" s="11" t="s">
        <v>425</v>
      </c>
      <c r="M84" s="14">
        <f t="shared" si="25"/>
        <v>0.82169031458578934</v>
      </c>
    </row>
    <row r="85" spans="1:18">
      <c r="B85" s="6" t="s">
        <v>426</v>
      </c>
      <c r="C85" s="15">
        <v>32.78</v>
      </c>
      <c r="D85" s="16">
        <v>22.67</v>
      </c>
      <c r="F85" s="9" t="s">
        <v>426</v>
      </c>
      <c r="G85" s="6">
        <f t="shared" si="26"/>
        <v>10.11</v>
      </c>
      <c r="I85" s="9" t="s">
        <v>426</v>
      </c>
      <c r="J85" s="6">
        <f>G85-H81</f>
        <v>2.2433333333333323</v>
      </c>
      <c r="L85" s="9" t="s">
        <v>426</v>
      </c>
      <c r="M85" s="6">
        <f t="shared" si="25"/>
        <v>0.21119779341375611</v>
      </c>
    </row>
    <row r="86" spans="1:18">
      <c r="B86" s="10" t="s">
        <v>426</v>
      </c>
      <c r="C86">
        <v>32.56</v>
      </c>
      <c r="D86" s="5">
        <v>21.95</v>
      </c>
      <c r="F86" s="4" t="s">
        <v>426</v>
      </c>
      <c r="G86" s="10">
        <f t="shared" si="26"/>
        <v>10.610000000000003</v>
      </c>
      <c r="I86" s="4" t="s">
        <v>426</v>
      </c>
      <c r="J86" s="10">
        <f>G86-H81</f>
        <v>2.7433333333333358</v>
      </c>
      <c r="L86" s="4" t="s">
        <v>426</v>
      </c>
      <c r="M86" s="10">
        <f t="shared" si="25"/>
        <v>0.14933939189450215</v>
      </c>
    </row>
    <row r="87" spans="1:18" ht="18.350000000000001" thickBot="1">
      <c r="B87" s="14" t="s">
        <v>426</v>
      </c>
      <c r="C87" s="12">
        <v>31.78</v>
      </c>
      <c r="D87" s="13">
        <v>22.31</v>
      </c>
      <c r="F87" s="11" t="s">
        <v>426</v>
      </c>
      <c r="G87" s="14">
        <f t="shared" si="26"/>
        <v>9.4700000000000024</v>
      </c>
      <c r="I87" s="11" t="s">
        <v>426</v>
      </c>
      <c r="J87" s="14">
        <f>G87-H81</f>
        <v>1.6033333333333353</v>
      </c>
      <c r="L87" s="11" t="s">
        <v>426</v>
      </c>
      <c r="M87" s="14">
        <f t="shared" si="25"/>
        <v>0.32911567986090812</v>
      </c>
    </row>
    <row r="88" spans="1:18">
      <c r="B88" s="6" t="s">
        <v>427</v>
      </c>
      <c r="C88" s="15">
        <v>32.65</v>
      </c>
      <c r="D88" s="16">
        <v>22.67</v>
      </c>
      <c r="F88" s="9" t="s">
        <v>427</v>
      </c>
      <c r="G88" s="10">
        <f t="shared" si="26"/>
        <v>9.9799999999999969</v>
      </c>
      <c r="I88" s="9" t="s">
        <v>427</v>
      </c>
      <c r="J88" s="6">
        <f>G88-H81</f>
        <v>2.1133333333333297</v>
      </c>
      <c r="L88" s="9" t="s">
        <v>427</v>
      </c>
      <c r="M88" s="6">
        <f t="shared" si="25"/>
        <v>0.23111241505284069</v>
      </c>
    </row>
    <row r="89" spans="1:18">
      <c r="B89" s="10" t="s">
        <v>427</v>
      </c>
      <c r="C89">
        <v>32.340000000000003</v>
      </c>
      <c r="D89" s="5">
        <v>22.42</v>
      </c>
      <c r="F89" s="4" t="s">
        <v>427</v>
      </c>
      <c r="G89" s="10">
        <f t="shared" si="26"/>
        <v>9.9200000000000017</v>
      </c>
      <c r="I89" s="4" t="s">
        <v>427</v>
      </c>
      <c r="J89" s="10">
        <f>G89-H81</f>
        <v>2.0533333333333346</v>
      </c>
      <c r="L89" s="4" t="s">
        <v>427</v>
      </c>
      <c r="M89" s="10">
        <f t="shared" si="25"/>
        <v>0.24092677959788777</v>
      </c>
    </row>
    <row r="90" spans="1:18" ht="18.350000000000001" thickBot="1">
      <c r="B90" s="14" t="s">
        <v>427</v>
      </c>
      <c r="C90" s="12">
        <v>33.21</v>
      </c>
      <c r="D90" s="13">
        <v>22.95</v>
      </c>
      <c r="F90" s="11" t="s">
        <v>427</v>
      </c>
      <c r="G90" s="14">
        <f t="shared" si="26"/>
        <v>10.260000000000002</v>
      </c>
      <c r="I90" s="11" t="s">
        <v>427</v>
      </c>
      <c r="J90" s="14">
        <f>G90-H81</f>
        <v>2.3933333333333344</v>
      </c>
      <c r="L90" s="11" t="s">
        <v>427</v>
      </c>
      <c r="M90" s="14">
        <f t="shared" si="25"/>
        <v>0.19034210901653401</v>
      </c>
    </row>
    <row r="91" spans="1:18" ht="18.350000000000001" thickBot="1"/>
    <row r="92" spans="1:18" ht="18.350000000000001" thickBot="1">
      <c r="A92" s="18" t="s">
        <v>431</v>
      </c>
      <c r="B92" s="19" t="s">
        <v>423</v>
      </c>
      <c r="C92" s="2" t="s">
        <v>361</v>
      </c>
      <c r="D92" s="3" t="s">
        <v>321</v>
      </c>
      <c r="F92" s="19" t="s">
        <v>423</v>
      </c>
      <c r="G92" s="16" t="s">
        <v>361</v>
      </c>
      <c r="I92" s="19"/>
      <c r="J92" s="19" t="s">
        <v>393</v>
      </c>
      <c r="L92" s="19"/>
      <c r="M92" s="6" t="s">
        <v>393</v>
      </c>
      <c r="O92" s="19" t="s">
        <v>416</v>
      </c>
      <c r="P92" s="19" t="s">
        <v>428</v>
      </c>
      <c r="Q92" s="6" t="s">
        <v>429</v>
      </c>
      <c r="R92" s="6" t="s">
        <v>430</v>
      </c>
    </row>
    <row r="93" spans="1:18" ht="18.350000000000001" thickBot="1">
      <c r="B93" s="6" t="s">
        <v>432</v>
      </c>
      <c r="C93" s="15">
        <v>29.64</v>
      </c>
      <c r="D93" s="16">
        <v>21.09</v>
      </c>
      <c r="F93" s="6" t="s">
        <v>432</v>
      </c>
      <c r="G93" s="6">
        <f>C93-D93</f>
        <v>8.5500000000000007</v>
      </c>
      <c r="I93" s="6" t="s">
        <v>432</v>
      </c>
      <c r="J93" s="6">
        <f>G93-H95</f>
        <v>9.3333333333333712E-2</v>
      </c>
      <c r="L93" s="6" t="s">
        <v>432</v>
      </c>
      <c r="M93" s="6">
        <f t="shared" ref="M93:M104" si="27">POWER(2,-J93)</f>
        <v>0.93735449655997982</v>
      </c>
      <c r="O93" s="90">
        <f>AVERAGE(M93:M95)</f>
        <v>1.0014488905562473</v>
      </c>
      <c r="P93" s="90">
        <f>AVERAGE(M96:M98)</f>
        <v>0.65865285954813491</v>
      </c>
      <c r="Q93" s="90">
        <f>AVERAGE(M99:M101)</f>
        <v>0.31641466632123</v>
      </c>
      <c r="R93" s="129">
        <f>AVERAGE(M102:M104)</f>
        <v>0.18005105872792873</v>
      </c>
    </row>
    <row r="94" spans="1:18" ht="18.350000000000001" thickBot="1">
      <c r="B94" s="10" t="s">
        <v>432</v>
      </c>
      <c r="C94">
        <v>29.67</v>
      </c>
      <c r="D94" s="5">
        <v>21.21</v>
      </c>
      <c r="F94" s="10" t="s">
        <v>432</v>
      </c>
      <c r="G94" s="10">
        <f t="shared" ref="G94:G104" si="28">C94-D94</f>
        <v>8.4600000000000009</v>
      </c>
      <c r="I94" s="10" t="s">
        <v>432</v>
      </c>
      <c r="J94" s="10">
        <f>G94-H95</f>
        <v>3.3333333333338544E-3</v>
      </c>
      <c r="L94" s="10" t="s">
        <v>432</v>
      </c>
      <c r="M94" s="10">
        <f t="shared" si="27"/>
        <v>0.99769217652702291</v>
      </c>
      <c r="O94" s="23">
        <f>STDEV(M93:M95)</f>
        <v>6.6052922351448967E-2</v>
      </c>
      <c r="P94" s="23">
        <f>STDEV(M96:M98)</f>
        <v>0.14170354726191198</v>
      </c>
      <c r="Q94" s="23">
        <f>STDEV(M99:M101)</f>
        <v>8.9632661366763747E-2</v>
      </c>
      <c r="R94" s="22">
        <f>STDEV(M102:M104)</f>
        <v>7.2554870377269196E-2</v>
      </c>
    </row>
    <row r="95" spans="1:18" ht="18.350000000000001" thickBot="1">
      <c r="B95" s="14" t="s">
        <v>432</v>
      </c>
      <c r="C95" s="12">
        <v>29.33</v>
      </c>
      <c r="D95" s="13">
        <v>20.97</v>
      </c>
      <c r="F95" s="14" t="s">
        <v>432</v>
      </c>
      <c r="G95" s="14">
        <f t="shared" si="28"/>
        <v>8.36</v>
      </c>
      <c r="H95" s="127">
        <f>AVERAGE(G93:G95)</f>
        <v>8.456666666666667</v>
      </c>
      <c r="I95" s="14" t="s">
        <v>432</v>
      </c>
      <c r="J95" s="14">
        <f>G95-H95</f>
        <v>-9.6666666666667567E-2</v>
      </c>
      <c r="L95" s="14" t="s">
        <v>432</v>
      </c>
      <c r="M95" s="14">
        <f t="shared" si="27"/>
        <v>1.0692999985817391</v>
      </c>
    </row>
    <row r="96" spans="1:18">
      <c r="B96" s="6" t="s">
        <v>425</v>
      </c>
      <c r="C96" s="15">
        <v>30.12</v>
      </c>
      <c r="D96" s="16">
        <v>20.9</v>
      </c>
      <c r="F96" s="9" t="s">
        <v>425</v>
      </c>
      <c r="G96" s="6">
        <f t="shared" si="28"/>
        <v>9.2200000000000024</v>
      </c>
      <c r="I96" s="9" t="s">
        <v>425</v>
      </c>
      <c r="J96" s="6">
        <f>G96-H95</f>
        <v>0.76333333333333542</v>
      </c>
      <c r="L96" s="9" t="s">
        <v>425</v>
      </c>
      <c r="M96" s="6">
        <f t="shared" si="27"/>
        <v>0.58913356942203421</v>
      </c>
    </row>
    <row r="97" spans="1:20">
      <c r="B97" s="10" t="s">
        <v>425</v>
      </c>
      <c r="C97">
        <v>29.91</v>
      </c>
      <c r="D97" s="5">
        <v>21.17</v>
      </c>
      <c r="F97" s="4" t="s">
        <v>425</v>
      </c>
      <c r="G97" s="10">
        <f t="shared" si="28"/>
        <v>8.7399999999999984</v>
      </c>
      <c r="I97" s="4" t="s">
        <v>425</v>
      </c>
      <c r="J97" s="10">
        <f>G97-H95</f>
        <v>0.28333333333333144</v>
      </c>
      <c r="L97" s="4" t="s">
        <v>425</v>
      </c>
      <c r="M97" s="10">
        <f t="shared" si="27"/>
        <v>0.82169031458579145</v>
      </c>
    </row>
    <row r="98" spans="1:20" ht="18.350000000000001" thickBot="1">
      <c r="B98" s="14" t="s">
        <v>425</v>
      </c>
      <c r="C98" s="12">
        <v>29.83</v>
      </c>
      <c r="D98" s="13">
        <v>20.55</v>
      </c>
      <c r="F98" s="11" t="s">
        <v>425</v>
      </c>
      <c r="G98" s="14">
        <f t="shared" si="28"/>
        <v>9.2799999999999976</v>
      </c>
      <c r="I98" s="11" t="s">
        <v>425</v>
      </c>
      <c r="J98" s="14">
        <f>G98-H95</f>
        <v>0.82333333333333059</v>
      </c>
      <c r="L98" s="11" t="s">
        <v>425</v>
      </c>
      <c r="M98" s="14">
        <f t="shared" si="27"/>
        <v>0.56513469463657906</v>
      </c>
      <c r="O98" s="24"/>
      <c r="P98" s="24"/>
      <c r="Q98" s="24"/>
      <c r="R98" s="24"/>
      <c r="S98" s="24"/>
      <c r="T98" s="24"/>
    </row>
    <row r="99" spans="1:20">
      <c r="B99" s="6" t="s">
        <v>426</v>
      </c>
      <c r="C99" s="15">
        <v>31.12</v>
      </c>
      <c r="D99" s="16">
        <v>21.31</v>
      </c>
      <c r="F99" s="9" t="s">
        <v>426</v>
      </c>
      <c r="G99" s="6">
        <f t="shared" si="28"/>
        <v>9.8100000000000023</v>
      </c>
      <c r="I99" s="9" t="s">
        <v>426</v>
      </c>
      <c r="J99" s="6">
        <f>G99-H95</f>
        <v>1.3533333333333353</v>
      </c>
      <c r="L99" s="9" t="s">
        <v>426</v>
      </c>
      <c r="M99" s="6">
        <f t="shared" si="27"/>
        <v>0.39138670814954962</v>
      </c>
      <c r="O99" s="24"/>
      <c r="P99" s="24"/>
      <c r="Q99" s="24"/>
      <c r="R99" s="24"/>
      <c r="S99" s="24"/>
      <c r="T99" s="24"/>
    </row>
    <row r="100" spans="1:20">
      <c r="B100" s="10" t="s">
        <v>426</v>
      </c>
      <c r="C100">
        <v>31.29</v>
      </c>
      <c r="D100" s="5">
        <v>20.63</v>
      </c>
      <c r="F100" s="4" t="s">
        <v>426</v>
      </c>
      <c r="G100" s="10">
        <f t="shared" si="28"/>
        <v>10.66</v>
      </c>
      <c r="I100" s="4" t="s">
        <v>426</v>
      </c>
      <c r="J100" s="10">
        <f>G100-H95</f>
        <v>2.2033333333333331</v>
      </c>
      <c r="L100" s="4" t="s">
        <v>426</v>
      </c>
      <c r="M100" s="10">
        <f t="shared" si="27"/>
        <v>0.21713537156793411</v>
      </c>
      <c r="O100" s="189"/>
      <c r="P100" s="189"/>
      <c r="Q100" s="189"/>
      <c r="R100" s="24"/>
      <c r="S100" s="24"/>
      <c r="T100" s="24"/>
    </row>
    <row r="101" spans="1:20" ht="18.350000000000001" thickBot="1">
      <c r="B101" s="14" t="s">
        <v>426</v>
      </c>
      <c r="C101" s="12">
        <v>31.71</v>
      </c>
      <c r="D101" s="13">
        <v>21.7</v>
      </c>
      <c r="F101" s="11" t="s">
        <v>426</v>
      </c>
      <c r="G101" s="14">
        <f t="shared" si="28"/>
        <v>10.010000000000002</v>
      </c>
      <c r="I101" s="11" t="s">
        <v>426</v>
      </c>
      <c r="J101" s="14">
        <f>G101-H95</f>
        <v>1.5533333333333346</v>
      </c>
      <c r="L101" s="11" t="s">
        <v>426</v>
      </c>
      <c r="M101" s="14">
        <f t="shared" si="27"/>
        <v>0.34072191924620637</v>
      </c>
      <c r="O101" s="188"/>
      <c r="P101" s="188"/>
      <c r="Q101" s="188"/>
      <c r="R101" s="24"/>
      <c r="S101" s="24"/>
      <c r="T101" s="24"/>
    </row>
    <row r="102" spans="1:20">
      <c r="B102" s="6" t="s">
        <v>427</v>
      </c>
      <c r="C102" s="15">
        <v>31.26</v>
      </c>
      <c r="D102" s="16">
        <v>20.79</v>
      </c>
      <c r="F102" s="9" t="s">
        <v>427</v>
      </c>
      <c r="G102" s="10">
        <f t="shared" si="28"/>
        <v>10.470000000000002</v>
      </c>
      <c r="I102" s="9" t="s">
        <v>427</v>
      </c>
      <c r="J102" s="6">
        <f>G102-H95</f>
        <v>2.0133333333333354</v>
      </c>
      <c r="L102" s="9" t="s">
        <v>427</v>
      </c>
      <c r="M102" s="6">
        <f t="shared" si="27"/>
        <v>0.24770015331630699</v>
      </c>
      <c r="O102" s="188"/>
      <c r="P102" s="188"/>
      <c r="Q102" s="188"/>
      <c r="R102" s="24"/>
      <c r="S102" s="24"/>
      <c r="T102" s="24"/>
    </row>
    <row r="103" spans="1:20">
      <c r="B103" s="10" t="s">
        <v>427</v>
      </c>
      <c r="C103">
        <v>32.67</v>
      </c>
      <c r="D103" s="5">
        <v>21.81</v>
      </c>
      <c r="F103" s="4" t="s">
        <v>427</v>
      </c>
      <c r="G103" s="10">
        <f t="shared" si="28"/>
        <v>10.860000000000003</v>
      </c>
      <c r="I103" s="4" t="s">
        <v>427</v>
      </c>
      <c r="J103" s="10">
        <f>G103-H95</f>
        <v>2.403333333333336</v>
      </c>
      <c r="L103" s="4" t="s">
        <v>427</v>
      </c>
      <c r="M103" s="10">
        <f t="shared" si="27"/>
        <v>0.18902732002997791</v>
      </c>
      <c r="O103" s="188"/>
      <c r="P103" s="188"/>
      <c r="Q103" s="188"/>
      <c r="R103" s="24"/>
      <c r="S103" s="24"/>
      <c r="T103" s="24"/>
    </row>
    <row r="104" spans="1:20" ht="18.350000000000001" thickBot="1">
      <c r="B104" s="14" t="s">
        <v>427</v>
      </c>
      <c r="C104" s="12">
        <v>32.56</v>
      </c>
      <c r="D104" s="13">
        <v>20.83</v>
      </c>
      <c r="F104" s="11" t="s">
        <v>427</v>
      </c>
      <c r="G104" s="14">
        <f t="shared" si="28"/>
        <v>11.730000000000004</v>
      </c>
      <c r="I104" s="11" t="s">
        <v>427</v>
      </c>
      <c r="J104" s="14">
        <f>G104-H95</f>
        <v>3.273333333333337</v>
      </c>
      <c r="L104" s="11" t="s">
        <v>427</v>
      </c>
      <c r="M104" s="14">
        <f t="shared" si="27"/>
        <v>0.10342570283750134</v>
      </c>
      <c r="O104" s="188"/>
      <c r="P104" s="188"/>
      <c r="Q104" s="188"/>
      <c r="R104" s="24"/>
      <c r="S104" s="24"/>
      <c r="T104" s="24"/>
    </row>
    <row r="105" spans="1:20" ht="18.350000000000001" thickBot="1">
      <c r="O105" s="188"/>
      <c r="P105" s="188"/>
      <c r="Q105" s="188"/>
      <c r="R105" s="24"/>
      <c r="S105" s="24"/>
      <c r="T105" s="24"/>
    </row>
    <row r="106" spans="1:20" ht="18.350000000000001" thickBot="1">
      <c r="A106" s="18" t="s">
        <v>433</v>
      </c>
      <c r="B106" s="6" t="s">
        <v>317</v>
      </c>
      <c r="C106" s="16" t="s">
        <v>434</v>
      </c>
      <c r="O106" s="188"/>
      <c r="P106" s="188"/>
      <c r="Q106" s="188"/>
      <c r="R106" s="24"/>
      <c r="S106" s="24"/>
      <c r="T106" s="24"/>
    </row>
    <row r="107" spans="1:20">
      <c r="B107" s="6">
        <v>17.7</v>
      </c>
      <c r="C107" s="16">
        <v>12.8</v>
      </c>
      <c r="O107" s="188"/>
      <c r="P107" s="188"/>
      <c r="Q107" s="188"/>
      <c r="R107" s="24"/>
      <c r="S107" s="24"/>
      <c r="T107" s="24"/>
    </row>
    <row r="108" spans="1:20">
      <c r="B108" s="10">
        <v>16.3</v>
      </c>
      <c r="C108" s="5">
        <v>14.68</v>
      </c>
      <c r="O108" s="188"/>
      <c r="P108" s="188"/>
      <c r="Q108" s="188"/>
      <c r="R108" s="24"/>
      <c r="S108" s="24"/>
      <c r="T108" s="24"/>
    </row>
    <row r="109" spans="1:20">
      <c r="B109" s="10">
        <v>16.93</v>
      </c>
      <c r="C109" s="5">
        <v>14.98</v>
      </c>
      <c r="O109" s="188"/>
      <c r="P109" s="188"/>
      <c r="Q109" s="188"/>
      <c r="R109" s="24"/>
      <c r="S109" s="24"/>
      <c r="T109" s="24"/>
    </row>
    <row r="110" spans="1:20" ht="18.350000000000001" thickBot="1">
      <c r="B110" s="53">
        <v>15.44</v>
      </c>
      <c r="C110" s="56">
        <v>17.25</v>
      </c>
      <c r="O110" s="188"/>
      <c r="P110" s="188"/>
      <c r="Q110" s="188"/>
      <c r="R110" s="24"/>
      <c r="S110" s="24"/>
      <c r="T110" s="24"/>
    </row>
    <row r="111" spans="1:20" ht="18.350000000000001" thickBot="1">
      <c r="B111" s="27">
        <f>AVERAGE(B107:B110)</f>
        <v>16.592500000000001</v>
      </c>
      <c r="C111" s="27">
        <f>AVERAGE(C107:C110)</f>
        <v>14.9275</v>
      </c>
      <c r="O111" s="188"/>
      <c r="P111" s="188"/>
      <c r="Q111" s="188"/>
      <c r="R111" s="24"/>
      <c r="S111" s="24"/>
      <c r="T111" s="24"/>
    </row>
    <row r="112" spans="1:20" ht="18.350000000000001" thickBot="1">
      <c r="B112" s="28">
        <f>STDEV(B107:B110)</f>
        <v>0.9581710007439519</v>
      </c>
      <c r="C112" s="28">
        <f>STDEV(C107:C110)</f>
        <v>1.824305804043455</v>
      </c>
    </row>
    <row r="113" spans="1:20" ht="18.350000000000001" thickBot="1"/>
    <row r="114" spans="1:20" ht="18.350000000000001" thickBot="1">
      <c r="A114" s="18" t="s">
        <v>435</v>
      </c>
      <c r="B114" s="6"/>
      <c r="C114" s="15" t="s">
        <v>361</v>
      </c>
      <c r="D114" s="15" t="s">
        <v>358</v>
      </c>
      <c r="E114" s="16" t="s">
        <v>321</v>
      </c>
      <c r="F114" s="24"/>
      <c r="G114" s="6"/>
      <c r="H114" s="9" t="s">
        <v>361</v>
      </c>
      <c r="I114" s="16" t="s">
        <v>358</v>
      </c>
      <c r="K114" s="6"/>
      <c r="L114" s="9" t="s">
        <v>361</v>
      </c>
      <c r="M114" s="6" t="s">
        <v>358</v>
      </c>
      <c r="O114" s="9"/>
      <c r="P114" s="6" t="s">
        <v>361</v>
      </c>
      <c r="Q114" s="6" t="s">
        <v>358</v>
      </c>
      <c r="S114" s="1" t="s">
        <v>441</v>
      </c>
      <c r="T114" s="3"/>
    </row>
    <row r="115" spans="1:20" ht="18.350000000000001" thickBot="1">
      <c r="B115" s="6" t="s">
        <v>436</v>
      </c>
      <c r="C115" s="15">
        <v>31.42</v>
      </c>
      <c r="D115" s="15">
        <v>30.67</v>
      </c>
      <c r="E115" s="16">
        <v>21.27</v>
      </c>
      <c r="F115" s="24"/>
      <c r="G115" s="6" t="s">
        <v>436</v>
      </c>
      <c r="H115" s="15">
        <f t="shared" ref="H115:H122" si="29">C115-E115</f>
        <v>10.150000000000002</v>
      </c>
      <c r="I115" s="16">
        <f t="shared" ref="I115:I122" si="30">D115-E115</f>
        <v>9.4000000000000021</v>
      </c>
      <c r="K115" s="6" t="s">
        <v>436</v>
      </c>
      <c r="L115" s="15">
        <f>H115-H123</f>
        <v>0.13500000000000156</v>
      </c>
      <c r="M115" s="6">
        <f>I115-I123</f>
        <v>8.0000000000001847E-2</v>
      </c>
      <c r="O115" s="6" t="s">
        <v>436</v>
      </c>
      <c r="P115" s="15">
        <f t="shared" ref="P115:Q122" si="31">POWER(2,-L115)</f>
        <v>0.91066983359197751</v>
      </c>
      <c r="Q115" s="6">
        <f t="shared" si="31"/>
        <v>0.94605764672559456</v>
      </c>
      <c r="S115" s="19" t="s">
        <v>442</v>
      </c>
      <c r="T115" s="3" t="s">
        <v>443</v>
      </c>
    </row>
    <row r="116" spans="1:20" ht="18.350000000000001" thickBot="1">
      <c r="B116" s="10" t="s">
        <v>437</v>
      </c>
      <c r="C116" s="24">
        <v>30.79</v>
      </c>
      <c r="D116" s="24">
        <v>30.21</v>
      </c>
      <c r="E116" s="5">
        <v>20.89</v>
      </c>
      <c r="F116" s="24"/>
      <c r="G116" s="10" t="s">
        <v>437</v>
      </c>
      <c r="H116" s="24">
        <f t="shared" si="29"/>
        <v>9.8999999999999986</v>
      </c>
      <c r="I116" s="5">
        <f t="shared" si="30"/>
        <v>9.32</v>
      </c>
      <c r="K116" s="10" t="s">
        <v>437</v>
      </c>
      <c r="L116" s="24">
        <f>H116-H123</f>
        <v>-0.11500000000000199</v>
      </c>
      <c r="M116" s="10">
        <f>I116-I123</f>
        <v>0</v>
      </c>
      <c r="O116" s="10" t="s">
        <v>437</v>
      </c>
      <c r="P116" s="24">
        <f t="shared" si="31"/>
        <v>1.0829750455259262</v>
      </c>
      <c r="Q116" s="10">
        <f t="shared" si="31"/>
        <v>1</v>
      </c>
      <c r="S116" s="27">
        <f>AVERAGE(P115:P118)</f>
        <v>1.0025694845199655</v>
      </c>
      <c r="T116" s="60">
        <f>AVERAGE(P119:P122)</f>
        <v>0.32718992398960595</v>
      </c>
    </row>
    <row r="117" spans="1:20" ht="18.350000000000001" thickBot="1">
      <c r="B117" s="10" t="s">
        <v>438</v>
      </c>
      <c r="C117" s="24">
        <v>31.44</v>
      </c>
      <c r="D117" s="24">
        <v>30.77</v>
      </c>
      <c r="E117" s="5">
        <v>21.36</v>
      </c>
      <c r="F117" s="24"/>
      <c r="G117" s="10" t="s">
        <v>438</v>
      </c>
      <c r="H117" s="24">
        <f t="shared" si="29"/>
        <v>10.080000000000002</v>
      </c>
      <c r="I117" s="5">
        <f t="shared" si="30"/>
        <v>9.41</v>
      </c>
      <c r="J117" s="7"/>
      <c r="K117" s="10" t="s">
        <v>438</v>
      </c>
      <c r="L117" s="24">
        <f>H117-H123</f>
        <v>6.5000000000001279E-2</v>
      </c>
      <c r="M117" s="10">
        <f>I117-I123</f>
        <v>8.9999999999999858E-2</v>
      </c>
      <c r="O117" s="10" t="s">
        <v>438</v>
      </c>
      <c r="P117" s="24">
        <f t="shared" si="31"/>
        <v>0.95594531759374124</v>
      </c>
      <c r="Q117" s="10">
        <f t="shared" si="31"/>
        <v>0.93952274921401191</v>
      </c>
      <c r="S117" s="28">
        <f>STDEV(P115:P118)</f>
        <v>8.2587619738096169E-2</v>
      </c>
      <c r="T117" s="61">
        <f>STDEV(P119:P122)</f>
        <v>0.14055328137079712</v>
      </c>
    </row>
    <row r="118" spans="1:20" ht="18.350000000000001" thickBot="1">
      <c r="B118" s="14" t="s">
        <v>445</v>
      </c>
      <c r="C118" s="12">
        <v>30.86</v>
      </c>
      <c r="D118" s="12">
        <v>30.08</v>
      </c>
      <c r="E118" s="13">
        <v>20.93</v>
      </c>
      <c r="F118" s="24"/>
      <c r="G118" s="14" t="s">
        <v>445</v>
      </c>
      <c r="H118" s="12">
        <f t="shared" si="29"/>
        <v>9.93</v>
      </c>
      <c r="I118" s="13">
        <f t="shared" si="30"/>
        <v>9.1499999999999986</v>
      </c>
      <c r="K118" s="14" t="s">
        <v>445</v>
      </c>
      <c r="L118" s="12">
        <f>H118-H123</f>
        <v>-8.5000000000000853E-2</v>
      </c>
      <c r="M118" s="14">
        <f>I118-I123</f>
        <v>-0.17000000000000171</v>
      </c>
      <c r="O118" s="14" t="s">
        <v>445</v>
      </c>
      <c r="P118" s="12">
        <f t="shared" si="31"/>
        <v>1.0606877413682174</v>
      </c>
      <c r="Q118" s="14">
        <f t="shared" si="31"/>
        <v>1.1250584846888108</v>
      </c>
    </row>
    <row r="119" spans="1:20" ht="18.350000000000001" thickBot="1">
      <c r="B119" s="6" t="s">
        <v>425</v>
      </c>
      <c r="C119" s="15">
        <v>36.17</v>
      </c>
      <c r="D119" s="15">
        <v>34.11</v>
      </c>
      <c r="E119" s="16">
        <v>23.97</v>
      </c>
      <c r="F119" s="24"/>
      <c r="G119" s="6" t="s">
        <v>425</v>
      </c>
      <c r="H119" s="15">
        <f t="shared" si="29"/>
        <v>12.200000000000003</v>
      </c>
      <c r="I119" s="16">
        <f t="shared" si="30"/>
        <v>10.14</v>
      </c>
      <c r="J119" s="24"/>
      <c r="K119" s="6" t="s">
        <v>425</v>
      </c>
      <c r="L119" s="15">
        <f>H119-H123</f>
        <v>2.1850000000000023</v>
      </c>
      <c r="M119" s="6">
        <f>I119-I123</f>
        <v>0.82000000000000028</v>
      </c>
      <c r="N119" s="24"/>
      <c r="O119" s="6" t="s">
        <v>425</v>
      </c>
      <c r="P119" s="15">
        <f t="shared" si="31"/>
        <v>0.21991226898060856</v>
      </c>
      <c r="Q119" s="6">
        <f t="shared" si="31"/>
        <v>0.56644194264789927</v>
      </c>
      <c r="S119" s="1" t="s">
        <v>444</v>
      </c>
      <c r="T119" s="3"/>
    </row>
    <row r="120" spans="1:20" ht="18.350000000000001" thickBot="1">
      <c r="B120" s="10" t="s">
        <v>439</v>
      </c>
      <c r="C120" s="24">
        <v>35.71</v>
      </c>
      <c r="D120" s="24">
        <v>34.630000000000003</v>
      </c>
      <c r="E120" s="5">
        <v>24.79</v>
      </c>
      <c r="F120" s="24"/>
      <c r="G120" s="10" t="s">
        <v>439</v>
      </c>
      <c r="H120" s="24">
        <f t="shared" si="29"/>
        <v>10.920000000000002</v>
      </c>
      <c r="I120" s="5">
        <f t="shared" si="30"/>
        <v>9.8400000000000034</v>
      </c>
      <c r="J120" s="24"/>
      <c r="K120" s="10" t="s">
        <v>439</v>
      </c>
      <c r="L120" s="24">
        <f>H120-H123</f>
        <v>0.90500000000000114</v>
      </c>
      <c r="M120" s="10">
        <f>I120-I123</f>
        <v>0.52000000000000313</v>
      </c>
      <c r="N120" s="24"/>
      <c r="O120" s="10" t="s">
        <v>439</v>
      </c>
      <c r="P120" s="24">
        <f t="shared" si="31"/>
        <v>0.53403270402392533</v>
      </c>
      <c r="Q120" s="10">
        <f t="shared" si="31"/>
        <v>0.69737183317520124</v>
      </c>
      <c r="S120" s="19" t="s">
        <v>442</v>
      </c>
      <c r="T120" s="3" t="s">
        <v>443</v>
      </c>
    </row>
    <row r="121" spans="1:20" ht="18.350000000000001" thickBot="1">
      <c r="B121" s="10" t="s">
        <v>440</v>
      </c>
      <c r="C121" s="24">
        <v>35.49</v>
      </c>
      <c r="D121" s="24">
        <v>33.21</v>
      </c>
      <c r="E121" s="5">
        <v>23.64</v>
      </c>
      <c r="F121" s="24"/>
      <c r="G121" s="10" t="s">
        <v>440</v>
      </c>
      <c r="H121" s="24">
        <f t="shared" si="29"/>
        <v>11.850000000000001</v>
      </c>
      <c r="I121" s="5">
        <f t="shared" si="30"/>
        <v>9.57</v>
      </c>
      <c r="J121" s="24"/>
      <c r="K121" s="10" t="s">
        <v>440</v>
      </c>
      <c r="L121" s="24">
        <f>H121-H123</f>
        <v>1.8350000000000009</v>
      </c>
      <c r="M121" s="10">
        <f>I121-I123</f>
        <v>0.25</v>
      </c>
      <c r="N121" s="24"/>
      <c r="O121" s="10" t="s">
        <v>440</v>
      </c>
      <c r="P121" s="24">
        <f t="shared" si="31"/>
        <v>0.280291519507127</v>
      </c>
      <c r="Q121" s="10">
        <f t="shared" si="31"/>
        <v>0.84089641525371461</v>
      </c>
      <c r="S121" s="27">
        <f>AVERAGE(Q115:Q118)</f>
        <v>1.0026597201571044</v>
      </c>
      <c r="T121" s="60">
        <f>AVERAGE(Q119:Q122)</f>
        <v>0.66583844002823134</v>
      </c>
    </row>
    <row r="122" spans="1:20" ht="18.350000000000001" thickBot="1">
      <c r="B122" s="14" t="s">
        <v>446</v>
      </c>
      <c r="C122" s="12">
        <v>35.43</v>
      </c>
      <c r="D122" s="12">
        <v>33.71</v>
      </c>
      <c r="E122" s="13">
        <v>23.55</v>
      </c>
      <c r="F122" s="24"/>
      <c r="G122" s="14" t="s">
        <v>446</v>
      </c>
      <c r="H122" s="12">
        <f t="shared" si="29"/>
        <v>11.879999999999999</v>
      </c>
      <c r="I122" s="13">
        <f t="shared" si="30"/>
        <v>10.16</v>
      </c>
      <c r="J122" s="24"/>
      <c r="K122" s="14" t="s">
        <v>446</v>
      </c>
      <c r="L122" s="12">
        <f>H122-H123</f>
        <v>1.8649999999999984</v>
      </c>
      <c r="M122" s="14">
        <f>I122-I123</f>
        <v>0.83999999999999986</v>
      </c>
      <c r="N122" s="24"/>
      <c r="O122" s="14" t="s">
        <v>446</v>
      </c>
      <c r="P122" s="12">
        <f t="shared" si="31"/>
        <v>0.27452320344676279</v>
      </c>
      <c r="Q122" s="14">
        <f t="shared" si="31"/>
        <v>0.55864356903611001</v>
      </c>
      <c r="S122" s="28">
        <f>STDEV(Q115:Q118)</f>
        <v>8.5981787774731963E-2</v>
      </c>
      <c r="T122" s="61">
        <f>STDEV(Q119:Q122)</f>
        <v>0.1329286194816641</v>
      </c>
    </row>
    <row r="123" spans="1:20">
      <c r="H123" s="35">
        <f>AVERAGE(H115:H118)</f>
        <v>10.015000000000001</v>
      </c>
      <c r="I123" s="35">
        <f>AVERAGE(I115:I118)</f>
        <v>9.32</v>
      </c>
    </row>
    <row r="124" spans="1:20">
      <c r="M124" s="24"/>
      <c r="N124" s="24"/>
      <c r="O124" s="24"/>
      <c r="P124" s="24"/>
      <c r="Q124" s="24"/>
      <c r="R124" s="24"/>
    </row>
    <row r="125" spans="1:20">
      <c r="M125" s="24"/>
      <c r="N125" s="24"/>
      <c r="O125" s="24"/>
      <c r="P125" s="24"/>
      <c r="Q125" s="24"/>
      <c r="R125" s="24"/>
    </row>
    <row r="126" spans="1:20">
      <c r="M126" s="24"/>
      <c r="N126" s="189"/>
      <c r="O126" s="189"/>
      <c r="P126" s="189"/>
      <c r="Q126" s="24"/>
      <c r="R126" s="24"/>
    </row>
    <row r="127" spans="1:20">
      <c r="M127" s="24"/>
      <c r="N127" s="188"/>
      <c r="O127" s="188"/>
      <c r="P127" s="188"/>
      <c r="Q127" s="24"/>
      <c r="R127" s="24"/>
    </row>
    <row r="128" spans="1:20">
      <c r="M128" s="24"/>
      <c r="N128" s="188"/>
      <c r="O128" s="188"/>
      <c r="P128" s="188"/>
      <c r="Q128" s="24"/>
      <c r="R128" s="24"/>
    </row>
    <row r="129" spans="13:18">
      <c r="M129" s="24"/>
      <c r="N129" s="188"/>
      <c r="O129" s="188"/>
      <c r="P129" s="188"/>
      <c r="Q129" s="24"/>
      <c r="R129" s="24"/>
    </row>
    <row r="130" spans="13:18">
      <c r="M130" s="24"/>
      <c r="N130" s="188"/>
      <c r="O130" s="188"/>
      <c r="P130" s="188"/>
      <c r="Q130" s="24"/>
      <c r="R130" s="24"/>
    </row>
    <row r="131" spans="13:18">
      <c r="M131" s="24"/>
      <c r="N131" s="188"/>
      <c r="O131" s="188"/>
      <c r="P131" s="188"/>
      <c r="Q131" s="24"/>
      <c r="R131" s="24"/>
    </row>
    <row r="132" spans="13:18">
      <c r="M132" s="24"/>
      <c r="N132" s="188"/>
      <c r="O132" s="188"/>
      <c r="P132" s="188"/>
      <c r="Q132" s="24"/>
      <c r="R132" s="24"/>
    </row>
    <row r="133" spans="13:18">
      <c r="M133" s="24"/>
      <c r="N133" s="188"/>
      <c r="O133" s="188"/>
      <c r="P133" s="188"/>
      <c r="Q133" s="24"/>
      <c r="R133" s="24"/>
    </row>
    <row r="134" spans="13:18">
      <c r="M134" s="24"/>
      <c r="N134" s="188"/>
      <c r="O134" s="188"/>
      <c r="P134" s="188"/>
      <c r="Q134" s="24"/>
      <c r="R134" s="24"/>
    </row>
    <row r="135" spans="13:18">
      <c r="M135" s="24"/>
      <c r="N135" s="188"/>
      <c r="O135" s="188"/>
      <c r="P135" s="188"/>
      <c r="Q135" s="24"/>
      <c r="R135" s="24"/>
    </row>
    <row r="136" spans="13:18">
      <c r="M136" s="24"/>
      <c r="N136" s="188"/>
      <c r="O136" s="188"/>
      <c r="P136" s="188"/>
      <c r="Q136" s="24"/>
      <c r="R136" s="24"/>
    </row>
    <row r="137" spans="13:18">
      <c r="M137" s="24"/>
      <c r="N137" s="188"/>
      <c r="O137" s="188"/>
      <c r="P137" s="188"/>
      <c r="Q137" s="24"/>
      <c r="R137" s="24"/>
    </row>
    <row r="138" spans="13:18">
      <c r="M138" s="24"/>
      <c r="N138" s="24"/>
      <c r="O138" s="24"/>
      <c r="P138" s="24"/>
      <c r="Q138" s="24"/>
      <c r="R138" s="24"/>
    </row>
    <row r="139" spans="13:18">
      <c r="M139" s="24"/>
      <c r="N139" s="24"/>
      <c r="O139" s="24"/>
      <c r="P139" s="24"/>
      <c r="Q139" s="24"/>
      <c r="R139" s="24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9DBA-E674-4411-828A-D1FAF1A77954}">
  <dimension ref="A1:J15"/>
  <sheetViews>
    <sheetView workbookViewId="0">
      <selection activeCell="M13" sqref="M13"/>
    </sheetView>
  </sheetViews>
  <sheetFormatPr defaultRowHeight="18"/>
  <cols>
    <col min="1" max="1" width="12.77734375" customWidth="1"/>
  </cols>
  <sheetData>
    <row r="1" spans="1:10" ht="18.350000000000001" thickBot="1">
      <c r="A1" s="18" t="s">
        <v>388</v>
      </c>
      <c r="B1" s="6" t="s">
        <v>317</v>
      </c>
      <c r="C1" s="16" t="s">
        <v>389</v>
      </c>
      <c r="E1" s="24"/>
      <c r="F1" s="24"/>
      <c r="G1" s="24"/>
      <c r="H1" s="24"/>
      <c r="I1" s="24"/>
      <c r="J1" s="24"/>
    </row>
    <row r="2" spans="1:10">
      <c r="B2" s="6">
        <v>17.95</v>
      </c>
      <c r="C2" s="16">
        <v>9.82</v>
      </c>
      <c r="E2" s="24"/>
      <c r="F2" s="24"/>
      <c r="G2" s="24"/>
      <c r="H2" s="24"/>
      <c r="I2" s="24"/>
      <c r="J2" s="24"/>
    </row>
    <row r="3" spans="1:10">
      <c r="B3" s="10">
        <v>18.829999999999998</v>
      </c>
      <c r="C3" s="5">
        <v>10.27</v>
      </c>
      <c r="E3" s="189"/>
      <c r="F3" s="189"/>
      <c r="G3" s="189"/>
      <c r="H3" s="24"/>
      <c r="I3" s="24"/>
      <c r="J3" s="24"/>
    </row>
    <row r="4" spans="1:10">
      <c r="B4" s="10">
        <v>19.8</v>
      </c>
      <c r="C4" s="5">
        <v>11.61</v>
      </c>
      <c r="E4" s="188"/>
      <c r="F4" s="188"/>
      <c r="G4" s="188"/>
      <c r="H4" s="24"/>
      <c r="I4" s="24"/>
      <c r="J4" s="24"/>
    </row>
    <row r="5" spans="1:10" ht="18.350000000000001" thickBot="1">
      <c r="B5" s="53">
        <v>15.44</v>
      </c>
      <c r="C5" s="56">
        <v>9.77</v>
      </c>
      <c r="E5" s="188"/>
      <c r="F5" s="188"/>
      <c r="G5" s="188"/>
      <c r="H5" s="24"/>
      <c r="I5" s="24"/>
      <c r="J5" s="24"/>
    </row>
    <row r="6" spans="1:10" ht="18.350000000000001" thickBot="1">
      <c r="B6" s="27">
        <f>AVERAGE(B2:B5)</f>
        <v>18.004999999999999</v>
      </c>
      <c r="C6" s="27">
        <f>AVERAGE(C2:C5)</f>
        <v>10.3675</v>
      </c>
      <c r="E6" s="188"/>
      <c r="F6" s="188"/>
      <c r="G6" s="188"/>
      <c r="H6" s="24"/>
      <c r="I6" s="24"/>
      <c r="J6" s="24"/>
    </row>
    <row r="7" spans="1:10" ht="18.350000000000001" thickBot="1">
      <c r="B7" s="28">
        <f>STDEV(B2:B5)</f>
        <v>1.8694829944844826</v>
      </c>
      <c r="C7" s="28">
        <f>STDEV(C2:C5)</f>
        <v>0.85830744297522332</v>
      </c>
      <c r="E7" s="188"/>
      <c r="F7" s="188"/>
      <c r="G7" s="188"/>
      <c r="H7" s="24"/>
      <c r="I7" s="24"/>
      <c r="J7" s="24"/>
    </row>
    <row r="8" spans="1:10" ht="18.350000000000001" thickBot="1">
      <c r="E8" s="188"/>
      <c r="F8" s="188"/>
      <c r="G8" s="188"/>
      <c r="H8" s="24"/>
      <c r="I8" s="24"/>
      <c r="J8" s="24"/>
    </row>
    <row r="9" spans="1:10" ht="18.350000000000001" thickBot="1">
      <c r="A9" s="18" t="s">
        <v>390</v>
      </c>
      <c r="B9" s="6" t="s">
        <v>317</v>
      </c>
      <c r="C9" s="16" t="s">
        <v>389</v>
      </c>
      <c r="E9" s="188"/>
      <c r="F9" s="188"/>
      <c r="G9" s="188"/>
      <c r="H9" s="24"/>
      <c r="I9" s="24"/>
      <c r="J9" s="24"/>
    </row>
    <row r="10" spans="1:10">
      <c r="B10" s="6">
        <v>1.0054000000000001</v>
      </c>
      <c r="C10" s="16">
        <v>0.42170000000000002</v>
      </c>
      <c r="E10" s="188"/>
      <c r="F10" s="188"/>
      <c r="G10" s="188"/>
      <c r="H10" s="24"/>
      <c r="I10" s="24"/>
      <c r="J10" s="24"/>
    </row>
    <row r="11" spans="1:10">
      <c r="B11" s="10">
        <v>1.0172000000000001</v>
      </c>
      <c r="C11" s="5">
        <v>0.39710000000000001</v>
      </c>
      <c r="E11" s="188"/>
      <c r="F11" s="188"/>
      <c r="G11" s="188"/>
      <c r="H11" s="24"/>
      <c r="I11" s="24"/>
      <c r="J11" s="24"/>
    </row>
    <row r="12" spans="1:10">
      <c r="B12" s="10">
        <v>0.99719999999999998</v>
      </c>
      <c r="C12" s="5">
        <v>0.62260000000000004</v>
      </c>
      <c r="E12" s="188"/>
      <c r="F12" s="188"/>
      <c r="G12" s="188"/>
      <c r="H12" s="24"/>
      <c r="I12" s="24"/>
      <c r="J12" s="24"/>
    </row>
    <row r="13" spans="1:10" ht="18.350000000000001" thickBot="1">
      <c r="B13" s="53">
        <v>1.1142000000000001</v>
      </c>
      <c r="C13" s="56">
        <v>0.59709999999999996</v>
      </c>
      <c r="E13" s="188"/>
      <c r="F13" s="188"/>
      <c r="G13" s="188"/>
      <c r="H13" s="24"/>
      <c r="I13" s="24"/>
      <c r="J13" s="24"/>
    </row>
    <row r="14" spans="1:10" ht="18.350000000000001" thickBot="1">
      <c r="B14" s="27">
        <f>AVERAGE(B10:B13)</f>
        <v>1.0335000000000001</v>
      </c>
      <c r="C14" s="27">
        <f>AVERAGE(C10:C13)</f>
        <v>0.50962499999999999</v>
      </c>
      <c r="E14" s="188"/>
      <c r="F14" s="188"/>
      <c r="G14" s="188"/>
      <c r="H14" s="24"/>
      <c r="I14" s="24"/>
      <c r="J14" s="24"/>
    </row>
    <row r="15" spans="1:10" ht="18.350000000000001" thickBot="1">
      <c r="B15" s="28">
        <f>STDEV(B10:B13)</f>
        <v>5.4422666846330389E-2</v>
      </c>
      <c r="C15" s="28">
        <f>STDEV(C10:C13)</f>
        <v>0.11663033839157527</v>
      </c>
      <c r="E15" s="24"/>
      <c r="F15" s="24"/>
      <c r="G15" s="24"/>
      <c r="H15" s="24"/>
      <c r="I15" s="24"/>
      <c r="J15" s="24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2E9F-99F2-4D5A-9CF9-B9727DD7A6AB}">
  <dimension ref="A1:X42"/>
  <sheetViews>
    <sheetView topLeftCell="A34" workbookViewId="0">
      <selection activeCell="O39" sqref="O39"/>
    </sheetView>
  </sheetViews>
  <sheetFormatPr defaultRowHeight="18"/>
  <cols>
    <col min="1" max="1" width="11.88671875" customWidth="1"/>
    <col min="2" max="2" width="12.5" customWidth="1"/>
    <col min="22" max="22" width="12.109375" bestFit="1" customWidth="1"/>
  </cols>
  <sheetData>
    <row r="1" spans="1:24" ht="18.350000000000001" thickBot="1">
      <c r="A1" s="18" t="s">
        <v>447</v>
      </c>
      <c r="B1" s="19"/>
      <c r="C1" s="1" t="s">
        <v>312</v>
      </c>
      <c r="D1" s="2"/>
      <c r="E1" s="2"/>
      <c r="F1" s="3"/>
      <c r="G1" s="1" t="s">
        <v>2</v>
      </c>
      <c r="H1" s="2"/>
      <c r="I1" s="2"/>
      <c r="J1" s="3"/>
      <c r="L1" s="19"/>
      <c r="M1" s="9" t="s">
        <v>312</v>
      </c>
      <c r="N1" s="15"/>
      <c r="O1" s="15"/>
      <c r="P1" s="16"/>
      <c r="U1" s="24"/>
      <c r="V1" s="24"/>
      <c r="W1" s="24"/>
      <c r="X1" s="24"/>
    </row>
    <row r="2" spans="1:24">
      <c r="B2" s="10" t="s">
        <v>449</v>
      </c>
      <c r="C2" s="9">
        <v>32.79</v>
      </c>
      <c r="D2" s="15">
        <v>33.54</v>
      </c>
      <c r="E2" s="15">
        <v>32.04</v>
      </c>
      <c r="F2" s="16">
        <v>33.71</v>
      </c>
      <c r="G2" s="9">
        <v>23.67</v>
      </c>
      <c r="H2" s="15">
        <v>24.53</v>
      </c>
      <c r="I2" s="15">
        <v>23.04</v>
      </c>
      <c r="J2" s="16">
        <v>24.5</v>
      </c>
      <c r="L2" s="4" t="s">
        <v>449</v>
      </c>
      <c r="M2" s="9">
        <f t="shared" ref="M2:P3" si="0">C2-G2</f>
        <v>9.1199999999999974</v>
      </c>
      <c r="N2" s="15">
        <f t="shared" si="0"/>
        <v>9.009999999999998</v>
      </c>
      <c r="O2" s="15">
        <f t="shared" si="0"/>
        <v>9</v>
      </c>
      <c r="P2" s="16">
        <f t="shared" si="0"/>
        <v>9.2100000000000009</v>
      </c>
      <c r="Q2" s="35">
        <f>AVERAGE(M2:P2)</f>
        <v>9.0849999999999991</v>
      </c>
      <c r="U2" s="24"/>
      <c r="V2" s="24"/>
      <c r="W2" s="24"/>
      <c r="X2" s="24"/>
    </row>
    <row r="3" spans="1:24" ht="18.350000000000001" thickBot="1">
      <c r="B3" s="14" t="s">
        <v>450</v>
      </c>
      <c r="C3" s="11">
        <v>30.06</v>
      </c>
      <c r="D3" s="12">
        <v>30.13</v>
      </c>
      <c r="E3" s="12">
        <v>30.52</v>
      </c>
      <c r="F3" s="13">
        <v>30.61</v>
      </c>
      <c r="G3" s="11">
        <v>19.52</v>
      </c>
      <c r="H3" s="12">
        <v>19.41</v>
      </c>
      <c r="I3" s="12">
        <v>19.27</v>
      </c>
      <c r="J3" s="13">
        <v>19.329999999999998</v>
      </c>
      <c r="L3" s="11" t="s">
        <v>450</v>
      </c>
      <c r="M3" s="11">
        <f t="shared" si="0"/>
        <v>10.54</v>
      </c>
      <c r="N3" s="12">
        <f t="shared" si="0"/>
        <v>10.719999999999999</v>
      </c>
      <c r="O3" s="12">
        <f t="shared" si="0"/>
        <v>11.25</v>
      </c>
      <c r="P3" s="13">
        <f t="shared" si="0"/>
        <v>11.280000000000001</v>
      </c>
      <c r="U3" s="189"/>
      <c r="V3" s="189"/>
      <c r="W3" s="189"/>
      <c r="X3" s="24"/>
    </row>
    <row r="4" spans="1:24" ht="18.350000000000001" thickBot="1">
      <c r="B4" s="24"/>
      <c r="U4" s="188"/>
      <c r="V4" s="188"/>
      <c r="W4" s="188"/>
      <c r="X4" s="24"/>
    </row>
    <row r="5" spans="1:24" ht="18.350000000000001" thickBot="1">
      <c r="B5" s="19"/>
      <c r="C5" s="1" t="s">
        <v>312</v>
      </c>
      <c r="D5" s="2"/>
      <c r="E5" s="2"/>
      <c r="F5" s="3"/>
      <c r="H5" s="19"/>
      <c r="I5" s="9" t="s">
        <v>312</v>
      </c>
      <c r="J5" s="15"/>
      <c r="K5" s="15"/>
      <c r="L5" s="16"/>
      <c r="M5" s="1"/>
      <c r="N5" s="3"/>
      <c r="U5" s="188"/>
      <c r="V5" s="188"/>
      <c r="W5" s="188"/>
      <c r="X5" s="24"/>
    </row>
    <row r="6" spans="1:24">
      <c r="B6" s="10" t="s">
        <v>449</v>
      </c>
      <c r="C6" s="9">
        <f>M2-Q2</f>
        <v>3.4999999999998366E-2</v>
      </c>
      <c r="D6" s="15">
        <f>N2-Q2</f>
        <v>-7.5000000000001066E-2</v>
      </c>
      <c r="E6" s="15">
        <f>O2-Q2</f>
        <v>-8.4999999999999076E-2</v>
      </c>
      <c r="F6" s="16">
        <f>P2-Q2</f>
        <v>0.12500000000000178</v>
      </c>
      <c r="H6" s="4" t="s">
        <v>449</v>
      </c>
      <c r="I6" s="9">
        <f>POWER(2,-C6)</f>
        <v>0.97603176077622567</v>
      </c>
      <c r="J6" s="15">
        <f t="shared" ref="J6:L6" si="1">POWER(2,-D6)</f>
        <v>1.0533610359548367</v>
      </c>
      <c r="K6" s="15">
        <f t="shared" si="1"/>
        <v>1.0606877413682163</v>
      </c>
      <c r="L6" s="16">
        <f t="shared" si="1"/>
        <v>0.91700404320467011</v>
      </c>
      <c r="M6" s="21">
        <f>AVERAGE(I6:L6)</f>
        <v>1.0017711453259872</v>
      </c>
      <c r="N6" s="130">
        <f>STDEV(I6:L6)</f>
        <v>6.826580311143142E-2</v>
      </c>
      <c r="U6" s="188"/>
      <c r="V6" s="188"/>
      <c r="W6" s="188"/>
      <c r="X6" s="24"/>
    </row>
    <row r="7" spans="1:24" ht="18.350000000000001" thickBot="1">
      <c r="B7" s="14" t="s">
        <v>450</v>
      </c>
      <c r="C7" s="11">
        <f>M3-Q2</f>
        <v>1.4550000000000001</v>
      </c>
      <c r="D7" s="12">
        <f>N3-Q2</f>
        <v>1.6349999999999998</v>
      </c>
      <c r="E7" s="12">
        <f>O3-Q2</f>
        <v>2.1650000000000009</v>
      </c>
      <c r="F7" s="13">
        <f>P3-Q2</f>
        <v>2.1950000000000021</v>
      </c>
      <c r="H7" s="11" t="s">
        <v>450</v>
      </c>
      <c r="I7" s="11">
        <f>POWER(2,-C7)</f>
        <v>0.36475508606004381</v>
      </c>
      <c r="J7" s="12">
        <f t="shared" ref="J7" si="2">POWER(2,-D7)</f>
        <v>0.32197040737745647</v>
      </c>
      <c r="K7" s="12">
        <f t="shared" ref="K7" si="3">POWER(2,-E7)</f>
        <v>0.22298212985502303</v>
      </c>
      <c r="L7" s="13">
        <f t="shared" ref="L7" si="4">POWER(2,-F7)</f>
        <v>0.21839322397917327</v>
      </c>
      <c r="M7" s="29">
        <f t="shared" ref="M7" si="5">AVERAGE(I7:L7)</f>
        <v>0.28202521181792412</v>
      </c>
      <c r="N7" s="23">
        <f t="shared" ref="N7" si="6">STDEV(I7:L7)</f>
        <v>7.2972520271663649E-2</v>
      </c>
      <c r="U7" s="188"/>
      <c r="V7" s="188"/>
      <c r="W7" s="188"/>
      <c r="X7" s="24"/>
    </row>
    <row r="8" spans="1:24" ht="18.350000000000001" thickBot="1">
      <c r="U8" s="188"/>
      <c r="V8" s="188"/>
      <c r="W8" s="188"/>
      <c r="X8" s="24"/>
    </row>
    <row r="9" spans="1:24" ht="18.350000000000001" thickBot="1">
      <c r="A9" s="18" t="s">
        <v>456</v>
      </c>
      <c r="B9" s="19"/>
      <c r="C9" s="2" t="s">
        <v>313</v>
      </c>
      <c r="D9" s="2" t="s">
        <v>314</v>
      </c>
      <c r="E9" s="2" t="s">
        <v>315</v>
      </c>
      <c r="F9" s="3" t="s">
        <v>457</v>
      </c>
      <c r="H9" s="1"/>
      <c r="I9" s="1" t="s">
        <v>313</v>
      </c>
      <c r="J9" s="2" t="s">
        <v>314</v>
      </c>
      <c r="K9" s="2" t="s">
        <v>315</v>
      </c>
      <c r="L9" s="3" t="s">
        <v>457</v>
      </c>
      <c r="O9" s="1"/>
      <c r="P9" s="1" t="s">
        <v>313</v>
      </c>
      <c r="Q9" s="2" t="s">
        <v>314</v>
      </c>
      <c r="R9" s="2" t="s">
        <v>315</v>
      </c>
      <c r="S9" s="3" t="s">
        <v>457</v>
      </c>
      <c r="U9" s="24"/>
      <c r="V9" s="24"/>
      <c r="W9" s="24"/>
      <c r="X9" s="24"/>
    </row>
    <row r="10" spans="1:24">
      <c r="B10" s="6" t="s">
        <v>448</v>
      </c>
      <c r="C10" s="15">
        <v>33.69</v>
      </c>
      <c r="D10" s="15">
        <v>33.159999999999997</v>
      </c>
      <c r="E10" s="15">
        <v>33.04</v>
      </c>
      <c r="F10" s="16">
        <v>33.64</v>
      </c>
      <c r="H10" s="4" t="s">
        <v>448</v>
      </c>
      <c r="I10" s="9">
        <f>C10-C13</f>
        <v>8.4899999999999984</v>
      </c>
      <c r="J10" s="15">
        <f t="shared" ref="J10:L10" si="7">D10-D13</f>
        <v>8.509999999999998</v>
      </c>
      <c r="K10" s="15">
        <f t="shared" si="7"/>
        <v>8.759999999999998</v>
      </c>
      <c r="L10" s="16">
        <f t="shared" si="7"/>
        <v>8.64</v>
      </c>
      <c r="M10" s="35">
        <f>AVERAGE(I10:L10)</f>
        <v>8.5999999999999979</v>
      </c>
      <c r="O10" s="4" t="s">
        <v>448</v>
      </c>
      <c r="P10" s="9">
        <f>I10-M10</f>
        <v>-0.10999999999999943</v>
      </c>
      <c r="Q10" s="15">
        <f>J10-M10</f>
        <v>-8.9999999999999858E-2</v>
      </c>
      <c r="R10" s="15">
        <f>K10-M10</f>
        <v>0.16000000000000014</v>
      </c>
      <c r="S10" s="16">
        <f>L10-M10</f>
        <v>4.00000000000027E-2</v>
      </c>
      <c r="T10" s="35"/>
      <c r="U10" s="24"/>
      <c r="V10" s="24"/>
      <c r="W10" s="24"/>
      <c r="X10" s="24"/>
    </row>
    <row r="11" spans="1:24">
      <c r="B11" s="10" t="s">
        <v>451</v>
      </c>
      <c r="C11">
        <v>32</v>
      </c>
      <c r="D11">
        <v>31.55</v>
      </c>
      <c r="E11">
        <v>31.92</v>
      </c>
      <c r="F11" s="5">
        <v>31.17</v>
      </c>
      <c r="H11" s="4" t="s">
        <v>451</v>
      </c>
      <c r="I11" s="4">
        <f>C11-C14</f>
        <v>10.57</v>
      </c>
      <c r="J11" s="24">
        <f>D11-D14</f>
        <v>9.98</v>
      </c>
      <c r="K11" s="24">
        <f t="shared" ref="K11:L11" si="8">E11-E14</f>
        <v>9.870000000000001</v>
      </c>
      <c r="L11" s="5">
        <f t="shared" si="8"/>
        <v>9.2000000000000028</v>
      </c>
      <c r="O11" s="4" t="s">
        <v>451</v>
      </c>
      <c r="P11" s="4">
        <f>I11-M10</f>
        <v>1.9700000000000024</v>
      </c>
      <c r="Q11" s="24">
        <f>J11-M10</f>
        <v>1.3800000000000026</v>
      </c>
      <c r="R11" s="24">
        <f>K11-M10</f>
        <v>1.2700000000000031</v>
      </c>
      <c r="S11" s="5">
        <f>L11-M10</f>
        <v>0.60000000000000497</v>
      </c>
      <c r="U11" s="189"/>
      <c r="V11" s="189"/>
      <c r="W11" s="189"/>
      <c r="X11" s="24"/>
    </row>
    <row r="12" spans="1:24" ht="18.350000000000001" thickBot="1">
      <c r="B12" s="14" t="s">
        <v>452</v>
      </c>
      <c r="C12" s="12">
        <v>31.68</v>
      </c>
      <c r="D12" s="12">
        <v>31.67</v>
      </c>
      <c r="E12" s="12">
        <v>32.31</v>
      </c>
      <c r="F12" s="13">
        <v>31.67</v>
      </c>
      <c r="H12" s="11" t="s">
        <v>452</v>
      </c>
      <c r="I12" s="11">
        <f>C12-C15</f>
        <v>11.009999999999998</v>
      </c>
      <c r="J12" s="12">
        <f t="shared" ref="J12:L12" si="9">D12-D15</f>
        <v>10.46</v>
      </c>
      <c r="K12" s="12">
        <f>E12-E15</f>
        <v>11.180000000000003</v>
      </c>
      <c r="L12" s="13">
        <f t="shared" si="9"/>
        <v>10</v>
      </c>
      <c r="O12" s="11" t="s">
        <v>452</v>
      </c>
      <c r="P12" s="11">
        <f>I12-M10</f>
        <v>2.41</v>
      </c>
      <c r="Q12" s="12">
        <f>J12-M10</f>
        <v>1.860000000000003</v>
      </c>
      <c r="R12" s="12">
        <f>K12-M10</f>
        <v>2.5800000000000054</v>
      </c>
      <c r="S12" s="13">
        <f>L12-M10</f>
        <v>1.4000000000000021</v>
      </c>
      <c r="U12" s="188"/>
      <c r="V12" s="188"/>
      <c r="W12" s="188"/>
      <c r="X12" s="24"/>
    </row>
    <row r="13" spans="1:24">
      <c r="B13" s="6" t="s">
        <v>453</v>
      </c>
      <c r="C13" s="15">
        <v>25.2</v>
      </c>
      <c r="D13" s="15">
        <v>24.65</v>
      </c>
      <c r="E13" s="15">
        <v>24.28</v>
      </c>
      <c r="F13" s="16">
        <v>25</v>
      </c>
      <c r="U13" s="188"/>
      <c r="V13" s="188"/>
      <c r="W13" s="188"/>
      <c r="X13" s="24"/>
    </row>
    <row r="14" spans="1:24">
      <c r="B14" s="10" t="s">
        <v>454</v>
      </c>
      <c r="C14">
        <v>21.43</v>
      </c>
      <c r="D14">
        <v>21.57</v>
      </c>
      <c r="E14">
        <v>22.05</v>
      </c>
      <c r="F14" s="5">
        <v>21.97</v>
      </c>
      <c r="U14" s="188"/>
      <c r="V14" s="188"/>
      <c r="W14" s="188"/>
      <c r="X14" s="24"/>
    </row>
    <row r="15" spans="1:24" ht="18.350000000000001" thickBot="1">
      <c r="B15" s="14" t="s">
        <v>455</v>
      </c>
      <c r="C15" s="12">
        <v>20.67</v>
      </c>
      <c r="D15" s="12">
        <v>21.21</v>
      </c>
      <c r="E15" s="12">
        <v>21.13</v>
      </c>
      <c r="F15" s="13">
        <v>21.67</v>
      </c>
      <c r="U15" s="188"/>
      <c r="V15" s="188"/>
      <c r="W15" s="188"/>
      <c r="X15" s="24"/>
    </row>
    <row r="16" spans="1:24" ht="18.350000000000001" thickBot="1">
      <c r="U16" s="188"/>
      <c r="V16" s="188"/>
      <c r="W16" s="188"/>
      <c r="X16" s="24"/>
    </row>
    <row r="17" spans="1:24" ht="18.350000000000001" thickBot="1">
      <c r="B17" s="1"/>
      <c r="C17" s="9" t="s">
        <v>313</v>
      </c>
      <c r="D17" s="15" t="s">
        <v>314</v>
      </c>
      <c r="E17" s="15" t="s">
        <v>315</v>
      </c>
      <c r="F17" s="16" t="s">
        <v>457</v>
      </c>
      <c r="G17" s="1"/>
      <c r="H17" s="3"/>
      <c r="U17" s="188"/>
      <c r="V17" s="188"/>
      <c r="W17" s="188"/>
      <c r="X17" s="24"/>
    </row>
    <row r="18" spans="1:24">
      <c r="B18" s="4" t="s">
        <v>448</v>
      </c>
      <c r="C18" s="9">
        <f>POWER(2,-P10)</f>
        <v>1.0792282365044268</v>
      </c>
      <c r="D18" s="15">
        <f>POWER(2,-Q10)</f>
        <v>1.0643701824533598</v>
      </c>
      <c r="E18" s="15">
        <f>POWER(2,-R10)</f>
        <v>0.89502507092797234</v>
      </c>
      <c r="F18" s="16">
        <f>POWER(2,-S10)</f>
        <v>0.97265494741228364</v>
      </c>
      <c r="G18" s="21">
        <f>AVERAGE(C18:F18)</f>
        <v>1.0028196093245105</v>
      </c>
      <c r="H18" s="130">
        <f>STDEV(C18:F18)</f>
        <v>8.5938584071050317E-2</v>
      </c>
      <c r="U18" s="188"/>
      <c r="V18" s="188"/>
      <c r="W18" s="188"/>
      <c r="X18" s="24"/>
    </row>
    <row r="19" spans="1:24">
      <c r="B19" s="4" t="s">
        <v>451</v>
      </c>
      <c r="C19" s="4">
        <f>POWER(2,-P11)</f>
        <v>0.25525303142679789</v>
      </c>
      <c r="D19" s="24">
        <f t="shared" ref="D19:F19" si="10">POWER(2,-Q11)</f>
        <v>0.38421879532200243</v>
      </c>
      <c r="E19" s="24">
        <f t="shared" si="10"/>
        <v>0.41465977290722</v>
      </c>
      <c r="F19" s="5">
        <f t="shared" si="10"/>
        <v>0.65975395538644488</v>
      </c>
      <c r="G19" s="34">
        <f t="shared" ref="G19:G20" si="11">AVERAGE(C19:F19)</f>
        <v>0.4284713887606163</v>
      </c>
      <c r="H19" s="70">
        <f t="shared" ref="H19:H20" si="12">STDEV(C19:F19)</f>
        <v>0.16896279442625062</v>
      </c>
      <c r="U19" s="188"/>
      <c r="V19" s="188"/>
      <c r="W19" s="188"/>
      <c r="X19" s="24"/>
    </row>
    <row r="20" spans="1:24" ht="18.350000000000001" thickBot="1">
      <c r="B20" s="11" t="s">
        <v>452</v>
      </c>
      <c r="C20" s="11">
        <f t="shared" ref="C20:F20" si="13">POWER(2,-P12)</f>
        <v>0.18815584342638339</v>
      </c>
      <c r="D20" s="12">
        <f t="shared" si="13"/>
        <v>0.27547627896915211</v>
      </c>
      <c r="E20" s="12">
        <f t="shared" si="13"/>
        <v>0.16724094434826339</v>
      </c>
      <c r="F20" s="13">
        <f t="shared" si="13"/>
        <v>0.37892914162759894</v>
      </c>
      <c r="G20" s="29">
        <f t="shared" si="11"/>
        <v>0.2524505520928495</v>
      </c>
      <c r="H20" s="23">
        <f t="shared" si="12"/>
        <v>9.6473665704470205E-2</v>
      </c>
      <c r="U20" s="188"/>
      <c r="V20" s="188"/>
      <c r="W20" s="188"/>
      <c r="X20" s="24"/>
    </row>
    <row r="21" spans="1:24" ht="18.350000000000001" thickBot="1">
      <c r="U21" s="188"/>
      <c r="V21" s="188"/>
      <c r="W21" s="188"/>
      <c r="X21" s="24"/>
    </row>
    <row r="22" spans="1:24" ht="18.350000000000001" thickBot="1">
      <c r="A22" s="18" t="s">
        <v>458</v>
      </c>
      <c r="B22" s="19"/>
      <c r="C22" s="1" t="s">
        <v>393</v>
      </c>
      <c r="D22" s="2"/>
      <c r="E22" s="3"/>
      <c r="F22" s="1" t="s">
        <v>2</v>
      </c>
      <c r="G22" s="2"/>
      <c r="H22" s="3"/>
      <c r="J22" s="19"/>
      <c r="K22" s="9" t="s">
        <v>393</v>
      </c>
      <c r="L22" s="15"/>
      <c r="M22" s="16"/>
      <c r="P22" s="19"/>
      <c r="Q22" s="9" t="s">
        <v>393</v>
      </c>
      <c r="R22" s="15"/>
      <c r="S22" s="16"/>
      <c r="U22" s="188"/>
      <c r="V22" s="188"/>
      <c r="W22" s="188"/>
      <c r="X22" s="24"/>
    </row>
    <row r="23" spans="1:24">
      <c r="B23" s="6" t="s">
        <v>448</v>
      </c>
      <c r="C23" s="15">
        <v>33.04</v>
      </c>
      <c r="D23" s="15">
        <v>32.409999999999997</v>
      </c>
      <c r="E23" s="15">
        <v>32.76</v>
      </c>
      <c r="F23" s="9">
        <v>24.69</v>
      </c>
      <c r="G23" s="15">
        <v>24.07</v>
      </c>
      <c r="H23" s="16">
        <v>24.16</v>
      </c>
      <c r="J23" s="9" t="s">
        <v>448</v>
      </c>
      <c r="K23" s="9">
        <f>C23-F23</f>
        <v>8.3499999999999979</v>
      </c>
      <c r="L23" s="15">
        <f>D23-G23</f>
        <v>8.3399999999999963</v>
      </c>
      <c r="M23" s="16">
        <f>E23-H23</f>
        <v>8.5999999999999979</v>
      </c>
      <c r="N23" s="35">
        <f>AVERAGE(K23:M23)</f>
        <v>8.4299999999999979</v>
      </c>
      <c r="P23" s="9" t="s">
        <v>448</v>
      </c>
      <c r="Q23" s="9">
        <f>K23-N23</f>
        <v>-8.0000000000000071E-2</v>
      </c>
      <c r="R23" s="15">
        <f>L23-N23</f>
        <v>-9.0000000000001634E-2</v>
      </c>
      <c r="S23" s="16">
        <f>M23-N23</f>
        <v>0.16999999999999993</v>
      </c>
    </row>
    <row r="24" spans="1:24">
      <c r="B24" s="10" t="s">
        <v>459</v>
      </c>
      <c r="C24" s="4">
        <v>33.909999999999997</v>
      </c>
      <c r="D24">
        <v>32.840000000000003</v>
      </c>
      <c r="E24" s="24">
        <v>33.19</v>
      </c>
      <c r="F24" s="4">
        <v>24.55</v>
      </c>
      <c r="G24" s="24">
        <v>24.27</v>
      </c>
      <c r="H24" s="5">
        <v>24.54</v>
      </c>
      <c r="J24" s="4" t="s">
        <v>459</v>
      </c>
      <c r="K24" s="4">
        <f t="shared" ref="K24:K27" si="14">C24-F24</f>
        <v>9.3599999999999959</v>
      </c>
      <c r="L24" s="24">
        <f t="shared" ref="L24:L27" si="15">D24-G24</f>
        <v>8.5700000000000038</v>
      </c>
      <c r="M24" s="5">
        <f t="shared" ref="M24:M27" si="16">E24-H24</f>
        <v>8.6499999999999986</v>
      </c>
      <c r="P24" s="4" t="s">
        <v>459</v>
      </c>
      <c r="Q24" s="4">
        <f>K24-N23</f>
        <v>0.92999999999999794</v>
      </c>
      <c r="R24" s="24">
        <f>L24-N23</f>
        <v>0.1400000000000059</v>
      </c>
      <c r="S24" s="5">
        <f>M24-N23</f>
        <v>0.22000000000000064</v>
      </c>
    </row>
    <row r="25" spans="1:24">
      <c r="B25" s="10" t="s">
        <v>460</v>
      </c>
      <c r="C25" s="4">
        <v>32.81</v>
      </c>
      <c r="D25">
        <v>32.869999999999997</v>
      </c>
      <c r="E25" s="24">
        <v>33.909999999999997</v>
      </c>
      <c r="F25" s="4">
        <v>23.08</v>
      </c>
      <c r="G25" s="24">
        <v>22.39</v>
      </c>
      <c r="H25" s="5">
        <v>23.41</v>
      </c>
      <c r="J25" s="4" t="s">
        <v>460</v>
      </c>
      <c r="K25" s="4">
        <f t="shared" si="14"/>
        <v>9.730000000000004</v>
      </c>
      <c r="L25" s="24">
        <f t="shared" si="15"/>
        <v>10.479999999999997</v>
      </c>
      <c r="M25" s="5">
        <f t="shared" si="16"/>
        <v>10.499999999999996</v>
      </c>
      <c r="P25" s="4" t="s">
        <v>460</v>
      </c>
      <c r="Q25" s="4">
        <f>K25-N23</f>
        <v>1.300000000000006</v>
      </c>
      <c r="R25" s="24">
        <f>L25-N23</f>
        <v>2.0499999999999989</v>
      </c>
      <c r="S25" s="5">
        <f>M25-N23</f>
        <v>2.0699999999999985</v>
      </c>
    </row>
    <row r="26" spans="1:24">
      <c r="B26" s="10" t="s">
        <v>461</v>
      </c>
      <c r="C26" s="4">
        <v>31.03</v>
      </c>
      <c r="D26">
        <v>31.22</v>
      </c>
      <c r="E26" s="24">
        <v>31.61</v>
      </c>
      <c r="F26" s="4">
        <v>21.77</v>
      </c>
      <c r="G26" s="24">
        <v>22.18</v>
      </c>
      <c r="H26" s="5">
        <v>21.94</v>
      </c>
      <c r="J26" s="4" t="s">
        <v>461</v>
      </c>
      <c r="K26" s="4">
        <f t="shared" si="14"/>
        <v>9.2600000000000016</v>
      </c>
      <c r="L26" s="24">
        <f t="shared" si="15"/>
        <v>9.0399999999999991</v>
      </c>
      <c r="M26" s="5">
        <f t="shared" si="16"/>
        <v>9.6699999999999982</v>
      </c>
      <c r="P26" s="4" t="s">
        <v>461</v>
      </c>
      <c r="Q26" s="4">
        <f>K26-N23</f>
        <v>0.83000000000000362</v>
      </c>
      <c r="R26" s="24">
        <f>L26-N23</f>
        <v>0.61000000000000121</v>
      </c>
      <c r="S26" s="5">
        <f>M26-N23</f>
        <v>1.2400000000000002</v>
      </c>
    </row>
    <row r="27" spans="1:24" ht="18.350000000000001" thickBot="1">
      <c r="B27" s="14" t="s">
        <v>462</v>
      </c>
      <c r="C27" s="11">
        <v>31.27</v>
      </c>
      <c r="D27" s="12">
        <v>31.06</v>
      </c>
      <c r="E27" s="12">
        <v>31.47</v>
      </c>
      <c r="F27" s="11">
        <v>22.42</v>
      </c>
      <c r="G27" s="12">
        <v>21.93</v>
      </c>
      <c r="H27" s="13">
        <v>21.66</v>
      </c>
      <c r="J27" s="11" t="s">
        <v>462</v>
      </c>
      <c r="K27" s="11">
        <f t="shared" si="14"/>
        <v>8.8499999999999979</v>
      </c>
      <c r="L27" s="12">
        <f t="shared" si="15"/>
        <v>9.129999999999999</v>
      </c>
      <c r="M27" s="13">
        <f t="shared" si="16"/>
        <v>9.8099999999999987</v>
      </c>
      <c r="P27" s="11" t="s">
        <v>462</v>
      </c>
      <c r="Q27" s="11">
        <f>K27-N23</f>
        <v>0.41999999999999993</v>
      </c>
      <c r="R27" s="12">
        <f>L27-N23</f>
        <v>0.70000000000000107</v>
      </c>
      <c r="S27" s="13">
        <f>M27-N23</f>
        <v>1.3800000000000008</v>
      </c>
    </row>
    <row r="28" spans="1:24" ht="18.350000000000001" thickBot="1"/>
    <row r="29" spans="1:24" ht="18.350000000000001" thickBot="1">
      <c r="B29" s="19"/>
      <c r="C29" s="9" t="s">
        <v>393</v>
      </c>
      <c r="D29" s="15"/>
      <c r="E29" s="16"/>
      <c r="F29" s="9"/>
      <c r="G29" s="16"/>
      <c r="I29" s="24"/>
      <c r="J29" s="24"/>
      <c r="K29" s="24"/>
      <c r="L29" s="24"/>
      <c r="M29" s="24"/>
    </row>
    <row r="30" spans="1:24">
      <c r="B30" s="9" t="s">
        <v>448</v>
      </c>
      <c r="C30" s="9">
        <f>POWER(2,-Q23)</f>
        <v>1.0570180405613805</v>
      </c>
      <c r="D30" s="15">
        <f>POWER(2,-R23)</f>
        <v>1.0643701824533611</v>
      </c>
      <c r="E30" s="15">
        <f>POWER(2,-S23)</f>
        <v>0.88884268116657017</v>
      </c>
      <c r="F30" s="21">
        <f>AVERAGE(C30:E30)</f>
        <v>1.0034103013937705</v>
      </c>
      <c r="G30" s="97">
        <f>STDEV(C30:E30)</f>
        <v>9.9286545921353164E-2</v>
      </c>
      <c r="I30" s="24"/>
      <c r="J30" s="24"/>
      <c r="K30" s="24"/>
      <c r="L30" s="24"/>
      <c r="M30" s="24"/>
    </row>
    <row r="31" spans="1:24">
      <c r="B31" s="4" t="s">
        <v>459</v>
      </c>
      <c r="C31" s="4">
        <f t="shared" ref="C31:E31" si="17">POWER(2,-Q24)</f>
        <v>0.52485834181153435</v>
      </c>
      <c r="D31" s="24">
        <f t="shared" si="17"/>
        <v>0.90751915531715721</v>
      </c>
      <c r="E31" s="24">
        <f t="shared" si="17"/>
        <v>0.8585654364377534</v>
      </c>
      <c r="F31" s="34">
        <f t="shared" ref="F31:F34" si="18">AVERAGE(C31:E31)</f>
        <v>0.76364764452214828</v>
      </c>
      <c r="G31" s="99">
        <f t="shared" ref="G31:G34" si="19">STDEV(C31:E31)</f>
        <v>0.20824112217522478</v>
      </c>
      <c r="I31" s="189"/>
      <c r="J31" s="189"/>
      <c r="K31" s="189"/>
      <c r="L31" s="24"/>
      <c r="M31" s="24"/>
    </row>
    <row r="32" spans="1:24">
      <c r="B32" s="4" t="s">
        <v>460</v>
      </c>
      <c r="C32" s="4">
        <f t="shared" ref="C32:E32" si="20">POWER(2,-Q25)</f>
        <v>0.40612619817811607</v>
      </c>
      <c r="D32" s="24">
        <f t="shared" si="20"/>
        <v>0.24148408223121157</v>
      </c>
      <c r="E32" s="24">
        <f t="shared" si="20"/>
        <v>0.23815949951098458</v>
      </c>
      <c r="F32" s="34">
        <f t="shared" si="18"/>
        <v>0.29525659330677073</v>
      </c>
      <c r="G32" s="99">
        <f t="shared" si="19"/>
        <v>9.6030282597793351E-2</v>
      </c>
      <c r="I32" s="188"/>
      <c r="J32" s="188"/>
      <c r="K32" s="188"/>
      <c r="L32" s="24"/>
      <c r="M32" s="24"/>
    </row>
    <row r="33" spans="1:13">
      <c r="B33" s="4" t="s">
        <v>461</v>
      </c>
      <c r="C33" s="4">
        <f t="shared" ref="C33:E33" si="21">POWER(2,-Q26)</f>
        <v>0.56252924234440327</v>
      </c>
      <c r="D33" s="24">
        <f t="shared" si="21"/>
        <v>0.65519670192918111</v>
      </c>
      <c r="E33" s="24">
        <f t="shared" si="21"/>
        <v>0.42337265618126352</v>
      </c>
      <c r="F33" s="34">
        <f t="shared" si="18"/>
        <v>0.54703286681828267</v>
      </c>
      <c r="G33" s="99">
        <f t="shared" si="19"/>
        <v>0.11668633290821991</v>
      </c>
      <c r="I33" s="188"/>
      <c r="J33" s="188"/>
      <c r="K33" s="188"/>
      <c r="L33" s="24"/>
      <c r="M33" s="24"/>
    </row>
    <row r="34" spans="1:13" ht="18.350000000000001" thickBot="1">
      <c r="B34" s="11" t="s">
        <v>462</v>
      </c>
      <c r="C34" s="11">
        <f t="shared" ref="C34:E34" si="22">POWER(2,-Q27)</f>
        <v>0.74742462431746925</v>
      </c>
      <c r="D34" s="12">
        <f t="shared" si="22"/>
        <v>0.61557220667245771</v>
      </c>
      <c r="E34" s="12">
        <f t="shared" si="22"/>
        <v>0.38421879532200287</v>
      </c>
      <c r="F34" s="29">
        <f t="shared" si="18"/>
        <v>0.58240520877064328</v>
      </c>
      <c r="G34" s="22">
        <f t="shared" si="19"/>
        <v>0.18386042495990085</v>
      </c>
      <c r="I34" s="188"/>
      <c r="J34" s="188"/>
      <c r="K34" s="188"/>
      <c r="L34" s="24"/>
      <c r="M34" s="24"/>
    </row>
    <row r="35" spans="1:13" ht="18.350000000000001" thickBot="1">
      <c r="I35" s="188"/>
      <c r="J35" s="188"/>
      <c r="K35" s="188"/>
      <c r="L35" s="24"/>
      <c r="M35" s="24"/>
    </row>
    <row r="36" spans="1:13" ht="18.350000000000001" thickBot="1">
      <c r="A36" s="18" t="s">
        <v>463</v>
      </c>
      <c r="B36" s="19"/>
      <c r="C36" s="19" t="s">
        <v>464</v>
      </c>
      <c r="D36" s="19" t="s">
        <v>465</v>
      </c>
      <c r="E36" s="19" t="s">
        <v>466</v>
      </c>
      <c r="F36" s="9"/>
      <c r="G36" s="16"/>
      <c r="I36" s="188"/>
      <c r="J36" s="188"/>
      <c r="K36" s="188"/>
      <c r="L36" s="24"/>
      <c r="M36" s="24"/>
    </row>
    <row r="37" spans="1:13">
      <c r="B37" s="10" t="s">
        <v>467</v>
      </c>
      <c r="C37" s="10">
        <v>68.47</v>
      </c>
      <c r="D37" s="10">
        <v>61.36</v>
      </c>
      <c r="E37" s="10">
        <v>59.44</v>
      </c>
      <c r="F37" s="21">
        <f>AVERAGE(C37:E37)</f>
        <v>63.089999999999996</v>
      </c>
      <c r="G37" s="97">
        <f>STDEV(C37:E37)</f>
        <v>4.7570894462896112</v>
      </c>
      <c r="I37" s="188"/>
      <c r="J37" s="188"/>
      <c r="K37" s="188"/>
      <c r="L37" s="24"/>
      <c r="M37" s="24"/>
    </row>
    <row r="38" spans="1:13">
      <c r="B38" s="10" t="s">
        <v>470</v>
      </c>
      <c r="C38" s="10">
        <v>37.659999999999997</v>
      </c>
      <c r="D38" s="10">
        <v>47.43</v>
      </c>
      <c r="E38" s="10">
        <v>39.61</v>
      </c>
      <c r="F38" s="34">
        <f t="shared" ref="F38:F41" si="23">AVERAGE(C38:E38)</f>
        <v>41.56666666666667</v>
      </c>
      <c r="G38" s="99">
        <f t="shared" ref="G38:G41" si="24">STDEV(C38:E38)</f>
        <v>5.1705544512492105</v>
      </c>
      <c r="I38" s="188"/>
      <c r="J38" s="188"/>
      <c r="K38" s="188"/>
      <c r="L38" s="24"/>
      <c r="M38" s="24"/>
    </row>
    <row r="39" spans="1:13">
      <c r="B39" s="10" t="s">
        <v>469</v>
      </c>
      <c r="C39" s="10">
        <v>10.210000000000001</v>
      </c>
      <c r="D39" s="10">
        <v>12.55</v>
      </c>
      <c r="E39" s="10">
        <v>13.13</v>
      </c>
      <c r="F39" s="34">
        <f t="shared" si="23"/>
        <v>11.963333333333333</v>
      </c>
      <c r="G39" s="99">
        <f t="shared" si="24"/>
        <v>1.5458762348045096</v>
      </c>
      <c r="I39" s="188"/>
      <c r="J39" s="188"/>
      <c r="K39" s="188"/>
      <c r="L39" s="24"/>
      <c r="M39" s="24"/>
    </row>
    <row r="40" spans="1:13">
      <c r="B40" s="10" t="s">
        <v>468</v>
      </c>
      <c r="C40" s="10">
        <v>11.31</v>
      </c>
      <c r="D40" s="10">
        <v>13.71</v>
      </c>
      <c r="E40" s="10">
        <v>14.78</v>
      </c>
      <c r="F40" s="34">
        <f t="shared" si="23"/>
        <v>13.266666666666667</v>
      </c>
      <c r="G40" s="99">
        <f t="shared" si="24"/>
        <v>1.7769730817694758</v>
      </c>
      <c r="I40" s="188"/>
      <c r="J40" s="188"/>
      <c r="K40" s="188"/>
      <c r="L40" s="24"/>
      <c r="M40" s="24"/>
    </row>
    <row r="41" spans="1:13" ht="18.350000000000001" thickBot="1">
      <c r="B41" s="14" t="s">
        <v>471</v>
      </c>
      <c r="C41" s="14">
        <v>26.42</v>
      </c>
      <c r="D41" s="14">
        <v>23.55</v>
      </c>
      <c r="E41" s="14">
        <v>22.51</v>
      </c>
      <c r="F41" s="29">
        <f t="shared" si="23"/>
        <v>24.16</v>
      </c>
      <c r="G41" s="22">
        <f t="shared" si="24"/>
        <v>2.025117280554388</v>
      </c>
      <c r="I41" s="188"/>
      <c r="J41" s="188"/>
      <c r="K41" s="188"/>
      <c r="L41" s="24"/>
      <c r="M41" s="24"/>
    </row>
    <row r="42" spans="1:13">
      <c r="I42" s="188"/>
      <c r="J42" s="188"/>
      <c r="K42" s="188"/>
      <c r="L42" s="24"/>
      <c r="M42" s="24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A5E5-5FCC-4C25-93CE-E1ED287868E1}">
  <dimension ref="A1:V88"/>
  <sheetViews>
    <sheetView topLeftCell="A58" zoomScale="85" zoomScaleNormal="85" workbookViewId="0">
      <selection activeCell="W75" sqref="W75"/>
    </sheetView>
  </sheetViews>
  <sheetFormatPr defaultRowHeight="18"/>
  <cols>
    <col min="1" max="1" width="11.38671875" customWidth="1"/>
  </cols>
  <sheetData>
    <row r="1" spans="1:18" ht="18.350000000000001" thickBot="1">
      <c r="A1" s="18" t="s">
        <v>500</v>
      </c>
      <c r="B1" s="19" t="s">
        <v>29</v>
      </c>
      <c r="C1" s="2" t="s">
        <v>501</v>
      </c>
      <c r="D1" s="3" t="s">
        <v>502</v>
      </c>
      <c r="E1" s="24"/>
      <c r="F1" s="1" t="s">
        <v>45</v>
      </c>
      <c r="G1" s="2" t="s">
        <v>501</v>
      </c>
      <c r="H1" s="3" t="s">
        <v>502</v>
      </c>
      <c r="J1" s="1" t="s">
        <v>503</v>
      </c>
      <c r="K1" s="2" t="s">
        <v>501</v>
      </c>
      <c r="L1" s="3" t="s">
        <v>502</v>
      </c>
    </row>
    <row r="2" spans="1:18">
      <c r="B2" s="10" t="s">
        <v>32</v>
      </c>
      <c r="C2" s="24">
        <v>29.45</v>
      </c>
      <c r="D2" s="5">
        <v>7.04</v>
      </c>
      <c r="E2" s="24"/>
      <c r="F2" s="4" t="s">
        <v>32</v>
      </c>
      <c r="G2" s="24">
        <v>28.78</v>
      </c>
      <c r="H2" s="5">
        <v>2.5299999999999998</v>
      </c>
      <c r="J2" s="4" t="s">
        <v>32</v>
      </c>
      <c r="K2" s="24">
        <v>0.45</v>
      </c>
      <c r="L2" s="5">
        <v>0</v>
      </c>
      <c r="N2" s="24"/>
      <c r="O2" s="24"/>
      <c r="P2" s="24"/>
      <c r="Q2" s="24"/>
      <c r="R2" s="24"/>
    </row>
    <row r="3" spans="1:18">
      <c r="B3" s="10" t="s">
        <v>33</v>
      </c>
      <c r="C3" s="24">
        <v>27.33</v>
      </c>
      <c r="D3" s="5">
        <v>6.37</v>
      </c>
      <c r="E3" s="24"/>
      <c r="F3" s="4" t="s">
        <v>33</v>
      </c>
      <c r="G3" s="24">
        <v>29.39</v>
      </c>
      <c r="H3" s="5">
        <v>2.67</v>
      </c>
      <c r="J3" s="4" t="s">
        <v>33</v>
      </c>
      <c r="K3" s="24">
        <v>0.42</v>
      </c>
      <c r="L3" s="5">
        <v>0</v>
      </c>
      <c r="N3" s="24"/>
      <c r="O3" s="24"/>
      <c r="P3" s="24"/>
      <c r="Q3" s="24"/>
      <c r="R3" s="24"/>
    </row>
    <row r="4" spans="1:18">
      <c r="B4" s="10" t="s">
        <v>34</v>
      </c>
      <c r="C4" s="24">
        <v>24.61</v>
      </c>
      <c r="D4" s="5">
        <v>6.26</v>
      </c>
      <c r="E4" s="24"/>
      <c r="F4" s="4" t="s">
        <v>34</v>
      </c>
      <c r="G4" s="24">
        <v>35.86</v>
      </c>
      <c r="H4" s="5">
        <v>1.89</v>
      </c>
      <c r="J4" s="4" t="s">
        <v>34</v>
      </c>
      <c r="K4" s="24">
        <v>0.41</v>
      </c>
      <c r="L4" s="5">
        <v>0</v>
      </c>
      <c r="N4" s="189"/>
      <c r="O4" s="189"/>
      <c r="P4" s="189"/>
      <c r="Q4" s="24"/>
      <c r="R4" s="24"/>
    </row>
    <row r="5" spans="1:18" ht="18.350000000000001" thickBot="1">
      <c r="B5" s="14" t="s">
        <v>35</v>
      </c>
      <c r="C5" s="12">
        <v>25.09</v>
      </c>
      <c r="D5" s="13">
        <v>5.83</v>
      </c>
      <c r="E5" s="24"/>
      <c r="F5" s="11" t="s">
        <v>35</v>
      </c>
      <c r="G5" s="12">
        <v>30.29</v>
      </c>
      <c r="H5" s="13">
        <v>2.16</v>
      </c>
      <c r="J5" s="11" t="s">
        <v>35</v>
      </c>
      <c r="K5" s="12">
        <v>0.35</v>
      </c>
      <c r="L5" s="13">
        <v>0</v>
      </c>
      <c r="N5" s="188"/>
      <c r="O5" s="188"/>
      <c r="P5" s="188"/>
      <c r="Q5" s="24"/>
      <c r="R5" s="24"/>
    </row>
    <row r="6" spans="1:18">
      <c r="B6" s="6"/>
      <c r="C6" s="41">
        <f>AVERAGE(C2:C5)</f>
        <v>26.62</v>
      </c>
      <c r="D6" s="20">
        <f>AVERAGE(D2:D5)</f>
        <v>6.375</v>
      </c>
      <c r="F6" s="6"/>
      <c r="G6" s="41">
        <f>AVERAGE(G2:G5)</f>
        <v>31.08</v>
      </c>
      <c r="H6" s="20">
        <f>AVERAGE(H2:H5)</f>
        <v>2.3125</v>
      </c>
      <c r="J6" s="6"/>
      <c r="K6" s="41">
        <f>AVERAGE(K2:K5)</f>
        <v>0.40749999999999997</v>
      </c>
      <c r="L6" s="20">
        <f>AVERAGE(L2:L5)</f>
        <v>0</v>
      </c>
      <c r="N6" s="188"/>
      <c r="O6" s="188"/>
      <c r="P6" s="188"/>
      <c r="Q6" s="24"/>
      <c r="R6" s="24"/>
    </row>
    <row r="7" spans="1:18" ht="18.350000000000001" thickBot="1">
      <c r="B7" s="14"/>
      <c r="C7" s="17">
        <f>STDEV(C2:C5)</f>
        <v>2.2281531964087806</v>
      </c>
      <c r="D7" s="22">
        <f>STDEV(D2:D5)</f>
        <v>0.50083264004389061</v>
      </c>
      <c r="F7" s="14"/>
      <c r="G7" s="17">
        <f>STDEV(G2:G5)</f>
        <v>3.2464647438919352</v>
      </c>
      <c r="H7" s="22">
        <f>STDEV(H2:H5)</f>
        <v>0.35443617196894484</v>
      </c>
      <c r="J7" s="14"/>
      <c r="K7" s="17">
        <f>STDEV(K2:K5)</f>
        <v>4.1932485418030421E-2</v>
      </c>
      <c r="L7" s="22">
        <f>STDEV(L2:L5)</f>
        <v>0</v>
      </c>
      <c r="N7" s="188"/>
      <c r="O7" s="188"/>
      <c r="P7" s="188"/>
      <c r="Q7" s="24"/>
      <c r="R7" s="24"/>
    </row>
    <row r="8" spans="1:18" ht="18.350000000000001" thickBot="1">
      <c r="N8" s="188"/>
      <c r="O8" s="188"/>
      <c r="P8" s="188"/>
      <c r="Q8" s="24"/>
      <c r="R8" s="24"/>
    </row>
    <row r="9" spans="1:18" ht="18.350000000000001" thickBot="1">
      <c r="A9" s="18" t="s">
        <v>504</v>
      </c>
      <c r="B9" s="19" t="s">
        <v>30</v>
      </c>
      <c r="C9" s="2" t="s">
        <v>501</v>
      </c>
      <c r="D9" s="3" t="s">
        <v>502</v>
      </c>
      <c r="E9" s="24"/>
      <c r="F9" s="1" t="s">
        <v>46</v>
      </c>
      <c r="G9" s="2" t="s">
        <v>501</v>
      </c>
      <c r="H9" s="3" t="s">
        <v>502</v>
      </c>
      <c r="J9" s="25"/>
      <c r="K9" s="25"/>
      <c r="L9" s="25"/>
      <c r="N9" s="188"/>
      <c r="O9" s="188"/>
      <c r="P9" s="188"/>
      <c r="Q9" s="24"/>
      <c r="R9" s="24"/>
    </row>
    <row r="10" spans="1:18">
      <c r="B10" s="10" t="s">
        <v>32</v>
      </c>
      <c r="C10" s="9">
        <v>907</v>
      </c>
      <c r="D10" s="16">
        <v>566</v>
      </c>
      <c r="E10" s="24"/>
      <c r="F10" s="4" t="s">
        <v>32</v>
      </c>
      <c r="G10" s="24">
        <v>1533</v>
      </c>
      <c r="H10" s="5">
        <v>219</v>
      </c>
      <c r="J10" s="25"/>
      <c r="K10" s="25"/>
      <c r="L10" s="25"/>
      <c r="N10" s="188"/>
      <c r="O10" s="188"/>
      <c r="P10" s="188"/>
      <c r="Q10" s="24"/>
      <c r="R10" s="24"/>
    </row>
    <row r="11" spans="1:18">
      <c r="B11" s="10" t="s">
        <v>33</v>
      </c>
      <c r="C11" s="4">
        <v>973</v>
      </c>
      <c r="D11" s="5">
        <v>547</v>
      </c>
      <c r="E11" s="24"/>
      <c r="F11" s="4" t="s">
        <v>33</v>
      </c>
      <c r="G11" s="24">
        <v>1771</v>
      </c>
      <c r="H11" s="5">
        <v>221</v>
      </c>
      <c r="J11" s="25"/>
      <c r="K11" s="25"/>
      <c r="L11" s="25"/>
      <c r="N11" s="188"/>
      <c r="O11" s="188"/>
      <c r="P11" s="188"/>
      <c r="Q11" s="24"/>
      <c r="R11" s="24"/>
    </row>
    <row r="12" spans="1:18">
      <c r="B12" s="10" t="s">
        <v>34</v>
      </c>
      <c r="C12" s="4">
        <v>1193</v>
      </c>
      <c r="D12" s="5">
        <v>462</v>
      </c>
      <c r="E12" s="24"/>
      <c r="F12" s="4" t="s">
        <v>34</v>
      </c>
      <c r="G12" s="24">
        <v>2371</v>
      </c>
      <c r="H12" s="5">
        <v>183</v>
      </c>
      <c r="J12" s="25"/>
      <c r="K12" s="25"/>
      <c r="L12" s="25"/>
      <c r="N12" s="188"/>
      <c r="O12" s="188"/>
      <c r="P12" s="188"/>
      <c r="Q12" s="24"/>
      <c r="R12" s="24"/>
    </row>
    <row r="13" spans="1:18" ht="18.350000000000001" thickBot="1">
      <c r="B13" s="14" t="s">
        <v>35</v>
      </c>
      <c r="C13" s="11">
        <v>989</v>
      </c>
      <c r="D13" s="13">
        <v>477</v>
      </c>
      <c r="E13" s="24"/>
      <c r="F13" s="11" t="s">
        <v>35</v>
      </c>
      <c r="G13" s="12">
        <v>1832</v>
      </c>
      <c r="H13" s="13">
        <v>196</v>
      </c>
      <c r="J13" s="25"/>
      <c r="K13" s="25"/>
      <c r="L13" s="25"/>
      <c r="N13" s="188"/>
      <c r="O13" s="188"/>
      <c r="P13" s="188"/>
      <c r="Q13" s="24"/>
      <c r="R13" s="24"/>
    </row>
    <row r="14" spans="1:18">
      <c r="B14" s="6"/>
      <c r="C14" s="41">
        <f>AVERAGE(C10:C13)</f>
        <v>1015.5</v>
      </c>
      <c r="D14" s="20">
        <f>AVERAGE(D10:D13)</f>
        <v>513</v>
      </c>
      <c r="F14" s="6"/>
      <c r="G14" s="41">
        <f>AVERAGE(G10:G13)</f>
        <v>1876.75</v>
      </c>
      <c r="H14" s="20">
        <f>AVERAGE(H10:H13)</f>
        <v>204.75</v>
      </c>
      <c r="J14" s="25"/>
      <c r="K14" s="35"/>
      <c r="L14" s="35"/>
      <c r="N14" s="188"/>
      <c r="O14" s="188"/>
      <c r="P14" s="188"/>
      <c r="Q14" s="24"/>
      <c r="R14" s="24"/>
    </row>
    <row r="15" spans="1:18" ht="18.350000000000001" thickBot="1">
      <c r="B15" s="14"/>
      <c r="C15" s="17">
        <f>STDEV(C10:C13)</f>
        <v>123.54081646700143</v>
      </c>
      <c r="D15" s="22">
        <f>STDEV(D10:D13)</f>
        <v>51.192447359612203</v>
      </c>
      <c r="F15" s="14"/>
      <c r="G15" s="17">
        <f>STDEV(G10:G13)</f>
        <v>353.85154608488949</v>
      </c>
      <c r="H15" s="22">
        <f>STDEV(H10:H13)</f>
        <v>18.409689477736084</v>
      </c>
      <c r="J15" s="25"/>
      <c r="K15" s="25"/>
      <c r="L15" s="25"/>
      <c r="N15" s="188"/>
      <c r="O15" s="188"/>
      <c r="P15" s="188"/>
      <c r="Q15" s="24"/>
      <c r="R15" s="24"/>
    </row>
    <row r="16" spans="1:18" ht="18.350000000000001" thickBot="1"/>
    <row r="17" spans="1:21" ht="18.350000000000001" thickBot="1">
      <c r="A17" s="18" t="s">
        <v>505</v>
      </c>
      <c r="B17" s="19" t="s">
        <v>29</v>
      </c>
      <c r="C17" s="2" t="s">
        <v>4</v>
      </c>
      <c r="D17" s="2" t="s">
        <v>6</v>
      </c>
      <c r="E17" s="3" t="s">
        <v>506</v>
      </c>
      <c r="G17" s="19" t="s">
        <v>45</v>
      </c>
      <c r="H17" s="2" t="s">
        <v>4</v>
      </c>
      <c r="I17" s="2" t="s">
        <v>6</v>
      </c>
      <c r="J17" s="3" t="s">
        <v>8</v>
      </c>
      <c r="M17" s="25"/>
      <c r="N17" s="25"/>
      <c r="O17" s="25"/>
      <c r="P17" s="25"/>
      <c r="Q17" s="25"/>
      <c r="R17" s="25"/>
      <c r="S17" s="25"/>
      <c r="T17" s="25"/>
      <c r="U17" s="25"/>
    </row>
    <row r="18" spans="1:21">
      <c r="B18" s="6" t="s">
        <v>32</v>
      </c>
      <c r="C18" s="15">
        <v>16.61</v>
      </c>
      <c r="D18" s="15">
        <v>37.4</v>
      </c>
      <c r="E18" s="16">
        <v>45.46</v>
      </c>
      <c r="G18" s="6" t="s">
        <v>32</v>
      </c>
      <c r="H18" s="15">
        <v>10.65</v>
      </c>
      <c r="I18" s="15">
        <v>30.47</v>
      </c>
      <c r="J18" s="16">
        <v>57.71</v>
      </c>
      <c r="M18" s="25"/>
      <c r="N18" s="25"/>
      <c r="O18" s="25"/>
      <c r="P18" s="25"/>
      <c r="Q18" s="25"/>
      <c r="R18" s="25"/>
      <c r="S18" s="25"/>
      <c r="T18" s="25"/>
      <c r="U18" s="25"/>
    </row>
    <row r="19" spans="1:21">
      <c r="B19" s="10" t="s">
        <v>33</v>
      </c>
      <c r="C19" s="24">
        <v>15.83</v>
      </c>
      <c r="D19" s="24">
        <v>37.86</v>
      </c>
      <c r="E19" s="5">
        <v>46.13</v>
      </c>
      <c r="G19" s="10" t="s">
        <v>33</v>
      </c>
      <c r="H19" s="25">
        <v>9.7100000000000009</v>
      </c>
      <c r="I19" s="25">
        <v>28.59</v>
      </c>
      <c r="J19" s="5">
        <v>61.27</v>
      </c>
      <c r="M19" s="25"/>
      <c r="N19" s="25"/>
      <c r="O19" s="25"/>
      <c r="P19" s="25"/>
      <c r="Q19" s="25"/>
      <c r="R19" s="25"/>
      <c r="S19" s="25"/>
      <c r="T19" s="25"/>
      <c r="U19" s="25"/>
    </row>
    <row r="20" spans="1:21">
      <c r="B20" s="10" t="s">
        <v>34</v>
      </c>
      <c r="C20" s="24">
        <v>15.12</v>
      </c>
      <c r="D20" s="24">
        <v>35.840000000000003</v>
      </c>
      <c r="E20" s="5">
        <v>48.31</v>
      </c>
      <c r="G20" s="10" t="s">
        <v>34</v>
      </c>
      <c r="H20" s="25">
        <v>8.7200000000000006</v>
      </c>
      <c r="I20" s="25">
        <v>30.83</v>
      </c>
      <c r="J20" s="5">
        <v>60.12</v>
      </c>
      <c r="M20" s="25"/>
      <c r="N20" s="25"/>
      <c r="O20" s="25"/>
      <c r="P20" s="25"/>
      <c r="Q20" s="25"/>
      <c r="R20" s="25"/>
      <c r="S20" s="25"/>
      <c r="T20" s="25"/>
      <c r="U20" s="25"/>
    </row>
    <row r="21" spans="1:21">
      <c r="B21" s="10" t="s">
        <v>35</v>
      </c>
      <c r="C21" s="25">
        <v>16.25</v>
      </c>
      <c r="D21" s="25">
        <v>35.979999999999997</v>
      </c>
      <c r="E21" s="5">
        <v>46.66</v>
      </c>
      <c r="G21" s="10" t="s">
        <v>35</v>
      </c>
      <c r="H21" s="25">
        <v>10.51</v>
      </c>
      <c r="I21" s="25">
        <v>29.91</v>
      </c>
      <c r="J21" s="5">
        <v>57.79</v>
      </c>
      <c r="M21" s="25"/>
      <c r="N21" s="25"/>
      <c r="O21" s="25"/>
      <c r="P21" s="25"/>
      <c r="Q21" s="25"/>
      <c r="R21" s="25"/>
      <c r="S21" s="25"/>
      <c r="T21" s="25"/>
      <c r="U21" s="25"/>
    </row>
    <row r="22" spans="1:21">
      <c r="B22" s="10" t="s">
        <v>36</v>
      </c>
      <c r="C22" s="25">
        <v>14.76</v>
      </c>
      <c r="D22" s="25">
        <v>37.770000000000003</v>
      </c>
      <c r="E22" s="5">
        <v>47.21</v>
      </c>
      <c r="G22" s="10" t="s">
        <v>36</v>
      </c>
      <c r="H22" s="25">
        <v>9.31</v>
      </c>
      <c r="I22" s="25">
        <v>31.85</v>
      </c>
      <c r="J22" s="5">
        <v>58.73</v>
      </c>
      <c r="M22" s="25"/>
      <c r="N22" s="25"/>
      <c r="O22" s="25"/>
      <c r="P22" s="25"/>
      <c r="Q22" s="25"/>
      <c r="R22" s="25"/>
      <c r="S22" s="25"/>
      <c r="T22" s="25"/>
      <c r="U22" s="25"/>
    </row>
    <row r="23" spans="1:21">
      <c r="B23" s="10" t="s">
        <v>37</v>
      </c>
      <c r="C23" s="25">
        <v>17.84</v>
      </c>
      <c r="D23" s="25">
        <v>37.54</v>
      </c>
      <c r="E23" s="5">
        <v>44.54</v>
      </c>
      <c r="G23" s="10" t="s">
        <v>37</v>
      </c>
      <c r="H23" s="143">
        <v>9.16</v>
      </c>
      <c r="I23" s="143">
        <v>30.7</v>
      </c>
      <c r="J23" s="144">
        <v>58.75</v>
      </c>
      <c r="M23" s="25"/>
      <c r="N23" s="25"/>
      <c r="O23" s="25"/>
      <c r="P23" s="25"/>
      <c r="Q23" s="25"/>
      <c r="R23" s="25"/>
      <c r="S23" s="25"/>
      <c r="T23" s="25"/>
      <c r="U23" s="25"/>
    </row>
    <row r="24" spans="1:21">
      <c r="B24" s="10" t="s">
        <v>38</v>
      </c>
      <c r="C24" s="25">
        <v>17.32</v>
      </c>
      <c r="D24" s="25">
        <v>42</v>
      </c>
      <c r="E24" s="5">
        <v>40.21</v>
      </c>
      <c r="G24" s="10" t="s">
        <v>38</v>
      </c>
      <c r="H24" s="25">
        <v>10.74</v>
      </c>
      <c r="I24" s="25">
        <v>26.75</v>
      </c>
      <c r="J24" s="5">
        <v>61</v>
      </c>
      <c r="L24" s="95"/>
      <c r="M24" s="95" t="s">
        <v>508</v>
      </c>
      <c r="N24" s="25"/>
      <c r="O24" s="142"/>
      <c r="P24" s="142" t="s">
        <v>509</v>
      </c>
      <c r="Q24" s="25"/>
      <c r="R24" s="25"/>
      <c r="S24" s="25"/>
      <c r="T24" s="25"/>
      <c r="U24" s="25"/>
    </row>
    <row r="25" spans="1:21">
      <c r="B25" s="10" t="s">
        <v>39</v>
      </c>
      <c r="C25" s="25">
        <v>13.91</v>
      </c>
      <c r="D25" s="25">
        <v>35.909999999999997</v>
      </c>
      <c r="E25" s="5">
        <v>49.47</v>
      </c>
      <c r="G25" s="10" t="s">
        <v>39</v>
      </c>
      <c r="H25" s="25">
        <v>11.34</v>
      </c>
      <c r="I25" s="25">
        <v>30.13</v>
      </c>
      <c r="J25" s="5">
        <v>56.84</v>
      </c>
      <c r="M25" s="25"/>
      <c r="N25" s="25"/>
      <c r="O25" s="25"/>
      <c r="P25" s="25"/>
      <c r="Q25" s="25"/>
      <c r="R25" s="25"/>
      <c r="S25" s="25"/>
      <c r="T25" s="25"/>
      <c r="U25" s="25"/>
    </row>
    <row r="26" spans="1:21">
      <c r="B26" s="10" t="s">
        <v>40</v>
      </c>
      <c r="C26" s="143">
        <v>18.239999999999998</v>
      </c>
      <c r="D26" s="143">
        <v>33.64</v>
      </c>
      <c r="E26" s="144">
        <v>47.42</v>
      </c>
      <c r="G26" s="10" t="s">
        <v>40</v>
      </c>
      <c r="H26" s="25">
        <v>11.26</v>
      </c>
      <c r="I26" s="25">
        <v>30.27</v>
      </c>
      <c r="J26" s="5">
        <v>57.3</v>
      </c>
      <c r="M26" s="25"/>
      <c r="N26" s="25"/>
      <c r="O26" s="25"/>
      <c r="P26" s="25"/>
      <c r="Q26" s="25"/>
      <c r="R26" s="25"/>
      <c r="S26" s="25"/>
      <c r="T26" s="25"/>
      <c r="U26" s="25"/>
    </row>
    <row r="27" spans="1:21" ht="18.350000000000001" thickBot="1">
      <c r="B27" s="14" t="s">
        <v>41</v>
      </c>
      <c r="C27" s="12">
        <v>16.690000000000001</v>
      </c>
      <c r="D27" s="12">
        <v>32.299999999999997</v>
      </c>
      <c r="E27" s="13">
        <v>49.61</v>
      </c>
      <c r="G27" s="14" t="s">
        <v>41</v>
      </c>
      <c r="H27" s="12">
        <v>11.84</v>
      </c>
      <c r="I27" s="12">
        <v>29.31</v>
      </c>
      <c r="J27" s="13">
        <v>56.94</v>
      </c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18.350000000000001" thickBot="1">
      <c r="B28" s="14"/>
      <c r="C28" s="36">
        <f>AVERAGE(C18:C27)</f>
        <v>16.256999999999998</v>
      </c>
      <c r="D28" s="36">
        <f>AVERAGE(D18:D27)</f>
        <v>36.623999999999995</v>
      </c>
      <c r="E28" s="37">
        <f>AVERAGE(E18:E27)</f>
        <v>46.502000000000002</v>
      </c>
      <c r="G28" s="14"/>
      <c r="H28" s="36">
        <f>AVERAGE(H18:H27)</f>
        <v>10.324000000000002</v>
      </c>
      <c r="I28" s="36">
        <f>AVERAGE(I18:I27)</f>
        <v>29.881</v>
      </c>
      <c r="J28" s="37">
        <f>AVERAGE(J18:J27)</f>
        <v>58.645000000000003</v>
      </c>
      <c r="M28" s="25"/>
      <c r="N28" s="35"/>
      <c r="O28" s="35"/>
      <c r="P28" s="35"/>
      <c r="Q28" s="25"/>
      <c r="R28" s="25"/>
      <c r="S28" s="35"/>
      <c r="T28" s="35"/>
      <c r="U28" s="35"/>
    </row>
    <row r="29" spans="1:21" ht="18.350000000000001" thickBot="1">
      <c r="B29" s="14"/>
      <c r="C29" s="17">
        <f>STDEV(C18:C27)</f>
        <v>1.3785987249538729</v>
      </c>
      <c r="D29" s="17">
        <f>STDEV(D18:D27)</f>
        <v>2.6315192063394361</v>
      </c>
      <c r="E29" s="22">
        <f>STDEV(E18:E27)</f>
        <v>2.7440715896071093</v>
      </c>
      <c r="G29" s="14"/>
      <c r="H29" s="17">
        <f>STDEV(H18:H27)</f>
        <v>1.0463396516746684</v>
      </c>
      <c r="I29" s="17">
        <f>STDEV(I18:I27)</f>
        <v>1.4065438334995306</v>
      </c>
      <c r="J29" s="22">
        <f>STDEV(J18:J27)</f>
        <v>1.6401168657547958</v>
      </c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18.350000000000001" thickBot="1"/>
    <row r="31" spans="1:21" ht="18.350000000000001" thickBot="1">
      <c r="A31" s="18" t="s">
        <v>507</v>
      </c>
      <c r="B31" s="19" t="s">
        <v>30</v>
      </c>
      <c r="C31" s="19" t="s">
        <v>4</v>
      </c>
      <c r="D31" s="19" t="s">
        <v>6</v>
      </c>
      <c r="E31" s="19" t="s">
        <v>506</v>
      </c>
      <c r="G31" s="19" t="s">
        <v>46</v>
      </c>
      <c r="H31" s="19" t="s">
        <v>4</v>
      </c>
      <c r="I31" s="19" t="s">
        <v>6</v>
      </c>
      <c r="J31" s="3" t="s">
        <v>8</v>
      </c>
    </row>
    <row r="32" spans="1:21">
      <c r="B32" s="6" t="s">
        <v>32</v>
      </c>
      <c r="C32" s="10">
        <v>422</v>
      </c>
      <c r="D32" s="10">
        <v>950</v>
      </c>
      <c r="E32" s="10">
        <v>1168</v>
      </c>
      <c r="F32" s="7"/>
      <c r="G32" s="6" t="s">
        <v>32</v>
      </c>
      <c r="H32" s="10">
        <v>301</v>
      </c>
      <c r="I32" s="10">
        <v>1020</v>
      </c>
      <c r="J32" s="5">
        <v>2160</v>
      </c>
      <c r="K32" s="7"/>
      <c r="L32" s="24"/>
      <c r="M32" s="24"/>
      <c r="N32" s="24"/>
      <c r="O32" s="24"/>
      <c r="P32" s="24"/>
    </row>
    <row r="33" spans="1:16">
      <c r="B33" s="10" t="s">
        <v>33</v>
      </c>
      <c r="C33" s="10">
        <v>393</v>
      </c>
      <c r="D33" s="10">
        <v>940</v>
      </c>
      <c r="E33" s="10">
        <v>1150</v>
      </c>
      <c r="F33" s="7"/>
      <c r="G33" s="10" t="s">
        <v>33</v>
      </c>
      <c r="H33" s="10">
        <v>376</v>
      </c>
      <c r="I33" s="10">
        <v>1107</v>
      </c>
      <c r="J33" s="5">
        <v>2389</v>
      </c>
      <c r="K33" s="7"/>
      <c r="L33" s="189"/>
      <c r="M33" s="189"/>
      <c r="N33" s="189"/>
      <c r="O33" s="24"/>
      <c r="P33" s="24"/>
    </row>
    <row r="34" spans="1:16">
      <c r="B34" s="10" t="s">
        <v>34</v>
      </c>
      <c r="C34" s="10">
        <v>425</v>
      </c>
      <c r="D34" s="10">
        <v>1007</v>
      </c>
      <c r="E34" s="10">
        <v>1378</v>
      </c>
      <c r="F34" s="7"/>
      <c r="G34" s="10" t="s">
        <v>34</v>
      </c>
      <c r="H34" s="10">
        <v>298</v>
      </c>
      <c r="I34" s="10">
        <v>978</v>
      </c>
      <c r="J34" s="5">
        <v>2143</v>
      </c>
      <c r="K34" s="7"/>
      <c r="L34" s="188"/>
      <c r="M34" s="188"/>
      <c r="N34" s="188"/>
      <c r="O34" s="24"/>
      <c r="P34" s="24"/>
    </row>
    <row r="35" spans="1:16">
      <c r="B35" s="10" t="s">
        <v>35</v>
      </c>
      <c r="C35" s="10">
        <v>397</v>
      </c>
      <c r="D35" s="10">
        <v>879</v>
      </c>
      <c r="E35" s="10">
        <v>1167</v>
      </c>
      <c r="F35" s="7"/>
      <c r="G35" s="10" t="s">
        <v>35</v>
      </c>
      <c r="H35" s="10">
        <v>383</v>
      </c>
      <c r="I35" s="10">
        <v>1123</v>
      </c>
      <c r="J35" s="5">
        <v>2137</v>
      </c>
      <c r="K35" s="7"/>
      <c r="L35" s="188"/>
      <c r="M35" s="188"/>
      <c r="N35" s="188"/>
      <c r="O35" s="24"/>
      <c r="P35" s="24"/>
    </row>
    <row r="36" spans="1:16">
      <c r="B36" s="10" t="s">
        <v>36</v>
      </c>
      <c r="C36" s="10">
        <v>379</v>
      </c>
      <c r="D36" s="10">
        <v>970</v>
      </c>
      <c r="E36" s="10">
        <v>1219</v>
      </c>
      <c r="F36" s="7"/>
      <c r="G36" s="10" t="s">
        <v>36</v>
      </c>
      <c r="H36" s="10">
        <v>324</v>
      </c>
      <c r="I36" s="10">
        <v>974</v>
      </c>
      <c r="J36" s="5">
        <v>2183</v>
      </c>
      <c r="K36" s="7"/>
      <c r="L36" s="188"/>
      <c r="M36" s="188"/>
      <c r="N36" s="188"/>
      <c r="O36" s="24"/>
      <c r="P36" s="24"/>
    </row>
    <row r="37" spans="1:16">
      <c r="B37" s="10" t="s">
        <v>37</v>
      </c>
      <c r="C37" s="10">
        <v>431</v>
      </c>
      <c r="D37" s="10">
        <v>907</v>
      </c>
      <c r="E37" s="10">
        <v>1078</v>
      </c>
      <c r="F37" s="7"/>
      <c r="G37" s="10" t="s">
        <v>37</v>
      </c>
      <c r="H37" s="10">
        <v>357</v>
      </c>
      <c r="I37" s="10">
        <v>1128</v>
      </c>
      <c r="J37" s="5">
        <v>2271</v>
      </c>
      <c r="K37" s="7"/>
      <c r="L37" s="188"/>
      <c r="M37" s="188"/>
      <c r="N37" s="188"/>
      <c r="O37" s="24"/>
      <c r="P37" s="24"/>
    </row>
    <row r="38" spans="1:16">
      <c r="B38" s="10" t="s">
        <v>38</v>
      </c>
      <c r="C38" s="10">
        <v>421</v>
      </c>
      <c r="D38" s="10">
        <v>1021</v>
      </c>
      <c r="E38" s="10">
        <v>989</v>
      </c>
      <c r="F38" s="7"/>
      <c r="G38" s="10" t="s">
        <v>38</v>
      </c>
      <c r="H38" s="10">
        <v>298</v>
      </c>
      <c r="I38" s="10">
        <v>989</v>
      </c>
      <c r="J38" s="5">
        <v>2121</v>
      </c>
      <c r="K38" s="7"/>
      <c r="L38" s="188"/>
      <c r="M38" s="188"/>
      <c r="N38" s="188"/>
      <c r="O38" s="24"/>
      <c r="P38" s="24"/>
    </row>
    <row r="39" spans="1:16">
      <c r="B39" s="10" t="s">
        <v>39</v>
      </c>
      <c r="C39" s="10">
        <v>377</v>
      </c>
      <c r="D39" s="10">
        <v>974</v>
      </c>
      <c r="E39" s="10">
        <v>1361</v>
      </c>
      <c r="F39" s="7"/>
      <c r="G39" s="10" t="s">
        <v>39</v>
      </c>
      <c r="H39" s="10">
        <v>278</v>
      </c>
      <c r="I39" s="10">
        <v>823</v>
      </c>
      <c r="J39" s="5">
        <v>1976</v>
      </c>
      <c r="K39" s="7"/>
      <c r="L39" s="188"/>
      <c r="M39" s="188"/>
      <c r="N39" s="188"/>
      <c r="O39" s="24"/>
      <c r="P39" s="24"/>
    </row>
    <row r="40" spans="1:16">
      <c r="B40" s="10" t="s">
        <v>40</v>
      </c>
      <c r="C40" s="10">
        <v>427</v>
      </c>
      <c r="D40" s="10">
        <v>978</v>
      </c>
      <c r="E40" s="10">
        <v>945</v>
      </c>
      <c r="F40" s="7"/>
      <c r="G40" s="10" t="s">
        <v>40</v>
      </c>
      <c r="H40" s="10">
        <v>307</v>
      </c>
      <c r="I40" s="10">
        <v>1077</v>
      </c>
      <c r="J40" s="5">
        <v>1789</v>
      </c>
      <c r="K40" s="7"/>
      <c r="L40" s="188"/>
      <c r="M40" s="188"/>
      <c r="N40" s="188"/>
      <c r="O40" s="24"/>
      <c r="P40" s="24"/>
    </row>
    <row r="41" spans="1:16" ht="18.350000000000001" thickBot="1">
      <c r="B41" s="14" t="s">
        <v>41</v>
      </c>
      <c r="C41" s="14">
        <v>451</v>
      </c>
      <c r="D41" s="14">
        <v>873</v>
      </c>
      <c r="E41" s="14">
        <v>1379</v>
      </c>
      <c r="F41" s="7"/>
      <c r="G41" s="14" t="s">
        <v>41</v>
      </c>
      <c r="H41" s="14">
        <v>371</v>
      </c>
      <c r="I41" s="14">
        <v>978</v>
      </c>
      <c r="J41" s="13">
        <v>1784</v>
      </c>
      <c r="K41" s="7"/>
      <c r="L41" s="188"/>
      <c r="M41" s="188"/>
      <c r="N41" s="188"/>
      <c r="O41" s="24"/>
      <c r="P41" s="24"/>
    </row>
    <row r="42" spans="1:16" ht="18.350000000000001" thickBot="1">
      <c r="B42" s="14"/>
      <c r="C42" s="29">
        <f>AVERAGE(C32:C41)</f>
        <v>412.3</v>
      </c>
      <c r="D42" s="29">
        <f>AVERAGE(D32:D41)</f>
        <v>949.9</v>
      </c>
      <c r="E42" s="29">
        <f>AVERAGE(E32:E41)</f>
        <v>1183.4000000000001</v>
      </c>
      <c r="G42" s="14"/>
      <c r="H42" s="29">
        <f>AVERAGE(H32:H41)</f>
        <v>329.3</v>
      </c>
      <c r="I42" s="29">
        <f>AVERAGE(I32:I41)</f>
        <v>1019.7</v>
      </c>
      <c r="J42" s="37">
        <f>AVERAGE(J32:J41)</f>
        <v>2095.3000000000002</v>
      </c>
      <c r="L42" s="188"/>
      <c r="M42" s="188"/>
      <c r="N42" s="188"/>
      <c r="O42" s="24"/>
      <c r="P42" s="24"/>
    </row>
    <row r="43" spans="1:16" ht="18.350000000000001" thickBot="1">
      <c r="B43" s="14"/>
      <c r="C43" s="23">
        <f>STDEV(C32:C41)</f>
        <v>24.395127017956316</v>
      </c>
      <c r="D43" s="23">
        <f>STDEV(D32:D41)</f>
        <v>50.518313511042706</v>
      </c>
      <c r="E43" s="23">
        <f>STDEV(E32:E41)</f>
        <v>155.02487255634546</v>
      </c>
      <c r="G43" s="14"/>
      <c r="H43" s="23">
        <f>STDEV(H32:H41)</f>
        <v>38.712759883245063</v>
      </c>
      <c r="I43" s="23">
        <f>STDEV(I32:I41)</f>
        <v>93.395277063552726</v>
      </c>
      <c r="J43" s="22">
        <f>STDEV(J32:J41)</f>
        <v>193.97654497387046</v>
      </c>
      <c r="L43" s="188"/>
      <c r="M43" s="188"/>
      <c r="N43" s="188"/>
      <c r="O43" s="24"/>
      <c r="P43" s="24"/>
    </row>
    <row r="44" spans="1:16" ht="18.350000000000001" thickBot="1">
      <c r="L44" s="188"/>
      <c r="M44" s="188"/>
      <c r="N44" s="188"/>
      <c r="O44" s="24"/>
      <c r="P44" s="24"/>
    </row>
    <row r="45" spans="1:16" ht="18.350000000000001" thickBot="1">
      <c r="A45" s="18" t="s">
        <v>510</v>
      </c>
      <c r="B45" s="1" t="s">
        <v>511</v>
      </c>
      <c r="C45" s="3"/>
      <c r="E45" s="1" t="s">
        <v>512</v>
      </c>
      <c r="F45" s="3"/>
      <c r="H45" s="1" t="s">
        <v>513</v>
      </c>
      <c r="I45" s="3"/>
      <c r="K45" s="24"/>
      <c r="L45" s="24"/>
      <c r="M45" s="24"/>
      <c r="N45" s="24"/>
      <c r="O45" s="24"/>
      <c r="P45" s="24"/>
    </row>
    <row r="46" spans="1:16" ht="18.350000000000001" thickBot="1">
      <c r="B46" s="19" t="s">
        <v>176</v>
      </c>
      <c r="C46" s="19" t="s">
        <v>177</v>
      </c>
      <c r="E46" s="19" t="s">
        <v>176</v>
      </c>
      <c r="F46" s="19" t="s">
        <v>177</v>
      </c>
      <c r="H46" s="19" t="s">
        <v>176</v>
      </c>
      <c r="I46" s="3" t="s">
        <v>177</v>
      </c>
      <c r="K46" s="24"/>
      <c r="L46" s="24"/>
      <c r="M46" s="24"/>
    </row>
    <row r="47" spans="1:16">
      <c r="B47" s="6">
        <v>130654</v>
      </c>
      <c r="C47" s="6">
        <v>124841</v>
      </c>
      <c r="E47" s="9">
        <v>1545</v>
      </c>
      <c r="F47" s="6">
        <v>1746</v>
      </c>
      <c r="H47" s="6">
        <v>79127</v>
      </c>
      <c r="I47" s="16">
        <v>70102</v>
      </c>
      <c r="K47" s="24"/>
      <c r="L47" s="24"/>
      <c r="M47" s="24"/>
    </row>
    <row r="48" spans="1:16">
      <c r="B48" s="10">
        <v>130609</v>
      </c>
      <c r="C48" s="10">
        <v>125140</v>
      </c>
      <c r="E48" s="4">
        <v>1559</v>
      </c>
      <c r="F48" s="10">
        <v>1799</v>
      </c>
      <c r="H48" s="10">
        <v>79275</v>
      </c>
      <c r="I48" s="5">
        <v>79448</v>
      </c>
      <c r="K48" s="189"/>
      <c r="L48" s="189"/>
      <c r="M48" s="189"/>
    </row>
    <row r="49" spans="1:22">
      <c r="B49" s="10">
        <v>130924</v>
      </c>
      <c r="C49" s="10">
        <v>125319</v>
      </c>
      <c r="E49" s="4">
        <v>1462</v>
      </c>
      <c r="F49" s="10">
        <v>1787</v>
      </c>
      <c r="H49" s="10">
        <v>79079</v>
      </c>
      <c r="I49" s="5">
        <v>79377</v>
      </c>
      <c r="K49" s="188"/>
      <c r="L49" s="188"/>
      <c r="M49" s="188"/>
    </row>
    <row r="50" spans="1:22">
      <c r="B50" s="10">
        <v>131430</v>
      </c>
      <c r="C50" s="10">
        <v>124907</v>
      </c>
      <c r="E50" s="4">
        <v>1481</v>
      </c>
      <c r="F50" s="10">
        <v>1755</v>
      </c>
      <c r="H50" s="10">
        <v>79237</v>
      </c>
      <c r="I50" s="5">
        <v>69216</v>
      </c>
      <c r="K50" s="188"/>
      <c r="L50" s="188"/>
      <c r="M50" s="188"/>
    </row>
    <row r="51" spans="1:22">
      <c r="B51" s="10">
        <v>131424</v>
      </c>
      <c r="C51" s="10">
        <v>124945</v>
      </c>
      <c r="E51" s="4">
        <v>1529</v>
      </c>
      <c r="F51" s="10">
        <v>1832</v>
      </c>
      <c r="H51" s="10">
        <v>88366</v>
      </c>
      <c r="I51" s="5">
        <v>68658</v>
      </c>
      <c r="K51" s="188"/>
      <c r="L51" s="188"/>
      <c r="M51" s="188"/>
    </row>
    <row r="52" spans="1:22">
      <c r="B52" s="10">
        <v>120636</v>
      </c>
      <c r="C52" s="10">
        <v>124733</v>
      </c>
      <c r="E52" s="4">
        <v>1137</v>
      </c>
      <c r="F52" s="10">
        <v>1444</v>
      </c>
      <c r="H52" s="10">
        <v>80272</v>
      </c>
      <c r="I52" s="5">
        <v>63294</v>
      </c>
      <c r="K52" s="188"/>
      <c r="L52" s="188"/>
      <c r="M52" s="188"/>
    </row>
    <row r="53" spans="1:22">
      <c r="B53" s="10">
        <v>120882</v>
      </c>
      <c r="C53" s="10">
        <v>124242</v>
      </c>
      <c r="E53" s="4">
        <v>1141</v>
      </c>
      <c r="F53" s="10">
        <v>1161</v>
      </c>
      <c r="H53" s="10">
        <v>76140</v>
      </c>
      <c r="I53" s="5">
        <v>76902</v>
      </c>
      <c r="K53" s="188"/>
      <c r="L53" s="188"/>
      <c r="M53" s="188"/>
    </row>
    <row r="54" spans="1:22">
      <c r="B54" s="10">
        <v>122977</v>
      </c>
      <c r="C54" s="10">
        <v>132979</v>
      </c>
      <c r="E54" s="4">
        <v>1826</v>
      </c>
      <c r="F54" s="10">
        <v>1165</v>
      </c>
      <c r="H54" s="10">
        <v>76632</v>
      </c>
      <c r="I54" s="5">
        <v>76080</v>
      </c>
      <c r="K54" s="188"/>
      <c r="L54" s="188"/>
      <c r="M54" s="188"/>
    </row>
    <row r="55" spans="1:22">
      <c r="B55" s="10">
        <v>122996</v>
      </c>
      <c r="C55" s="10">
        <v>122981</v>
      </c>
      <c r="E55" s="4">
        <v>1745</v>
      </c>
      <c r="F55" s="10">
        <v>1199</v>
      </c>
      <c r="H55" s="10">
        <v>77551</v>
      </c>
      <c r="I55" s="5">
        <v>75811</v>
      </c>
      <c r="K55" s="188"/>
      <c r="L55" s="188"/>
      <c r="M55" s="188"/>
    </row>
    <row r="56" spans="1:22" ht="18.350000000000001" thickBot="1">
      <c r="B56" s="14">
        <v>122603</v>
      </c>
      <c r="C56" s="14">
        <v>133602</v>
      </c>
      <c r="E56" s="11">
        <v>1844</v>
      </c>
      <c r="F56" s="14">
        <v>1178</v>
      </c>
      <c r="H56" s="14">
        <v>77773</v>
      </c>
      <c r="I56" s="13">
        <v>75967</v>
      </c>
      <c r="K56" s="188"/>
      <c r="L56" s="188"/>
      <c r="M56" s="188"/>
    </row>
    <row r="57" spans="1:22" ht="18.350000000000001" thickBot="1">
      <c r="B57" s="29">
        <f>AVERAGE(B47:B56)</f>
        <v>126513.5</v>
      </c>
      <c r="C57" s="29">
        <f>AVERAGE(C47:C56)</f>
        <v>126368.9</v>
      </c>
      <c r="E57" s="29">
        <f>AVERAGE(E47:E56)</f>
        <v>1526.9</v>
      </c>
      <c r="F57" s="29">
        <f>AVERAGE(F47:F56)</f>
        <v>1506.6</v>
      </c>
      <c r="H57" s="29">
        <f>AVERAGE(H47:H56)</f>
        <v>79345.2</v>
      </c>
      <c r="I57" s="29">
        <f>AVERAGE(I47:I56)</f>
        <v>73485.5</v>
      </c>
      <c r="K57" s="188"/>
      <c r="L57" s="188"/>
      <c r="M57" s="188"/>
    </row>
    <row r="58" spans="1:22" ht="18.350000000000001" thickBot="1">
      <c r="B58" s="23">
        <f>STDEV(B47:B56)</f>
        <v>4808.3815768810291</v>
      </c>
      <c r="C58" s="23">
        <f>STDEV(C47:C56)</f>
        <v>3708.8558118823294</v>
      </c>
      <c r="E58" s="23">
        <f>STDEV(E47:E56)</f>
        <v>246.35180354750997</v>
      </c>
      <c r="F58" s="23">
        <f>STDEV(F47:F56)</f>
        <v>303.98581838266341</v>
      </c>
      <c r="H58" s="23">
        <f>STDEV(H47:H56)</f>
        <v>3426.9297499527343</v>
      </c>
      <c r="I58" s="23">
        <f>STDEV(I47:I56)</f>
        <v>5344.5611450645165</v>
      </c>
      <c r="K58" s="188"/>
      <c r="L58" s="188"/>
      <c r="M58" s="188"/>
    </row>
    <row r="59" spans="1:22" ht="18.350000000000001" thickBot="1">
      <c r="K59" s="188"/>
      <c r="L59" s="188"/>
      <c r="M59" s="188"/>
    </row>
    <row r="60" spans="1:22" ht="18.350000000000001" thickBot="1">
      <c r="A60" s="18" t="s">
        <v>554</v>
      </c>
      <c r="B60" s="1"/>
      <c r="C60" s="2"/>
      <c r="D60" s="2" t="s">
        <v>515</v>
      </c>
      <c r="E60" s="2" t="s">
        <v>516</v>
      </c>
      <c r="F60" s="2" t="s">
        <v>517</v>
      </c>
      <c r="G60" s="3" t="s">
        <v>518</v>
      </c>
      <c r="H60" s="1" t="s">
        <v>519</v>
      </c>
      <c r="I60" s="2" t="s">
        <v>520</v>
      </c>
      <c r="J60" s="2" t="s">
        <v>521</v>
      </c>
      <c r="K60" s="19" t="s">
        <v>522</v>
      </c>
      <c r="L60" s="2" t="s">
        <v>523</v>
      </c>
      <c r="M60" s="3" t="s">
        <v>524</v>
      </c>
      <c r="N60" s="2" t="s">
        <v>525</v>
      </c>
      <c r="O60" s="3" t="s">
        <v>526</v>
      </c>
      <c r="P60" s="19"/>
      <c r="Q60" s="19"/>
    </row>
    <row r="61" spans="1:22">
      <c r="B61" s="202" t="s">
        <v>527</v>
      </c>
      <c r="C61" s="145" t="s">
        <v>528</v>
      </c>
      <c r="D61" s="146">
        <v>1200</v>
      </c>
      <c r="E61" s="146">
        <v>2300</v>
      </c>
      <c r="F61" s="146">
        <v>2200</v>
      </c>
      <c r="G61" s="147">
        <v>2100</v>
      </c>
      <c r="H61" s="148">
        <v>4400</v>
      </c>
      <c r="I61" s="149">
        <v>3000</v>
      </c>
      <c r="J61" s="149">
        <v>1800</v>
      </c>
      <c r="K61" s="149">
        <v>3300</v>
      </c>
      <c r="L61" s="149">
        <v>800</v>
      </c>
      <c r="M61" s="149">
        <v>1400</v>
      </c>
      <c r="N61" s="149">
        <v>1400</v>
      </c>
      <c r="O61" s="150">
        <v>800</v>
      </c>
      <c r="P61" s="168">
        <f>AVERAGE(D61:O61)</f>
        <v>2058.3333333333335</v>
      </c>
      <c r="Q61" s="70">
        <f>STDEV(D61:O61)</f>
        <v>1079.9480907839406</v>
      </c>
      <c r="S61" s="24"/>
      <c r="T61" s="24"/>
      <c r="U61" s="24"/>
      <c r="V61" s="24"/>
    </row>
    <row r="62" spans="1:22">
      <c r="B62" s="202"/>
      <c r="C62" s="151" t="s">
        <v>529</v>
      </c>
      <c r="D62" s="152">
        <v>631</v>
      </c>
      <c r="E62" s="152">
        <v>709</v>
      </c>
      <c r="F62" s="152">
        <v>735</v>
      </c>
      <c r="G62" s="153">
        <v>793</v>
      </c>
      <c r="H62" s="154">
        <v>832</v>
      </c>
      <c r="I62" s="155">
        <v>726</v>
      </c>
      <c r="J62" s="155">
        <v>773</v>
      </c>
      <c r="K62" s="155">
        <v>697</v>
      </c>
      <c r="L62" s="155">
        <v>790</v>
      </c>
      <c r="M62" s="155">
        <v>681</v>
      </c>
      <c r="N62" s="155">
        <v>770</v>
      </c>
      <c r="O62" s="156">
        <v>821</v>
      </c>
      <c r="P62" s="168">
        <f t="shared" ref="P62:P73" si="0">AVERAGE(D62:O62)</f>
        <v>746.5</v>
      </c>
      <c r="Q62" s="70">
        <f t="shared" ref="Q62:Q73" si="1">STDEV(D62:O62)</f>
        <v>60.459603342758015</v>
      </c>
      <c r="S62" s="189"/>
      <c r="T62" s="189"/>
      <c r="U62" s="189"/>
      <c r="V62" s="24"/>
    </row>
    <row r="63" spans="1:22">
      <c r="B63" s="202"/>
      <c r="C63" s="151" t="s">
        <v>530</v>
      </c>
      <c r="D63" s="152">
        <v>10.3</v>
      </c>
      <c r="E63" s="152">
        <v>10.9</v>
      </c>
      <c r="F63" s="152">
        <v>11.6</v>
      </c>
      <c r="G63" s="157">
        <v>12.6</v>
      </c>
      <c r="H63" s="158">
        <v>12.9</v>
      </c>
      <c r="I63" s="155">
        <v>11.4</v>
      </c>
      <c r="J63" s="155">
        <v>12.2</v>
      </c>
      <c r="K63" s="155">
        <v>11.4</v>
      </c>
      <c r="L63" s="155">
        <v>12.6</v>
      </c>
      <c r="M63" s="155">
        <v>10.7</v>
      </c>
      <c r="N63" s="155">
        <v>12.2</v>
      </c>
      <c r="O63" s="159">
        <v>12.9</v>
      </c>
      <c r="P63" s="168">
        <f t="shared" si="0"/>
        <v>11.808333333333335</v>
      </c>
      <c r="Q63" s="70">
        <f t="shared" si="1"/>
        <v>0.88672875152883046</v>
      </c>
      <c r="S63" s="188"/>
      <c r="T63" s="188"/>
      <c r="U63" s="188"/>
      <c r="V63" s="24"/>
    </row>
    <row r="64" spans="1:22">
      <c r="B64" s="202"/>
      <c r="C64" s="151" t="s">
        <v>531</v>
      </c>
      <c r="D64" s="160">
        <v>31.8</v>
      </c>
      <c r="E64" s="152">
        <v>35.4</v>
      </c>
      <c r="F64" s="152">
        <v>36.6</v>
      </c>
      <c r="G64" s="153">
        <v>40.6</v>
      </c>
      <c r="H64" s="158">
        <v>42.4</v>
      </c>
      <c r="I64" s="155">
        <v>36.299999999999997</v>
      </c>
      <c r="J64" s="155">
        <v>39.1</v>
      </c>
      <c r="K64" s="155">
        <v>34.799999999999997</v>
      </c>
      <c r="L64" s="155">
        <v>40.200000000000003</v>
      </c>
      <c r="M64" s="155">
        <v>33.799999999999997</v>
      </c>
      <c r="N64" s="155">
        <v>38.9</v>
      </c>
      <c r="O64" s="159">
        <v>41</v>
      </c>
      <c r="P64" s="168">
        <f t="shared" si="0"/>
        <v>37.575000000000003</v>
      </c>
      <c r="Q64" s="70">
        <f t="shared" si="1"/>
        <v>3.2716759675071185</v>
      </c>
      <c r="S64" s="188"/>
      <c r="T64" s="188"/>
      <c r="U64" s="188"/>
      <c r="V64" s="24"/>
    </row>
    <row r="65" spans="2:22">
      <c r="B65" s="202"/>
      <c r="C65" s="151" t="s">
        <v>532</v>
      </c>
      <c r="D65" s="160">
        <v>50.4</v>
      </c>
      <c r="E65" s="152">
        <v>49.9</v>
      </c>
      <c r="F65" s="152">
        <v>49.8</v>
      </c>
      <c r="G65" s="153">
        <v>51.2</v>
      </c>
      <c r="H65" s="158">
        <v>51</v>
      </c>
      <c r="I65" s="161">
        <v>50</v>
      </c>
      <c r="J65" s="155">
        <v>50.6</v>
      </c>
      <c r="K65" s="155">
        <v>49.9</v>
      </c>
      <c r="L65" s="155">
        <v>50.9</v>
      </c>
      <c r="M65" s="155">
        <v>49.6</v>
      </c>
      <c r="N65" s="155">
        <v>50.5</v>
      </c>
      <c r="O65" s="159">
        <v>49.9</v>
      </c>
      <c r="P65" s="168">
        <f t="shared" si="0"/>
        <v>50.30833333333333</v>
      </c>
      <c r="Q65" s="70">
        <f t="shared" si="1"/>
        <v>0.53164980499527681</v>
      </c>
      <c r="S65" s="188"/>
      <c r="T65" s="188"/>
      <c r="U65" s="188"/>
      <c r="V65" s="24"/>
    </row>
    <row r="66" spans="2:22">
      <c r="B66" s="202"/>
      <c r="C66" s="151" t="s">
        <v>533</v>
      </c>
      <c r="D66" s="160">
        <v>16.3</v>
      </c>
      <c r="E66" s="152">
        <v>15.4</v>
      </c>
      <c r="F66" s="152">
        <v>15.8</v>
      </c>
      <c r="G66" s="153">
        <v>15.9</v>
      </c>
      <c r="H66" s="158">
        <v>15.5</v>
      </c>
      <c r="I66" s="161">
        <v>15.7</v>
      </c>
      <c r="J66" s="155">
        <v>15.8</v>
      </c>
      <c r="K66" s="155">
        <v>16.399999999999999</v>
      </c>
      <c r="L66" s="155">
        <v>15.9</v>
      </c>
      <c r="M66" s="155">
        <v>15.7</v>
      </c>
      <c r="N66" s="155">
        <v>15.8</v>
      </c>
      <c r="O66" s="159">
        <v>15.7</v>
      </c>
      <c r="P66" s="168">
        <f t="shared" si="0"/>
        <v>15.825000000000001</v>
      </c>
      <c r="Q66" s="70">
        <f t="shared" si="1"/>
        <v>0.28643577734887532</v>
      </c>
      <c r="S66" s="188"/>
      <c r="T66" s="188"/>
      <c r="U66" s="188"/>
      <c r="V66" s="24"/>
    </row>
    <row r="67" spans="2:22">
      <c r="B67" s="203"/>
      <c r="C67" s="151" t="s">
        <v>534</v>
      </c>
      <c r="D67" s="160">
        <v>32.4</v>
      </c>
      <c r="E67" s="152">
        <v>30.8</v>
      </c>
      <c r="F67" s="152">
        <v>31.7</v>
      </c>
      <c r="G67" s="157">
        <v>31</v>
      </c>
      <c r="H67" s="158">
        <v>30.4</v>
      </c>
      <c r="I67" s="161">
        <v>31.4</v>
      </c>
      <c r="J67" s="155">
        <v>31.2</v>
      </c>
      <c r="K67" s="155">
        <v>32.799999999999997</v>
      </c>
      <c r="L67" s="155">
        <v>31.3</v>
      </c>
      <c r="M67" s="155">
        <v>31.7</v>
      </c>
      <c r="N67" s="155">
        <v>31.4</v>
      </c>
      <c r="O67" s="159">
        <v>31.5</v>
      </c>
      <c r="P67" s="168">
        <f t="shared" si="0"/>
        <v>31.466666666666665</v>
      </c>
      <c r="Q67" s="70">
        <f t="shared" si="1"/>
        <v>0.65133894727892905</v>
      </c>
      <c r="S67" s="188"/>
      <c r="T67" s="188"/>
      <c r="U67" s="188"/>
      <c r="V67" s="24"/>
    </row>
    <row r="68" spans="2:22">
      <c r="B68" s="204" t="s">
        <v>535</v>
      </c>
      <c r="C68" s="205"/>
      <c r="D68" s="160">
        <v>28.8</v>
      </c>
      <c r="E68" s="152">
        <v>74.599999999999994</v>
      </c>
      <c r="F68" s="152">
        <v>80.5</v>
      </c>
      <c r="G68" s="153">
        <v>54.6</v>
      </c>
      <c r="H68" s="158">
        <v>75</v>
      </c>
      <c r="I68" s="161">
        <v>63.5</v>
      </c>
      <c r="J68" s="155">
        <v>64.3</v>
      </c>
      <c r="K68" s="155">
        <v>36.799999999999997</v>
      </c>
      <c r="L68" s="155">
        <v>63.4</v>
      </c>
      <c r="M68" s="155">
        <v>56.3</v>
      </c>
      <c r="N68" s="155">
        <v>66.400000000000006</v>
      </c>
      <c r="O68" s="159">
        <v>71.400000000000006</v>
      </c>
      <c r="P68" s="168">
        <f t="shared" si="0"/>
        <v>61.29999999999999</v>
      </c>
      <c r="Q68" s="70">
        <f t="shared" si="1"/>
        <v>15.391497062280273</v>
      </c>
      <c r="S68" s="188"/>
      <c r="T68" s="188"/>
      <c r="U68" s="188"/>
      <c r="V68" s="24"/>
    </row>
    <row r="69" spans="2:22">
      <c r="B69" s="200" t="s">
        <v>536</v>
      </c>
      <c r="C69" s="151" t="s">
        <v>537</v>
      </c>
      <c r="D69" s="160">
        <v>11</v>
      </c>
      <c r="E69" s="160">
        <v>4</v>
      </c>
      <c r="F69" s="160">
        <v>4</v>
      </c>
      <c r="G69" s="157">
        <v>15</v>
      </c>
      <c r="H69" s="158">
        <v>4</v>
      </c>
      <c r="I69" s="161">
        <v>7</v>
      </c>
      <c r="J69" s="161">
        <v>3</v>
      </c>
      <c r="K69" s="161">
        <v>2</v>
      </c>
      <c r="L69" s="161">
        <v>11</v>
      </c>
      <c r="M69" s="161">
        <v>4</v>
      </c>
      <c r="N69" s="161">
        <v>4</v>
      </c>
      <c r="O69" s="159">
        <v>10</v>
      </c>
      <c r="P69" s="168">
        <f t="shared" si="0"/>
        <v>6.583333333333333</v>
      </c>
      <c r="Q69" s="70">
        <f t="shared" si="1"/>
        <v>4.1441817556958602</v>
      </c>
      <c r="S69" s="188"/>
      <c r="T69" s="188"/>
      <c r="U69" s="188"/>
      <c r="V69" s="24"/>
    </row>
    <row r="70" spans="2:22">
      <c r="B70" s="200"/>
      <c r="C70" s="151" t="s">
        <v>538</v>
      </c>
      <c r="D70" s="160">
        <v>1</v>
      </c>
      <c r="E70" s="160">
        <v>0</v>
      </c>
      <c r="F70" s="160">
        <v>0</v>
      </c>
      <c r="G70" s="157">
        <v>1</v>
      </c>
      <c r="H70" s="158">
        <v>1</v>
      </c>
      <c r="I70" s="161">
        <v>0</v>
      </c>
      <c r="J70" s="161">
        <v>0</v>
      </c>
      <c r="K70" s="161">
        <v>0</v>
      </c>
      <c r="L70" s="161">
        <v>0</v>
      </c>
      <c r="M70" s="161">
        <v>0</v>
      </c>
      <c r="N70" s="161">
        <v>1</v>
      </c>
      <c r="O70" s="159">
        <v>0</v>
      </c>
      <c r="P70" s="168">
        <f t="shared" si="0"/>
        <v>0.33333333333333331</v>
      </c>
      <c r="Q70" s="70">
        <f t="shared" si="1"/>
        <v>0.49236596391733095</v>
      </c>
      <c r="S70" s="188"/>
      <c r="T70" s="188"/>
      <c r="U70" s="188"/>
      <c r="V70" s="24"/>
    </row>
    <row r="71" spans="2:22">
      <c r="B71" s="200"/>
      <c r="C71" s="151" t="s">
        <v>539</v>
      </c>
      <c r="D71" s="160">
        <v>0</v>
      </c>
      <c r="E71" s="160">
        <v>0</v>
      </c>
      <c r="F71" s="160">
        <v>0</v>
      </c>
      <c r="G71" s="157">
        <v>0</v>
      </c>
      <c r="H71" s="158">
        <v>0</v>
      </c>
      <c r="I71" s="161">
        <v>0</v>
      </c>
      <c r="J71" s="161">
        <v>0</v>
      </c>
      <c r="K71" s="161">
        <v>0</v>
      </c>
      <c r="L71" s="161">
        <v>0</v>
      </c>
      <c r="M71" s="161">
        <v>0</v>
      </c>
      <c r="N71" s="161">
        <v>0</v>
      </c>
      <c r="O71" s="159">
        <v>0</v>
      </c>
      <c r="P71" s="168">
        <f t="shared" si="0"/>
        <v>0</v>
      </c>
      <c r="Q71" s="70">
        <f t="shared" si="1"/>
        <v>0</v>
      </c>
      <c r="S71" s="188"/>
      <c r="T71" s="188"/>
      <c r="U71" s="188"/>
      <c r="V71" s="24"/>
    </row>
    <row r="72" spans="2:22">
      <c r="B72" s="200"/>
      <c r="C72" s="151" t="s">
        <v>540</v>
      </c>
      <c r="D72" s="160">
        <v>84</v>
      </c>
      <c r="E72" s="160">
        <v>71</v>
      </c>
      <c r="F72" s="160">
        <v>80</v>
      </c>
      <c r="G72" s="157">
        <v>83</v>
      </c>
      <c r="H72" s="158">
        <v>94</v>
      </c>
      <c r="I72" s="161">
        <v>70</v>
      </c>
      <c r="J72" s="161">
        <v>86</v>
      </c>
      <c r="K72" s="161">
        <v>92</v>
      </c>
      <c r="L72" s="161">
        <v>87</v>
      </c>
      <c r="M72" s="161">
        <v>86</v>
      </c>
      <c r="N72" s="161">
        <v>89</v>
      </c>
      <c r="O72" s="159">
        <v>90</v>
      </c>
      <c r="P72" s="168">
        <f t="shared" si="0"/>
        <v>84.333333333333329</v>
      </c>
      <c r="Q72" s="70">
        <f t="shared" si="1"/>
        <v>7.523699927965005</v>
      </c>
      <c r="S72" s="188"/>
      <c r="T72" s="188"/>
      <c r="U72" s="188"/>
      <c r="V72" s="24"/>
    </row>
    <row r="73" spans="2:22" ht="18.350000000000001" thickBot="1">
      <c r="B73" s="201"/>
      <c r="C73" s="162" t="s">
        <v>541</v>
      </c>
      <c r="D73" s="163">
        <v>4</v>
      </c>
      <c r="E73" s="163">
        <v>25</v>
      </c>
      <c r="F73" s="163">
        <v>16</v>
      </c>
      <c r="G73" s="164">
        <v>1</v>
      </c>
      <c r="H73" s="165">
        <v>1</v>
      </c>
      <c r="I73" s="166">
        <v>23</v>
      </c>
      <c r="J73" s="166">
        <v>11</v>
      </c>
      <c r="K73" s="166">
        <v>6</v>
      </c>
      <c r="L73" s="166">
        <v>2</v>
      </c>
      <c r="M73" s="166">
        <v>10</v>
      </c>
      <c r="N73" s="166">
        <v>6</v>
      </c>
      <c r="O73" s="167">
        <v>0</v>
      </c>
      <c r="P73" s="169">
        <f t="shared" si="0"/>
        <v>8.75</v>
      </c>
      <c r="Q73" s="23">
        <f t="shared" si="1"/>
        <v>8.5612764553806198</v>
      </c>
      <c r="S73" s="188"/>
      <c r="T73" s="188"/>
      <c r="U73" s="188"/>
      <c r="V73" s="24"/>
    </row>
    <row r="74" spans="2:22" ht="18.350000000000001" thickBot="1">
      <c r="S74" s="24"/>
      <c r="T74" s="24"/>
      <c r="U74" s="24"/>
      <c r="V74" s="24"/>
    </row>
    <row r="75" spans="2:22" ht="18.350000000000001" thickBot="1">
      <c r="B75" s="1"/>
      <c r="C75" s="2"/>
      <c r="D75" s="2" t="s">
        <v>542</v>
      </c>
      <c r="E75" s="2" t="s">
        <v>543</v>
      </c>
      <c r="F75" s="2" t="s">
        <v>544</v>
      </c>
      <c r="G75" s="3" t="s">
        <v>545</v>
      </c>
      <c r="H75" s="1" t="s">
        <v>546</v>
      </c>
      <c r="I75" s="2" t="s">
        <v>547</v>
      </c>
      <c r="J75" s="2" t="s">
        <v>548</v>
      </c>
      <c r="K75" s="3" t="s">
        <v>549</v>
      </c>
      <c r="L75" s="2" t="s">
        <v>550</v>
      </c>
      <c r="M75" s="2" t="s">
        <v>551</v>
      </c>
      <c r="N75" s="2" t="s">
        <v>552</v>
      </c>
      <c r="O75" s="3" t="s">
        <v>553</v>
      </c>
      <c r="P75" s="19"/>
      <c r="Q75" s="3"/>
      <c r="S75" s="24"/>
      <c r="T75" s="24"/>
      <c r="U75" s="24"/>
      <c r="V75" s="24"/>
    </row>
    <row r="76" spans="2:22">
      <c r="B76" s="202" t="s">
        <v>527</v>
      </c>
      <c r="C76" s="145" t="s">
        <v>528</v>
      </c>
      <c r="D76" s="146">
        <v>2800</v>
      </c>
      <c r="E76" s="146">
        <v>1700</v>
      </c>
      <c r="F76" s="146">
        <v>2900</v>
      </c>
      <c r="G76" s="147">
        <v>2800</v>
      </c>
      <c r="H76" s="148">
        <v>1600</v>
      </c>
      <c r="I76" s="149">
        <v>1500</v>
      </c>
      <c r="J76" s="149">
        <v>1700</v>
      </c>
      <c r="K76" s="149">
        <v>700</v>
      </c>
      <c r="L76" s="149">
        <v>3700</v>
      </c>
      <c r="M76" s="149">
        <v>700</v>
      </c>
      <c r="N76" s="149">
        <v>1100</v>
      </c>
      <c r="O76" s="150">
        <v>3000</v>
      </c>
      <c r="P76" s="168">
        <f>AVERAGE(D76:O76)</f>
        <v>2016.6666666666667</v>
      </c>
      <c r="Q76" s="99">
        <f>STDEV(D76:O76)</f>
        <v>988.87753937420769</v>
      </c>
    </row>
    <row r="77" spans="2:22">
      <c r="B77" s="202"/>
      <c r="C77" s="151" t="s">
        <v>529</v>
      </c>
      <c r="D77" s="152">
        <v>830</v>
      </c>
      <c r="E77" s="152">
        <v>791</v>
      </c>
      <c r="F77" s="152">
        <v>795</v>
      </c>
      <c r="G77" s="153">
        <v>802</v>
      </c>
      <c r="H77" s="154">
        <v>707</v>
      </c>
      <c r="I77" s="155">
        <v>718</v>
      </c>
      <c r="J77" s="155">
        <v>727</v>
      </c>
      <c r="K77" s="155">
        <v>784</v>
      </c>
      <c r="L77" s="155">
        <v>560</v>
      </c>
      <c r="M77" s="155">
        <v>739</v>
      </c>
      <c r="N77" s="155">
        <v>656</v>
      </c>
      <c r="O77" s="156">
        <v>647</v>
      </c>
      <c r="P77" s="168">
        <f t="shared" ref="P77:P88" si="2">AVERAGE(D77:O77)</f>
        <v>729.66666666666663</v>
      </c>
      <c r="Q77" s="99">
        <f t="shared" ref="Q77:Q88" si="3">STDEV(D77:O77)</f>
        <v>78.666538263891269</v>
      </c>
    </row>
    <row r="78" spans="2:22">
      <c r="B78" s="202"/>
      <c r="C78" s="151" t="s">
        <v>530</v>
      </c>
      <c r="D78" s="152">
        <v>13.6</v>
      </c>
      <c r="E78" s="152">
        <v>13.1</v>
      </c>
      <c r="F78" s="152">
        <v>13.2</v>
      </c>
      <c r="G78" s="153">
        <v>13.5</v>
      </c>
      <c r="H78" s="154">
        <v>11.8</v>
      </c>
      <c r="I78" s="155">
        <v>11.9</v>
      </c>
      <c r="J78" s="155">
        <v>12.2</v>
      </c>
      <c r="K78" s="161">
        <v>12.8</v>
      </c>
      <c r="L78" s="161">
        <v>9.6</v>
      </c>
      <c r="M78" s="155">
        <v>12.4</v>
      </c>
      <c r="N78" s="155">
        <v>11.6</v>
      </c>
      <c r="O78" s="156">
        <v>10.7</v>
      </c>
      <c r="P78" s="168">
        <f t="shared" si="2"/>
        <v>12.200000000000001</v>
      </c>
      <c r="Q78" s="99">
        <f t="shared" si="3"/>
        <v>1.1862852638689934</v>
      </c>
    </row>
    <row r="79" spans="2:22">
      <c r="B79" s="202"/>
      <c r="C79" s="151" t="s">
        <v>531</v>
      </c>
      <c r="D79" s="152">
        <v>43.5</v>
      </c>
      <c r="E79" s="160">
        <v>41</v>
      </c>
      <c r="F79" s="152">
        <v>41.3</v>
      </c>
      <c r="G79" s="153">
        <v>42.1</v>
      </c>
      <c r="H79" s="158">
        <v>38.5</v>
      </c>
      <c r="I79" s="155">
        <v>38.6</v>
      </c>
      <c r="J79" s="155">
        <v>39.299999999999997</v>
      </c>
      <c r="K79" s="155">
        <v>40.9</v>
      </c>
      <c r="L79" s="161">
        <v>31</v>
      </c>
      <c r="M79" s="161">
        <v>39</v>
      </c>
      <c r="N79" s="155">
        <v>36.200000000000003</v>
      </c>
      <c r="O79" s="156">
        <v>32.700000000000003</v>
      </c>
      <c r="P79" s="168">
        <f t="shared" si="2"/>
        <v>38.674999999999997</v>
      </c>
      <c r="Q79" s="99">
        <f t="shared" si="3"/>
        <v>3.7358520994668543</v>
      </c>
    </row>
    <row r="80" spans="2:22">
      <c r="B80" s="202"/>
      <c r="C80" s="151" t="s">
        <v>532</v>
      </c>
      <c r="D80" s="152">
        <v>52.4</v>
      </c>
      <c r="E80" s="152">
        <v>51.8</v>
      </c>
      <c r="F80" s="152">
        <v>51.9</v>
      </c>
      <c r="G80" s="153">
        <v>52.5</v>
      </c>
      <c r="H80" s="158">
        <v>54.5</v>
      </c>
      <c r="I80" s="155">
        <v>53.8</v>
      </c>
      <c r="J80" s="155">
        <v>54.1</v>
      </c>
      <c r="K80" s="155">
        <v>52.2</v>
      </c>
      <c r="L80" s="161">
        <v>55.4</v>
      </c>
      <c r="M80" s="155">
        <v>52.8</v>
      </c>
      <c r="N80" s="155">
        <v>55.2</v>
      </c>
      <c r="O80" s="156">
        <v>50.5</v>
      </c>
      <c r="P80" s="168">
        <f t="shared" si="2"/>
        <v>53.091666666666669</v>
      </c>
      <c r="Q80" s="99">
        <f t="shared" si="3"/>
        <v>1.5011863995056067</v>
      </c>
    </row>
    <row r="81" spans="2:17">
      <c r="B81" s="202"/>
      <c r="C81" s="151" t="s">
        <v>533</v>
      </c>
      <c r="D81" s="160">
        <v>16.399999999999999</v>
      </c>
      <c r="E81" s="152">
        <v>16.600000000000001</v>
      </c>
      <c r="F81" s="152">
        <v>16.600000000000001</v>
      </c>
      <c r="G81" s="153">
        <v>16.8</v>
      </c>
      <c r="H81" s="158">
        <v>16.7</v>
      </c>
      <c r="I81" s="155">
        <v>16.600000000000001</v>
      </c>
      <c r="J81" s="155">
        <v>16.8</v>
      </c>
      <c r="K81" s="155">
        <v>16.3</v>
      </c>
      <c r="L81" s="161">
        <v>17.100000000000001</v>
      </c>
      <c r="M81" s="155">
        <v>16.8</v>
      </c>
      <c r="N81" s="155">
        <v>17.7</v>
      </c>
      <c r="O81" s="156">
        <v>16.5</v>
      </c>
      <c r="P81" s="168">
        <f t="shared" si="2"/>
        <v>16.741666666666667</v>
      </c>
      <c r="Q81" s="99">
        <f t="shared" si="3"/>
        <v>0.36793856535947383</v>
      </c>
    </row>
    <row r="82" spans="2:17">
      <c r="B82" s="203"/>
      <c r="C82" s="151" t="s">
        <v>534</v>
      </c>
      <c r="D82" s="152">
        <v>31.3</v>
      </c>
      <c r="E82" s="160">
        <v>32</v>
      </c>
      <c r="F82" s="160">
        <v>32</v>
      </c>
      <c r="G82" s="153">
        <v>32.1</v>
      </c>
      <c r="H82" s="158">
        <v>30.6</v>
      </c>
      <c r="I82" s="155">
        <v>30.8</v>
      </c>
      <c r="J82" s="161">
        <v>31</v>
      </c>
      <c r="K82" s="161">
        <v>31.3</v>
      </c>
      <c r="L82" s="161">
        <v>31</v>
      </c>
      <c r="M82" s="161">
        <v>31.8</v>
      </c>
      <c r="N82" s="161">
        <v>32</v>
      </c>
      <c r="O82" s="156">
        <v>32.700000000000003</v>
      </c>
      <c r="P82" s="168">
        <f t="shared" si="2"/>
        <v>31.55</v>
      </c>
      <c r="Q82" s="99">
        <f t="shared" si="3"/>
        <v>0.63889108475687661</v>
      </c>
    </row>
    <row r="83" spans="2:17">
      <c r="B83" s="204" t="s">
        <v>535</v>
      </c>
      <c r="C83" s="205"/>
      <c r="D83" s="152">
        <v>58.6</v>
      </c>
      <c r="E83" s="152">
        <v>25.7</v>
      </c>
      <c r="F83" s="152">
        <v>44.3</v>
      </c>
      <c r="G83" s="153">
        <v>44.5</v>
      </c>
      <c r="H83" s="158">
        <v>97.4</v>
      </c>
      <c r="I83" s="155">
        <v>92.1</v>
      </c>
      <c r="J83" s="155">
        <v>98.3</v>
      </c>
      <c r="K83" s="155">
        <v>79.099999999999994</v>
      </c>
      <c r="L83" s="161">
        <v>71.2</v>
      </c>
      <c r="M83" s="155">
        <v>89.7</v>
      </c>
      <c r="N83" s="155">
        <v>85.5</v>
      </c>
      <c r="O83" s="156">
        <v>39.700000000000003</v>
      </c>
      <c r="P83" s="168">
        <f t="shared" si="2"/>
        <v>68.841666666666683</v>
      </c>
      <c r="Q83" s="99">
        <f t="shared" si="3"/>
        <v>25.330235556214848</v>
      </c>
    </row>
    <row r="84" spans="2:17">
      <c r="B84" s="200" t="s">
        <v>536</v>
      </c>
      <c r="C84" s="151" t="s">
        <v>537</v>
      </c>
      <c r="D84" s="160">
        <v>4</v>
      </c>
      <c r="E84" s="160">
        <v>13</v>
      </c>
      <c r="F84" s="160">
        <v>16</v>
      </c>
      <c r="G84" s="157">
        <v>10</v>
      </c>
      <c r="H84" s="158">
        <v>9</v>
      </c>
      <c r="I84" s="161">
        <v>6</v>
      </c>
      <c r="J84" s="161">
        <v>7</v>
      </c>
      <c r="K84" s="161">
        <v>10</v>
      </c>
      <c r="L84" s="161">
        <v>6</v>
      </c>
      <c r="M84" s="161">
        <v>14</v>
      </c>
      <c r="N84" s="161">
        <v>14</v>
      </c>
      <c r="O84" s="159">
        <v>8</v>
      </c>
      <c r="P84" s="168">
        <f t="shared" si="2"/>
        <v>9.75</v>
      </c>
      <c r="Q84" s="99">
        <f t="shared" si="3"/>
        <v>3.7929360179633451</v>
      </c>
    </row>
    <row r="85" spans="2:17">
      <c r="B85" s="200"/>
      <c r="C85" s="151" t="s">
        <v>538</v>
      </c>
      <c r="D85" s="160">
        <v>1</v>
      </c>
      <c r="E85" s="160">
        <v>0</v>
      </c>
      <c r="F85" s="160">
        <v>1</v>
      </c>
      <c r="G85" s="157">
        <v>0</v>
      </c>
      <c r="H85" s="158">
        <v>0</v>
      </c>
      <c r="I85" s="161">
        <v>0</v>
      </c>
      <c r="J85" s="161">
        <v>0</v>
      </c>
      <c r="K85" s="161">
        <v>0</v>
      </c>
      <c r="L85" s="161">
        <v>0</v>
      </c>
      <c r="M85" s="161">
        <v>0</v>
      </c>
      <c r="N85" s="161">
        <v>0</v>
      </c>
      <c r="O85" s="159">
        <v>0</v>
      </c>
      <c r="P85" s="168">
        <f t="shared" si="2"/>
        <v>0.16666666666666666</v>
      </c>
      <c r="Q85" s="99">
        <f t="shared" si="3"/>
        <v>0.38924947208076149</v>
      </c>
    </row>
    <row r="86" spans="2:17">
      <c r="B86" s="200"/>
      <c r="C86" s="151" t="s">
        <v>539</v>
      </c>
      <c r="D86" s="160">
        <v>0</v>
      </c>
      <c r="E86" s="160">
        <v>0</v>
      </c>
      <c r="F86" s="160">
        <v>0</v>
      </c>
      <c r="G86" s="157">
        <v>0</v>
      </c>
      <c r="H86" s="158">
        <v>0</v>
      </c>
      <c r="I86" s="161">
        <v>0</v>
      </c>
      <c r="J86" s="161">
        <v>0</v>
      </c>
      <c r="K86" s="161">
        <v>0</v>
      </c>
      <c r="L86" s="161">
        <v>0</v>
      </c>
      <c r="M86" s="161">
        <v>0</v>
      </c>
      <c r="N86" s="161">
        <v>0</v>
      </c>
      <c r="O86" s="159">
        <v>0</v>
      </c>
      <c r="P86" s="168">
        <f t="shared" si="2"/>
        <v>0</v>
      </c>
      <c r="Q86" s="99">
        <f t="shared" si="3"/>
        <v>0</v>
      </c>
    </row>
    <row r="87" spans="2:17">
      <c r="B87" s="200"/>
      <c r="C87" s="151" t="s">
        <v>540</v>
      </c>
      <c r="D87" s="160">
        <v>79</v>
      </c>
      <c r="E87" s="160">
        <v>82</v>
      </c>
      <c r="F87" s="160">
        <v>78</v>
      </c>
      <c r="G87" s="157">
        <v>80</v>
      </c>
      <c r="H87" s="158">
        <v>88</v>
      </c>
      <c r="I87" s="161">
        <v>85</v>
      </c>
      <c r="J87" s="161">
        <v>91</v>
      </c>
      <c r="K87" s="161">
        <v>89</v>
      </c>
      <c r="L87" s="161">
        <v>72</v>
      </c>
      <c r="M87" s="161">
        <v>86</v>
      </c>
      <c r="N87" s="161">
        <v>84</v>
      </c>
      <c r="O87" s="159">
        <v>74</v>
      </c>
      <c r="P87" s="168">
        <f t="shared" si="2"/>
        <v>82.333333333333329</v>
      </c>
      <c r="Q87" s="99">
        <f t="shared" si="3"/>
        <v>5.9288713218887752</v>
      </c>
    </row>
    <row r="88" spans="2:17" ht="18.350000000000001" thickBot="1">
      <c r="B88" s="201"/>
      <c r="C88" s="162" t="s">
        <v>541</v>
      </c>
      <c r="D88" s="163">
        <v>16</v>
      </c>
      <c r="E88" s="163">
        <v>5</v>
      </c>
      <c r="F88" s="163">
        <v>5</v>
      </c>
      <c r="G88" s="164">
        <v>10</v>
      </c>
      <c r="H88" s="165">
        <v>3</v>
      </c>
      <c r="I88" s="166">
        <v>9</v>
      </c>
      <c r="J88" s="166">
        <v>2</v>
      </c>
      <c r="K88" s="166">
        <v>1</v>
      </c>
      <c r="L88" s="166">
        <v>22</v>
      </c>
      <c r="M88" s="166">
        <v>0</v>
      </c>
      <c r="N88" s="166">
        <v>2</v>
      </c>
      <c r="O88" s="167">
        <v>18</v>
      </c>
      <c r="P88" s="169">
        <f t="shared" si="2"/>
        <v>7.75</v>
      </c>
      <c r="Q88" s="22">
        <f t="shared" si="3"/>
        <v>7.3376364785201167</v>
      </c>
    </row>
  </sheetData>
  <mergeCells count="6">
    <mergeCell ref="B84:B88"/>
    <mergeCell ref="B61:B67"/>
    <mergeCell ref="B68:C68"/>
    <mergeCell ref="B69:B73"/>
    <mergeCell ref="B76:B82"/>
    <mergeCell ref="B83:C83"/>
  </mergeCells>
  <phoneticPr fontId="2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80EA-8944-4944-8C54-AF443DDDB44C}">
  <dimension ref="A1:T54"/>
  <sheetViews>
    <sheetView topLeftCell="A28" zoomScale="85" zoomScaleNormal="85" workbookViewId="0">
      <selection activeCell="R40" sqref="R40"/>
    </sheetView>
  </sheetViews>
  <sheetFormatPr defaultRowHeight="18"/>
  <cols>
    <col min="1" max="1" width="12.44140625" customWidth="1"/>
    <col min="2" max="2" width="12.1640625" customWidth="1"/>
    <col min="3" max="3" width="4.6640625" customWidth="1"/>
    <col min="7" max="7" width="11.94140625" customWidth="1"/>
    <col min="8" max="8" width="10.1640625" customWidth="1"/>
    <col min="9" max="9" width="9" customWidth="1"/>
  </cols>
  <sheetData>
    <row r="1" spans="1:11" ht="18.350000000000001" thickBot="1">
      <c r="A1" s="18" t="s">
        <v>476</v>
      </c>
      <c r="B1" s="131" t="s">
        <v>475</v>
      </c>
      <c r="C1" s="131"/>
      <c r="D1" s="132" t="s">
        <v>472</v>
      </c>
      <c r="E1" s="132" t="s">
        <v>473</v>
      </c>
      <c r="F1" s="131"/>
      <c r="G1" s="18" t="s">
        <v>477</v>
      </c>
      <c r="H1" s="131" t="s">
        <v>474</v>
      </c>
      <c r="I1" s="131"/>
      <c r="J1" s="134" t="s">
        <v>472</v>
      </c>
      <c r="K1" s="134" t="s">
        <v>473</v>
      </c>
    </row>
    <row r="2" spans="1:11">
      <c r="B2" s="131"/>
      <c r="C2" s="131">
        <v>1</v>
      </c>
      <c r="D2" s="134">
        <v>22.2</v>
      </c>
      <c r="E2" s="134">
        <v>23.6</v>
      </c>
      <c r="F2" s="131"/>
      <c r="H2" s="131"/>
      <c r="I2" s="131">
        <v>1</v>
      </c>
      <c r="J2" s="140">
        <v>79</v>
      </c>
      <c r="K2" s="134">
        <v>71</v>
      </c>
    </row>
    <row r="3" spans="1:11">
      <c r="B3" s="131"/>
      <c r="C3" s="131">
        <v>2</v>
      </c>
      <c r="D3" s="133">
        <v>21.6</v>
      </c>
      <c r="E3" s="133">
        <v>22.11</v>
      </c>
      <c r="F3" s="131"/>
      <c r="H3" s="131"/>
      <c r="I3" s="131">
        <v>2</v>
      </c>
      <c r="J3" s="141">
        <v>71</v>
      </c>
      <c r="K3" s="133">
        <v>71</v>
      </c>
    </row>
    <row r="4" spans="1:11">
      <c r="B4" s="131"/>
      <c r="C4" s="131">
        <v>3</v>
      </c>
      <c r="D4" s="133">
        <v>22.4</v>
      </c>
      <c r="E4" s="133">
        <v>21.8</v>
      </c>
      <c r="F4" s="131"/>
      <c r="H4" s="131"/>
      <c r="I4" s="131">
        <v>3</v>
      </c>
      <c r="J4" s="141">
        <v>81</v>
      </c>
      <c r="K4" s="133">
        <v>74</v>
      </c>
    </row>
    <row r="5" spans="1:11">
      <c r="B5" s="131"/>
      <c r="C5" s="131">
        <v>4</v>
      </c>
      <c r="D5" s="133">
        <v>23.6</v>
      </c>
      <c r="E5" s="133">
        <v>22.6</v>
      </c>
      <c r="F5" s="135"/>
      <c r="I5" s="135">
        <v>4</v>
      </c>
      <c r="J5" s="141">
        <v>74</v>
      </c>
      <c r="K5" s="133">
        <v>77</v>
      </c>
    </row>
    <row r="6" spans="1:11" ht="18.350000000000001" thickBot="1">
      <c r="C6" s="131">
        <v>5</v>
      </c>
      <c r="D6" s="136">
        <v>22.71</v>
      </c>
      <c r="E6" s="136">
        <v>23.57</v>
      </c>
      <c r="I6" s="135">
        <v>5</v>
      </c>
      <c r="J6" s="139">
        <v>76</v>
      </c>
      <c r="K6" s="136">
        <v>73</v>
      </c>
    </row>
    <row r="7" spans="1:11" ht="18.350000000000001" thickBot="1">
      <c r="D7" s="137">
        <f>AVERAGE(D2:D6)</f>
        <v>22.501999999999999</v>
      </c>
      <c r="E7" s="138">
        <f>AVERAGE(E2:E6)</f>
        <v>22.736000000000001</v>
      </c>
      <c r="J7" s="137">
        <f>AVERAGE(J2:J6)</f>
        <v>76.2</v>
      </c>
      <c r="K7" s="138">
        <f>AVERAGE(K2:K6)</f>
        <v>73.2</v>
      </c>
    </row>
    <row r="8" spans="1:11" ht="18.350000000000001" thickBot="1"/>
    <row r="9" spans="1:11" ht="18.350000000000001" thickBot="1">
      <c r="A9" s="18" t="s">
        <v>478</v>
      </c>
      <c r="B9" t="s">
        <v>479</v>
      </c>
      <c r="C9" s="135"/>
      <c r="D9" s="19" t="s">
        <v>480</v>
      </c>
      <c r="E9" s="19" t="s">
        <v>481</v>
      </c>
      <c r="G9" s="18" t="s">
        <v>482</v>
      </c>
      <c r="H9" t="s">
        <v>483</v>
      </c>
      <c r="J9" s="19" t="s">
        <v>480</v>
      </c>
      <c r="K9" s="19" t="s">
        <v>481</v>
      </c>
    </row>
    <row r="10" spans="1:11">
      <c r="A10" s="25"/>
      <c r="B10" s="135"/>
      <c r="C10" s="135">
        <v>1</v>
      </c>
      <c r="D10" s="6">
        <v>0.61</v>
      </c>
      <c r="E10" s="6">
        <v>0.49</v>
      </c>
      <c r="I10">
        <v>1</v>
      </c>
      <c r="J10" s="6">
        <v>166</v>
      </c>
      <c r="K10" s="6">
        <v>203</v>
      </c>
    </row>
    <row r="11" spans="1:11">
      <c r="A11" s="25"/>
      <c r="B11" s="135"/>
      <c r="C11" s="135">
        <v>2</v>
      </c>
      <c r="D11" s="10">
        <v>0.9</v>
      </c>
      <c r="E11" s="10">
        <v>0.76</v>
      </c>
      <c r="I11">
        <v>2</v>
      </c>
      <c r="J11" s="10">
        <v>296</v>
      </c>
      <c r="K11" s="10">
        <v>226</v>
      </c>
    </row>
    <row r="12" spans="1:11">
      <c r="A12" s="25"/>
      <c r="B12" s="135"/>
      <c r="C12" s="135">
        <v>3</v>
      </c>
      <c r="D12" s="10">
        <v>0.51</v>
      </c>
      <c r="E12" s="10">
        <v>0.61</v>
      </c>
      <c r="I12">
        <v>3</v>
      </c>
      <c r="J12" s="10">
        <v>164</v>
      </c>
      <c r="K12" s="10">
        <v>191</v>
      </c>
    </row>
    <row r="13" spans="1:11">
      <c r="A13" s="25"/>
      <c r="B13" s="25"/>
      <c r="C13" s="135">
        <v>4</v>
      </c>
      <c r="D13" s="10">
        <v>0.64</v>
      </c>
      <c r="E13" s="10">
        <v>0.71</v>
      </c>
      <c r="I13">
        <v>4</v>
      </c>
      <c r="J13" s="10">
        <v>256</v>
      </c>
      <c r="K13" s="10">
        <v>277</v>
      </c>
    </row>
    <row r="14" spans="1:11" ht="18.350000000000001" thickBot="1">
      <c r="A14" s="25"/>
      <c r="B14" s="25"/>
      <c r="C14" s="135">
        <v>5</v>
      </c>
      <c r="D14" s="14">
        <v>0.76</v>
      </c>
      <c r="E14" s="14">
        <v>0.77</v>
      </c>
      <c r="I14">
        <v>5</v>
      </c>
      <c r="J14" s="14">
        <v>190</v>
      </c>
      <c r="K14" s="14">
        <v>219</v>
      </c>
    </row>
    <row r="15" spans="1:11">
      <c r="A15" s="25"/>
      <c r="B15" s="25"/>
      <c r="C15" s="25"/>
      <c r="D15" s="34">
        <f>AVERAGE(D10:D14)</f>
        <v>0.68399999999999994</v>
      </c>
      <c r="E15" s="34">
        <f>AVERAGE(E10:E14)</f>
        <v>0.66799999999999993</v>
      </c>
      <c r="J15" s="34">
        <f>AVERAGE(J10:J14)</f>
        <v>214.4</v>
      </c>
      <c r="K15" s="34">
        <f>AVERAGE(K10:K14)</f>
        <v>223.2</v>
      </c>
    </row>
    <row r="16" spans="1:11" ht="18.350000000000001" thickBot="1">
      <c r="D16" s="23">
        <f>STDEV(D10:D14)</f>
        <v>0.15009996668887093</v>
      </c>
      <c r="E16" s="23">
        <f>STDEV(E10:E14)</f>
        <v>0.11798304963002119</v>
      </c>
      <c r="J16" s="23">
        <f>STDEV(J10:J14)</f>
        <v>58.879538041666081</v>
      </c>
      <c r="K16" s="23">
        <f>STDEV(K10:K14)</f>
        <v>33.033316515300079</v>
      </c>
    </row>
    <row r="17" spans="1:11" ht="18.350000000000001" thickBot="1">
      <c r="A17" s="18"/>
      <c r="D17" s="25"/>
      <c r="E17" s="25"/>
    </row>
    <row r="18" spans="1:11" ht="18.350000000000001" thickBot="1">
      <c r="A18" s="18" t="s">
        <v>485</v>
      </c>
      <c r="B18" t="s">
        <v>484</v>
      </c>
      <c r="D18" s="19" t="s">
        <v>49</v>
      </c>
      <c r="E18" s="19" t="s">
        <v>50</v>
      </c>
      <c r="G18" s="18" t="s">
        <v>486</v>
      </c>
      <c r="H18" t="s">
        <v>487</v>
      </c>
      <c r="J18" s="19" t="s">
        <v>49</v>
      </c>
      <c r="K18" s="19" t="s">
        <v>50</v>
      </c>
    </row>
    <row r="19" spans="1:11">
      <c r="C19" s="135">
        <v>1</v>
      </c>
      <c r="D19" s="10">
        <v>1.58</v>
      </c>
      <c r="E19" s="10">
        <v>1.28</v>
      </c>
      <c r="I19" s="135">
        <v>1</v>
      </c>
      <c r="J19" s="10">
        <v>2634</v>
      </c>
      <c r="K19" s="10">
        <v>2897</v>
      </c>
    </row>
    <row r="20" spans="1:11">
      <c r="C20" s="135">
        <v>2</v>
      </c>
      <c r="D20" s="10">
        <v>1.22</v>
      </c>
      <c r="E20" s="10">
        <v>1.31</v>
      </c>
      <c r="I20" s="135">
        <v>2</v>
      </c>
      <c r="J20" s="10">
        <v>2634</v>
      </c>
      <c r="K20" s="10">
        <v>2936</v>
      </c>
    </row>
    <row r="21" spans="1:11">
      <c r="C21" s="135">
        <v>3</v>
      </c>
      <c r="D21" s="10">
        <v>1.1299999999999999</v>
      </c>
      <c r="E21" s="10">
        <v>1.28</v>
      </c>
      <c r="I21" s="135">
        <v>3</v>
      </c>
      <c r="J21" s="10">
        <v>2205</v>
      </c>
      <c r="K21" s="10">
        <v>2703</v>
      </c>
    </row>
    <row r="22" spans="1:11">
      <c r="C22" s="135">
        <v>4</v>
      </c>
      <c r="D22" s="10">
        <v>1.78</v>
      </c>
      <c r="E22" s="10">
        <v>1.69</v>
      </c>
      <c r="I22" s="135">
        <v>4</v>
      </c>
      <c r="J22" s="10">
        <v>2600</v>
      </c>
      <c r="K22" s="10">
        <v>2127</v>
      </c>
    </row>
    <row r="23" spans="1:11" ht="18.350000000000001" thickBot="1">
      <c r="C23" s="135">
        <v>5</v>
      </c>
      <c r="D23" s="14">
        <v>1.1200000000000001</v>
      </c>
      <c r="E23" s="14">
        <v>1.27</v>
      </c>
      <c r="I23" s="135">
        <v>5</v>
      </c>
      <c r="J23" s="14">
        <v>2921</v>
      </c>
      <c r="K23" s="14">
        <v>2356</v>
      </c>
    </row>
    <row r="24" spans="1:11">
      <c r="D24" s="34">
        <f>AVERAGE(D19:D23)</f>
        <v>1.3660000000000001</v>
      </c>
      <c r="E24" s="34">
        <f>AVERAGE(E19:E23)</f>
        <v>1.3660000000000001</v>
      </c>
      <c r="J24" s="34">
        <f>AVERAGE(J19:J23)</f>
        <v>2598.8000000000002</v>
      </c>
      <c r="K24" s="34">
        <f>AVERAGE(K19:K23)</f>
        <v>2603.8000000000002</v>
      </c>
    </row>
    <row r="25" spans="1:11" ht="18.350000000000001" thickBot="1">
      <c r="D25" s="23">
        <f>STDEV(D19:D23)</f>
        <v>0.29779187362988951</v>
      </c>
      <c r="E25" s="23">
        <f>STDEV(E19:E23)</f>
        <v>0.18174157477033182</v>
      </c>
      <c r="J25" s="23">
        <f>STDEV(J19:J23)</f>
        <v>255.622182136058</v>
      </c>
      <c r="K25" s="23">
        <f>STDEV(K19:K23)</f>
        <v>351.74806324981984</v>
      </c>
    </row>
    <row r="26" spans="1:11" ht="18.350000000000001" thickBot="1"/>
    <row r="27" spans="1:11" ht="18.350000000000001" thickBot="1">
      <c r="A27" s="18" t="s">
        <v>490</v>
      </c>
      <c r="B27" t="s">
        <v>488</v>
      </c>
      <c r="D27" s="19" t="s">
        <v>49</v>
      </c>
      <c r="E27" s="19" t="s">
        <v>50</v>
      </c>
      <c r="G27" s="18" t="s">
        <v>491</v>
      </c>
      <c r="H27" t="s">
        <v>489</v>
      </c>
      <c r="J27" s="19" t="s">
        <v>49</v>
      </c>
      <c r="K27" s="19" t="s">
        <v>50</v>
      </c>
    </row>
    <row r="28" spans="1:11">
      <c r="C28" s="135">
        <v>1</v>
      </c>
      <c r="D28" s="10">
        <v>17.8</v>
      </c>
      <c r="E28" s="10">
        <v>19.8</v>
      </c>
      <c r="I28" s="135">
        <v>1</v>
      </c>
      <c r="J28" s="10">
        <v>488</v>
      </c>
      <c r="K28" s="10">
        <v>325</v>
      </c>
    </row>
    <row r="29" spans="1:11">
      <c r="C29" s="135">
        <v>2</v>
      </c>
      <c r="D29" s="10">
        <v>20.100000000000001</v>
      </c>
      <c r="E29" s="10">
        <v>17.600000000000001</v>
      </c>
      <c r="I29" s="135">
        <v>2</v>
      </c>
      <c r="J29" s="10">
        <v>528</v>
      </c>
      <c r="K29" s="10">
        <v>429</v>
      </c>
    </row>
    <row r="30" spans="1:11">
      <c r="C30" s="135">
        <v>3</v>
      </c>
      <c r="D30" s="10">
        <v>19.600000000000001</v>
      </c>
      <c r="E30" s="10">
        <v>17.3</v>
      </c>
      <c r="I30" s="135">
        <v>3</v>
      </c>
      <c r="J30" s="10">
        <v>378</v>
      </c>
      <c r="K30" s="10">
        <v>536</v>
      </c>
    </row>
    <row r="31" spans="1:11">
      <c r="C31" s="135">
        <v>4</v>
      </c>
      <c r="D31" s="10">
        <v>16.7</v>
      </c>
      <c r="E31" s="10">
        <v>18.600000000000001</v>
      </c>
      <c r="I31" s="135">
        <v>4</v>
      </c>
      <c r="J31" s="10">
        <v>447</v>
      </c>
      <c r="K31" s="10">
        <v>447</v>
      </c>
    </row>
    <row r="32" spans="1:11" ht="18.350000000000001" thickBot="1">
      <c r="C32" s="135">
        <v>5</v>
      </c>
      <c r="D32" s="14">
        <v>18.100000000000001</v>
      </c>
      <c r="E32" s="14">
        <v>20.100000000000001</v>
      </c>
      <c r="I32" s="135">
        <v>5</v>
      </c>
      <c r="J32" s="14">
        <v>379</v>
      </c>
      <c r="K32" s="14">
        <v>408</v>
      </c>
    </row>
    <row r="33" spans="1:20">
      <c r="D33" s="34">
        <f>AVERAGE(D28:D32)</f>
        <v>18.46</v>
      </c>
      <c r="E33" s="34">
        <f>AVERAGE(E28:E32)</f>
        <v>18.68</v>
      </c>
      <c r="J33" s="34">
        <f>AVERAGE(J28:J32)</f>
        <v>444</v>
      </c>
      <c r="K33" s="34">
        <f>AVERAGE(K28:K32)</f>
        <v>429</v>
      </c>
    </row>
    <row r="34" spans="1:20" ht="18.350000000000001" thickBot="1">
      <c r="D34" s="23">
        <f>STDEV(D28:D32)</f>
        <v>1.3831124321616093</v>
      </c>
      <c r="E34" s="23">
        <f>STDEV(E28:E32)</f>
        <v>1.2597618822618819</v>
      </c>
      <c r="J34" s="23">
        <f>STDEV(J28:J32)</f>
        <v>66.298567103671246</v>
      </c>
      <c r="K34" s="23">
        <f>STDEV(K28:K32)</f>
        <v>75.878191860375793</v>
      </c>
    </row>
    <row r="36" spans="1:20" ht="18.350000000000001" thickBot="1">
      <c r="A36" s="18" t="s">
        <v>492</v>
      </c>
      <c r="B36" t="s">
        <v>496</v>
      </c>
      <c r="D36" t="s">
        <v>493</v>
      </c>
      <c r="G36" t="s">
        <v>494</v>
      </c>
      <c r="J36" t="s">
        <v>495</v>
      </c>
      <c r="M36" s="25"/>
      <c r="N36" s="25"/>
      <c r="O36" s="25"/>
      <c r="P36" s="25"/>
      <c r="Q36" s="25"/>
      <c r="R36" s="25"/>
      <c r="S36" s="25"/>
      <c r="T36" s="25"/>
    </row>
    <row r="37" spans="1:20" ht="18.350000000000001" thickBot="1">
      <c r="D37" s="19" t="s">
        <v>480</v>
      </c>
      <c r="E37" s="19" t="s">
        <v>481</v>
      </c>
      <c r="G37" s="19" t="s">
        <v>480</v>
      </c>
      <c r="H37" s="19" t="s">
        <v>481</v>
      </c>
      <c r="J37" s="19" t="s">
        <v>480</v>
      </c>
      <c r="K37" s="19" t="s">
        <v>481</v>
      </c>
      <c r="M37" s="25"/>
      <c r="N37" s="25"/>
      <c r="O37" s="25"/>
      <c r="P37" s="25"/>
      <c r="Q37" s="25"/>
      <c r="R37" s="25"/>
      <c r="S37" s="25"/>
      <c r="T37" s="25"/>
    </row>
    <row r="38" spans="1:20">
      <c r="D38" s="6">
        <v>99.5</v>
      </c>
      <c r="E38" s="6">
        <v>100</v>
      </c>
      <c r="G38" s="6">
        <v>97.2</v>
      </c>
      <c r="H38" s="6">
        <v>97.8</v>
      </c>
      <c r="J38" s="6">
        <v>95.4</v>
      </c>
      <c r="K38" s="6">
        <v>99.1</v>
      </c>
      <c r="M38" s="25"/>
      <c r="N38" s="25"/>
      <c r="O38" s="25"/>
      <c r="P38" s="25"/>
      <c r="Q38" s="25"/>
      <c r="R38" s="25"/>
      <c r="S38" s="25"/>
      <c r="T38" s="25"/>
    </row>
    <row r="39" spans="1:20">
      <c r="D39" s="10">
        <v>100</v>
      </c>
      <c r="E39" s="10">
        <v>97.8</v>
      </c>
      <c r="G39" s="10">
        <v>94.2</v>
      </c>
      <c r="H39" s="10">
        <v>93.9</v>
      </c>
      <c r="J39" s="10">
        <v>98.6</v>
      </c>
      <c r="K39" s="10">
        <v>97.8</v>
      </c>
      <c r="M39" s="25"/>
      <c r="N39" s="25"/>
      <c r="O39" s="25"/>
      <c r="P39" s="25"/>
      <c r="Q39" s="25"/>
      <c r="R39" s="25"/>
      <c r="S39" s="25"/>
      <c r="T39" s="25"/>
    </row>
    <row r="40" spans="1:20">
      <c r="D40" s="10">
        <v>100</v>
      </c>
      <c r="E40" s="10">
        <v>100</v>
      </c>
      <c r="G40" s="10">
        <v>97</v>
      </c>
      <c r="H40" s="10">
        <v>96.2</v>
      </c>
      <c r="J40" s="10">
        <v>98.8</v>
      </c>
      <c r="K40" s="10">
        <v>97.3</v>
      </c>
      <c r="M40" s="25"/>
      <c r="N40" s="25"/>
      <c r="O40" s="25"/>
      <c r="P40" s="25"/>
      <c r="Q40" s="25"/>
      <c r="R40" s="25"/>
      <c r="S40" s="25"/>
      <c r="T40" s="25"/>
    </row>
    <row r="41" spans="1:20">
      <c r="D41" s="10">
        <v>98.6</v>
      </c>
      <c r="E41" s="10">
        <v>98.6</v>
      </c>
      <c r="G41" s="10">
        <v>97.9</v>
      </c>
      <c r="H41" s="10">
        <v>97.3</v>
      </c>
      <c r="J41" s="10">
        <v>97.2</v>
      </c>
      <c r="K41" s="10">
        <v>98.3</v>
      </c>
      <c r="M41" s="25"/>
      <c r="N41" s="25"/>
      <c r="O41" s="25"/>
      <c r="P41" s="25"/>
      <c r="Q41" s="25"/>
      <c r="R41" s="25"/>
      <c r="S41" s="25"/>
      <c r="T41" s="25"/>
    </row>
    <row r="42" spans="1:20" ht="18.350000000000001" thickBot="1">
      <c r="D42" s="14">
        <v>99.4</v>
      </c>
      <c r="E42" s="14">
        <v>99</v>
      </c>
      <c r="G42" s="14">
        <v>98.4</v>
      </c>
      <c r="H42" s="14">
        <v>91.2</v>
      </c>
      <c r="J42" s="14">
        <v>98.7</v>
      </c>
      <c r="K42" s="14">
        <v>99.9</v>
      </c>
      <c r="M42" s="25"/>
      <c r="N42" s="25"/>
      <c r="O42" s="25"/>
      <c r="P42" s="25"/>
      <c r="Q42" s="25"/>
      <c r="R42" s="25"/>
      <c r="S42" s="25"/>
      <c r="T42" s="25"/>
    </row>
    <row r="43" spans="1:20">
      <c r="D43" s="34">
        <f>AVERAGE(D38:D42)</f>
        <v>99.5</v>
      </c>
      <c r="E43" s="34">
        <f>AVERAGE(E38:E42)</f>
        <v>99.08</v>
      </c>
      <c r="G43" s="34">
        <f>AVERAGE(G38:G42)</f>
        <v>96.939999999999984</v>
      </c>
      <c r="H43" s="34">
        <f>AVERAGE(H38:H42)</f>
        <v>95.28</v>
      </c>
      <c r="J43" s="34">
        <f>AVERAGE(J38:J42)</f>
        <v>97.74</v>
      </c>
      <c r="K43" s="34">
        <f>AVERAGE(K38:K42)</f>
        <v>98.47999999999999</v>
      </c>
      <c r="M43" s="35"/>
      <c r="N43" s="35"/>
      <c r="O43" s="25"/>
      <c r="P43" s="35"/>
      <c r="Q43" s="35"/>
      <c r="R43" s="25"/>
      <c r="S43" s="35"/>
      <c r="T43" s="35"/>
    </row>
    <row r="44" spans="1:20" ht="18.350000000000001" thickBot="1">
      <c r="D44" s="23">
        <f>STDEV(D38:D42)</f>
        <v>0.57445626465380484</v>
      </c>
      <c r="E44" s="23">
        <f>STDEV(E38:E42)</f>
        <v>0.94445751624940932</v>
      </c>
      <c r="G44" s="23">
        <f>STDEV(G38:G42)</f>
        <v>1.6303373883954215</v>
      </c>
      <c r="H44" s="23">
        <f>STDEV(H38:H42)</f>
        <v>2.7307508125055984</v>
      </c>
      <c r="J44" s="23">
        <f>STDEV(J38:J42)</f>
        <v>1.4621901381147357</v>
      </c>
      <c r="K44" s="23">
        <f>STDEV(K38:K42)</f>
        <v>1.0353743284435852</v>
      </c>
      <c r="M44" s="25"/>
      <c r="N44" s="25"/>
      <c r="O44" s="25"/>
      <c r="P44" s="25"/>
      <c r="Q44" s="25"/>
      <c r="R44" s="25"/>
      <c r="S44" s="25"/>
      <c r="T44" s="25"/>
    </row>
    <row r="46" spans="1:20" ht="18.350000000000001" thickBot="1">
      <c r="A46" s="18" t="s">
        <v>643</v>
      </c>
      <c r="B46" t="s">
        <v>496</v>
      </c>
      <c r="D46" t="s">
        <v>497</v>
      </c>
      <c r="G46" t="s">
        <v>498</v>
      </c>
      <c r="J46" t="s">
        <v>499</v>
      </c>
    </row>
    <row r="47" spans="1:20" ht="18.350000000000001" thickBot="1">
      <c r="D47" s="19" t="s">
        <v>480</v>
      </c>
      <c r="E47" s="19" t="s">
        <v>481</v>
      </c>
      <c r="G47" s="19" t="s">
        <v>480</v>
      </c>
      <c r="H47" s="19" t="s">
        <v>481</v>
      </c>
      <c r="J47" s="19" t="s">
        <v>480</v>
      </c>
      <c r="K47" s="19" t="s">
        <v>481</v>
      </c>
    </row>
    <row r="48" spans="1:20">
      <c r="D48" s="6">
        <v>338</v>
      </c>
      <c r="E48" s="6">
        <v>280</v>
      </c>
      <c r="G48" s="6">
        <v>729</v>
      </c>
      <c r="H48" s="6">
        <v>671</v>
      </c>
      <c r="J48" s="6">
        <v>1211</v>
      </c>
      <c r="K48" s="6">
        <v>1143</v>
      </c>
    </row>
    <row r="49" spans="4:11">
      <c r="D49" s="10">
        <v>327</v>
      </c>
      <c r="E49" s="10">
        <v>339</v>
      </c>
      <c r="G49" s="10">
        <v>664</v>
      </c>
      <c r="H49" s="10">
        <v>713</v>
      </c>
      <c r="J49" s="10">
        <v>1367</v>
      </c>
      <c r="K49" s="10">
        <v>1204</v>
      </c>
    </row>
    <row r="50" spans="4:11">
      <c r="D50" s="10">
        <v>379</v>
      </c>
      <c r="E50" s="10">
        <v>311</v>
      </c>
      <c r="G50" s="10">
        <v>737</v>
      </c>
      <c r="H50" s="10">
        <v>661</v>
      </c>
      <c r="J50" s="10">
        <v>1154</v>
      </c>
      <c r="K50" s="10">
        <v>1255</v>
      </c>
    </row>
    <row r="51" spans="4:11">
      <c r="D51" s="10">
        <v>326</v>
      </c>
      <c r="E51" s="10">
        <v>361</v>
      </c>
      <c r="G51" s="10">
        <v>711</v>
      </c>
      <c r="H51" s="10">
        <v>637</v>
      </c>
      <c r="J51" s="10">
        <v>1227</v>
      </c>
      <c r="K51" s="10">
        <v>1171</v>
      </c>
    </row>
    <row r="52" spans="4:11" ht="18.350000000000001" thickBot="1">
      <c r="D52" s="14">
        <v>297</v>
      </c>
      <c r="E52" s="14">
        <v>314</v>
      </c>
      <c r="G52" s="14">
        <v>658</v>
      </c>
      <c r="H52" s="14">
        <v>731</v>
      </c>
      <c r="J52" s="14">
        <v>1361</v>
      </c>
      <c r="K52" s="14">
        <v>1297</v>
      </c>
    </row>
    <row r="53" spans="4:11">
      <c r="D53" s="34">
        <f>AVERAGE(D48:D52)</f>
        <v>333.4</v>
      </c>
      <c r="E53" s="34">
        <f>AVERAGE(E48:E52)</f>
        <v>321</v>
      </c>
      <c r="G53" s="34">
        <f>AVERAGE(G48:G52)</f>
        <v>699.8</v>
      </c>
      <c r="H53" s="34">
        <f>AVERAGE(H48:H52)</f>
        <v>682.6</v>
      </c>
      <c r="J53" s="34">
        <f>AVERAGE(J48:J52)</f>
        <v>1264</v>
      </c>
      <c r="K53" s="34">
        <f>AVERAGE(K48:K52)</f>
        <v>1214</v>
      </c>
    </row>
    <row r="54" spans="4:11" ht="18.350000000000001" thickBot="1">
      <c r="D54" s="23">
        <f>STDEV(D48:D52)</f>
        <v>29.66985001647295</v>
      </c>
      <c r="E54" s="23">
        <f>STDEV(E48:E52)</f>
        <v>30.63494736408078</v>
      </c>
      <c r="G54" s="23">
        <f>STDEV(G48:G52)</f>
        <v>36.711033763706517</v>
      </c>
      <c r="H54" s="23">
        <f>STDEV(H48:H52)</f>
        <v>38.55904563134311</v>
      </c>
      <c r="J54" s="23">
        <f>STDEV(J48:J52)</f>
        <v>95.257545632878873</v>
      </c>
      <c r="K54" s="23">
        <f>STDEV(K48:K52)</f>
        <v>62.369864518050704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Fig. 6</vt:lpstr>
      <vt:lpstr>Supplementary Fig.1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'Fig.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Weizhen Jia</dc:creator>
  <cp:lastModifiedBy>Weizhen Jia</cp:lastModifiedBy>
  <cp:lastPrinted>2021-02-20T04:59:14Z</cp:lastPrinted>
  <dcterms:created xsi:type="dcterms:W3CDTF">2021-02-12T00:39:47Z</dcterms:created>
  <dcterms:modified xsi:type="dcterms:W3CDTF">2021-02-26T01:25:42Z</dcterms:modified>
</cp:coreProperties>
</file>