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-my.sharepoint.com/personal/charleen_hunt_regeneron_com/Documents/Manuscripts/SAM/NCOMMS-20-02020D/"/>
    </mc:Choice>
  </mc:AlternateContent>
  <xr:revisionPtr revIDLastSave="2" documentId="13_ncr:1_{310AAC96-5056-D44C-9CC0-116AF800B42C}" xr6:coauthVersionLast="46" xr6:coauthVersionMax="46" xr10:uidLastSave="{D9A62B71-10EC-7C46-A9DD-821954FF64FF}"/>
  <bookViews>
    <workbookView xWindow="38480" yWindow="460" windowWidth="35380" windowHeight="20440" activeTab="9" xr2:uid="{FC5E1315-E54D-9E48-83BC-5F8DF3F315F5}"/>
  </bookViews>
  <sheets>
    <sheet name="1b" sheetId="1" r:id="rId1"/>
    <sheet name="2c" sheetId="2" r:id="rId2"/>
    <sheet name="3b" sheetId="8" r:id="rId3"/>
    <sheet name="3c" sheetId="9" r:id="rId4"/>
    <sheet name="4b" sheetId="10" r:id="rId5"/>
    <sheet name="4c" sheetId="11" r:id="rId6"/>
    <sheet name="4d, e" sheetId="14" r:id="rId7"/>
    <sheet name="S2a" sheetId="5" r:id="rId8"/>
    <sheet name="S5a" sheetId="3" r:id="rId9"/>
    <sheet name="S5f" sheetId="13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2" i="11" l="1"/>
  <c r="G91" i="11"/>
  <c r="Q90" i="11"/>
  <c r="P90" i="11"/>
  <c r="G90" i="11"/>
  <c r="M90" i="11" s="1"/>
  <c r="G89" i="11"/>
  <c r="G88" i="11"/>
  <c r="G87" i="11"/>
  <c r="G86" i="11"/>
  <c r="G85" i="11"/>
  <c r="G84" i="11"/>
  <c r="N90" i="11" s="1"/>
  <c r="G83" i="11"/>
  <c r="G82" i="11"/>
  <c r="G81" i="11"/>
  <c r="G80" i="11"/>
  <c r="G79" i="11"/>
  <c r="G78" i="11"/>
  <c r="O90" i="11" s="1"/>
  <c r="G77" i="11"/>
  <c r="G76" i="11"/>
  <c r="Q75" i="11"/>
  <c r="P75" i="11"/>
  <c r="G75" i="11"/>
  <c r="M75" i="11" s="1"/>
  <c r="G74" i="11"/>
  <c r="G73" i="11"/>
  <c r="G72" i="11"/>
  <c r="G71" i="11"/>
  <c r="G70" i="11"/>
  <c r="G69" i="11"/>
  <c r="N75" i="11" s="1"/>
  <c r="G68" i="11"/>
  <c r="G67" i="11"/>
  <c r="G66" i="11"/>
  <c r="G65" i="11"/>
  <c r="G64" i="11"/>
  <c r="G63" i="11"/>
  <c r="O75" i="11" s="1"/>
  <c r="G62" i="11"/>
  <c r="G61" i="11"/>
  <c r="Q60" i="11"/>
  <c r="P60" i="11"/>
  <c r="G60" i="11"/>
  <c r="M60" i="11" s="1"/>
  <c r="G59" i="11"/>
  <c r="G58" i="11"/>
  <c r="G57" i="11"/>
  <c r="G56" i="11"/>
  <c r="G55" i="11"/>
  <c r="G54" i="11"/>
  <c r="N60" i="11" s="1"/>
  <c r="G53" i="11"/>
  <c r="G52" i="11"/>
  <c r="G50" i="11"/>
  <c r="F49" i="11"/>
  <c r="G49" i="11" s="1"/>
  <c r="G48" i="11"/>
  <c r="G47" i="11"/>
  <c r="M45" i="11" s="1"/>
  <c r="G46" i="11"/>
  <c r="Q45" i="11"/>
  <c r="P45" i="11"/>
  <c r="G45" i="11"/>
  <c r="G44" i="11"/>
  <c r="G43" i="11"/>
  <c r="G42" i="11"/>
  <c r="G41" i="11"/>
  <c r="G40" i="11"/>
  <c r="N45" i="11" s="1"/>
  <c r="G39" i="11"/>
  <c r="G38" i="11"/>
  <c r="G37" i="11"/>
  <c r="G36" i="11"/>
  <c r="G35" i="11"/>
  <c r="G34" i="11"/>
  <c r="O45" i="11" s="1"/>
  <c r="G33" i="11"/>
  <c r="G32" i="11"/>
  <c r="M30" i="11" s="1"/>
  <c r="G31" i="11"/>
  <c r="Q30" i="11"/>
  <c r="P30" i="11"/>
  <c r="G30" i="11"/>
  <c r="G29" i="11"/>
  <c r="G28" i="11"/>
  <c r="G27" i="11"/>
  <c r="G26" i="11"/>
  <c r="G25" i="11"/>
  <c r="N30" i="11" s="1"/>
  <c r="G24" i="11"/>
  <c r="G23" i="11"/>
  <c r="G22" i="11"/>
  <c r="G21" i="11"/>
  <c r="G20" i="11"/>
  <c r="G19" i="11"/>
  <c r="G18" i="11"/>
  <c r="O30" i="11" s="1"/>
  <c r="G17" i="11"/>
  <c r="M15" i="11" s="1"/>
  <c r="G16" i="11"/>
  <c r="Q15" i="11"/>
  <c r="P15" i="11"/>
  <c r="G15" i="11"/>
  <c r="G14" i="11"/>
  <c r="G13" i="11"/>
  <c r="G12" i="11"/>
  <c r="G11" i="11"/>
  <c r="G10" i="11"/>
  <c r="N15" i="11" s="1"/>
  <c r="G9" i="11"/>
  <c r="G8" i="11"/>
  <c r="G7" i="11"/>
  <c r="G6" i="11"/>
  <c r="G5" i="11"/>
  <c r="G4" i="11"/>
  <c r="G3" i="11"/>
  <c r="O15" i="11" s="1"/>
  <c r="J89" i="11" l="1"/>
  <c r="J87" i="11"/>
  <c r="J85" i="11"/>
  <c r="J83" i="11"/>
  <c r="J81" i="11"/>
  <c r="J79" i="11"/>
  <c r="J92" i="11"/>
  <c r="I89" i="11"/>
  <c r="L89" i="11" s="1"/>
  <c r="I87" i="11"/>
  <c r="L87" i="11" s="1"/>
  <c r="I85" i="11"/>
  <c r="L85" i="11" s="1"/>
  <c r="I83" i="11"/>
  <c r="L83" i="11" s="1"/>
  <c r="I81" i="11"/>
  <c r="L81" i="11" s="1"/>
  <c r="I79" i="11"/>
  <c r="L79" i="11" s="1"/>
  <c r="I92" i="11"/>
  <c r="L92" i="11" s="1"/>
  <c r="J90" i="11"/>
  <c r="J88" i="11"/>
  <c r="J86" i="11"/>
  <c r="J84" i="11"/>
  <c r="J82" i="11"/>
  <c r="J80" i="11"/>
  <c r="J78" i="11"/>
  <c r="J91" i="11"/>
  <c r="I90" i="11"/>
  <c r="L90" i="11" s="1"/>
  <c r="I88" i="11"/>
  <c r="L88" i="11" s="1"/>
  <c r="I86" i="11"/>
  <c r="L86" i="11" s="1"/>
  <c r="I84" i="11"/>
  <c r="L84" i="11" s="1"/>
  <c r="I82" i="11"/>
  <c r="L82" i="11" s="1"/>
  <c r="I80" i="11"/>
  <c r="L80" i="11" s="1"/>
  <c r="I78" i="11"/>
  <c r="L78" i="11" s="1"/>
  <c r="I91" i="11"/>
  <c r="L91" i="11" s="1"/>
  <c r="J62" i="11"/>
  <c r="I59" i="11"/>
  <c r="L59" i="11" s="1"/>
  <c r="I57" i="11"/>
  <c r="L57" i="11" s="1"/>
  <c r="I55" i="11"/>
  <c r="L55" i="11" s="1"/>
  <c r="I53" i="11"/>
  <c r="L53" i="11" s="1"/>
  <c r="I50" i="11"/>
  <c r="L50" i="11" s="1"/>
  <c r="J48" i="11"/>
  <c r="I62" i="11"/>
  <c r="L62" i="11" s="1"/>
  <c r="I48" i="11"/>
  <c r="L48" i="11" s="1"/>
  <c r="J55" i="11"/>
  <c r="J50" i="11"/>
  <c r="J59" i="11"/>
  <c r="I60" i="11"/>
  <c r="L60" i="11" s="1"/>
  <c r="I49" i="11"/>
  <c r="L49" i="11" s="1"/>
  <c r="J60" i="11"/>
  <c r="J58" i="11"/>
  <c r="J56" i="11"/>
  <c r="J54" i="11"/>
  <c r="J52" i="11"/>
  <c r="J49" i="11"/>
  <c r="I58" i="11"/>
  <c r="L58" i="11" s="1"/>
  <c r="J61" i="11"/>
  <c r="I56" i="11"/>
  <c r="L56" i="11" s="1"/>
  <c r="I54" i="11"/>
  <c r="L54" i="11" s="1"/>
  <c r="I52" i="11"/>
  <c r="L52" i="11" s="1"/>
  <c r="J57" i="11"/>
  <c r="I61" i="11"/>
  <c r="L61" i="11" s="1"/>
  <c r="J53" i="11"/>
  <c r="I45" i="11"/>
  <c r="L45" i="11" s="1"/>
  <c r="I43" i="11"/>
  <c r="L43" i="11" s="1"/>
  <c r="I41" i="11"/>
  <c r="L41" i="11" s="1"/>
  <c r="I39" i="11"/>
  <c r="L39" i="11" s="1"/>
  <c r="I37" i="11"/>
  <c r="L37" i="11" s="1"/>
  <c r="I35" i="11"/>
  <c r="L35" i="11" s="1"/>
  <c r="I33" i="11"/>
  <c r="L33" i="11" s="1"/>
  <c r="I44" i="11"/>
  <c r="L44" i="11" s="1"/>
  <c r="I46" i="11"/>
  <c r="L46" i="11" s="1"/>
  <c r="I34" i="11"/>
  <c r="L34" i="11" s="1"/>
  <c r="I40" i="11"/>
  <c r="L40" i="11" s="1"/>
  <c r="I42" i="11"/>
  <c r="L42" i="11" s="1"/>
  <c r="I36" i="11"/>
  <c r="L36" i="11" s="1"/>
  <c r="I47" i="11"/>
  <c r="L47" i="11" s="1"/>
  <c r="I38" i="11"/>
  <c r="L38" i="11" s="1"/>
  <c r="I7" i="11"/>
  <c r="L7" i="11" s="1"/>
  <c r="I11" i="11"/>
  <c r="L11" i="11" s="1"/>
  <c r="I14" i="11"/>
  <c r="L14" i="11" s="1"/>
  <c r="I12" i="11"/>
  <c r="L12" i="11" s="1"/>
  <c r="I10" i="11"/>
  <c r="L10" i="11" s="1"/>
  <c r="I8" i="11"/>
  <c r="L8" i="11" s="1"/>
  <c r="I6" i="11"/>
  <c r="L6" i="11" s="1"/>
  <c r="I4" i="11"/>
  <c r="L4" i="11" s="1"/>
  <c r="I3" i="11"/>
  <c r="L3" i="11" s="1"/>
  <c r="I16" i="11"/>
  <c r="L16" i="11" s="1"/>
  <c r="I17" i="11"/>
  <c r="L17" i="11" s="1"/>
  <c r="I9" i="11"/>
  <c r="L9" i="11" s="1"/>
  <c r="I13" i="11"/>
  <c r="L13" i="11" s="1"/>
  <c r="I15" i="11"/>
  <c r="L15" i="11" s="1"/>
  <c r="I5" i="11"/>
  <c r="L5" i="11" s="1"/>
  <c r="H16" i="11"/>
  <c r="K16" i="11" s="1"/>
  <c r="H3" i="11"/>
  <c r="K3" i="11" s="1"/>
  <c r="H11" i="11"/>
  <c r="K11" i="11" s="1"/>
  <c r="H8" i="11"/>
  <c r="K8" i="11" s="1"/>
  <c r="H17" i="11"/>
  <c r="K17" i="11" s="1"/>
  <c r="H14" i="11"/>
  <c r="K14" i="11" s="1"/>
  <c r="H12" i="11"/>
  <c r="K12" i="11" s="1"/>
  <c r="H10" i="11"/>
  <c r="K10" i="11" s="1"/>
  <c r="H6" i="11"/>
  <c r="K6" i="11" s="1"/>
  <c r="H4" i="11"/>
  <c r="K4" i="11" s="1"/>
  <c r="H15" i="11"/>
  <c r="K15" i="11" s="1"/>
  <c r="H9" i="11"/>
  <c r="K9" i="11" s="1"/>
  <c r="H5" i="11"/>
  <c r="K5" i="11" s="1"/>
  <c r="H13" i="11"/>
  <c r="K13" i="11" s="1"/>
  <c r="H7" i="11"/>
  <c r="K7" i="11" s="1"/>
  <c r="H91" i="11"/>
  <c r="K91" i="11" s="1"/>
  <c r="H89" i="11"/>
  <c r="K89" i="11" s="1"/>
  <c r="H87" i="11"/>
  <c r="K87" i="11" s="1"/>
  <c r="H85" i="11"/>
  <c r="K85" i="11" s="1"/>
  <c r="H83" i="11"/>
  <c r="K83" i="11" s="1"/>
  <c r="H81" i="11"/>
  <c r="K81" i="11" s="1"/>
  <c r="H79" i="11"/>
  <c r="K79" i="11" s="1"/>
  <c r="H92" i="11"/>
  <c r="K92" i="11" s="1"/>
  <c r="H90" i="11"/>
  <c r="K90" i="11" s="1"/>
  <c r="H88" i="11"/>
  <c r="K88" i="11" s="1"/>
  <c r="H86" i="11"/>
  <c r="K86" i="11" s="1"/>
  <c r="H84" i="11"/>
  <c r="K84" i="11" s="1"/>
  <c r="H82" i="11"/>
  <c r="K82" i="11" s="1"/>
  <c r="H80" i="11"/>
  <c r="K80" i="11" s="1"/>
  <c r="H78" i="11"/>
  <c r="K78" i="11" s="1"/>
  <c r="H30" i="11"/>
  <c r="K30" i="11" s="1"/>
  <c r="H28" i="11"/>
  <c r="K28" i="11" s="1"/>
  <c r="H26" i="11"/>
  <c r="K26" i="11" s="1"/>
  <c r="H24" i="11"/>
  <c r="K24" i="11" s="1"/>
  <c r="H22" i="11"/>
  <c r="K22" i="11" s="1"/>
  <c r="H20" i="11"/>
  <c r="K20" i="11" s="1"/>
  <c r="H18" i="11"/>
  <c r="K18" i="11" s="1"/>
  <c r="H31" i="11"/>
  <c r="K31" i="11" s="1"/>
  <c r="H21" i="11"/>
  <c r="K21" i="11" s="1"/>
  <c r="H19" i="11"/>
  <c r="K19" i="11" s="1"/>
  <c r="H27" i="11"/>
  <c r="K27" i="11" s="1"/>
  <c r="H25" i="11"/>
  <c r="K25" i="11" s="1"/>
  <c r="H23" i="11"/>
  <c r="K23" i="11" s="1"/>
  <c r="H29" i="11"/>
  <c r="K29" i="11" s="1"/>
  <c r="H32" i="11"/>
  <c r="K32" i="11" s="1"/>
  <c r="J28" i="11"/>
  <c r="J26" i="11"/>
  <c r="J30" i="11"/>
  <c r="J29" i="11"/>
  <c r="J27" i="11"/>
  <c r="J25" i="11"/>
  <c r="J23" i="11"/>
  <c r="J21" i="11"/>
  <c r="J19" i="11"/>
  <c r="J32" i="11"/>
  <c r="J20" i="11"/>
  <c r="J24" i="11"/>
  <c r="J18" i="11"/>
  <c r="J22" i="11"/>
  <c r="J31" i="11"/>
  <c r="J74" i="11"/>
  <c r="J72" i="11"/>
  <c r="J70" i="11"/>
  <c r="J68" i="11"/>
  <c r="J66" i="11"/>
  <c r="J64" i="11"/>
  <c r="J65" i="11"/>
  <c r="J77" i="11"/>
  <c r="I74" i="11"/>
  <c r="L74" i="11" s="1"/>
  <c r="I72" i="11"/>
  <c r="L72" i="11" s="1"/>
  <c r="I70" i="11"/>
  <c r="L70" i="11" s="1"/>
  <c r="I68" i="11"/>
  <c r="L68" i="11" s="1"/>
  <c r="I66" i="11"/>
  <c r="L66" i="11" s="1"/>
  <c r="I64" i="11"/>
  <c r="L64" i="11" s="1"/>
  <c r="J67" i="11"/>
  <c r="I77" i="11"/>
  <c r="L77" i="11" s="1"/>
  <c r="J73" i="11"/>
  <c r="J63" i="11"/>
  <c r="J71" i="11"/>
  <c r="J75" i="11"/>
  <c r="J69" i="11"/>
  <c r="J76" i="11"/>
  <c r="I75" i="11"/>
  <c r="L75" i="11" s="1"/>
  <c r="I73" i="11"/>
  <c r="L73" i="11" s="1"/>
  <c r="I71" i="11"/>
  <c r="L71" i="11" s="1"/>
  <c r="I69" i="11"/>
  <c r="L69" i="11" s="1"/>
  <c r="I67" i="11"/>
  <c r="L67" i="11" s="1"/>
  <c r="I65" i="11"/>
  <c r="L65" i="11" s="1"/>
  <c r="I63" i="11"/>
  <c r="L63" i="11" s="1"/>
  <c r="I76" i="11"/>
  <c r="L76" i="11" s="1"/>
  <c r="H74" i="11"/>
  <c r="K74" i="11" s="1"/>
  <c r="H72" i="11"/>
  <c r="K72" i="11" s="1"/>
  <c r="H70" i="11"/>
  <c r="K70" i="11" s="1"/>
  <c r="H68" i="11"/>
  <c r="K68" i="11" s="1"/>
  <c r="H66" i="11"/>
  <c r="K66" i="11" s="1"/>
  <c r="H64" i="11"/>
  <c r="K64" i="11" s="1"/>
  <c r="H77" i="11"/>
  <c r="K77" i="11" s="1"/>
  <c r="H75" i="11"/>
  <c r="K75" i="11" s="1"/>
  <c r="H73" i="11"/>
  <c r="K73" i="11" s="1"/>
  <c r="H71" i="11"/>
  <c r="K71" i="11" s="1"/>
  <c r="H69" i="11"/>
  <c r="K69" i="11" s="1"/>
  <c r="H67" i="11"/>
  <c r="K67" i="11" s="1"/>
  <c r="H65" i="11"/>
  <c r="K65" i="11" s="1"/>
  <c r="H63" i="11"/>
  <c r="K63" i="11" s="1"/>
  <c r="H76" i="11"/>
  <c r="K76" i="11" s="1"/>
  <c r="H45" i="11"/>
  <c r="K45" i="11" s="1"/>
  <c r="H43" i="11"/>
  <c r="K43" i="11" s="1"/>
  <c r="H41" i="11"/>
  <c r="K41" i="11" s="1"/>
  <c r="H39" i="11"/>
  <c r="K39" i="11" s="1"/>
  <c r="H37" i="11"/>
  <c r="K37" i="11" s="1"/>
  <c r="H35" i="11"/>
  <c r="K35" i="11" s="1"/>
  <c r="H33" i="11"/>
  <c r="K33" i="11" s="1"/>
  <c r="H42" i="11"/>
  <c r="K42" i="11" s="1"/>
  <c r="H46" i="11"/>
  <c r="K46" i="11" s="1"/>
  <c r="H38" i="11"/>
  <c r="K38" i="11" s="1"/>
  <c r="H40" i="11"/>
  <c r="K40" i="11" s="1"/>
  <c r="H36" i="11"/>
  <c r="K36" i="11" s="1"/>
  <c r="H44" i="11"/>
  <c r="K44" i="11" s="1"/>
  <c r="H34" i="11"/>
  <c r="K34" i="11" s="1"/>
  <c r="H47" i="11"/>
  <c r="K47" i="11" s="1"/>
  <c r="I31" i="11"/>
  <c r="L31" i="11" s="1"/>
  <c r="I24" i="11"/>
  <c r="L24" i="11" s="1"/>
  <c r="I28" i="11"/>
  <c r="L28" i="11" s="1"/>
  <c r="I18" i="11"/>
  <c r="L18" i="11" s="1"/>
  <c r="I30" i="11"/>
  <c r="L30" i="11" s="1"/>
  <c r="I32" i="11"/>
  <c r="L32" i="11" s="1"/>
  <c r="I29" i="11"/>
  <c r="L29" i="11" s="1"/>
  <c r="I27" i="11"/>
  <c r="L27" i="11" s="1"/>
  <c r="I25" i="11"/>
  <c r="L25" i="11" s="1"/>
  <c r="I23" i="11"/>
  <c r="L23" i="11" s="1"/>
  <c r="I21" i="11"/>
  <c r="L21" i="11" s="1"/>
  <c r="I19" i="11"/>
  <c r="L19" i="11" s="1"/>
  <c r="I26" i="11"/>
  <c r="L26" i="11" s="1"/>
  <c r="I22" i="11"/>
  <c r="L22" i="11" s="1"/>
  <c r="I20" i="11"/>
  <c r="L20" i="11" s="1"/>
  <c r="J46" i="11"/>
  <c r="J45" i="11"/>
  <c r="J39" i="11"/>
  <c r="J33" i="11"/>
  <c r="J37" i="11"/>
  <c r="J43" i="11"/>
  <c r="J44" i="11"/>
  <c r="J42" i="11"/>
  <c r="J40" i="11"/>
  <c r="J38" i="11"/>
  <c r="J36" i="11"/>
  <c r="J34" i="11"/>
  <c r="J47" i="11"/>
  <c r="J35" i="11"/>
  <c r="J41" i="11"/>
  <c r="O60" i="11"/>
  <c r="J8" i="11"/>
  <c r="J13" i="11"/>
  <c r="J4" i="11"/>
  <c r="J5" i="11"/>
  <c r="J15" i="11"/>
  <c r="J14" i="11"/>
  <c r="J12" i="11"/>
  <c r="J10" i="11"/>
  <c r="J6" i="11"/>
  <c r="J17" i="11"/>
  <c r="J11" i="11"/>
  <c r="J7" i="11"/>
  <c r="J16" i="11"/>
  <c r="J3" i="11"/>
  <c r="J9" i="11"/>
  <c r="H59" i="11" l="1"/>
  <c r="K59" i="11" s="1"/>
  <c r="H57" i="11"/>
  <c r="K57" i="11" s="1"/>
  <c r="H55" i="11"/>
  <c r="K55" i="11" s="1"/>
  <c r="H53" i="11"/>
  <c r="K53" i="11" s="1"/>
  <c r="H50" i="11"/>
  <c r="K50" i="11" s="1"/>
  <c r="H62" i="11"/>
  <c r="K62" i="11" s="1"/>
  <c r="H48" i="11"/>
  <c r="K48" i="11" s="1"/>
  <c r="H60" i="11"/>
  <c r="K60" i="11" s="1"/>
  <c r="H58" i="11"/>
  <c r="K58" i="11" s="1"/>
  <c r="H56" i="11"/>
  <c r="K56" i="11" s="1"/>
  <c r="H54" i="11"/>
  <c r="K54" i="11" s="1"/>
  <c r="H52" i="11"/>
  <c r="K52" i="11" s="1"/>
  <c r="H49" i="11"/>
  <c r="K49" i="11" s="1"/>
  <c r="H61" i="11"/>
  <c r="K61" i="11" s="1"/>
  <c r="F47" i="8" l="1"/>
  <c r="H47" i="8" s="1"/>
  <c r="I47" i="8" s="1"/>
  <c r="F46" i="8"/>
  <c r="F45" i="8"/>
  <c r="G45" i="8" s="1"/>
  <c r="E45" i="8"/>
  <c r="C45" i="8"/>
  <c r="F44" i="8"/>
  <c r="H44" i="8" s="1"/>
  <c r="I44" i="8" s="1"/>
  <c r="F43" i="8"/>
  <c r="H43" i="8" s="1"/>
  <c r="I43" i="8" s="1"/>
  <c r="F42" i="8"/>
  <c r="H42" i="8" s="1"/>
  <c r="I42" i="8" s="1"/>
  <c r="F41" i="8"/>
  <c r="H41" i="8" s="1"/>
  <c r="I41" i="8" s="1"/>
  <c r="F40" i="8"/>
  <c r="H40" i="8" s="1"/>
  <c r="I40" i="8" s="1"/>
  <c r="F39" i="8"/>
  <c r="H39" i="8" s="1"/>
  <c r="I39" i="8" s="1"/>
  <c r="F38" i="8"/>
  <c r="F37" i="8"/>
  <c r="F36" i="8"/>
  <c r="E36" i="8"/>
  <c r="C36" i="8"/>
  <c r="F35" i="8"/>
  <c r="F34" i="8"/>
  <c r="F33" i="8"/>
  <c r="F32" i="8"/>
  <c r="F31" i="8"/>
  <c r="F30" i="8"/>
  <c r="F29" i="8"/>
  <c r="F28" i="8"/>
  <c r="F27" i="8"/>
  <c r="E27" i="8"/>
  <c r="C27" i="8"/>
  <c r="F26" i="8"/>
  <c r="F25" i="8"/>
  <c r="F24" i="8"/>
  <c r="F23" i="8"/>
  <c r="F22" i="8"/>
  <c r="F21" i="8"/>
  <c r="F20" i="8"/>
  <c r="F19" i="8"/>
  <c r="F18" i="8"/>
  <c r="E18" i="8"/>
  <c r="C18" i="8"/>
  <c r="F17" i="8"/>
  <c r="F16" i="8"/>
  <c r="F15" i="8"/>
  <c r="F14" i="8"/>
  <c r="F13" i="8"/>
  <c r="F12" i="8"/>
  <c r="F11" i="8"/>
  <c r="F10" i="8"/>
  <c r="F9" i="8"/>
  <c r="E9" i="8"/>
  <c r="C9" i="8"/>
  <c r="F8" i="8"/>
  <c r="F7" i="8"/>
  <c r="F6" i="8"/>
  <c r="F5" i="8"/>
  <c r="F4" i="8"/>
  <c r="F3" i="8"/>
  <c r="H12" i="8" l="1"/>
  <c r="I12" i="8" s="1"/>
  <c r="H22" i="8"/>
  <c r="I22" i="8" s="1"/>
  <c r="H32" i="8"/>
  <c r="I32" i="8" s="1"/>
  <c r="H3" i="8"/>
  <c r="I3" i="8" s="1"/>
  <c r="H23" i="8"/>
  <c r="I23" i="8" s="1"/>
  <c r="H5" i="8"/>
  <c r="I5" i="8" s="1"/>
  <c r="H27" i="8"/>
  <c r="I27" i="8" s="1"/>
  <c r="H28" i="8"/>
  <c r="I28" i="8" s="1"/>
  <c r="H38" i="8"/>
  <c r="I38" i="8" s="1"/>
  <c r="H19" i="8"/>
  <c r="I19" i="8" s="1"/>
  <c r="H29" i="8"/>
  <c r="I29" i="8" s="1"/>
  <c r="H21" i="8"/>
  <c r="I21" i="8" s="1"/>
  <c r="H31" i="8"/>
  <c r="I31" i="8" s="1"/>
  <c r="H13" i="8"/>
  <c r="I13" i="8" s="1"/>
  <c r="H24" i="8"/>
  <c r="I24" i="8" s="1"/>
  <c r="H15" i="8"/>
  <c r="I15" i="8" s="1"/>
  <c r="H35" i="8"/>
  <c r="I35" i="8" s="1"/>
  <c r="H16" i="8"/>
  <c r="I16" i="8" s="1"/>
  <c r="H26" i="8"/>
  <c r="I26" i="8" s="1"/>
  <c r="H17" i="8"/>
  <c r="I17" i="8" s="1"/>
  <c r="H8" i="8"/>
  <c r="I8" i="8" s="1"/>
  <c r="H36" i="8"/>
  <c r="I36" i="8" s="1"/>
  <c r="H46" i="8"/>
  <c r="I46" i="8" s="1"/>
  <c r="H45" i="8"/>
  <c r="I45" i="8" s="1"/>
  <c r="G27" i="8"/>
  <c r="H25" i="8" s="1"/>
  <c r="I25" i="8" s="1"/>
  <c r="G18" i="8"/>
  <c r="H18" i="8" s="1"/>
  <c r="I18" i="8" s="1"/>
  <c r="G36" i="8"/>
  <c r="H37" i="8" s="1"/>
  <c r="I37" i="8" s="1"/>
  <c r="G9" i="8"/>
  <c r="H6" i="8" s="1"/>
  <c r="I6" i="8" s="1"/>
  <c r="H20" i="8" l="1"/>
  <c r="I20" i="8" s="1"/>
  <c r="H9" i="8"/>
  <c r="H11" i="8"/>
  <c r="I11" i="8" s="1"/>
  <c r="H34" i="8"/>
  <c r="I34" i="8" s="1"/>
  <c r="H30" i="8"/>
  <c r="I30" i="8" s="1"/>
  <c r="H14" i="8"/>
  <c r="I14" i="8" s="1"/>
  <c r="H7" i="8"/>
  <c r="H10" i="8"/>
  <c r="I10" i="8" s="1"/>
  <c r="H4" i="8"/>
  <c r="I4" i="8" s="1"/>
  <c r="H33" i="8"/>
  <c r="I33" i="8" s="1"/>
  <c r="I9" i="8" l="1"/>
  <c r="I7" i="8"/>
  <c r="P65" i="2" l="1"/>
  <c r="K65" i="2"/>
  <c r="F65" i="2"/>
  <c r="P64" i="2"/>
  <c r="K64" i="2"/>
  <c r="F64" i="2"/>
  <c r="P63" i="2"/>
  <c r="K63" i="2"/>
  <c r="F63" i="2"/>
  <c r="P59" i="2"/>
  <c r="K59" i="2"/>
  <c r="F59" i="2"/>
  <c r="P58" i="2"/>
  <c r="K58" i="2"/>
  <c r="F58" i="2"/>
  <c r="P57" i="2"/>
  <c r="K57" i="2"/>
  <c r="F57" i="2"/>
  <c r="P53" i="2"/>
  <c r="K53" i="2"/>
  <c r="F53" i="2"/>
  <c r="P52" i="2"/>
  <c r="K52" i="2"/>
  <c r="F52" i="2"/>
  <c r="P51" i="2"/>
  <c r="K51" i="2"/>
  <c r="F51" i="2"/>
  <c r="P47" i="2"/>
  <c r="K47" i="2"/>
  <c r="F47" i="2"/>
  <c r="P46" i="2"/>
  <c r="K46" i="2"/>
  <c r="F46" i="2"/>
  <c r="P45" i="2"/>
  <c r="K45" i="2"/>
  <c r="F45" i="2"/>
  <c r="P41" i="2"/>
  <c r="K41" i="2"/>
  <c r="F41" i="2"/>
  <c r="P40" i="2"/>
  <c r="K40" i="2"/>
  <c r="F40" i="2"/>
  <c r="P39" i="2"/>
  <c r="K39" i="2"/>
  <c r="F39" i="2"/>
  <c r="P35" i="2"/>
  <c r="K35" i="2"/>
  <c r="F35" i="2"/>
  <c r="P34" i="2"/>
  <c r="K34" i="2"/>
  <c r="F34" i="2"/>
  <c r="P33" i="2"/>
  <c r="K33" i="2"/>
  <c r="F33" i="2"/>
  <c r="P29" i="2"/>
  <c r="K29" i="2"/>
  <c r="F29" i="2"/>
  <c r="P28" i="2"/>
  <c r="K28" i="2"/>
  <c r="F28" i="2"/>
  <c r="P27" i="2"/>
  <c r="K27" i="2"/>
  <c r="F27" i="2"/>
  <c r="P23" i="2"/>
  <c r="K23" i="2"/>
  <c r="F23" i="2"/>
  <c r="P22" i="2"/>
  <c r="K22" i="2"/>
  <c r="F22" i="2"/>
  <c r="P21" i="2"/>
  <c r="K21" i="2"/>
  <c r="F21" i="2"/>
  <c r="P17" i="2"/>
  <c r="K17" i="2"/>
  <c r="F17" i="2"/>
  <c r="P16" i="2"/>
  <c r="K16" i="2"/>
  <c r="F16" i="2"/>
  <c r="P15" i="2"/>
  <c r="K15" i="2"/>
  <c r="F15" i="2"/>
  <c r="P11" i="2"/>
  <c r="K11" i="2"/>
  <c r="F11" i="2"/>
  <c r="P10" i="2"/>
  <c r="K10" i="2"/>
  <c r="F10" i="2"/>
  <c r="P9" i="2"/>
  <c r="K9" i="2"/>
  <c r="F9" i="2"/>
  <c r="P5" i="2"/>
  <c r="K5" i="2"/>
  <c r="F5" i="2"/>
  <c r="P4" i="2"/>
  <c r="K4" i="2"/>
  <c r="F4" i="2"/>
  <c r="P3" i="2"/>
  <c r="K3" i="2"/>
  <c r="F3" i="2"/>
</calcChain>
</file>

<file path=xl/sharedStrings.xml><?xml version="1.0" encoding="utf-8"?>
<sst xmlns="http://schemas.openxmlformats.org/spreadsheetml/2006/main" count="764" uniqueCount="175">
  <si>
    <t>Brain</t>
  </si>
  <si>
    <t>F1H4</t>
  </si>
  <si>
    <t>SAM only</t>
  </si>
  <si>
    <t>SAM + TTR gRNA</t>
  </si>
  <si>
    <t>1st mouse</t>
  </si>
  <si>
    <t>2nd mouse</t>
  </si>
  <si>
    <t>3rd mouse</t>
  </si>
  <si>
    <t>Eye</t>
  </si>
  <si>
    <t>Gonad</t>
  </si>
  <si>
    <t>Heart</t>
  </si>
  <si>
    <t>Kidney</t>
  </si>
  <si>
    <t>Liver</t>
  </si>
  <si>
    <t>Lung</t>
  </si>
  <si>
    <t>Pancreas</t>
  </si>
  <si>
    <t>Skeletal muscle</t>
  </si>
  <si>
    <t>Spleen</t>
  </si>
  <si>
    <t>Thymus</t>
  </si>
  <si>
    <t>dCas9</t>
  </si>
  <si>
    <t>mB2m_LGC</t>
  </si>
  <si>
    <t>VGCas9_TU</t>
  </si>
  <si>
    <t>TISSUE</t>
  </si>
  <si>
    <t>Ct Mean</t>
  </si>
  <si>
    <t>heart</t>
  </si>
  <si>
    <t>kidney</t>
  </si>
  <si>
    <t>liver</t>
  </si>
  <si>
    <t>lung</t>
  </si>
  <si>
    <t>spleen</t>
  </si>
  <si>
    <t>Male Het</t>
  </si>
  <si>
    <t>Male KO</t>
  </si>
  <si>
    <t>X</t>
  </si>
  <si>
    <t>C</t>
  </si>
  <si>
    <t>G</t>
  </si>
  <si>
    <t>Tsx</t>
  </si>
  <si>
    <t>B2M</t>
  </si>
  <si>
    <t>dCt</t>
  </si>
  <si>
    <t>Delta Delta</t>
  </si>
  <si>
    <t>AAV Tsx</t>
  </si>
  <si>
    <t>AAV GFP</t>
  </si>
  <si>
    <t>Experimental ID</t>
  </si>
  <si>
    <t>AAV8 Treatment</t>
  </si>
  <si>
    <t>Genotype</t>
  </si>
  <si>
    <t>1:10,000 week 1</t>
  </si>
  <si>
    <t>1:10,000 harvest</t>
  </si>
  <si>
    <t>1:30,000 week 1</t>
  </si>
  <si>
    <t>1:30,000 harvest</t>
  </si>
  <si>
    <t>HARVEST: 4 weeks after IV of 1e11 virus</t>
  </si>
  <si>
    <t>TTR Array</t>
  </si>
  <si>
    <t>2613 Het</t>
  </si>
  <si>
    <t>Tsx Array</t>
  </si>
  <si>
    <t>GFP</t>
  </si>
  <si>
    <t>2613 WT</t>
  </si>
  <si>
    <t>C9orf72 Array</t>
  </si>
  <si>
    <t>ug/ml TTR</t>
  </si>
  <si>
    <t>Male mice</t>
  </si>
  <si>
    <t>none</t>
  </si>
  <si>
    <t>OUTSIDE limits of detection</t>
  </si>
  <si>
    <t>Standard BC</t>
  </si>
  <si>
    <t>1 to 10000</t>
  </si>
  <si>
    <t>1 to 30000</t>
  </si>
  <si>
    <t>500 ng/mL</t>
  </si>
  <si>
    <t>250 ng/mL</t>
  </si>
  <si>
    <t>125 ng/mL</t>
  </si>
  <si>
    <t>62.5 ng/mL</t>
  </si>
  <si>
    <t>31.25 ng/mL</t>
  </si>
  <si>
    <t>15.6 ng/mL</t>
  </si>
  <si>
    <t>0 ng/mL</t>
  </si>
  <si>
    <t>Plate 1 Layout</t>
  </si>
  <si>
    <t>A</t>
  </si>
  <si>
    <t>1 wk 1</t>
  </si>
  <si>
    <t>1 wk 9</t>
  </si>
  <si>
    <t>Hvst 1</t>
  </si>
  <si>
    <t>STD 1</t>
  </si>
  <si>
    <t>B</t>
  </si>
  <si>
    <t>1wk 2</t>
  </si>
  <si>
    <t>1wk 10</t>
  </si>
  <si>
    <t>Hvst 2</t>
  </si>
  <si>
    <t>STD 2</t>
  </si>
  <si>
    <t>1wk 3</t>
  </si>
  <si>
    <t>1wk 11</t>
  </si>
  <si>
    <t>Hvst3</t>
  </si>
  <si>
    <t>STD 3</t>
  </si>
  <si>
    <t>D</t>
  </si>
  <si>
    <t>1wk 4</t>
  </si>
  <si>
    <t>1wk 12</t>
  </si>
  <si>
    <t>Hvst 4</t>
  </si>
  <si>
    <t>STD 4</t>
  </si>
  <si>
    <t>E</t>
  </si>
  <si>
    <t>1wk 5</t>
  </si>
  <si>
    <t>1wk 13</t>
  </si>
  <si>
    <t>Hvst 5</t>
  </si>
  <si>
    <t>STD 5</t>
  </si>
  <si>
    <t>F</t>
  </si>
  <si>
    <t>1wk 6</t>
  </si>
  <si>
    <t>1wk 14</t>
  </si>
  <si>
    <t>Hvst 6</t>
  </si>
  <si>
    <t>STD 6</t>
  </si>
  <si>
    <t>1wk 7</t>
  </si>
  <si>
    <t>1wk 15</t>
  </si>
  <si>
    <t>Blank</t>
  </si>
  <si>
    <t>H</t>
  </si>
  <si>
    <t>1wk 8</t>
  </si>
  <si>
    <t>&lt;&gt;</t>
  </si>
  <si>
    <t>Non-specific binding/background =</t>
  </si>
  <si>
    <t>Plate 1 Background corrected</t>
  </si>
  <si>
    <t>1:1000 is MAXED out</t>
  </si>
  <si>
    <t>Prism: Sigmoidal 4PL X is log</t>
  </si>
  <si>
    <t>Prism Analysis Mean X intropolated from curve:</t>
  </si>
  <si>
    <t>Excluded D8 from curve</t>
  </si>
  <si>
    <t>Sample</t>
  </si>
  <si>
    <t>Prism Concen ng/ml 1:200</t>
  </si>
  <si>
    <t>X200</t>
  </si>
  <si>
    <t>Prism Concen ng/ml 1:600</t>
  </si>
  <si>
    <t>X600</t>
  </si>
  <si>
    <t>Average ng/ ml</t>
  </si>
  <si>
    <t>Concentration ug/ml</t>
  </si>
  <si>
    <t>STANDARDs</t>
  </si>
  <si>
    <t>Abs</t>
  </si>
  <si>
    <t>EUROPA-1</t>
  </si>
  <si>
    <t>EUROPA-2</t>
  </si>
  <si>
    <t>EUROPA-3</t>
  </si>
  <si>
    <t>EUROPA-4</t>
  </si>
  <si>
    <t>EUROPA-5</t>
  </si>
  <si>
    <t>EUROPA-6</t>
  </si>
  <si>
    <t>EUROPA-7</t>
  </si>
  <si>
    <t>EUROPA-8</t>
  </si>
  <si>
    <t>EUROPA-9</t>
  </si>
  <si>
    <t>EUROPA-10</t>
  </si>
  <si>
    <t>EUROPA-11</t>
  </si>
  <si>
    <t>EUROPA-12</t>
  </si>
  <si>
    <t>EUROPA-13</t>
  </si>
  <si>
    <t>EUROPA-14</t>
  </si>
  <si>
    <t>EUROPA-15</t>
  </si>
  <si>
    <t>X3</t>
  </si>
  <si>
    <t>X2</t>
  </si>
  <si>
    <t>sub</t>
  </si>
  <si>
    <t>1:10000</t>
  </si>
  <si>
    <t>1:10,000 S23</t>
  </si>
  <si>
    <t>1:10,000 S24</t>
  </si>
  <si>
    <t>1:10,000 S25</t>
  </si>
  <si>
    <t>1:10,000 S26</t>
  </si>
  <si>
    <t>1:10,000 S27</t>
  </si>
  <si>
    <t>1:10,000 S28</t>
  </si>
  <si>
    <t>1:10,000 S29</t>
  </si>
  <si>
    <t>1:10,000 S30</t>
  </si>
  <si>
    <t>1:10,000 S31</t>
  </si>
  <si>
    <t>1:10,000 S32</t>
  </si>
  <si>
    <t>1:10,000 S33</t>
  </si>
  <si>
    <t>1:10,000 S34</t>
  </si>
  <si>
    <t>1:30000</t>
  </si>
  <si>
    <t>Plate</t>
  </si>
  <si>
    <t>Tissue</t>
  </si>
  <si>
    <t>Mouse #</t>
  </si>
  <si>
    <t>Expt</t>
  </si>
  <si>
    <t>Avg Tsx</t>
  </si>
  <si>
    <t>Avg B2M</t>
  </si>
  <si>
    <t>ddCT (F1H4)</t>
  </si>
  <si>
    <t>ddCT (LSL)</t>
  </si>
  <si>
    <t>ddCT (SAM)</t>
  </si>
  <si>
    <t>Rel Exp (F1H4)</t>
  </si>
  <si>
    <t>Rel Exp (LSL)</t>
  </si>
  <si>
    <t>average dct SAM</t>
  </si>
  <si>
    <t>average dct LSL</t>
  </si>
  <si>
    <t>average dct f1h4</t>
  </si>
  <si>
    <t>Avg ct F1H4</t>
  </si>
  <si>
    <t>Avg ct LSL</t>
  </si>
  <si>
    <t>LSL Tsx + 1mpk</t>
  </si>
  <si>
    <t>LSL Tsx + PBS</t>
  </si>
  <si>
    <t>SAM</t>
  </si>
  <si>
    <t>testes</t>
  </si>
  <si>
    <t>M3_dCas9SAM_Full2</t>
  </si>
  <si>
    <t>M12_Dcas9SAM_1</t>
  </si>
  <si>
    <t>M23_WTSAM_1</t>
  </si>
  <si>
    <t>F1H4 (WT)</t>
  </si>
  <si>
    <t>Mean Control</t>
  </si>
  <si>
    <t>AAV GeneZ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</si>
</sst>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0"/>
  </numFmts>
  <fonts count="15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rgb="FF000000"/>
      <name val="Helvetica"/>
      <family val="2"/>
    </font>
    <font>
      <sz val="12"/>
      <name val="Arial"/>
      <family val="2"/>
    </font>
    <font>
      <sz val="12"/>
      <color theme="1"/>
      <name val="Helvetica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D883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B19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8D3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5" borderId="1" xfId="0" applyFill="1" applyBorder="1"/>
    <xf numFmtId="2" fontId="0" fillId="5" borderId="1" xfId="0" applyNumberFormat="1" applyFill="1" applyBorder="1"/>
    <xf numFmtId="165" fontId="0" fillId="5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165" fontId="0" fillId="6" borderId="1" xfId="0" applyNumberFormat="1" applyFill="1" applyBorder="1"/>
    <xf numFmtId="165" fontId="0" fillId="7" borderId="1" xfId="0" applyNumberFormat="1" applyFill="1" applyBorder="1"/>
    <xf numFmtId="2" fontId="0" fillId="7" borderId="1" xfId="0" applyNumberFormat="1" applyFill="1" applyBorder="1"/>
    <xf numFmtId="165" fontId="0" fillId="0" borderId="1" xfId="0" applyNumberFormat="1" applyBorder="1"/>
    <xf numFmtId="0" fontId="0" fillId="7" borderId="1" xfId="0" applyFill="1" applyBorder="1"/>
    <xf numFmtId="2" fontId="0" fillId="0" borderId="1" xfId="0" applyNumberFormat="1" applyBorder="1"/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/>
    <xf numFmtId="0" fontId="0" fillId="11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64" fontId="0" fillId="0" borderId="1" xfId="0" applyNumberFormat="1" applyBorder="1"/>
    <xf numFmtId="2" fontId="4" fillId="0" borderId="1" xfId="0" applyNumberFormat="1" applyFont="1" applyBorder="1" applyAlignment="1">
      <alignment wrapText="1"/>
    </xf>
    <xf numFmtId="0" fontId="9" fillId="15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2" fontId="10" fillId="0" borderId="1" xfId="0" applyNumberFormat="1" applyFont="1" applyBorder="1"/>
    <xf numFmtId="164" fontId="10" fillId="0" borderId="1" xfId="0" applyNumberFormat="1" applyFont="1" applyBorder="1"/>
    <xf numFmtId="164" fontId="10" fillId="0" borderId="1" xfId="0" quotePrefix="1" applyNumberFormat="1" applyFont="1" applyBorder="1"/>
    <xf numFmtId="164" fontId="0" fillId="19" borderId="1" xfId="0" applyNumberFormat="1" applyFill="1" applyBorder="1"/>
    <xf numFmtId="49" fontId="0" fillId="0" borderId="1" xfId="0" applyNumberFormat="1" applyBorder="1"/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166" fontId="0" fillId="0" borderId="1" xfId="0" applyNumberFormat="1" applyBorder="1"/>
    <xf numFmtId="0" fontId="8" fillId="14" borderId="1" xfId="0" applyFont="1" applyFill="1" applyBorder="1"/>
    <xf numFmtId="11" fontId="0" fillId="0" borderId="1" xfId="0" applyNumberFormat="1" applyBorder="1"/>
    <xf numFmtId="0" fontId="4" fillId="0" borderId="1" xfId="0" applyFont="1" applyBorder="1" applyAlignment="1">
      <alignment wrapText="1"/>
    </xf>
    <xf numFmtId="2" fontId="0" fillId="16" borderId="1" xfId="0" applyNumberFormat="1" applyFill="1" applyBorder="1"/>
    <xf numFmtId="0" fontId="10" fillId="0" borderId="1" xfId="0" applyFont="1" applyBorder="1" applyAlignment="1">
      <alignment horizontal="left"/>
    </xf>
    <xf numFmtId="2" fontId="12" fillId="0" borderId="1" xfId="0" applyNumberFormat="1" applyFont="1" applyBorder="1"/>
    <xf numFmtId="2" fontId="10" fillId="0" borderId="1" xfId="1" applyNumberFormat="1" applyFont="1" applyBorder="1"/>
    <xf numFmtId="2" fontId="14" fillId="0" borderId="1" xfId="1" applyNumberFormat="1" applyFont="1" applyBorder="1"/>
    <xf numFmtId="2" fontId="0" fillId="17" borderId="1" xfId="0" applyNumberFormat="1" applyFill="1" applyBorder="1"/>
    <xf numFmtId="2" fontId="0" fillId="18" borderId="1" xfId="0" applyNumberFormat="1" applyFill="1" applyBorder="1"/>
    <xf numFmtId="2" fontId="0" fillId="0" borderId="1" xfId="0" applyNumberForma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20" borderId="6" xfId="0" applyFill="1" applyBorder="1"/>
    <xf numFmtId="2" fontId="0" fillId="0" borderId="6" xfId="0" applyNumberFormat="1" applyBorder="1"/>
    <xf numFmtId="0" fontId="0" fillId="0" borderId="6" xfId="0" applyBorder="1"/>
    <xf numFmtId="0" fontId="0" fillId="20" borderId="1" xfId="0" applyFill="1" applyBorder="1"/>
    <xf numFmtId="0" fontId="0" fillId="0" borderId="1" xfId="0" applyBorder="1" applyAlignment="1">
      <alignment horizontal="center"/>
    </xf>
    <xf numFmtId="0" fontId="0" fillId="21" borderId="1" xfId="0" applyFill="1" applyBorder="1"/>
    <xf numFmtId="2" fontId="0" fillId="20" borderId="1" xfId="0" applyNumberFormat="1" applyFill="1" applyBorder="1"/>
    <xf numFmtId="2" fontId="0" fillId="22" borderId="1" xfId="0" applyNumberFormat="1" applyFill="1" applyBorder="1"/>
    <xf numFmtId="0" fontId="0" fillId="22" borderId="1" xfId="0" applyFill="1" applyBorder="1"/>
    <xf numFmtId="0" fontId="0" fillId="23" borderId="1" xfId="0" applyFill="1" applyBorder="1"/>
    <xf numFmtId="0" fontId="0" fillId="23" borderId="7" xfId="0" applyFill="1" applyBorder="1"/>
    <xf numFmtId="0" fontId="0" fillId="0" borderId="7" xfId="0" applyBorder="1" applyAlignment="1">
      <alignment horizontal="center"/>
    </xf>
    <xf numFmtId="2" fontId="0" fillId="0" borderId="7" xfId="0" applyNumberFormat="1" applyBorder="1"/>
    <xf numFmtId="2" fontId="0" fillId="20" borderId="7" xfId="0" applyNumberFormat="1" applyFill="1" applyBorder="1"/>
    <xf numFmtId="2" fontId="0" fillId="22" borderId="7" xfId="0" applyNumberFormat="1" applyFill="1" applyBorder="1"/>
    <xf numFmtId="0" fontId="0" fillId="0" borderId="7" xfId="0" applyBorder="1"/>
    <xf numFmtId="0" fontId="2" fillId="0" borderId="1" xfId="0" applyFont="1" applyBorder="1" applyAlignment="1">
      <alignment horizontal="center" vertical="center"/>
    </xf>
    <xf numFmtId="165" fontId="0" fillId="7" borderId="8" xfId="0" applyNumberFormat="1" applyFill="1" applyBorder="1" applyAlignment="1">
      <alignment horizontal="center"/>
    </xf>
    <xf numFmtId="165" fontId="0" fillId="7" borderId="9" xfId="0" applyNumberFormat="1" applyFill="1" applyBorder="1" applyAlignment="1">
      <alignment horizontal="center"/>
    </xf>
    <xf numFmtId="165" fontId="0" fillId="7" borderId="6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D4BE31D3-1AB2-8E44-A643-D15EA564CEC3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'[1]1 10000'!$M$38</c:f>
              <c:strCache>
                <c:ptCount val="1"/>
                <c:pt idx="0">
                  <c:v>STANDARDs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6.2293963254593174E-2"/>
                  <c:y val="-3.36085593467483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'[1]1 10000'!$L$39:$L$45</c:f>
              <c:numCache>
                <c:formatCode>General</c:formatCode>
                <c:ptCount val="7"/>
                <c:pt idx="0">
                  <c:v>0.39099999889731407</c:v>
                </c:pt>
                <c:pt idx="1">
                  <c:v>0.31259999796748161</c:v>
                </c:pt>
                <c:pt idx="2">
                  <c:v>0.2073499970138073</c:v>
                </c:pt>
                <c:pt idx="3">
                  <c:v>0.12644999846816063</c:v>
                </c:pt>
                <c:pt idx="4">
                  <c:v>7.1449998766183853E-2</c:v>
                </c:pt>
                <c:pt idx="5">
                  <c:v>3.3400002866983414E-2</c:v>
                </c:pt>
                <c:pt idx="6">
                  <c:v>2.8499998152256012E-3</c:v>
                </c:pt>
              </c:numCache>
            </c:numRef>
          </c:xVal>
          <c:yVal>
            <c:numRef>
              <c:f>'[1]1 10000'!$M$39:$M$45</c:f>
              <c:numCache>
                <c:formatCode>General</c:formatCode>
                <c:ptCount val="7"/>
                <c:pt idx="0">
                  <c:v>500</c:v>
                </c:pt>
                <c:pt idx="1">
                  <c:v>250</c:v>
                </c:pt>
                <c:pt idx="2">
                  <c:v>125</c:v>
                </c:pt>
                <c:pt idx="3">
                  <c:v>62.5</c:v>
                </c:pt>
                <c:pt idx="4">
                  <c:v>31.25</c:v>
                </c:pt>
                <c:pt idx="5">
                  <c:v>15.63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22-1544-886A-44B750B33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63567"/>
        <c:axId val="22466223"/>
      </c:scatterChart>
      <c:valAx>
        <c:axId val="22463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66223"/>
        <c:crosses val="autoZero"/>
        <c:crossBetween val="midCat"/>
      </c:valAx>
      <c:valAx>
        <c:axId val="2246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63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'[1]1 30000'!$M$38</c:f>
              <c:strCache>
                <c:ptCount val="1"/>
                <c:pt idx="0">
                  <c:v>STANDARDs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6.2293963254593174E-2"/>
                  <c:y val="-3.360855934674832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'[1]1 30000'!$L$39:$L$45</c:f>
              <c:numCache>
                <c:formatCode>General</c:formatCode>
                <c:ptCount val="7"/>
                <c:pt idx="0">
                  <c:v>0.38930000830441713</c:v>
                </c:pt>
                <c:pt idx="1">
                  <c:v>0.32609999645501375</c:v>
                </c:pt>
                <c:pt idx="2">
                  <c:v>0.21720000077039003</c:v>
                </c:pt>
                <c:pt idx="3">
                  <c:v>0.12799999583512545</c:v>
                </c:pt>
                <c:pt idx="4">
                  <c:v>6.6099998541176319E-2</c:v>
                </c:pt>
                <c:pt idx="5">
                  <c:v>3.1549998559057713E-2</c:v>
                </c:pt>
                <c:pt idx="6">
                  <c:v>2.000005915760994E-4</c:v>
                </c:pt>
              </c:numCache>
            </c:numRef>
          </c:xVal>
          <c:yVal>
            <c:numRef>
              <c:f>'[1]1 30000'!$M$39:$M$45</c:f>
              <c:numCache>
                <c:formatCode>General</c:formatCode>
                <c:ptCount val="7"/>
                <c:pt idx="0">
                  <c:v>500</c:v>
                </c:pt>
                <c:pt idx="1">
                  <c:v>250</c:v>
                </c:pt>
                <c:pt idx="2">
                  <c:v>125</c:v>
                </c:pt>
                <c:pt idx="3">
                  <c:v>62.5</c:v>
                </c:pt>
                <c:pt idx="4">
                  <c:v>31.25</c:v>
                </c:pt>
                <c:pt idx="5">
                  <c:v>15.63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7B-D047-8219-9C3E32F90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63567"/>
        <c:axId val="22466223"/>
      </c:scatterChart>
      <c:valAx>
        <c:axId val="22463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66223"/>
        <c:crosses val="autoZero"/>
        <c:crossBetween val="midCat"/>
      </c:valAx>
      <c:valAx>
        <c:axId val="22466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463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tiff"/><Relationship Id="rId1" Type="http://schemas.openxmlformats.org/officeDocument/2006/relationships/image" Target="../media/image4.png"/><Relationship Id="rId6" Type="http://schemas.openxmlformats.org/officeDocument/2006/relationships/image" Target="../media/image9.tiff"/><Relationship Id="rId5" Type="http://schemas.openxmlformats.org/officeDocument/2006/relationships/image" Target="../media/image8.png"/><Relationship Id="rId4" Type="http://schemas.openxmlformats.org/officeDocument/2006/relationships/image" Target="../media/image7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g"/><Relationship Id="rId2" Type="http://schemas.openxmlformats.org/officeDocument/2006/relationships/image" Target="../media/image11.jpg"/><Relationship Id="rId1" Type="http://schemas.openxmlformats.org/officeDocument/2006/relationships/image" Target="../media/image10.jpg"/><Relationship Id="rId4" Type="http://schemas.openxmlformats.org/officeDocument/2006/relationships/image" Target="../media/image1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tiff"/><Relationship Id="rId1" Type="http://schemas.openxmlformats.org/officeDocument/2006/relationships/image" Target="../media/image4.png"/><Relationship Id="rId6" Type="http://schemas.openxmlformats.org/officeDocument/2006/relationships/image" Target="../media/image9.tiff"/><Relationship Id="rId5" Type="http://schemas.openxmlformats.org/officeDocument/2006/relationships/image" Target="../media/image8.png"/><Relationship Id="rId4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457200</xdr:colOff>
      <xdr:row>41</xdr:row>
      <xdr:rowOff>113102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E803E3-B4F5-054A-B6A5-34B5AC91F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88700" cy="8444302"/>
        </a:xfrm>
        <a:prstGeom prst="rect">
          <a:avLst/>
        </a:prstGeom>
      </xdr:spPr>
    </xdr:pic>
    <xdr:clientData/>
  </xdr:twoCellAnchor>
  <xdr:oneCellAnchor>
    <xdr:from>
      <xdr:col>2</xdr:col>
      <xdr:colOff>223262</xdr:colOff>
      <xdr:row>3</xdr:row>
      <xdr:rowOff>63500</xdr:rowOff>
    </xdr:from>
    <xdr:ext cx="3757182" cy="302968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D12B01D-0C0C-A141-9030-D7604374551A}"/>
            </a:ext>
          </a:extLst>
        </xdr:cNvPr>
        <xdr:cNvSpPr txBox="1"/>
      </xdr:nvSpPr>
      <xdr:spPr>
        <a:xfrm>
          <a:off x="10954762" y="3721100"/>
          <a:ext cx="3757182" cy="3029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latin typeface="Bookman Old Style" panose="02050604050505020204" pitchFamily="18" charset="0"/>
            </a:rPr>
            <a:t>Thermofisher (</a:t>
          </a:r>
          <a:r>
            <a:rPr lang="de-DE" sz="1400">
              <a:latin typeface="Bookman Old Style" panose="02050604050505020204" pitchFamily="18" charset="0"/>
            </a:rPr>
            <a:t>MA5-23519</a:t>
          </a:r>
          <a:r>
            <a:rPr lang="en-US" sz="1400">
              <a:latin typeface="Bookman Old Style" panose="02050604050505020204" pitchFamily="18" charset="0"/>
            </a:rPr>
            <a:t>) CAS9 1:1000</a:t>
          </a:r>
        </a:p>
      </xdr:txBody>
    </xdr:sp>
    <xdr:clientData/>
  </xdr:oneCellAnchor>
  <xdr:oneCellAnchor>
    <xdr:from>
      <xdr:col>6</xdr:col>
      <xdr:colOff>680462</xdr:colOff>
      <xdr:row>30</xdr:row>
      <xdr:rowOff>101600</xdr:rowOff>
    </xdr:from>
    <xdr:ext cx="2794000" cy="31149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6480673-F304-154B-AC9B-8FDADAD2EA68}"/>
            </a:ext>
          </a:extLst>
        </xdr:cNvPr>
        <xdr:cNvSpPr txBox="1"/>
      </xdr:nvSpPr>
      <xdr:spPr>
        <a:xfrm>
          <a:off x="5633462" y="6197600"/>
          <a:ext cx="279400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latin typeface="Bookman Old Style" panose="02050604050505020204" pitchFamily="18" charset="0"/>
            </a:rPr>
            <a:t>Actin 1:10,000</a:t>
          </a:r>
        </a:p>
      </xdr:txBody>
    </xdr:sp>
    <xdr:clientData/>
  </xdr:oneCellAnchor>
  <xdr:twoCellAnchor>
    <xdr:from>
      <xdr:col>6</xdr:col>
      <xdr:colOff>490362</xdr:colOff>
      <xdr:row>9</xdr:row>
      <xdr:rowOff>183463</xdr:rowOff>
    </xdr:from>
    <xdr:to>
      <xdr:col>6</xdr:col>
      <xdr:colOff>767361</xdr:colOff>
      <xdr:row>12</xdr:row>
      <xdr:rowOff>186531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id="{43172381-CBED-B349-BDB8-8CBAC1713518}"/>
            </a:ext>
          </a:extLst>
        </xdr:cNvPr>
        <xdr:cNvSpPr txBox="1"/>
      </xdr:nvSpPr>
      <xdr:spPr>
        <a:xfrm rot="5400000">
          <a:off x="14356028" y="5228097"/>
          <a:ext cx="61266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Ladder</a:t>
          </a:r>
        </a:p>
      </xdr:txBody>
    </xdr:sp>
    <xdr:clientData/>
  </xdr:twoCellAnchor>
  <xdr:twoCellAnchor>
    <xdr:from>
      <xdr:col>6</xdr:col>
      <xdr:colOff>694867</xdr:colOff>
      <xdr:row>10</xdr:row>
      <xdr:rowOff>151247</xdr:rowOff>
    </xdr:from>
    <xdr:to>
      <xdr:col>7</xdr:col>
      <xdr:colOff>485241</xdr:colOff>
      <xdr:row>12</xdr:row>
      <xdr:rowOff>21846</xdr:rowOff>
    </xdr:to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id="{1C80C736-2A01-0D40-83F7-CDF5362184BD}"/>
            </a:ext>
          </a:extLst>
        </xdr:cNvPr>
        <xdr:cNvSpPr txBox="1"/>
      </xdr:nvSpPr>
      <xdr:spPr>
        <a:xfrm>
          <a:off x="14728367" y="5231247"/>
          <a:ext cx="6158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98 kDa</a:t>
          </a:r>
        </a:p>
      </xdr:txBody>
    </xdr:sp>
    <xdr:clientData/>
  </xdr:twoCellAnchor>
  <xdr:twoCellAnchor>
    <xdr:from>
      <xdr:col>6</xdr:col>
      <xdr:colOff>698400</xdr:colOff>
      <xdr:row>8</xdr:row>
      <xdr:rowOff>67935</xdr:rowOff>
    </xdr:from>
    <xdr:to>
      <xdr:col>7</xdr:col>
      <xdr:colOff>567321</xdr:colOff>
      <xdr:row>9</xdr:row>
      <xdr:rowOff>141734</xdr:rowOff>
    </xdr:to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id="{A5A5926D-2FD0-774F-A125-94D11062848F}"/>
            </a:ext>
          </a:extLst>
        </xdr:cNvPr>
        <xdr:cNvSpPr txBox="1"/>
      </xdr:nvSpPr>
      <xdr:spPr>
        <a:xfrm>
          <a:off x="14731900" y="4741535"/>
          <a:ext cx="69442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198 kDa</a:t>
          </a:r>
        </a:p>
      </xdr:txBody>
    </xdr:sp>
    <xdr:clientData/>
  </xdr:twoCellAnchor>
  <xdr:twoCellAnchor>
    <xdr:from>
      <xdr:col>3</xdr:col>
      <xdr:colOff>12802</xdr:colOff>
      <xdr:row>10</xdr:row>
      <xdr:rowOff>46264</xdr:rowOff>
    </xdr:from>
    <xdr:to>
      <xdr:col>3</xdr:col>
      <xdr:colOff>289801</xdr:colOff>
      <xdr:row>16</xdr:row>
      <xdr:rowOff>54451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5423F4A3-A748-F546-9E44-DCCF8B9D79BC}"/>
            </a:ext>
          </a:extLst>
        </xdr:cNvPr>
        <xdr:cNvSpPr txBox="1"/>
      </xdr:nvSpPr>
      <xdr:spPr>
        <a:xfrm rot="5400000">
          <a:off x="11094608" y="5601458"/>
          <a:ext cx="12273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Liver Cas9 Ready</a:t>
          </a:r>
        </a:p>
      </xdr:txBody>
    </xdr:sp>
    <xdr:clientData/>
  </xdr:twoCellAnchor>
  <xdr:twoCellAnchor>
    <xdr:from>
      <xdr:col>3</xdr:col>
      <xdr:colOff>367780</xdr:colOff>
      <xdr:row>10</xdr:row>
      <xdr:rowOff>116400</xdr:rowOff>
    </xdr:from>
    <xdr:to>
      <xdr:col>3</xdr:col>
      <xdr:colOff>644779</xdr:colOff>
      <xdr:row>16</xdr:row>
      <xdr:rowOff>900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A70DCCBC-A6A1-DC4F-B4F3-FD419B9B95DD}"/>
            </a:ext>
          </a:extLst>
        </xdr:cNvPr>
        <xdr:cNvSpPr txBox="1"/>
      </xdr:nvSpPr>
      <xdr:spPr>
        <a:xfrm rot="5400000">
          <a:off x="11511430" y="5609750"/>
          <a:ext cx="110370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2613 SAM CB4</a:t>
          </a:r>
        </a:p>
      </xdr:txBody>
    </xdr:sp>
    <xdr:clientData/>
  </xdr:twoCellAnchor>
  <xdr:twoCellAnchor>
    <xdr:from>
      <xdr:col>3</xdr:col>
      <xdr:colOff>718062</xdr:colOff>
      <xdr:row>10</xdr:row>
      <xdr:rowOff>145444</xdr:rowOff>
    </xdr:from>
    <xdr:to>
      <xdr:col>4</xdr:col>
      <xdr:colOff>169561</xdr:colOff>
      <xdr:row>16</xdr:row>
      <xdr:rowOff>31547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E25AFB5B-0E9B-2C4F-B51D-72CFE0C7ED38}"/>
            </a:ext>
          </a:extLst>
        </xdr:cNvPr>
        <xdr:cNvSpPr txBox="1"/>
      </xdr:nvSpPr>
      <xdr:spPr>
        <a:xfrm rot="5400000">
          <a:off x="11860910" y="5639596"/>
          <a:ext cx="110530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2613 SAM BB3</a:t>
          </a:r>
        </a:p>
      </xdr:txBody>
    </xdr:sp>
    <xdr:clientData/>
  </xdr:twoCellAnchor>
  <xdr:twoCellAnchor>
    <xdr:from>
      <xdr:col>4</xdr:col>
      <xdr:colOff>236642</xdr:colOff>
      <xdr:row>10</xdr:row>
      <xdr:rowOff>167198</xdr:rowOff>
    </xdr:from>
    <xdr:to>
      <xdr:col>4</xdr:col>
      <xdr:colOff>513641</xdr:colOff>
      <xdr:row>17</xdr:row>
      <xdr:rowOff>88949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1FE1C1CC-E70B-DC45-A0AA-9241EF37EC27}"/>
            </a:ext>
          </a:extLst>
        </xdr:cNvPr>
        <xdr:cNvSpPr txBox="1"/>
      </xdr:nvSpPr>
      <xdr:spPr>
        <a:xfrm rot="5400000">
          <a:off x="12085566" y="5780774"/>
          <a:ext cx="13441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2612 LSL-SAM AF5</a:t>
          </a:r>
        </a:p>
      </xdr:txBody>
    </xdr:sp>
    <xdr:clientData/>
  </xdr:twoCellAnchor>
  <xdr:twoCellAnchor>
    <xdr:from>
      <xdr:col>4</xdr:col>
      <xdr:colOff>572222</xdr:colOff>
      <xdr:row>10</xdr:row>
      <xdr:rowOff>179898</xdr:rowOff>
    </xdr:from>
    <xdr:to>
      <xdr:col>5</xdr:col>
      <xdr:colOff>23721</xdr:colOff>
      <xdr:row>17</xdr:row>
      <xdr:rowOff>101649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41AEA4D3-9101-D64A-AF3D-9A3F23590C50}"/>
            </a:ext>
          </a:extLst>
        </xdr:cNvPr>
        <xdr:cNvSpPr txBox="1"/>
      </xdr:nvSpPr>
      <xdr:spPr>
        <a:xfrm rot="5400000">
          <a:off x="12421146" y="5793474"/>
          <a:ext cx="134415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2612 LSL-SAM AF3</a:t>
          </a:r>
        </a:p>
      </xdr:txBody>
    </xdr:sp>
    <xdr:clientData/>
  </xdr:twoCellAnchor>
  <xdr:twoCellAnchor>
    <xdr:from>
      <xdr:col>5</xdr:col>
      <xdr:colOff>207103</xdr:colOff>
      <xdr:row>10</xdr:row>
      <xdr:rowOff>160375</xdr:rowOff>
    </xdr:from>
    <xdr:to>
      <xdr:col>5</xdr:col>
      <xdr:colOff>484102</xdr:colOff>
      <xdr:row>14</xdr:row>
      <xdr:rowOff>133368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46105AD8-80D5-8241-864C-7C6956818748}"/>
            </a:ext>
          </a:extLst>
        </xdr:cNvPr>
        <xdr:cNvSpPr txBox="1"/>
      </xdr:nvSpPr>
      <xdr:spPr>
        <a:xfrm rot="5400000">
          <a:off x="13160706" y="5494772"/>
          <a:ext cx="7857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2600 AB8</a:t>
          </a:r>
        </a:p>
      </xdr:txBody>
    </xdr:sp>
    <xdr:clientData/>
  </xdr:twoCellAnchor>
  <xdr:twoCellAnchor>
    <xdr:from>
      <xdr:col>5</xdr:col>
      <xdr:colOff>578584</xdr:colOff>
      <xdr:row>10</xdr:row>
      <xdr:rowOff>192796</xdr:rowOff>
    </xdr:from>
    <xdr:to>
      <xdr:col>6</xdr:col>
      <xdr:colOff>30083</xdr:colOff>
      <xdr:row>14</xdr:row>
      <xdr:rowOff>172201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id="{E5861A03-8032-5544-B1FF-4ABC2F8D1A18}"/>
            </a:ext>
          </a:extLst>
        </xdr:cNvPr>
        <xdr:cNvSpPr txBox="1"/>
      </xdr:nvSpPr>
      <xdr:spPr>
        <a:xfrm rot="5400000">
          <a:off x="13528981" y="5530399"/>
          <a:ext cx="79220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2600 AA4</a:t>
          </a:r>
        </a:p>
      </xdr:txBody>
    </xdr:sp>
    <xdr:clientData/>
  </xdr:twoCellAnchor>
  <xdr:twoCellAnchor>
    <xdr:from>
      <xdr:col>6</xdr:col>
      <xdr:colOff>86465</xdr:colOff>
      <xdr:row>11</xdr:row>
      <xdr:rowOff>16484</xdr:rowOff>
    </xdr:from>
    <xdr:to>
      <xdr:col>6</xdr:col>
      <xdr:colOff>363464</xdr:colOff>
      <xdr:row>13</xdr:row>
      <xdr:rowOff>118557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id="{561CF486-3C06-9145-8EC8-96B52BAFCF1F}"/>
            </a:ext>
          </a:extLst>
        </xdr:cNvPr>
        <xdr:cNvSpPr txBox="1"/>
      </xdr:nvSpPr>
      <xdr:spPr>
        <a:xfrm rot="5400000">
          <a:off x="14004228" y="5415421"/>
          <a:ext cx="50847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F1H4</a:t>
          </a:r>
        </a:p>
      </xdr:txBody>
    </xdr:sp>
    <xdr:clientData/>
  </xdr:twoCellAnchor>
  <xdr:twoCellAnchor>
    <xdr:from>
      <xdr:col>2</xdr:col>
      <xdr:colOff>448450</xdr:colOff>
      <xdr:row>11</xdr:row>
      <xdr:rowOff>132665</xdr:rowOff>
    </xdr:from>
    <xdr:to>
      <xdr:col>2</xdr:col>
      <xdr:colOff>725449</xdr:colOff>
      <xdr:row>14</xdr:row>
      <xdr:rowOff>135733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id="{67CAC6B4-3801-FC4B-8A93-D492DB5C9EDC}"/>
            </a:ext>
          </a:extLst>
        </xdr:cNvPr>
        <xdr:cNvSpPr txBox="1"/>
      </xdr:nvSpPr>
      <xdr:spPr>
        <a:xfrm rot="5400000">
          <a:off x="11012116" y="5583699"/>
          <a:ext cx="61266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Ladder</a:t>
          </a:r>
        </a:p>
      </xdr:txBody>
    </xdr:sp>
    <xdr:clientData/>
  </xdr:twoCellAnchor>
  <xdr:twoCellAnchor>
    <xdr:from>
      <xdr:col>1</xdr:col>
      <xdr:colOff>662154</xdr:colOff>
      <xdr:row>8</xdr:row>
      <xdr:rowOff>102018</xdr:rowOff>
    </xdr:from>
    <xdr:to>
      <xdr:col>2</xdr:col>
      <xdr:colOff>531075</xdr:colOff>
      <xdr:row>9</xdr:row>
      <xdr:rowOff>175817</xdr:rowOff>
    </xdr:to>
    <xdr:sp macro="" textlink="">
      <xdr:nvSpPr>
        <xdr:cNvPr id="19" name="TextBox 20">
          <a:extLst>
            <a:ext uri="{FF2B5EF4-FFF2-40B4-BE49-F238E27FC236}">
              <a16:creationId xmlns:a16="http://schemas.microsoft.com/office/drawing/2014/main" id="{E96ADF52-6EB1-1E4F-8C0C-A7902A64C0E5}"/>
            </a:ext>
          </a:extLst>
        </xdr:cNvPr>
        <xdr:cNvSpPr txBox="1"/>
      </xdr:nvSpPr>
      <xdr:spPr>
        <a:xfrm>
          <a:off x="10568154" y="4775618"/>
          <a:ext cx="69442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150 kDa</a:t>
          </a:r>
        </a:p>
      </xdr:txBody>
    </xdr:sp>
    <xdr:clientData/>
  </xdr:twoCellAnchor>
  <xdr:twoCellAnchor>
    <xdr:from>
      <xdr:col>1</xdr:col>
      <xdr:colOff>655062</xdr:colOff>
      <xdr:row>10</xdr:row>
      <xdr:rowOff>58014</xdr:rowOff>
    </xdr:from>
    <xdr:to>
      <xdr:col>2</xdr:col>
      <xdr:colOff>523983</xdr:colOff>
      <xdr:row>11</xdr:row>
      <xdr:rowOff>131813</xdr:rowOff>
    </xdr:to>
    <xdr:sp macro="" textlink="">
      <xdr:nvSpPr>
        <xdr:cNvPr id="20" name="TextBox 21">
          <a:extLst>
            <a:ext uri="{FF2B5EF4-FFF2-40B4-BE49-F238E27FC236}">
              <a16:creationId xmlns:a16="http://schemas.microsoft.com/office/drawing/2014/main" id="{339D13A8-99C8-C64D-B390-27D220A0552E}"/>
            </a:ext>
          </a:extLst>
        </xdr:cNvPr>
        <xdr:cNvSpPr txBox="1"/>
      </xdr:nvSpPr>
      <xdr:spPr>
        <a:xfrm>
          <a:off x="10561062" y="5138014"/>
          <a:ext cx="69442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100 kDa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97</xdr:row>
      <xdr:rowOff>44450</xdr:rowOff>
    </xdr:from>
    <xdr:to>
      <xdr:col>12</xdr:col>
      <xdr:colOff>1841500</xdr:colOff>
      <xdr:row>109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45A3B5-3096-FF47-AE9B-4366C6E18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774700</xdr:colOff>
      <xdr:row>79</xdr:row>
      <xdr:rowOff>31750</xdr:rowOff>
    </xdr:from>
    <xdr:to>
      <xdr:col>28</xdr:col>
      <xdr:colOff>241300</xdr:colOff>
      <xdr:row>91</xdr:row>
      <xdr:rowOff>120650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498D04-E1F1-ED4E-BC00-E6EE9C39C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37</xdr:row>
      <xdr:rowOff>44306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02DD64-D499-D84D-A688-0417D23DB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58400" cy="7562706"/>
        </a:xfrm>
        <a:prstGeom prst="rect">
          <a:avLst/>
        </a:prstGeom>
      </xdr:spPr>
    </xdr:pic>
    <xdr:clientData/>
  </xdr:twoCellAnchor>
  <xdr:twoCellAnchor editAs="oneCell">
    <xdr:from>
      <xdr:col>14</xdr:col>
      <xdr:colOff>25400</xdr:colOff>
      <xdr:row>0</xdr:row>
      <xdr:rowOff>0</xdr:rowOff>
    </xdr:from>
    <xdr:to>
      <xdr:col>26</xdr:col>
      <xdr:colOff>177800</xdr:colOff>
      <xdr:row>37</xdr:row>
      <xdr:rowOff>44306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4EB360-5E17-194F-B75F-52AF471EA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0"/>
          <a:ext cx="10058400" cy="7562706"/>
        </a:xfrm>
        <a:prstGeom prst="rect">
          <a:avLst/>
        </a:prstGeom>
      </xdr:spPr>
    </xdr:pic>
    <xdr:clientData/>
  </xdr:twoCellAnchor>
  <xdr:twoCellAnchor>
    <xdr:from>
      <xdr:col>21</xdr:col>
      <xdr:colOff>330200</xdr:colOff>
      <xdr:row>9</xdr:row>
      <xdr:rowOff>139700</xdr:rowOff>
    </xdr:from>
    <xdr:to>
      <xdr:col>22</xdr:col>
      <xdr:colOff>658711</xdr:colOff>
      <xdr:row>10</xdr:row>
      <xdr:rowOff>152400</xdr:rowOff>
    </xdr:to>
    <xdr:sp macro="" textlink="">
      <xdr:nvSpPr>
        <xdr:cNvPr id="4" name="Title 4">
          <a:extLst>
            <a:ext uri="{FF2B5EF4-FFF2-40B4-BE49-F238E27FC236}">
              <a16:creationId xmlns:a16="http://schemas.microsoft.com/office/drawing/2014/main" id="{8F62CEFC-1D5B-D247-9C95-FC4ED3781838}"/>
            </a:ext>
          </a:extLst>
        </xdr:cNvPr>
        <xdr:cNvSpPr txBox="1">
          <a:spLocks/>
        </xdr:cNvSpPr>
      </xdr:nvSpPr>
      <xdr:spPr>
        <a:xfrm>
          <a:off x="17665700" y="19685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Spleen Lysate</a:t>
          </a:r>
        </a:p>
      </xdr:txBody>
    </xdr:sp>
    <xdr:clientData/>
  </xdr:twoCellAnchor>
  <xdr:twoCellAnchor>
    <xdr:from>
      <xdr:col>18</xdr:col>
      <xdr:colOff>558800</xdr:colOff>
      <xdr:row>9</xdr:row>
      <xdr:rowOff>101600</xdr:rowOff>
    </xdr:from>
    <xdr:to>
      <xdr:col>20</xdr:col>
      <xdr:colOff>61811</xdr:colOff>
      <xdr:row>10</xdr:row>
      <xdr:rowOff>114300</xdr:rowOff>
    </xdr:to>
    <xdr:sp macro="" textlink="">
      <xdr:nvSpPr>
        <xdr:cNvPr id="5" name="Title 4">
          <a:extLst>
            <a:ext uri="{FF2B5EF4-FFF2-40B4-BE49-F238E27FC236}">
              <a16:creationId xmlns:a16="http://schemas.microsoft.com/office/drawing/2014/main" id="{B58DDDB3-FDEC-C44F-AD1C-A90CD55F223E}"/>
            </a:ext>
          </a:extLst>
        </xdr:cNvPr>
        <xdr:cNvSpPr txBox="1">
          <a:spLocks/>
        </xdr:cNvSpPr>
      </xdr:nvSpPr>
      <xdr:spPr>
        <a:xfrm>
          <a:off x="15417800" y="19304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Kidney Lysate</a:t>
          </a:r>
        </a:p>
      </xdr:txBody>
    </xdr:sp>
    <xdr:clientData/>
  </xdr:twoCellAnchor>
  <xdr:twoCellAnchor>
    <xdr:from>
      <xdr:col>21</xdr:col>
      <xdr:colOff>144239</xdr:colOff>
      <xdr:row>4</xdr:row>
      <xdr:rowOff>38100</xdr:rowOff>
    </xdr:from>
    <xdr:to>
      <xdr:col>25</xdr:col>
      <xdr:colOff>299387</xdr:colOff>
      <xdr:row>8</xdr:row>
      <xdr:rowOff>19656</xdr:rowOff>
    </xdr:to>
    <xdr:sp macro="" textlink="">
      <xdr:nvSpPr>
        <xdr:cNvPr id="7" name="Title 4">
          <a:extLst>
            <a:ext uri="{FF2B5EF4-FFF2-40B4-BE49-F238E27FC236}">
              <a16:creationId xmlns:a16="http://schemas.microsoft.com/office/drawing/2014/main" id="{92034709-A228-4A42-B146-0B5DF5DE897A}"/>
            </a:ext>
          </a:extLst>
        </xdr:cNvPr>
        <xdr:cNvSpPr txBox="1">
          <a:spLocks/>
        </xdr:cNvSpPr>
      </xdr:nvSpPr>
      <xdr:spPr>
        <a:xfrm>
          <a:off x="17479739" y="850900"/>
          <a:ext cx="3457148" cy="794356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       4            5            10         11          19          20</a:t>
          </a:r>
        </a:p>
      </xdr:txBody>
    </xdr:sp>
    <xdr:clientData/>
  </xdr:twoCellAnchor>
  <xdr:twoCellAnchor>
    <xdr:from>
      <xdr:col>20</xdr:col>
      <xdr:colOff>101600</xdr:colOff>
      <xdr:row>22</xdr:row>
      <xdr:rowOff>152400</xdr:rowOff>
    </xdr:from>
    <xdr:to>
      <xdr:col>21</xdr:col>
      <xdr:colOff>430111</xdr:colOff>
      <xdr:row>23</xdr:row>
      <xdr:rowOff>165100</xdr:rowOff>
    </xdr:to>
    <xdr:sp macro="" textlink="">
      <xdr:nvSpPr>
        <xdr:cNvPr id="8" name="Title 4">
          <a:extLst>
            <a:ext uri="{FF2B5EF4-FFF2-40B4-BE49-F238E27FC236}">
              <a16:creationId xmlns:a16="http://schemas.microsoft.com/office/drawing/2014/main" id="{05ED7B57-5CEF-014E-9636-3035075C824A}"/>
            </a:ext>
          </a:extLst>
        </xdr:cNvPr>
        <xdr:cNvSpPr txBox="1">
          <a:spLocks/>
        </xdr:cNvSpPr>
      </xdr:nvSpPr>
      <xdr:spPr>
        <a:xfrm>
          <a:off x="16611600" y="46228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Liver Lysate</a:t>
          </a:r>
        </a:p>
      </xdr:txBody>
    </xdr:sp>
    <xdr:clientData/>
  </xdr:twoCellAnchor>
  <xdr:twoCellAnchor>
    <xdr:from>
      <xdr:col>6</xdr:col>
      <xdr:colOff>533400</xdr:colOff>
      <xdr:row>10</xdr:row>
      <xdr:rowOff>190500</xdr:rowOff>
    </xdr:from>
    <xdr:to>
      <xdr:col>8</xdr:col>
      <xdr:colOff>36411</xdr:colOff>
      <xdr:row>12</xdr:row>
      <xdr:rowOff>0</xdr:rowOff>
    </xdr:to>
    <xdr:sp macro="" textlink="">
      <xdr:nvSpPr>
        <xdr:cNvPr id="9" name="Title 4">
          <a:extLst>
            <a:ext uri="{FF2B5EF4-FFF2-40B4-BE49-F238E27FC236}">
              <a16:creationId xmlns:a16="http://schemas.microsoft.com/office/drawing/2014/main" id="{75EBD4E5-8D48-7B4B-8976-1F8C751E9FCF}"/>
            </a:ext>
          </a:extLst>
        </xdr:cNvPr>
        <xdr:cNvSpPr txBox="1">
          <a:spLocks/>
        </xdr:cNvSpPr>
      </xdr:nvSpPr>
      <xdr:spPr>
        <a:xfrm>
          <a:off x="5486400" y="22225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Spleen Lysate</a:t>
          </a:r>
        </a:p>
      </xdr:txBody>
    </xdr:sp>
    <xdr:clientData/>
  </xdr:twoCellAnchor>
  <xdr:twoCellAnchor>
    <xdr:from>
      <xdr:col>4</xdr:col>
      <xdr:colOff>596900</xdr:colOff>
      <xdr:row>11</xdr:row>
      <xdr:rowOff>0</xdr:rowOff>
    </xdr:from>
    <xdr:to>
      <xdr:col>6</xdr:col>
      <xdr:colOff>99911</xdr:colOff>
      <xdr:row>12</xdr:row>
      <xdr:rowOff>12700</xdr:rowOff>
    </xdr:to>
    <xdr:sp macro="" textlink="">
      <xdr:nvSpPr>
        <xdr:cNvPr id="10" name="Title 4">
          <a:extLst>
            <a:ext uri="{FF2B5EF4-FFF2-40B4-BE49-F238E27FC236}">
              <a16:creationId xmlns:a16="http://schemas.microsoft.com/office/drawing/2014/main" id="{1AB6F0BE-FE92-FA4D-92D5-E07B1F4A1188}"/>
            </a:ext>
          </a:extLst>
        </xdr:cNvPr>
        <xdr:cNvSpPr txBox="1">
          <a:spLocks/>
        </xdr:cNvSpPr>
      </xdr:nvSpPr>
      <xdr:spPr>
        <a:xfrm>
          <a:off x="3898900" y="22352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Kidney Lysate</a:t>
          </a:r>
        </a:p>
      </xdr:txBody>
    </xdr:sp>
    <xdr:clientData/>
  </xdr:twoCellAnchor>
  <xdr:twoCellAnchor>
    <xdr:from>
      <xdr:col>5</xdr:col>
      <xdr:colOff>368300</xdr:colOff>
      <xdr:row>22</xdr:row>
      <xdr:rowOff>0</xdr:rowOff>
    </xdr:from>
    <xdr:to>
      <xdr:col>6</xdr:col>
      <xdr:colOff>696811</xdr:colOff>
      <xdr:row>23</xdr:row>
      <xdr:rowOff>12700</xdr:rowOff>
    </xdr:to>
    <xdr:sp macro="" textlink="">
      <xdr:nvSpPr>
        <xdr:cNvPr id="11" name="Title 4">
          <a:extLst>
            <a:ext uri="{FF2B5EF4-FFF2-40B4-BE49-F238E27FC236}">
              <a16:creationId xmlns:a16="http://schemas.microsoft.com/office/drawing/2014/main" id="{94C0DCE1-ED98-A947-A6FC-EF9FBD399AB8}"/>
            </a:ext>
          </a:extLst>
        </xdr:cNvPr>
        <xdr:cNvSpPr txBox="1">
          <a:spLocks/>
        </xdr:cNvSpPr>
      </xdr:nvSpPr>
      <xdr:spPr>
        <a:xfrm>
          <a:off x="4495800" y="44704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Liver Lysate</a:t>
          </a:r>
        </a:p>
      </xdr:txBody>
    </xdr:sp>
    <xdr:clientData/>
  </xdr:twoCellAnchor>
  <xdr:twoCellAnchor>
    <xdr:from>
      <xdr:col>2</xdr:col>
      <xdr:colOff>38101</xdr:colOff>
      <xdr:row>0</xdr:row>
      <xdr:rowOff>73462</xdr:rowOff>
    </xdr:from>
    <xdr:to>
      <xdr:col>16</xdr:col>
      <xdr:colOff>478558</xdr:colOff>
      <xdr:row>1</xdr:row>
      <xdr:rowOff>188362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8302B56-3683-964F-B6E5-CB98C3F10715}"/>
            </a:ext>
          </a:extLst>
        </xdr:cNvPr>
        <xdr:cNvSpPr/>
      </xdr:nvSpPr>
      <xdr:spPr>
        <a:xfrm>
          <a:off x="1689101" y="73462"/>
          <a:ext cx="11997457" cy="3181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PROMEGA PREDICTED SIZE: </a:t>
          </a:r>
          <a:r>
            <a:rPr lang="en-US" sz="1467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Sp. Cas9 (UNIPROT: length 1,368), </a:t>
          </a:r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150.5 kD; </a:t>
          </a:r>
          <a:r>
            <a:rPr lang="en-US" sz="1467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Mouse actin (UNIPROT: length 375), </a:t>
          </a:r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41.3 kD</a:t>
          </a:r>
          <a:endParaRPr lang="en-US" sz="1467" b="1">
            <a:latin typeface="Arial Narrow" charset="0"/>
            <a:ea typeface="Arial Narrow" charset="0"/>
            <a:cs typeface="Arial Narrow" charset="0"/>
          </a:endParaRPr>
        </a:p>
      </xdr:txBody>
    </xdr:sp>
    <xdr:clientData/>
  </xdr:twoCellAnchor>
  <xdr:twoCellAnchor>
    <xdr:from>
      <xdr:col>16</xdr:col>
      <xdr:colOff>38100</xdr:colOff>
      <xdr:row>0</xdr:row>
      <xdr:rowOff>127000</xdr:rowOff>
    </xdr:from>
    <xdr:to>
      <xdr:col>17</xdr:col>
      <xdr:colOff>366611</xdr:colOff>
      <xdr:row>1</xdr:row>
      <xdr:rowOff>139700</xdr:rowOff>
    </xdr:to>
    <xdr:sp macro="" textlink="">
      <xdr:nvSpPr>
        <xdr:cNvPr id="14" name="Title 4">
          <a:extLst>
            <a:ext uri="{FF2B5EF4-FFF2-40B4-BE49-F238E27FC236}">
              <a16:creationId xmlns:a16="http://schemas.microsoft.com/office/drawing/2014/main" id="{D4D1D7A5-8F7E-E14C-A1A8-56EB07C3411B}"/>
            </a:ext>
          </a:extLst>
        </xdr:cNvPr>
        <xdr:cNvSpPr txBox="1">
          <a:spLocks/>
        </xdr:cNvSpPr>
      </xdr:nvSpPr>
      <xdr:spPr>
        <a:xfrm>
          <a:off x="13246100" y="1270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Anti-Cas9</a:t>
          </a:r>
        </a:p>
      </xdr:txBody>
    </xdr:sp>
    <xdr:clientData/>
  </xdr:twoCellAnchor>
  <xdr:twoCellAnchor>
    <xdr:from>
      <xdr:col>2</xdr:col>
      <xdr:colOff>76200</xdr:colOff>
      <xdr:row>2</xdr:row>
      <xdr:rowOff>25400</xdr:rowOff>
    </xdr:from>
    <xdr:to>
      <xdr:col>3</xdr:col>
      <xdr:colOff>404711</xdr:colOff>
      <xdr:row>3</xdr:row>
      <xdr:rowOff>38100</xdr:rowOff>
    </xdr:to>
    <xdr:sp macro="" textlink="">
      <xdr:nvSpPr>
        <xdr:cNvPr id="15" name="Title 4">
          <a:extLst>
            <a:ext uri="{FF2B5EF4-FFF2-40B4-BE49-F238E27FC236}">
              <a16:creationId xmlns:a16="http://schemas.microsoft.com/office/drawing/2014/main" id="{75E286A7-2D16-434A-BB9B-CBFC5D0A73E0}"/>
            </a:ext>
          </a:extLst>
        </xdr:cNvPr>
        <xdr:cNvSpPr txBox="1">
          <a:spLocks/>
        </xdr:cNvSpPr>
      </xdr:nvSpPr>
      <xdr:spPr>
        <a:xfrm>
          <a:off x="1727200" y="4318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Anti-Actin</a:t>
          </a:r>
        </a:p>
      </xdr:txBody>
    </xdr:sp>
    <xdr:clientData/>
  </xdr:twoCellAnchor>
  <xdr:twoCellAnchor>
    <xdr:from>
      <xdr:col>17</xdr:col>
      <xdr:colOff>488590</xdr:colOff>
      <xdr:row>25</xdr:row>
      <xdr:rowOff>151679</xdr:rowOff>
    </xdr:from>
    <xdr:to>
      <xdr:col>18</xdr:col>
      <xdr:colOff>209696</xdr:colOff>
      <xdr:row>26</xdr:row>
      <xdr:rowOff>156505</xdr:rowOff>
    </xdr:to>
    <xdr:sp macro="" textlink="">
      <xdr:nvSpPr>
        <xdr:cNvPr id="16" name="TextBox 66">
          <a:extLst>
            <a:ext uri="{FF2B5EF4-FFF2-40B4-BE49-F238E27FC236}">
              <a16:creationId xmlns:a16="http://schemas.microsoft.com/office/drawing/2014/main" id="{B95FA236-7544-C246-8202-ECBB723809E4}"/>
            </a:ext>
          </a:extLst>
        </xdr:cNvPr>
        <xdr:cNvSpPr txBox="1"/>
      </xdr:nvSpPr>
      <xdr:spPr>
        <a:xfrm>
          <a:off x="14522090" y="5231679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17</xdr:col>
      <xdr:colOff>482600</xdr:colOff>
      <xdr:row>26</xdr:row>
      <xdr:rowOff>32464</xdr:rowOff>
    </xdr:from>
    <xdr:to>
      <xdr:col>18</xdr:col>
      <xdr:colOff>203706</xdr:colOff>
      <xdr:row>27</xdr:row>
      <xdr:rowOff>37290</xdr:rowOff>
    </xdr:to>
    <xdr:sp macro="" textlink="">
      <xdr:nvSpPr>
        <xdr:cNvPr id="17" name="TextBox 67">
          <a:extLst>
            <a:ext uri="{FF2B5EF4-FFF2-40B4-BE49-F238E27FC236}">
              <a16:creationId xmlns:a16="http://schemas.microsoft.com/office/drawing/2014/main" id="{230F3BA8-9EA1-4E4B-9CD6-1E5DFE7F38A5}"/>
            </a:ext>
          </a:extLst>
        </xdr:cNvPr>
        <xdr:cNvSpPr txBox="1"/>
      </xdr:nvSpPr>
      <xdr:spPr>
        <a:xfrm>
          <a:off x="14516100" y="5315664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17</xdr:col>
      <xdr:colOff>525036</xdr:colOff>
      <xdr:row>26</xdr:row>
      <xdr:rowOff>114553</xdr:rowOff>
    </xdr:from>
    <xdr:to>
      <xdr:col>18</xdr:col>
      <xdr:colOff>183625</xdr:colOff>
      <xdr:row>27</xdr:row>
      <xdr:rowOff>117411</xdr:rowOff>
    </xdr:to>
    <xdr:sp macro="" textlink="">
      <xdr:nvSpPr>
        <xdr:cNvPr id="18" name="TextBox 70">
          <a:extLst>
            <a:ext uri="{FF2B5EF4-FFF2-40B4-BE49-F238E27FC236}">
              <a16:creationId xmlns:a16="http://schemas.microsoft.com/office/drawing/2014/main" id="{34885511-ED17-1F40-AA89-9F397FE52CF0}"/>
            </a:ext>
          </a:extLst>
        </xdr:cNvPr>
        <xdr:cNvSpPr txBox="1"/>
      </xdr:nvSpPr>
      <xdr:spPr>
        <a:xfrm>
          <a:off x="14558536" y="5397753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17</xdr:col>
      <xdr:colOff>489364</xdr:colOff>
      <xdr:row>25</xdr:row>
      <xdr:rowOff>0</xdr:rowOff>
    </xdr:from>
    <xdr:to>
      <xdr:col>18</xdr:col>
      <xdr:colOff>210470</xdr:colOff>
      <xdr:row>26</xdr:row>
      <xdr:rowOff>4827</xdr:rowOff>
    </xdr:to>
    <xdr:sp macro="" textlink="">
      <xdr:nvSpPr>
        <xdr:cNvPr id="19" name="TextBox 71">
          <a:extLst>
            <a:ext uri="{FF2B5EF4-FFF2-40B4-BE49-F238E27FC236}">
              <a16:creationId xmlns:a16="http://schemas.microsoft.com/office/drawing/2014/main" id="{7D652356-5F5E-DE4A-828C-F4DA98759FFE}"/>
            </a:ext>
          </a:extLst>
        </xdr:cNvPr>
        <xdr:cNvSpPr txBox="1"/>
      </xdr:nvSpPr>
      <xdr:spPr>
        <a:xfrm>
          <a:off x="14522864" y="5080000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17</xdr:col>
      <xdr:colOff>542015</xdr:colOff>
      <xdr:row>27</xdr:row>
      <xdr:rowOff>36745</xdr:rowOff>
    </xdr:from>
    <xdr:to>
      <xdr:col>18</xdr:col>
      <xdr:colOff>200604</xdr:colOff>
      <xdr:row>28</xdr:row>
      <xdr:rowOff>41571</xdr:rowOff>
    </xdr:to>
    <xdr:sp macro="" textlink="">
      <xdr:nvSpPr>
        <xdr:cNvPr id="20" name="TextBox 72">
          <a:extLst>
            <a:ext uri="{FF2B5EF4-FFF2-40B4-BE49-F238E27FC236}">
              <a16:creationId xmlns:a16="http://schemas.microsoft.com/office/drawing/2014/main" id="{79CAF82F-C22C-E440-9072-16C676CFBCE1}"/>
            </a:ext>
          </a:extLst>
        </xdr:cNvPr>
        <xdr:cNvSpPr txBox="1"/>
      </xdr:nvSpPr>
      <xdr:spPr>
        <a:xfrm>
          <a:off x="14575515" y="5523145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17</xdr:col>
      <xdr:colOff>425090</xdr:colOff>
      <xdr:row>13</xdr:row>
      <xdr:rowOff>177079</xdr:rowOff>
    </xdr:from>
    <xdr:to>
      <xdr:col>18</xdr:col>
      <xdr:colOff>146196</xdr:colOff>
      <xdr:row>14</xdr:row>
      <xdr:rowOff>181905</xdr:rowOff>
    </xdr:to>
    <xdr:sp macro="" textlink="">
      <xdr:nvSpPr>
        <xdr:cNvPr id="21" name="TextBox 66">
          <a:extLst>
            <a:ext uri="{FF2B5EF4-FFF2-40B4-BE49-F238E27FC236}">
              <a16:creationId xmlns:a16="http://schemas.microsoft.com/office/drawing/2014/main" id="{37647D45-9ABD-2E4D-AA30-C1433C70A202}"/>
            </a:ext>
          </a:extLst>
        </xdr:cNvPr>
        <xdr:cNvSpPr txBox="1"/>
      </xdr:nvSpPr>
      <xdr:spPr>
        <a:xfrm>
          <a:off x="14458590" y="2818679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17</xdr:col>
      <xdr:colOff>419100</xdr:colOff>
      <xdr:row>14</xdr:row>
      <xdr:rowOff>70564</xdr:rowOff>
    </xdr:from>
    <xdr:to>
      <xdr:col>18</xdr:col>
      <xdr:colOff>140206</xdr:colOff>
      <xdr:row>15</xdr:row>
      <xdr:rowOff>75390</xdr:rowOff>
    </xdr:to>
    <xdr:sp macro="" textlink="">
      <xdr:nvSpPr>
        <xdr:cNvPr id="22" name="TextBox 67">
          <a:extLst>
            <a:ext uri="{FF2B5EF4-FFF2-40B4-BE49-F238E27FC236}">
              <a16:creationId xmlns:a16="http://schemas.microsoft.com/office/drawing/2014/main" id="{1D769649-52D5-DB4C-9A57-25FBF5157830}"/>
            </a:ext>
          </a:extLst>
        </xdr:cNvPr>
        <xdr:cNvSpPr txBox="1"/>
      </xdr:nvSpPr>
      <xdr:spPr>
        <a:xfrm>
          <a:off x="14452600" y="2915364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17</xdr:col>
      <xdr:colOff>448836</xdr:colOff>
      <xdr:row>15</xdr:row>
      <xdr:rowOff>76453</xdr:rowOff>
    </xdr:from>
    <xdr:to>
      <xdr:col>18</xdr:col>
      <xdr:colOff>107425</xdr:colOff>
      <xdr:row>16</xdr:row>
      <xdr:rowOff>79311</xdr:rowOff>
    </xdr:to>
    <xdr:sp macro="" textlink="">
      <xdr:nvSpPr>
        <xdr:cNvPr id="23" name="TextBox 70">
          <a:extLst>
            <a:ext uri="{FF2B5EF4-FFF2-40B4-BE49-F238E27FC236}">
              <a16:creationId xmlns:a16="http://schemas.microsoft.com/office/drawing/2014/main" id="{D83E5939-350E-4F43-AFDC-E72E30002508}"/>
            </a:ext>
          </a:extLst>
        </xdr:cNvPr>
        <xdr:cNvSpPr txBox="1"/>
      </xdr:nvSpPr>
      <xdr:spPr>
        <a:xfrm>
          <a:off x="14482336" y="3124453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17</xdr:col>
      <xdr:colOff>400464</xdr:colOff>
      <xdr:row>12</xdr:row>
      <xdr:rowOff>76200</xdr:rowOff>
    </xdr:from>
    <xdr:to>
      <xdr:col>18</xdr:col>
      <xdr:colOff>121570</xdr:colOff>
      <xdr:row>13</xdr:row>
      <xdr:rowOff>81027</xdr:rowOff>
    </xdr:to>
    <xdr:sp macro="" textlink="">
      <xdr:nvSpPr>
        <xdr:cNvPr id="24" name="TextBox 71">
          <a:extLst>
            <a:ext uri="{FF2B5EF4-FFF2-40B4-BE49-F238E27FC236}">
              <a16:creationId xmlns:a16="http://schemas.microsoft.com/office/drawing/2014/main" id="{AC7DE7F2-1903-8249-887E-C974DA9D915F}"/>
            </a:ext>
          </a:extLst>
        </xdr:cNvPr>
        <xdr:cNvSpPr txBox="1"/>
      </xdr:nvSpPr>
      <xdr:spPr>
        <a:xfrm>
          <a:off x="14433964" y="2514600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17</xdr:col>
      <xdr:colOff>491215</xdr:colOff>
      <xdr:row>16</xdr:row>
      <xdr:rowOff>151045</xdr:rowOff>
    </xdr:from>
    <xdr:to>
      <xdr:col>18</xdr:col>
      <xdr:colOff>149804</xdr:colOff>
      <xdr:row>17</xdr:row>
      <xdr:rowOff>155871</xdr:rowOff>
    </xdr:to>
    <xdr:sp macro="" textlink="">
      <xdr:nvSpPr>
        <xdr:cNvPr id="25" name="TextBox 72">
          <a:extLst>
            <a:ext uri="{FF2B5EF4-FFF2-40B4-BE49-F238E27FC236}">
              <a16:creationId xmlns:a16="http://schemas.microsoft.com/office/drawing/2014/main" id="{4F3DA3DB-6778-524C-BDC6-EFBA7D0923AE}"/>
            </a:ext>
          </a:extLst>
        </xdr:cNvPr>
        <xdr:cNvSpPr txBox="1"/>
      </xdr:nvSpPr>
      <xdr:spPr>
        <a:xfrm>
          <a:off x="14524715" y="3402245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18</xdr:col>
      <xdr:colOff>113457</xdr:colOff>
      <xdr:row>5</xdr:row>
      <xdr:rowOff>115144</xdr:rowOff>
    </xdr:from>
    <xdr:to>
      <xdr:col>18</xdr:col>
      <xdr:colOff>329357</xdr:colOff>
      <xdr:row>11</xdr:row>
      <xdr:rowOff>49955</xdr:rowOff>
    </xdr:to>
    <xdr:sp macro="" textlink="">
      <xdr:nvSpPr>
        <xdr:cNvPr id="31" name="Title 4">
          <a:extLst>
            <a:ext uri="{FF2B5EF4-FFF2-40B4-BE49-F238E27FC236}">
              <a16:creationId xmlns:a16="http://schemas.microsoft.com/office/drawing/2014/main" id="{44127E48-2CB7-D741-BD68-83725DA912EA}"/>
            </a:ext>
          </a:extLst>
        </xdr:cNvPr>
        <xdr:cNvSpPr txBox="1">
          <a:spLocks/>
        </xdr:cNvSpPr>
      </xdr:nvSpPr>
      <xdr:spPr>
        <a:xfrm rot="16200000">
          <a:off x="14503401" y="16002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  <xdr:twoCellAnchor>
    <xdr:from>
      <xdr:col>18</xdr:col>
      <xdr:colOff>100758</xdr:colOff>
      <xdr:row>19</xdr:row>
      <xdr:rowOff>844</xdr:rowOff>
    </xdr:from>
    <xdr:to>
      <xdr:col>18</xdr:col>
      <xdr:colOff>316658</xdr:colOff>
      <xdr:row>24</xdr:row>
      <xdr:rowOff>138855</xdr:rowOff>
    </xdr:to>
    <xdr:sp macro="" textlink="">
      <xdr:nvSpPr>
        <xdr:cNvPr id="32" name="Title 4">
          <a:extLst>
            <a:ext uri="{FF2B5EF4-FFF2-40B4-BE49-F238E27FC236}">
              <a16:creationId xmlns:a16="http://schemas.microsoft.com/office/drawing/2014/main" id="{21D5AEA3-5633-D944-9D1E-171A72634DD8}"/>
            </a:ext>
          </a:extLst>
        </xdr:cNvPr>
        <xdr:cNvSpPr txBox="1">
          <a:spLocks/>
        </xdr:cNvSpPr>
      </xdr:nvSpPr>
      <xdr:spPr>
        <a:xfrm rot="16200000">
          <a:off x="14490702" y="4330700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436880</xdr:colOff>
      <xdr:row>24</xdr:row>
      <xdr:rowOff>182880</xdr:rowOff>
    </xdr:from>
    <xdr:to>
      <xdr:col>24</xdr:col>
      <xdr:colOff>386080</xdr:colOff>
      <xdr:row>45</xdr:row>
      <xdr:rowOff>172720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2BA067-3985-0244-BDDA-73E6C735C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197" t="1784" r="12197" b="1784"/>
        <a:stretch/>
      </xdr:blipFill>
      <xdr:spPr>
        <a:xfrm rot="5400000">
          <a:off x="14742160" y="3921760"/>
          <a:ext cx="4257040" cy="65328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337689</xdr:colOff>
      <xdr:row>1</xdr:row>
      <xdr:rowOff>11074</xdr:rowOff>
    </xdr:from>
    <xdr:to>
      <xdr:col>24</xdr:col>
      <xdr:colOff>355600</xdr:colOff>
      <xdr:row>20</xdr:row>
      <xdr:rowOff>120832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9C3796-2AA0-3E48-B828-443B224A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42489" y="214274"/>
          <a:ext cx="6520311" cy="3970558"/>
        </a:xfrm>
        <a:prstGeom prst="rect">
          <a:avLst/>
        </a:prstGeom>
      </xdr:spPr>
    </xdr:pic>
    <xdr:clientData/>
  </xdr:twoCellAnchor>
  <xdr:twoCellAnchor editAs="oneCell">
    <xdr:from>
      <xdr:col>8</xdr:col>
      <xdr:colOff>249463</xdr:colOff>
      <xdr:row>24</xdr:row>
      <xdr:rowOff>192768</xdr:rowOff>
    </xdr:from>
    <xdr:to>
      <xdr:col>16</xdr:col>
      <xdr:colOff>317500</xdr:colOff>
      <xdr:row>45</xdr:row>
      <xdr:rowOff>184373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B9E74B-90B2-3A45-B053-8DE498099D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076" t="1769" r="12318" b="1929"/>
        <a:stretch/>
      </xdr:blipFill>
      <xdr:spPr>
        <a:xfrm rot="5400000">
          <a:off x="8077768" y="3885177"/>
          <a:ext cx="4277855" cy="6690180"/>
        </a:xfrm>
        <a:prstGeom prst="rect">
          <a:avLst/>
        </a:prstGeom>
      </xdr:spPr>
    </xdr:pic>
    <xdr:clientData/>
  </xdr:twoCellAnchor>
  <xdr:twoCellAnchor editAs="oneCell">
    <xdr:from>
      <xdr:col>8</xdr:col>
      <xdr:colOff>218491</xdr:colOff>
      <xdr:row>1</xdr:row>
      <xdr:rowOff>0</xdr:rowOff>
    </xdr:from>
    <xdr:to>
      <xdr:col>16</xdr:col>
      <xdr:colOff>225927</xdr:colOff>
      <xdr:row>20</xdr:row>
      <xdr:rowOff>124732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D25E010-F832-A04B-B246-7DD8251D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40634" y="204107"/>
          <a:ext cx="6629579" cy="40027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192775</xdr:rowOff>
    </xdr:from>
    <xdr:to>
      <xdr:col>8</xdr:col>
      <xdr:colOff>79375</xdr:colOff>
      <xdr:row>45</xdr:row>
      <xdr:rowOff>170094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D4C713-8D7A-FD43-BDDA-138CEB65BF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266" t="1634" r="12264" b="1797"/>
        <a:stretch/>
      </xdr:blipFill>
      <xdr:spPr>
        <a:xfrm rot="5400000">
          <a:off x="1218974" y="3872372"/>
          <a:ext cx="4263569" cy="6701518"/>
        </a:xfrm>
        <a:prstGeom prst="rect">
          <a:avLst/>
        </a:prstGeom>
      </xdr:spPr>
    </xdr:pic>
    <xdr:clientData/>
  </xdr:twoCellAnchor>
  <xdr:twoCellAnchor editAs="oneCell">
    <xdr:from>
      <xdr:col>0</xdr:col>
      <xdr:colOff>45357</xdr:colOff>
      <xdr:row>1</xdr:row>
      <xdr:rowOff>12608</xdr:rowOff>
    </xdr:from>
    <xdr:to>
      <xdr:col>8</xdr:col>
      <xdr:colOff>43154</xdr:colOff>
      <xdr:row>20</xdr:row>
      <xdr:rowOff>124731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7E803DC-334D-B34A-93AF-7011DC87F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357" y="216715"/>
          <a:ext cx="6619940" cy="3990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127000</xdr:colOff>
      <xdr:row>64</xdr:row>
      <xdr:rowOff>101600</xdr:rowOff>
    </xdr:from>
    <xdr:to>
      <xdr:col>38</xdr:col>
      <xdr:colOff>203200</xdr:colOff>
      <xdr:row>86</xdr:row>
      <xdr:rowOff>33230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488F1-FB46-884C-B9DE-959C2B88C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0" y="13106400"/>
          <a:ext cx="5854700" cy="4402030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2</xdr:row>
      <xdr:rowOff>38100</xdr:rowOff>
    </xdr:from>
    <xdr:to>
      <xdr:col>23</xdr:col>
      <xdr:colOff>101600</xdr:colOff>
      <xdr:row>23</xdr:row>
      <xdr:rowOff>172930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E64321-439B-CE41-9FAD-2F4E4CA63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33400" y="444500"/>
          <a:ext cx="5854700" cy="440203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254000</xdr:colOff>
      <xdr:row>2</xdr:row>
      <xdr:rowOff>38100</xdr:rowOff>
    </xdr:from>
    <xdr:to>
      <xdr:col>15</xdr:col>
      <xdr:colOff>330200</xdr:colOff>
      <xdr:row>23</xdr:row>
      <xdr:rowOff>172930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46A098-F151-FF4C-94B3-6C3CE06C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444500"/>
          <a:ext cx="5854700" cy="4402030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2</xdr:row>
      <xdr:rowOff>38100</xdr:rowOff>
    </xdr:from>
    <xdr:to>
      <xdr:col>7</xdr:col>
      <xdr:colOff>368300</xdr:colOff>
      <xdr:row>23</xdr:row>
      <xdr:rowOff>172930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56DD79-C089-B845-997A-B16A7E29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2100" y="444500"/>
          <a:ext cx="5854700" cy="4402030"/>
        </a:xfrm>
        <a:prstGeom prst="rect">
          <a:avLst/>
        </a:prstGeom>
      </xdr:spPr>
    </xdr:pic>
    <xdr:clientData/>
  </xdr:twoCellAnchor>
  <xdr:twoCellAnchor editAs="oneCell">
    <xdr:from>
      <xdr:col>23</xdr:col>
      <xdr:colOff>368300</xdr:colOff>
      <xdr:row>2</xdr:row>
      <xdr:rowOff>38100</xdr:rowOff>
    </xdr:from>
    <xdr:to>
      <xdr:col>30</xdr:col>
      <xdr:colOff>584200</xdr:colOff>
      <xdr:row>24</xdr:row>
      <xdr:rowOff>74767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684C8DB-8687-1C4F-927A-152B0AA64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54800" y="444500"/>
          <a:ext cx="5994400" cy="4507067"/>
        </a:xfrm>
        <a:prstGeom prst="rect">
          <a:avLst/>
        </a:prstGeom>
      </xdr:spPr>
    </xdr:pic>
    <xdr:clientData/>
  </xdr:twoCellAnchor>
  <xdr:twoCellAnchor>
    <xdr:from>
      <xdr:col>0</xdr:col>
      <xdr:colOff>203200</xdr:colOff>
      <xdr:row>0</xdr:row>
      <xdr:rowOff>76200</xdr:rowOff>
    </xdr:from>
    <xdr:to>
      <xdr:col>14</xdr:col>
      <xdr:colOff>643657</xdr:colOff>
      <xdr:row>1</xdr:row>
      <xdr:rowOff>191100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5BAAEA4-7A9B-5747-9AA9-53BCA05371B2}"/>
            </a:ext>
          </a:extLst>
        </xdr:cNvPr>
        <xdr:cNvSpPr/>
      </xdr:nvSpPr>
      <xdr:spPr>
        <a:xfrm>
          <a:off x="203200" y="76200"/>
          <a:ext cx="11997457" cy="3181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PROMEGA PREDICTED SIZE: </a:t>
          </a:r>
          <a:r>
            <a:rPr lang="en-US" sz="1467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Sp. Cas9 (UNIPROT: length 1,368), </a:t>
          </a:r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150.5 kD; </a:t>
          </a:r>
          <a:r>
            <a:rPr lang="en-US" sz="1467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Mouse actin (UNIPROT: length 375), </a:t>
          </a:r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41.3 kD</a:t>
          </a:r>
          <a:endParaRPr lang="en-US" sz="1467" b="1">
            <a:latin typeface="Arial Narrow" charset="0"/>
            <a:ea typeface="Arial Narrow" charset="0"/>
            <a:cs typeface="Arial Narrow" charset="0"/>
          </a:endParaRPr>
        </a:p>
      </xdr:txBody>
    </xdr:sp>
    <xdr:clientData/>
  </xdr:twoCellAnchor>
  <xdr:twoCellAnchor>
    <xdr:from>
      <xdr:col>10</xdr:col>
      <xdr:colOff>76946</xdr:colOff>
      <xdr:row>0</xdr:row>
      <xdr:rowOff>76200</xdr:rowOff>
    </xdr:from>
    <xdr:to>
      <xdr:col>15</xdr:col>
      <xdr:colOff>4987</xdr:colOff>
      <xdr:row>1</xdr:row>
      <xdr:rowOff>191100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7E88621-CF64-234D-9F44-D7355AB42AFF}"/>
            </a:ext>
          </a:extLst>
        </xdr:cNvPr>
        <xdr:cNvSpPr/>
      </xdr:nvSpPr>
      <xdr:spPr>
        <a:xfrm>
          <a:off x="8331946" y="76200"/>
          <a:ext cx="4055541" cy="3181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67" b="1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16.5 µg </a:t>
          </a:r>
          <a:r>
            <a:rPr lang="en-US" sz="1467">
              <a:solidFill>
                <a:prstClr val="black"/>
              </a:solidFill>
              <a:latin typeface="Arial Narrow" charset="0"/>
              <a:ea typeface="Arial Narrow" charset="0"/>
              <a:cs typeface="Arial Narrow" charset="0"/>
            </a:rPr>
            <a:t>protein lysate run per lane</a:t>
          </a:r>
          <a:endParaRPr lang="en-US" sz="1467">
            <a:latin typeface="Arial Narrow" charset="0"/>
            <a:ea typeface="Arial Narrow" charset="0"/>
            <a:cs typeface="Arial Narrow" charset="0"/>
          </a:endParaRPr>
        </a:p>
      </xdr:txBody>
    </xdr:sp>
    <xdr:clientData/>
  </xdr:twoCellAnchor>
  <xdr:twoCellAnchor>
    <xdr:from>
      <xdr:col>15</xdr:col>
      <xdr:colOff>795399</xdr:colOff>
      <xdr:row>4</xdr:row>
      <xdr:rowOff>89619</xdr:rowOff>
    </xdr:from>
    <xdr:to>
      <xdr:col>16</xdr:col>
      <xdr:colOff>818262</xdr:colOff>
      <xdr:row>6</xdr:row>
      <xdr:rowOff>165772</xdr:rowOff>
    </xdr:to>
    <xdr:sp macro="" textlink="">
      <xdr:nvSpPr>
        <xdr:cNvPr id="9" name="Title 4">
          <a:extLst>
            <a:ext uri="{FF2B5EF4-FFF2-40B4-BE49-F238E27FC236}">
              <a16:creationId xmlns:a16="http://schemas.microsoft.com/office/drawing/2014/main" id="{C85B33FE-B8DF-0941-B83D-3BF99A6AD881}"/>
            </a:ext>
          </a:extLst>
        </xdr:cNvPr>
        <xdr:cNvSpPr txBox="1">
          <a:spLocks/>
        </xdr:cNvSpPr>
      </xdr:nvSpPr>
      <xdr:spPr>
        <a:xfrm>
          <a:off x="13195871" y="904336"/>
          <a:ext cx="849561" cy="483511"/>
        </a:xfrm>
        <a:prstGeom prst="rect">
          <a:avLst/>
        </a:prstGeom>
      </xdr:spPr>
      <xdr:txBody>
        <a:bodyPr vert="horz" wrap="square" lIns="121920" tIns="60960" rIns="121920" bIns="60960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0" cap="none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Anti-Actin</a:t>
          </a:r>
        </a:p>
      </xdr:txBody>
    </xdr:sp>
    <xdr:clientData/>
  </xdr:twoCellAnchor>
  <xdr:twoCellAnchor>
    <xdr:from>
      <xdr:col>15</xdr:col>
      <xdr:colOff>826574</xdr:colOff>
      <xdr:row>10</xdr:row>
      <xdr:rowOff>17112</xdr:rowOff>
    </xdr:from>
    <xdr:to>
      <xdr:col>16</xdr:col>
      <xdr:colOff>485502</xdr:colOff>
      <xdr:row>11</xdr:row>
      <xdr:rowOff>23426</xdr:rowOff>
    </xdr:to>
    <xdr:sp macro="" textlink="">
      <xdr:nvSpPr>
        <xdr:cNvPr id="10" name="TextBox 37">
          <a:extLst>
            <a:ext uri="{FF2B5EF4-FFF2-40B4-BE49-F238E27FC236}">
              <a16:creationId xmlns:a16="http://schemas.microsoft.com/office/drawing/2014/main" id="{B72C152F-DFB0-9A4B-861B-67AAA2C4E9F7}"/>
            </a:ext>
          </a:extLst>
        </xdr:cNvPr>
        <xdr:cNvSpPr txBox="1"/>
      </xdr:nvSpPr>
      <xdr:spPr>
        <a:xfrm>
          <a:off x="13227046" y="205390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16</xdr:col>
      <xdr:colOff>6230</xdr:colOff>
      <xdr:row>9</xdr:row>
      <xdr:rowOff>75841</xdr:rowOff>
    </xdr:from>
    <xdr:to>
      <xdr:col>16</xdr:col>
      <xdr:colOff>491856</xdr:colOff>
      <xdr:row>10</xdr:row>
      <xdr:rowOff>82156</xdr:rowOff>
    </xdr:to>
    <xdr:sp macro="" textlink="">
      <xdr:nvSpPr>
        <xdr:cNvPr id="11" name="TextBox 38">
          <a:extLst>
            <a:ext uri="{FF2B5EF4-FFF2-40B4-BE49-F238E27FC236}">
              <a16:creationId xmlns:a16="http://schemas.microsoft.com/office/drawing/2014/main" id="{C944DB23-A78A-BA41-A2A1-19CE07F1875C}"/>
            </a:ext>
          </a:extLst>
        </xdr:cNvPr>
        <xdr:cNvSpPr txBox="1"/>
      </xdr:nvSpPr>
      <xdr:spPr>
        <a:xfrm>
          <a:off x="13233400" y="190895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18</xdr:col>
      <xdr:colOff>515704</xdr:colOff>
      <xdr:row>9</xdr:row>
      <xdr:rowOff>197468</xdr:rowOff>
    </xdr:from>
    <xdr:to>
      <xdr:col>19</xdr:col>
      <xdr:colOff>174632</xdr:colOff>
      <xdr:row>11</xdr:row>
      <xdr:rowOff>103</xdr:rowOff>
    </xdr:to>
    <xdr:sp macro="" textlink="">
      <xdr:nvSpPr>
        <xdr:cNvPr id="12" name="TextBox 37">
          <a:extLst>
            <a:ext uri="{FF2B5EF4-FFF2-40B4-BE49-F238E27FC236}">
              <a16:creationId xmlns:a16="http://schemas.microsoft.com/office/drawing/2014/main" id="{BFF38CA5-3135-0B48-8EA4-A7F84C7FB9CE}"/>
            </a:ext>
          </a:extLst>
        </xdr:cNvPr>
        <xdr:cNvSpPr txBox="1"/>
      </xdr:nvSpPr>
      <xdr:spPr>
        <a:xfrm>
          <a:off x="15396270" y="2030581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18</xdr:col>
      <xdr:colOff>522058</xdr:colOff>
      <xdr:row>9</xdr:row>
      <xdr:rowOff>52518</xdr:rowOff>
    </xdr:from>
    <xdr:to>
      <xdr:col>19</xdr:col>
      <xdr:colOff>180986</xdr:colOff>
      <xdr:row>10</xdr:row>
      <xdr:rowOff>58833</xdr:rowOff>
    </xdr:to>
    <xdr:sp macro="" textlink="">
      <xdr:nvSpPr>
        <xdr:cNvPr id="13" name="TextBox 38">
          <a:extLst>
            <a:ext uri="{FF2B5EF4-FFF2-40B4-BE49-F238E27FC236}">
              <a16:creationId xmlns:a16="http://schemas.microsoft.com/office/drawing/2014/main" id="{A1EBFD9C-574C-B64F-A8FB-E4CF15A31598}"/>
            </a:ext>
          </a:extLst>
        </xdr:cNvPr>
        <xdr:cNvSpPr txBox="1"/>
      </xdr:nvSpPr>
      <xdr:spPr>
        <a:xfrm>
          <a:off x="15402624" y="1885631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18</xdr:col>
      <xdr:colOff>588230</xdr:colOff>
      <xdr:row>16</xdr:row>
      <xdr:rowOff>10403</xdr:rowOff>
    </xdr:from>
    <xdr:to>
      <xdr:col>19</xdr:col>
      <xdr:colOff>247158</xdr:colOff>
      <xdr:row>17</xdr:row>
      <xdr:rowOff>16718</xdr:rowOff>
    </xdr:to>
    <xdr:sp macro="" textlink="">
      <xdr:nvSpPr>
        <xdr:cNvPr id="14" name="TextBox 37">
          <a:extLst>
            <a:ext uri="{FF2B5EF4-FFF2-40B4-BE49-F238E27FC236}">
              <a16:creationId xmlns:a16="http://schemas.microsoft.com/office/drawing/2014/main" id="{CAAF0996-F762-BF43-88AB-F702145988A1}"/>
            </a:ext>
          </a:extLst>
        </xdr:cNvPr>
        <xdr:cNvSpPr txBox="1"/>
      </xdr:nvSpPr>
      <xdr:spPr>
        <a:xfrm>
          <a:off x="15468796" y="3269271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18</xdr:col>
      <xdr:colOff>594584</xdr:colOff>
      <xdr:row>15</xdr:row>
      <xdr:rowOff>69132</xdr:rowOff>
    </xdr:from>
    <xdr:to>
      <xdr:col>19</xdr:col>
      <xdr:colOff>253512</xdr:colOff>
      <xdr:row>16</xdr:row>
      <xdr:rowOff>75447</xdr:rowOff>
    </xdr:to>
    <xdr:sp macro="" textlink="">
      <xdr:nvSpPr>
        <xdr:cNvPr id="15" name="TextBox 38">
          <a:extLst>
            <a:ext uri="{FF2B5EF4-FFF2-40B4-BE49-F238E27FC236}">
              <a16:creationId xmlns:a16="http://schemas.microsoft.com/office/drawing/2014/main" id="{A6827228-45C6-3644-B37E-311CDDA92341}"/>
            </a:ext>
          </a:extLst>
        </xdr:cNvPr>
        <xdr:cNvSpPr txBox="1"/>
      </xdr:nvSpPr>
      <xdr:spPr>
        <a:xfrm>
          <a:off x="15475150" y="3124321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15</xdr:col>
      <xdr:colOff>700692</xdr:colOff>
      <xdr:row>15</xdr:row>
      <xdr:rowOff>186765</xdr:rowOff>
    </xdr:from>
    <xdr:to>
      <xdr:col>16</xdr:col>
      <xdr:colOff>359620</xdr:colOff>
      <xdr:row>16</xdr:row>
      <xdr:rowOff>193080</xdr:rowOff>
    </xdr:to>
    <xdr:sp macro="" textlink="">
      <xdr:nvSpPr>
        <xdr:cNvPr id="16" name="TextBox 37">
          <a:extLst>
            <a:ext uri="{FF2B5EF4-FFF2-40B4-BE49-F238E27FC236}">
              <a16:creationId xmlns:a16="http://schemas.microsoft.com/office/drawing/2014/main" id="{8CD4AA9E-F001-B747-89B8-96A4C799ED87}"/>
            </a:ext>
          </a:extLst>
        </xdr:cNvPr>
        <xdr:cNvSpPr txBox="1"/>
      </xdr:nvSpPr>
      <xdr:spPr>
        <a:xfrm>
          <a:off x="13101164" y="324195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15</xdr:col>
      <xdr:colOff>707046</xdr:colOff>
      <xdr:row>15</xdr:row>
      <xdr:rowOff>41815</xdr:rowOff>
    </xdr:from>
    <xdr:to>
      <xdr:col>16</xdr:col>
      <xdr:colOff>365974</xdr:colOff>
      <xdr:row>16</xdr:row>
      <xdr:rowOff>48130</xdr:rowOff>
    </xdr:to>
    <xdr:sp macro="" textlink="">
      <xdr:nvSpPr>
        <xdr:cNvPr id="17" name="TextBox 38">
          <a:extLst>
            <a:ext uri="{FF2B5EF4-FFF2-40B4-BE49-F238E27FC236}">
              <a16:creationId xmlns:a16="http://schemas.microsoft.com/office/drawing/2014/main" id="{1771F267-D7C2-9545-8A98-797D58569267}"/>
            </a:ext>
          </a:extLst>
        </xdr:cNvPr>
        <xdr:cNvSpPr txBox="1"/>
      </xdr:nvSpPr>
      <xdr:spPr>
        <a:xfrm>
          <a:off x="13107518" y="309700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19</xdr:col>
      <xdr:colOff>753249</xdr:colOff>
      <xdr:row>16</xdr:row>
      <xdr:rowOff>55612</xdr:rowOff>
    </xdr:from>
    <xdr:to>
      <xdr:col>20</xdr:col>
      <xdr:colOff>412177</xdr:colOff>
      <xdr:row>17</xdr:row>
      <xdr:rowOff>61927</xdr:rowOff>
    </xdr:to>
    <xdr:sp macro="" textlink="">
      <xdr:nvSpPr>
        <xdr:cNvPr id="18" name="TextBox 37">
          <a:extLst>
            <a:ext uri="{FF2B5EF4-FFF2-40B4-BE49-F238E27FC236}">
              <a16:creationId xmlns:a16="http://schemas.microsoft.com/office/drawing/2014/main" id="{50D92CE2-57B4-8748-98AE-B95A9DFF3FF3}"/>
            </a:ext>
          </a:extLst>
        </xdr:cNvPr>
        <xdr:cNvSpPr txBox="1"/>
      </xdr:nvSpPr>
      <xdr:spPr>
        <a:xfrm>
          <a:off x="16460513" y="3314480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19</xdr:col>
      <xdr:colOff>759603</xdr:colOff>
      <xdr:row>15</xdr:row>
      <xdr:rowOff>114341</xdr:rowOff>
    </xdr:from>
    <xdr:to>
      <xdr:col>20</xdr:col>
      <xdr:colOff>418531</xdr:colOff>
      <xdr:row>16</xdr:row>
      <xdr:rowOff>120656</xdr:rowOff>
    </xdr:to>
    <xdr:sp macro="" textlink="">
      <xdr:nvSpPr>
        <xdr:cNvPr id="19" name="TextBox 38">
          <a:extLst>
            <a:ext uri="{FF2B5EF4-FFF2-40B4-BE49-F238E27FC236}">
              <a16:creationId xmlns:a16="http://schemas.microsoft.com/office/drawing/2014/main" id="{1E5332B3-7A03-0B43-B030-B02141812812}"/>
            </a:ext>
          </a:extLst>
        </xdr:cNvPr>
        <xdr:cNvSpPr txBox="1"/>
      </xdr:nvSpPr>
      <xdr:spPr>
        <a:xfrm>
          <a:off x="16466867" y="3169530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19</xdr:col>
      <xdr:colOff>713951</xdr:colOff>
      <xdr:row>10</xdr:row>
      <xdr:rowOff>100182</xdr:rowOff>
    </xdr:from>
    <xdr:to>
      <xdr:col>20</xdr:col>
      <xdr:colOff>372879</xdr:colOff>
      <xdr:row>11</xdr:row>
      <xdr:rowOff>106496</xdr:rowOff>
    </xdr:to>
    <xdr:sp macro="" textlink="">
      <xdr:nvSpPr>
        <xdr:cNvPr id="20" name="TextBox 37">
          <a:extLst>
            <a:ext uri="{FF2B5EF4-FFF2-40B4-BE49-F238E27FC236}">
              <a16:creationId xmlns:a16="http://schemas.microsoft.com/office/drawing/2014/main" id="{C7891A7D-1F92-DC4D-A508-4DE71329C998}"/>
            </a:ext>
          </a:extLst>
        </xdr:cNvPr>
        <xdr:cNvSpPr txBox="1"/>
      </xdr:nvSpPr>
      <xdr:spPr>
        <a:xfrm>
          <a:off x="16421215" y="213697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19</xdr:col>
      <xdr:colOff>720305</xdr:colOff>
      <xdr:row>9</xdr:row>
      <xdr:rowOff>158911</xdr:rowOff>
    </xdr:from>
    <xdr:to>
      <xdr:col>20</xdr:col>
      <xdr:colOff>379233</xdr:colOff>
      <xdr:row>10</xdr:row>
      <xdr:rowOff>165226</xdr:rowOff>
    </xdr:to>
    <xdr:sp macro="" textlink="">
      <xdr:nvSpPr>
        <xdr:cNvPr id="21" name="TextBox 38">
          <a:extLst>
            <a:ext uri="{FF2B5EF4-FFF2-40B4-BE49-F238E27FC236}">
              <a16:creationId xmlns:a16="http://schemas.microsoft.com/office/drawing/2014/main" id="{F514131E-E88D-164E-9F87-09C862E275D9}"/>
            </a:ext>
          </a:extLst>
        </xdr:cNvPr>
        <xdr:cNvSpPr txBox="1"/>
      </xdr:nvSpPr>
      <xdr:spPr>
        <a:xfrm>
          <a:off x="16427569" y="1992024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22</xdr:col>
      <xdr:colOff>614748</xdr:colOff>
      <xdr:row>10</xdr:row>
      <xdr:rowOff>72865</xdr:rowOff>
    </xdr:from>
    <xdr:to>
      <xdr:col>23</xdr:col>
      <xdr:colOff>273675</xdr:colOff>
      <xdr:row>11</xdr:row>
      <xdr:rowOff>79179</xdr:rowOff>
    </xdr:to>
    <xdr:sp macro="" textlink="">
      <xdr:nvSpPr>
        <xdr:cNvPr id="22" name="TextBox 37">
          <a:extLst>
            <a:ext uri="{FF2B5EF4-FFF2-40B4-BE49-F238E27FC236}">
              <a16:creationId xmlns:a16="http://schemas.microsoft.com/office/drawing/2014/main" id="{D7D4C1D6-7222-824A-8D35-395F61346E64}"/>
            </a:ext>
          </a:extLst>
        </xdr:cNvPr>
        <xdr:cNvSpPr txBox="1"/>
      </xdr:nvSpPr>
      <xdr:spPr>
        <a:xfrm>
          <a:off x="18802106" y="2109657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22</xdr:col>
      <xdr:colOff>621102</xdr:colOff>
      <xdr:row>9</xdr:row>
      <xdr:rowOff>131594</xdr:rowOff>
    </xdr:from>
    <xdr:to>
      <xdr:col>23</xdr:col>
      <xdr:colOff>280029</xdr:colOff>
      <xdr:row>10</xdr:row>
      <xdr:rowOff>137909</xdr:rowOff>
    </xdr:to>
    <xdr:sp macro="" textlink="">
      <xdr:nvSpPr>
        <xdr:cNvPr id="23" name="TextBox 38">
          <a:extLst>
            <a:ext uri="{FF2B5EF4-FFF2-40B4-BE49-F238E27FC236}">
              <a16:creationId xmlns:a16="http://schemas.microsoft.com/office/drawing/2014/main" id="{4E359E7F-9071-F24A-B8C9-CBAECA33FE70}"/>
            </a:ext>
          </a:extLst>
        </xdr:cNvPr>
        <xdr:cNvSpPr txBox="1"/>
      </xdr:nvSpPr>
      <xdr:spPr>
        <a:xfrm>
          <a:off x="18808460" y="1964707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22</xdr:col>
      <xdr:colOff>639350</xdr:colOff>
      <xdr:row>16</xdr:row>
      <xdr:rowOff>117435</xdr:rowOff>
    </xdr:from>
    <xdr:to>
      <xdr:col>23</xdr:col>
      <xdr:colOff>298277</xdr:colOff>
      <xdr:row>17</xdr:row>
      <xdr:rowOff>123750</xdr:rowOff>
    </xdr:to>
    <xdr:sp macro="" textlink="">
      <xdr:nvSpPr>
        <xdr:cNvPr id="24" name="TextBox 37">
          <a:extLst>
            <a:ext uri="{FF2B5EF4-FFF2-40B4-BE49-F238E27FC236}">
              <a16:creationId xmlns:a16="http://schemas.microsoft.com/office/drawing/2014/main" id="{7E684414-5FEE-8744-9625-3251561980FE}"/>
            </a:ext>
          </a:extLst>
        </xdr:cNvPr>
        <xdr:cNvSpPr txBox="1"/>
      </xdr:nvSpPr>
      <xdr:spPr>
        <a:xfrm>
          <a:off x="18826708" y="3376303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22</xdr:col>
      <xdr:colOff>645704</xdr:colOff>
      <xdr:row>15</xdr:row>
      <xdr:rowOff>176164</xdr:rowOff>
    </xdr:from>
    <xdr:to>
      <xdr:col>23</xdr:col>
      <xdr:colOff>304631</xdr:colOff>
      <xdr:row>16</xdr:row>
      <xdr:rowOff>182479</xdr:rowOff>
    </xdr:to>
    <xdr:sp macro="" textlink="">
      <xdr:nvSpPr>
        <xdr:cNvPr id="25" name="TextBox 38">
          <a:extLst>
            <a:ext uri="{FF2B5EF4-FFF2-40B4-BE49-F238E27FC236}">
              <a16:creationId xmlns:a16="http://schemas.microsoft.com/office/drawing/2014/main" id="{6DE9C74C-510D-CA40-B1ED-35FBCE1E572E}"/>
            </a:ext>
          </a:extLst>
        </xdr:cNvPr>
        <xdr:cNvSpPr txBox="1"/>
      </xdr:nvSpPr>
      <xdr:spPr>
        <a:xfrm>
          <a:off x="18833062" y="3231353"/>
          <a:ext cx="48562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25</xdr:col>
      <xdr:colOff>736600</xdr:colOff>
      <xdr:row>13</xdr:row>
      <xdr:rowOff>114300</xdr:rowOff>
    </xdr:from>
    <xdr:to>
      <xdr:col>27</xdr:col>
      <xdr:colOff>295725</xdr:colOff>
      <xdr:row>14</xdr:row>
      <xdr:rowOff>127000</xdr:rowOff>
    </xdr:to>
    <xdr:sp macro="" textlink="">
      <xdr:nvSpPr>
        <xdr:cNvPr id="26" name="Title 4">
          <a:extLst>
            <a:ext uri="{FF2B5EF4-FFF2-40B4-BE49-F238E27FC236}">
              <a16:creationId xmlns:a16="http://schemas.microsoft.com/office/drawing/2014/main" id="{49A9AF4C-8EAF-D845-8583-3A67C06B9625}"/>
            </a:ext>
          </a:extLst>
        </xdr:cNvPr>
        <xdr:cNvSpPr txBox="1">
          <a:spLocks/>
        </xdr:cNvSpPr>
      </xdr:nvSpPr>
      <xdr:spPr>
        <a:xfrm>
          <a:off x="21374100" y="27559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Gonad Lysate</a:t>
          </a:r>
        </a:p>
      </xdr:txBody>
    </xdr:sp>
    <xdr:clientData/>
  </xdr:twoCellAnchor>
  <xdr:twoCellAnchor>
    <xdr:from>
      <xdr:col>27</xdr:col>
      <xdr:colOff>149366</xdr:colOff>
      <xdr:row>13</xdr:row>
      <xdr:rowOff>101600</xdr:rowOff>
    </xdr:from>
    <xdr:to>
      <xdr:col>28</xdr:col>
      <xdr:colOff>625926</xdr:colOff>
      <xdr:row>14</xdr:row>
      <xdr:rowOff>139700</xdr:rowOff>
    </xdr:to>
    <xdr:sp macro="" textlink="">
      <xdr:nvSpPr>
        <xdr:cNvPr id="27" name="Title 4">
          <a:extLst>
            <a:ext uri="{FF2B5EF4-FFF2-40B4-BE49-F238E27FC236}">
              <a16:creationId xmlns:a16="http://schemas.microsoft.com/office/drawing/2014/main" id="{24E09A43-0D90-5447-A18E-D165F08D81D6}"/>
            </a:ext>
          </a:extLst>
        </xdr:cNvPr>
        <xdr:cNvSpPr txBox="1">
          <a:spLocks/>
        </xdr:cNvSpPr>
      </xdr:nvSpPr>
      <xdr:spPr>
        <a:xfrm>
          <a:off x="22437866" y="27432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Muscle Lysate</a:t>
          </a:r>
        </a:p>
      </xdr:txBody>
    </xdr:sp>
    <xdr:clientData/>
  </xdr:twoCellAnchor>
  <xdr:twoCellAnchor>
    <xdr:from>
      <xdr:col>28</xdr:col>
      <xdr:colOff>399806</xdr:colOff>
      <xdr:row>9</xdr:row>
      <xdr:rowOff>191478</xdr:rowOff>
    </xdr:from>
    <xdr:to>
      <xdr:col>29</xdr:col>
      <xdr:colOff>58733</xdr:colOff>
      <xdr:row>10</xdr:row>
      <xdr:rowOff>197792</xdr:rowOff>
    </xdr:to>
    <xdr:sp macro="" textlink="">
      <xdr:nvSpPr>
        <xdr:cNvPr id="28" name="TextBox 37">
          <a:extLst>
            <a:ext uri="{FF2B5EF4-FFF2-40B4-BE49-F238E27FC236}">
              <a16:creationId xmlns:a16="http://schemas.microsoft.com/office/drawing/2014/main" id="{5A2D44B1-7637-6A45-BD6C-5E1BFE0B9C31}"/>
            </a:ext>
          </a:extLst>
        </xdr:cNvPr>
        <xdr:cNvSpPr txBox="1"/>
      </xdr:nvSpPr>
      <xdr:spPr>
        <a:xfrm>
          <a:off x="23513806" y="2020278"/>
          <a:ext cx="484427" cy="2095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28</xdr:col>
      <xdr:colOff>406160</xdr:colOff>
      <xdr:row>9</xdr:row>
      <xdr:rowOff>47007</xdr:rowOff>
    </xdr:from>
    <xdr:to>
      <xdr:col>29</xdr:col>
      <xdr:colOff>65087</xdr:colOff>
      <xdr:row>10</xdr:row>
      <xdr:rowOff>53322</xdr:rowOff>
    </xdr:to>
    <xdr:sp macro="" textlink="">
      <xdr:nvSpPr>
        <xdr:cNvPr id="29" name="TextBox 38">
          <a:extLst>
            <a:ext uri="{FF2B5EF4-FFF2-40B4-BE49-F238E27FC236}">
              <a16:creationId xmlns:a16="http://schemas.microsoft.com/office/drawing/2014/main" id="{C3F1BF32-1CC9-3340-96EE-3C0BD5EB620E}"/>
            </a:ext>
          </a:extLst>
        </xdr:cNvPr>
        <xdr:cNvSpPr txBox="1"/>
      </xdr:nvSpPr>
      <xdr:spPr>
        <a:xfrm>
          <a:off x="23520160" y="1875807"/>
          <a:ext cx="484427" cy="2095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28</xdr:col>
      <xdr:colOff>310906</xdr:colOff>
      <xdr:row>15</xdr:row>
      <xdr:rowOff>140678</xdr:rowOff>
    </xdr:from>
    <xdr:to>
      <xdr:col>28</xdr:col>
      <xdr:colOff>795333</xdr:colOff>
      <xdr:row>16</xdr:row>
      <xdr:rowOff>146992</xdr:rowOff>
    </xdr:to>
    <xdr:sp macro="" textlink="">
      <xdr:nvSpPr>
        <xdr:cNvPr id="30" name="TextBox 37">
          <a:extLst>
            <a:ext uri="{FF2B5EF4-FFF2-40B4-BE49-F238E27FC236}">
              <a16:creationId xmlns:a16="http://schemas.microsoft.com/office/drawing/2014/main" id="{4FB22EF3-8A4D-0449-8807-98316515A5A6}"/>
            </a:ext>
          </a:extLst>
        </xdr:cNvPr>
        <xdr:cNvSpPr txBox="1"/>
      </xdr:nvSpPr>
      <xdr:spPr>
        <a:xfrm>
          <a:off x="23424906" y="3188678"/>
          <a:ext cx="484427" cy="2095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28</xdr:col>
      <xdr:colOff>317260</xdr:colOff>
      <xdr:row>14</xdr:row>
      <xdr:rowOff>199407</xdr:rowOff>
    </xdr:from>
    <xdr:to>
      <xdr:col>28</xdr:col>
      <xdr:colOff>801687</xdr:colOff>
      <xdr:row>16</xdr:row>
      <xdr:rowOff>2522</xdr:rowOff>
    </xdr:to>
    <xdr:sp macro="" textlink="">
      <xdr:nvSpPr>
        <xdr:cNvPr id="31" name="TextBox 38">
          <a:extLst>
            <a:ext uri="{FF2B5EF4-FFF2-40B4-BE49-F238E27FC236}">
              <a16:creationId xmlns:a16="http://schemas.microsoft.com/office/drawing/2014/main" id="{D2A78642-03BC-AF45-965B-3943E4351A6F}"/>
            </a:ext>
          </a:extLst>
        </xdr:cNvPr>
        <xdr:cNvSpPr txBox="1"/>
      </xdr:nvSpPr>
      <xdr:spPr>
        <a:xfrm>
          <a:off x="23431260" y="3044207"/>
          <a:ext cx="484427" cy="2095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25</xdr:col>
      <xdr:colOff>437906</xdr:colOff>
      <xdr:row>15</xdr:row>
      <xdr:rowOff>89878</xdr:rowOff>
    </xdr:from>
    <xdr:to>
      <xdr:col>26</xdr:col>
      <xdr:colOff>96833</xdr:colOff>
      <xdr:row>16</xdr:row>
      <xdr:rowOff>96192</xdr:rowOff>
    </xdr:to>
    <xdr:sp macro="" textlink="">
      <xdr:nvSpPr>
        <xdr:cNvPr id="32" name="TextBox 37">
          <a:extLst>
            <a:ext uri="{FF2B5EF4-FFF2-40B4-BE49-F238E27FC236}">
              <a16:creationId xmlns:a16="http://schemas.microsoft.com/office/drawing/2014/main" id="{8AD2B19D-AF58-7342-BB6B-859727E80BB7}"/>
            </a:ext>
          </a:extLst>
        </xdr:cNvPr>
        <xdr:cNvSpPr txBox="1"/>
      </xdr:nvSpPr>
      <xdr:spPr>
        <a:xfrm>
          <a:off x="21075406" y="3137878"/>
          <a:ext cx="484427" cy="2095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25</xdr:col>
      <xdr:colOff>444260</xdr:colOff>
      <xdr:row>14</xdr:row>
      <xdr:rowOff>148607</xdr:rowOff>
    </xdr:from>
    <xdr:to>
      <xdr:col>26</xdr:col>
      <xdr:colOff>103187</xdr:colOff>
      <xdr:row>15</xdr:row>
      <xdr:rowOff>154922</xdr:rowOff>
    </xdr:to>
    <xdr:sp macro="" textlink="">
      <xdr:nvSpPr>
        <xdr:cNvPr id="33" name="TextBox 38">
          <a:extLst>
            <a:ext uri="{FF2B5EF4-FFF2-40B4-BE49-F238E27FC236}">
              <a16:creationId xmlns:a16="http://schemas.microsoft.com/office/drawing/2014/main" id="{481D5784-E37C-0E4F-8070-1809E4954DA3}"/>
            </a:ext>
          </a:extLst>
        </xdr:cNvPr>
        <xdr:cNvSpPr txBox="1"/>
      </xdr:nvSpPr>
      <xdr:spPr>
        <a:xfrm>
          <a:off x="21081760" y="2993407"/>
          <a:ext cx="484427" cy="2095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25</xdr:col>
      <xdr:colOff>425206</xdr:colOff>
      <xdr:row>9</xdr:row>
      <xdr:rowOff>191478</xdr:rowOff>
    </xdr:from>
    <xdr:to>
      <xdr:col>26</xdr:col>
      <xdr:colOff>84133</xdr:colOff>
      <xdr:row>10</xdr:row>
      <xdr:rowOff>197792</xdr:rowOff>
    </xdr:to>
    <xdr:sp macro="" textlink="">
      <xdr:nvSpPr>
        <xdr:cNvPr id="34" name="TextBox 37">
          <a:extLst>
            <a:ext uri="{FF2B5EF4-FFF2-40B4-BE49-F238E27FC236}">
              <a16:creationId xmlns:a16="http://schemas.microsoft.com/office/drawing/2014/main" id="{D51757C1-B412-CA43-8957-3AA5AFB0B8A9}"/>
            </a:ext>
          </a:extLst>
        </xdr:cNvPr>
        <xdr:cNvSpPr txBox="1"/>
      </xdr:nvSpPr>
      <xdr:spPr>
        <a:xfrm>
          <a:off x="21062706" y="2020278"/>
          <a:ext cx="484427" cy="2095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40 kD</a:t>
          </a:r>
        </a:p>
      </xdr:txBody>
    </xdr:sp>
    <xdr:clientData/>
  </xdr:twoCellAnchor>
  <xdr:twoCellAnchor>
    <xdr:from>
      <xdr:col>25</xdr:col>
      <xdr:colOff>431560</xdr:colOff>
      <xdr:row>9</xdr:row>
      <xdr:rowOff>47007</xdr:rowOff>
    </xdr:from>
    <xdr:to>
      <xdr:col>26</xdr:col>
      <xdr:colOff>90487</xdr:colOff>
      <xdr:row>10</xdr:row>
      <xdr:rowOff>53322</xdr:rowOff>
    </xdr:to>
    <xdr:sp macro="" textlink="">
      <xdr:nvSpPr>
        <xdr:cNvPr id="35" name="TextBox 38">
          <a:extLst>
            <a:ext uri="{FF2B5EF4-FFF2-40B4-BE49-F238E27FC236}">
              <a16:creationId xmlns:a16="http://schemas.microsoft.com/office/drawing/2014/main" id="{845E92F5-FB9F-CE44-8176-668A460BCBB6}"/>
            </a:ext>
          </a:extLst>
        </xdr:cNvPr>
        <xdr:cNvSpPr txBox="1"/>
      </xdr:nvSpPr>
      <xdr:spPr>
        <a:xfrm>
          <a:off x="21069060" y="1875807"/>
          <a:ext cx="484427" cy="20951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50 kD</a:t>
          </a:r>
        </a:p>
      </xdr:txBody>
    </xdr:sp>
    <xdr:clientData/>
  </xdr:twoCellAnchor>
  <xdr:twoCellAnchor>
    <xdr:from>
      <xdr:col>20</xdr:col>
      <xdr:colOff>228600</xdr:colOff>
      <xdr:row>14</xdr:row>
      <xdr:rowOff>12700</xdr:rowOff>
    </xdr:from>
    <xdr:to>
      <xdr:col>21</xdr:col>
      <xdr:colOff>613225</xdr:colOff>
      <xdr:row>15</xdr:row>
      <xdr:rowOff>25400</xdr:rowOff>
    </xdr:to>
    <xdr:sp macro="" textlink="">
      <xdr:nvSpPr>
        <xdr:cNvPr id="36" name="Title 4">
          <a:extLst>
            <a:ext uri="{FF2B5EF4-FFF2-40B4-BE49-F238E27FC236}">
              <a16:creationId xmlns:a16="http://schemas.microsoft.com/office/drawing/2014/main" id="{5FF68EBC-51F2-C24F-929A-F70A33422C2D}"/>
            </a:ext>
          </a:extLst>
        </xdr:cNvPr>
        <xdr:cNvSpPr txBox="1">
          <a:spLocks/>
        </xdr:cNvSpPr>
      </xdr:nvSpPr>
      <xdr:spPr>
        <a:xfrm>
          <a:off x="16738600" y="28575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Eye Lysate</a:t>
          </a:r>
        </a:p>
      </xdr:txBody>
    </xdr:sp>
    <xdr:clientData/>
  </xdr:twoCellAnchor>
  <xdr:twoCellAnchor>
    <xdr:from>
      <xdr:col>21</xdr:col>
      <xdr:colOff>466866</xdr:colOff>
      <xdr:row>14</xdr:row>
      <xdr:rowOff>0</xdr:rowOff>
    </xdr:from>
    <xdr:to>
      <xdr:col>23</xdr:col>
      <xdr:colOff>117926</xdr:colOff>
      <xdr:row>15</xdr:row>
      <xdr:rowOff>38100</xdr:rowOff>
    </xdr:to>
    <xdr:sp macro="" textlink="">
      <xdr:nvSpPr>
        <xdr:cNvPr id="37" name="Title 4">
          <a:extLst>
            <a:ext uri="{FF2B5EF4-FFF2-40B4-BE49-F238E27FC236}">
              <a16:creationId xmlns:a16="http://schemas.microsoft.com/office/drawing/2014/main" id="{65E6D113-3EB7-F041-A85F-E1E19A8E25A7}"/>
            </a:ext>
          </a:extLst>
        </xdr:cNvPr>
        <xdr:cNvSpPr txBox="1">
          <a:spLocks/>
        </xdr:cNvSpPr>
      </xdr:nvSpPr>
      <xdr:spPr>
        <a:xfrm>
          <a:off x="17802366" y="28448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Brain Lysate</a:t>
          </a:r>
        </a:p>
      </xdr:txBody>
    </xdr:sp>
    <xdr:clientData/>
  </xdr:twoCellAnchor>
  <xdr:twoCellAnchor>
    <xdr:from>
      <xdr:col>20</xdr:col>
      <xdr:colOff>254000</xdr:colOff>
      <xdr:row>8</xdr:row>
      <xdr:rowOff>63500</xdr:rowOff>
    </xdr:from>
    <xdr:to>
      <xdr:col>21</xdr:col>
      <xdr:colOff>638625</xdr:colOff>
      <xdr:row>9</xdr:row>
      <xdr:rowOff>76200</xdr:rowOff>
    </xdr:to>
    <xdr:sp macro="" textlink="">
      <xdr:nvSpPr>
        <xdr:cNvPr id="38" name="Title 4">
          <a:extLst>
            <a:ext uri="{FF2B5EF4-FFF2-40B4-BE49-F238E27FC236}">
              <a16:creationId xmlns:a16="http://schemas.microsoft.com/office/drawing/2014/main" id="{7AD7AB3D-70EE-5F4E-8C1F-EA3C59E3F38D}"/>
            </a:ext>
          </a:extLst>
        </xdr:cNvPr>
        <xdr:cNvSpPr txBox="1">
          <a:spLocks/>
        </xdr:cNvSpPr>
      </xdr:nvSpPr>
      <xdr:spPr>
        <a:xfrm>
          <a:off x="16764000" y="16891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Kidney Lysate</a:t>
          </a:r>
        </a:p>
      </xdr:txBody>
    </xdr:sp>
    <xdr:clientData/>
  </xdr:twoCellAnchor>
  <xdr:twoCellAnchor>
    <xdr:from>
      <xdr:col>21</xdr:col>
      <xdr:colOff>492266</xdr:colOff>
      <xdr:row>8</xdr:row>
      <xdr:rowOff>50800</xdr:rowOff>
    </xdr:from>
    <xdr:to>
      <xdr:col>23</xdr:col>
      <xdr:colOff>143326</xdr:colOff>
      <xdr:row>9</xdr:row>
      <xdr:rowOff>88900</xdr:rowOff>
    </xdr:to>
    <xdr:sp macro="" textlink="">
      <xdr:nvSpPr>
        <xdr:cNvPr id="39" name="Title 4">
          <a:extLst>
            <a:ext uri="{FF2B5EF4-FFF2-40B4-BE49-F238E27FC236}">
              <a16:creationId xmlns:a16="http://schemas.microsoft.com/office/drawing/2014/main" id="{77E5B088-9ADC-0341-85CA-12B38E835658}"/>
            </a:ext>
          </a:extLst>
        </xdr:cNvPr>
        <xdr:cNvSpPr txBox="1">
          <a:spLocks/>
        </xdr:cNvSpPr>
      </xdr:nvSpPr>
      <xdr:spPr>
        <a:xfrm>
          <a:off x="17827766" y="16764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Pancreas Lysate</a:t>
          </a:r>
        </a:p>
      </xdr:txBody>
    </xdr:sp>
    <xdr:clientData/>
  </xdr:twoCellAnchor>
  <xdr:twoCellAnchor>
    <xdr:from>
      <xdr:col>16</xdr:col>
      <xdr:colOff>152400</xdr:colOff>
      <xdr:row>13</xdr:row>
      <xdr:rowOff>177800</xdr:rowOff>
    </xdr:from>
    <xdr:to>
      <xdr:col>17</xdr:col>
      <xdr:colOff>647700</xdr:colOff>
      <xdr:row>15</xdr:row>
      <xdr:rowOff>25400</xdr:rowOff>
    </xdr:to>
    <xdr:sp macro="" textlink="">
      <xdr:nvSpPr>
        <xdr:cNvPr id="40" name="Title 4">
          <a:extLst>
            <a:ext uri="{FF2B5EF4-FFF2-40B4-BE49-F238E27FC236}">
              <a16:creationId xmlns:a16="http://schemas.microsoft.com/office/drawing/2014/main" id="{EDEADD6F-34DF-E248-B096-AFD676AB8B83}"/>
            </a:ext>
          </a:extLst>
        </xdr:cNvPr>
        <xdr:cNvSpPr txBox="1">
          <a:spLocks/>
        </xdr:cNvSpPr>
      </xdr:nvSpPr>
      <xdr:spPr>
        <a:xfrm>
          <a:off x="13360400" y="2819400"/>
          <a:ext cx="1320800" cy="2540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Thymus Lysate</a:t>
          </a:r>
        </a:p>
      </xdr:txBody>
    </xdr:sp>
    <xdr:clientData/>
  </xdr:twoCellAnchor>
  <xdr:twoCellAnchor>
    <xdr:from>
      <xdr:col>17</xdr:col>
      <xdr:colOff>390666</xdr:colOff>
      <xdr:row>13</xdr:row>
      <xdr:rowOff>165100</xdr:rowOff>
    </xdr:from>
    <xdr:to>
      <xdr:col>19</xdr:col>
      <xdr:colOff>330200</xdr:colOff>
      <xdr:row>15</xdr:row>
      <xdr:rowOff>76200</xdr:rowOff>
    </xdr:to>
    <xdr:sp macro="" textlink="">
      <xdr:nvSpPr>
        <xdr:cNvPr id="41" name="Title 4">
          <a:extLst>
            <a:ext uri="{FF2B5EF4-FFF2-40B4-BE49-F238E27FC236}">
              <a16:creationId xmlns:a16="http://schemas.microsoft.com/office/drawing/2014/main" id="{A3DED7DC-8ED0-F849-A763-66928E6F372E}"/>
            </a:ext>
          </a:extLst>
        </xdr:cNvPr>
        <xdr:cNvSpPr txBox="1">
          <a:spLocks/>
        </xdr:cNvSpPr>
      </xdr:nvSpPr>
      <xdr:spPr>
        <a:xfrm>
          <a:off x="14424166" y="2806700"/>
          <a:ext cx="1590534" cy="3175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Lymph node Lysate</a:t>
          </a:r>
        </a:p>
      </xdr:txBody>
    </xdr:sp>
    <xdr:clientData/>
  </xdr:twoCellAnchor>
  <xdr:twoCellAnchor>
    <xdr:from>
      <xdr:col>16</xdr:col>
      <xdr:colOff>254000</xdr:colOff>
      <xdr:row>8</xdr:row>
      <xdr:rowOff>0</xdr:rowOff>
    </xdr:from>
    <xdr:to>
      <xdr:col>17</xdr:col>
      <xdr:colOff>638625</xdr:colOff>
      <xdr:row>9</xdr:row>
      <xdr:rowOff>12700</xdr:rowOff>
    </xdr:to>
    <xdr:sp macro="" textlink="">
      <xdr:nvSpPr>
        <xdr:cNvPr id="42" name="Title 4">
          <a:extLst>
            <a:ext uri="{FF2B5EF4-FFF2-40B4-BE49-F238E27FC236}">
              <a16:creationId xmlns:a16="http://schemas.microsoft.com/office/drawing/2014/main" id="{DAB40A18-60AE-AB4B-A791-A3F004AAD464}"/>
            </a:ext>
          </a:extLst>
        </xdr:cNvPr>
        <xdr:cNvSpPr txBox="1">
          <a:spLocks/>
        </xdr:cNvSpPr>
      </xdr:nvSpPr>
      <xdr:spPr>
        <a:xfrm>
          <a:off x="13462000" y="16256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Lung Lysate</a:t>
          </a:r>
        </a:p>
      </xdr:txBody>
    </xdr:sp>
    <xdr:clientData/>
  </xdr:twoCellAnchor>
  <xdr:twoCellAnchor>
    <xdr:from>
      <xdr:col>17</xdr:col>
      <xdr:colOff>492266</xdr:colOff>
      <xdr:row>7</xdr:row>
      <xdr:rowOff>190500</xdr:rowOff>
    </xdr:from>
    <xdr:to>
      <xdr:col>19</xdr:col>
      <xdr:colOff>143326</xdr:colOff>
      <xdr:row>9</xdr:row>
      <xdr:rowOff>25400</xdr:rowOff>
    </xdr:to>
    <xdr:sp macro="" textlink="">
      <xdr:nvSpPr>
        <xdr:cNvPr id="43" name="Title 4">
          <a:extLst>
            <a:ext uri="{FF2B5EF4-FFF2-40B4-BE49-F238E27FC236}">
              <a16:creationId xmlns:a16="http://schemas.microsoft.com/office/drawing/2014/main" id="{B116DB29-36E8-4645-BA5E-07DEEDAB17E6}"/>
            </a:ext>
          </a:extLst>
        </xdr:cNvPr>
        <xdr:cNvSpPr txBox="1">
          <a:spLocks/>
        </xdr:cNvSpPr>
      </xdr:nvSpPr>
      <xdr:spPr>
        <a:xfrm>
          <a:off x="14525766" y="16129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Heart Lysate</a:t>
          </a:r>
        </a:p>
      </xdr:txBody>
    </xdr:sp>
    <xdr:clientData/>
  </xdr:twoCellAnchor>
  <xdr:twoCellAnchor>
    <xdr:from>
      <xdr:col>23</xdr:col>
      <xdr:colOff>546671</xdr:colOff>
      <xdr:row>3</xdr:row>
      <xdr:rowOff>167736</xdr:rowOff>
    </xdr:from>
    <xdr:to>
      <xdr:col>24</xdr:col>
      <xdr:colOff>569534</xdr:colOff>
      <xdr:row>6</xdr:row>
      <xdr:rowOff>40689</xdr:rowOff>
    </xdr:to>
    <xdr:sp macro="" textlink="">
      <xdr:nvSpPr>
        <xdr:cNvPr id="44" name="Title 4">
          <a:extLst>
            <a:ext uri="{FF2B5EF4-FFF2-40B4-BE49-F238E27FC236}">
              <a16:creationId xmlns:a16="http://schemas.microsoft.com/office/drawing/2014/main" id="{4D37937F-35B5-3247-B7C4-CF45A8DBA590}"/>
            </a:ext>
          </a:extLst>
        </xdr:cNvPr>
        <xdr:cNvSpPr txBox="1">
          <a:spLocks/>
        </xdr:cNvSpPr>
      </xdr:nvSpPr>
      <xdr:spPr>
        <a:xfrm>
          <a:off x="19533171" y="777336"/>
          <a:ext cx="848363" cy="482553"/>
        </a:xfrm>
        <a:prstGeom prst="rect">
          <a:avLst/>
        </a:prstGeom>
      </xdr:spPr>
      <xdr:txBody>
        <a:bodyPr vert="horz" wrap="square" lIns="121920" tIns="60960" rIns="121920" bIns="60960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0" cap="none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Anti-Actin</a:t>
          </a:r>
        </a:p>
      </xdr:txBody>
    </xdr:sp>
    <xdr:clientData/>
  </xdr:twoCellAnchor>
  <xdr:twoCellAnchor>
    <xdr:from>
      <xdr:col>25</xdr:col>
      <xdr:colOff>698500</xdr:colOff>
      <xdr:row>7</xdr:row>
      <xdr:rowOff>165100</xdr:rowOff>
    </xdr:from>
    <xdr:to>
      <xdr:col>27</xdr:col>
      <xdr:colOff>257625</xdr:colOff>
      <xdr:row>8</xdr:row>
      <xdr:rowOff>177800</xdr:rowOff>
    </xdr:to>
    <xdr:sp macro="" textlink="">
      <xdr:nvSpPr>
        <xdr:cNvPr id="45" name="Title 4">
          <a:extLst>
            <a:ext uri="{FF2B5EF4-FFF2-40B4-BE49-F238E27FC236}">
              <a16:creationId xmlns:a16="http://schemas.microsoft.com/office/drawing/2014/main" id="{D1B2E284-38B1-E54F-A0D9-47B570C081DC}"/>
            </a:ext>
          </a:extLst>
        </xdr:cNvPr>
        <xdr:cNvSpPr txBox="1">
          <a:spLocks/>
        </xdr:cNvSpPr>
      </xdr:nvSpPr>
      <xdr:spPr>
        <a:xfrm>
          <a:off x="21336000" y="15875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Liver Lysate</a:t>
          </a:r>
        </a:p>
      </xdr:txBody>
    </xdr:sp>
    <xdr:clientData/>
  </xdr:twoCellAnchor>
  <xdr:twoCellAnchor>
    <xdr:from>
      <xdr:col>27</xdr:col>
      <xdr:colOff>111266</xdr:colOff>
      <xdr:row>7</xdr:row>
      <xdr:rowOff>152400</xdr:rowOff>
    </xdr:from>
    <xdr:to>
      <xdr:col>28</xdr:col>
      <xdr:colOff>587826</xdr:colOff>
      <xdr:row>8</xdr:row>
      <xdr:rowOff>190500</xdr:rowOff>
    </xdr:to>
    <xdr:sp macro="" textlink="">
      <xdr:nvSpPr>
        <xdr:cNvPr id="46" name="Title 4">
          <a:extLst>
            <a:ext uri="{FF2B5EF4-FFF2-40B4-BE49-F238E27FC236}">
              <a16:creationId xmlns:a16="http://schemas.microsoft.com/office/drawing/2014/main" id="{73651BCF-892C-3D4C-B716-6045CE3EC1F5}"/>
            </a:ext>
          </a:extLst>
        </xdr:cNvPr>
        <xdr:cNvSpPr txBox="1">
          <a:spLocks/>
        </xdr:cNvSpPr>
      </xdr:nvSpPr>
      <xdr:spPr>
        <a:xfrm>
          <a:off x="22399766" y="15748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Spleen Lysate</a:t>
          </a:r>
        </a:p>
      </xdr:txBody>
    </xdr:sp>
    <xdr:clientData/>
  </xdr:twoCellAnchor>
  <xdr:twoCellAnchor>
    <xdr:from>
      <xdr:col>10</xdr:col>
      <xdr:colOff>635000</xdr:colOff>
      <xdr:row>13</xdr:row>
      <xdr:rowOff>88900</xdr:rowOff>
    </xdr:from>
    <xdr:to>
      <xdr:col>12</xdr:col>
      <xdr:colOff>194125</xdr:colOff>
      <xdr:row>14</xdr:row>
      <xdr:rowOff>101600</xdr:rowOff>
    </xdr:to>
    <xdr:sp macro="" textlink="">
      <xdr:nvSpPr>
        <xdr:cNvPr id="47" name="Title 4">
          <a:extLst>
            <a:ext uri="{FF2B5EF4-FFF2-40B4-BE49-F238E27FC236}">
              <a16:creationId xmlns:a16="http://schemas.microsoft.com/office/drawing/2014/main" id="{0960E509-CD1E-4E49-B16A-A1F2B8A8A3CD}"/>
            </a:ext>
          </a:extLst>
        </xdr:cNvPr>
        <xdr:cNvSpPr txBox="1">
          <a:spLocks/>
        </xdr:cNvSpPr>
      </xdr:nvSpPr>
      <xdr:spPr>
        <a:xfrm>
          <a:off x="8890000" y="27305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Gonad Lysate</a:t>
          </a:r>
        </a:p>
      </xdr:txBody>
    </xdr:sp>
    <xdr:clientData/>
  </xdr:twoCellAnchor>
  <xdr:twoCellAnchor>
    <xdr:from>
      <xdr:col>12</xdr:col>
      <xdr:colOff>47766</xdr:colOff>
      <xdr:row>13</xdr:row>
      <xdr:rowOff>76200</xdr:rowOff>
    </xdr:from>
    <xdr:to>
      <xdr:col>13</xdr:col>
      <xdr:colOff>524326</xdr:colOff>
      <xdr:row>14</xdr:row>
      <xdr:rowOff>114300</xdr:rowOff>
    </xdr:to>
    <xdr:sp macro="" textlink="">
      <xdr:nvSpPr>
        <xdr:cNvPr id="48" name="Title 4">
          <a:extLst>
            <a:ext uri="{FF2B5EF4-FFF2-40B4-BE49-F238E27FC236}">
              <a16:creationId xmlns:a16="http://schemas.microsoft.com/office/drawing/2014/main" id="{CB3DBE53-A3F9-6D44-AAA4-E16297E227CA}"/>
            </a:ext>
          </a:extLst>
        </xdr:cNvPr>
        <xdr:cNvSpPr txBox="1">
          <a:spLocks/>
        </xdr:cNvSpPr>
      </xdr:nvSpPr>
      <xdr:spPr>
        <a:xfrm>
          <a:off x="9953766" y="27178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Muscle Lysate</a:t>
          </a:r>
        </a:p>
      </xdr:txBody>
    </xdr:sp>
    <xdr:clientData/>
  </xdr:twoCellAnchor>
  <xdr:twoCellAnchor>
    <xdr:from>
      <xdr:col>4</xdr:col>
      <xdr:colOff>355600</xdr:colOff>
      <xdr:row>11</xdr:row>
      <xdr:rowOff>38100</xdr:rowOff>
    </xdr:from>
    <xdr:to>
      <xdr:col>5</xdr:col>
      <xdr:colOff>740225</xdr:colOff>
      <xdr:row>12</xdr:row>
      <xdr:rowOff>50800</xdr:rowOff>
    </xdr:to>
    <xdr:sp macro="" textlink="">
      <xdr:nvSpPr>
        <xdr:cNvPr id="49" name="Title 4">
          <a:extLst>
            <a:ext uri="{FF2B5EF4-FFF2-40B4-BE49-F238E27FC236}">
              <a16:creationId xmlns:a16="http://schemas.microsoft.com/office/drawing/2014/main" id="{9FACD1CE-29CE-5246-8DBC-CD297CC4DB5E}"/>
            </a:ext>
          </a:extLst>
        </xdr:cNvPr>
        <xdr:cNvSpPr txBox="1">
          <a:spLocks/>
        </xdr:cNvSpPr>
      </xdr:nvSpPr>
      <xdr:spPr>
        <a:xfrm>
          <a:off x="3657600" y="22733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Eye Lysate</a:t>
          </a:r>
        </a:p>
      </xdr:txBody>
    </xdr:sp>
    <xdr:clientData/>
  </xdr:twoCellAnchor>
  <xdr:twoCellAnchor>
    <xdr:from>
      <xdr:col>5</xdr:col>
      <xdr:colOff>644666</xdr:colOff>
      <xdr:row>11</xdr:row>
      <xdr:rowOff>38100</xdr:rowOff>
    </xdr:from>
    <xdr:to>
      <xdr:col>7</xdr:col>
      <xdr:colOff>295726</xdr:colOff>
      <xdr:row>12</xdr:row>
      <xdr:rowOff>76200</xdr:rowOff>
    </xdr:to>
    <xdr:sp macro="" textlink="">
      <xdr:nvSpPr>
        <xdr:cNvPr id="50" name="Title 4">
          <a:extLst>
            <a:ext uri="{FF2B5EF4-FFF2-40B4-BE49-F238E27FC236}">
              <a16:creationId xmlns:a16="http://schemas.microsoft.com/office/drawing/2014/main" id="{7E348F79-6412-954E-B49D-8B675B6071F6}"/>
            </a:ext>
          </a:extLst>
        </xdr:cNvPr>
        <xdr:cNvSpPr txBox="1">
          <a:spLocks/>
        </xdr:cNvSpPr>
      </xdr:nvSpPr>
      <xdr:spPr>
        <a:xfrm>
          <a:off x="4772166" y="22733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Brain Lysate</a:t>
          </a:r>
        </a:p>
      </xdr:txBody>
    </xdr:sp>
    <xdr:clientData/>
  </xdr:twoCellAnchor>
  <xdr:twoCellAnchor>
    <xdr:from>
      <xdr:col>4</xdr:col>
      <xdr:colOff>381000</xdr:colOff>
      <xdr:row>5</xdr:row>
      <xdr:rowOff>88900</xdr:rowOff>
    </xdr:from>
    <xdr:to>
      <xdr:col>5</xdr:col>
      <xdr:colOff>765625</xdr:colOff>
      <xdr:row>6</xdr:row>
      <xdr:rowOff>101600</xdr:rowOff>
    </xdr:to>
    <xdr:sp macro="" textlink="">
      <xdr:nvSpPr>
        <xdr:cNvPr id="51" name="Title 4">
          <a:extLst>
            <a:ext uri="{FF2B5EF4-FFF2-40B4-BE49-F238E27FC236}">
              <a16:creationId xmlns:a16="http://schemas.microsoft.com/office/drawing/2014/main" id="{E4414162-2A49-244E-AA55-567A6AC4D316}"/>
            </a:ext>
          </a:extLst>
        </xdr:cNvPr>
        <xdr:cNvSpPr txBox="1">
          <a:spLocks/>
        </xdr:cNvSpPr>
      </xdr:nvSpPr>
      <xdr:spPr>
        <a:xfrm>
          <a:off x="3683000" y="11049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Lung Lysate</a:t>
          </a:r>
        </a:p>
      </xdr:txBody>
    </xdr:sp>
    <xdr:clientData/>
  </xdr:twoCellAnchor>
  <xdr:twoCellAnchor>
    <xdr:from>
      <xdr:col>5</xdr:col>
      <xdr:colOff>619266</xdr:colOff>
      <xdr:row>5</xdr:row>
      <xdr:rowOff>76200</xdr:rowOff>
    </xdr:from>
    <xdr:to>
      <xdr:col>7</xdr:col>
      <xdr:colOff>270326</xdr:colOff>
      <xdr:row>6</xdr:row>
      <xdr:rowOff>114300</xdr:rowOff>
    </xdr:to>
    <xdr:sp macro="" textlink="">
      <xdr:nvSpPr>
        <xdr:cNvPr id="52" name="Title 4">
          <a:extLst>
            <a:ext uri="{FF2B5EF4-FFF2-40B4-BE49-F238E27FC236}">
              <a16:creationId xmlns:a16="http://schemas.microsoft.com/office/drawing/2014/main" id="{0EDD523C-F2E1-4C42-A919-0F824B754774}"/>
            </a:ext>
          </a:extLst>
        </xdr:cNvPr>
        <xdr:cNvSpPr txBox="1">
          <a:spLocks/>
        </xdr:cNvSpPr>
      </xdr:nvSpPr>
      <xdr:spPr>
        <a:xfrm>
          <a:off x="4746766" y="10922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Heart Lysate</a:t>
          </a:r>
        </a:p>
      </xdr:txBody>
    </xdr:sp>
    <xdr:clientData/>
  </xdr:twoCellAnchor>
  <xdr:twoCellAnchor>
    <xdr:from>
      <xdr:col>0</xdr:col>
      <xdr:colOff>279400</xdr:colOff>
      <xdr:row>11</xdr:row>
      <xdr:rowOff>0</xdr:rowOff>
    </xdr:from>
    <xdr:to>
      <xdr:col>1</xdr:col>
      <xdr:colOff>774700</xdr:colOff>
      <xdr:row>12</xdr:row>
      <xdr:rowOff>50800</xdr:rowOff>
    </xdr:to>
    <xdr:sp macro="" textlink="">
      <xdr:nvSpPr>
        <xdr:cNvPr id="53" name="Title 4">
          <a:extLst>
            <a:ext uri="{FF2B5EF4-FFF2-40B4-BE49-F238E27FC236}">
              <a16:creationId xmlns:a16="http://schemas.microsoft.com/office/drawing/2014/main" id="{D0B44EE8-AED4-784B-97B5-6251354F550F}"/>
            </a:ext>
          </a:extLst>
        </xdr:cNvPr>
        <xdr:cNvSpPr txBox="1">
          <a:spLocks/>
        </xdr:cNvSpPr>
      </xdr:nvSpPr>
      <xdr:spPr>
        <a:xfrm>
          <a:off x="279400" y="2235200"/>
          <a:ext cx="1320800" cy="2540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Thymus Lysate</a:t>
          </a:r>
        </a:p>
      </xdr:txBody>
    </xdr:sp>
    <xdr:clientData/>
  </xdr:twoCellAnchor>
  <xdr:twoCellAnchor>
    <xdr:from>
      <xdr:col>1</xdr:col>
      <xdr:colOff>517666</xdr:colOff>
      <xdr:row>10</xdr:row>
      <xdr:rowOff>190500</xdr:rowOff>
    </xdr:from>
    <xdr:to>
      <xdr:col>3</xdr:col>
      <xdr:colOff>457200</xdr:colOff>
      <xdr:row>12</xdr:row>
      <xdr:rowOff>101600</xdr:rowOff>
    </xdr:to>
    <xdr:sp macro="" textlink="">
      <xdr:nvSpPr>
        <xdr:cNvPr id="54" name="Title 4">
          <a:extLst>
            <a:ext uri="{FF2B5EF4-FFF2-40B4-BE49-F238E27FC236}">
              <a16:creationId xmlns:a16="http://schemas.microsoft.com/office/drawing/2014/main" id="{37310D49-1576-C449-BDC4-BDBC5DF39A1B}"/>
            </a:ext>
          </a:extLst>
        </xdr:cNvPr>
        <xdr:cNvSpPr txBox="1">
          <a:spLocks/>
        </xdr:cNvSpPr>
      </xdr:nvSpPr>
      <xdr:spPr>
        <a:xfrm>
          <a:off x="1343166" y="2222500"/>
          <a:ext cx="1590534" cy="3175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Lymph node Lysate</a:t>
          </a:r>
        </a:p>
      </xdr:txBody>
    </xdr:sp>
    <xdr:clientData/>
  </xdr:twoCellAnchor>
  <xdr:twoCellAnchor>
    <xdr:from>
      <xdr:col>0</xdr:col>
      <xdr:colOff>381000</xdr:colOff>
      <xdr:row>5</xdr:row>
      <xdr:rowOff>25400</xdr:rowOff>
    </xdr:from>
    <xdr:to>
      <xdr:col>1</xdr:col>
      <xdr:colOff>765625</xdr:colOff>
      <xdr:row>6</xdr:row>
      <xdr:rowOff>38100</xdr:rowOff>
    </xdr:to>
    <xdr:sp macro="" textlink="">
      <xdr:nvSpPr>
        <xdr:cNvPr id="55" name="Title 4">
          <a:extLst>
            <a:ext uri="{FF2B5EF4-FFF2-40B4-BE49-F238E27FC236}">
              <a16:creationId xmlns:a16="http://schemas.microsoft.com/office/drawing/2014/main" id="{75B0A015-1A89-8242-909B-FD2C7AD21DF8}"/>
            </a:ext>
          </a:extLst>
        </xdr:cNvPr>
        <xdr:cNvSpPr txBox="1">
          <a:spLocks/>
        </xdr:cNvSpPr>
      </xdr:nvSpPr>
      <xdr:spPr>
        <a:xfrm>
          <a:off x="381000" y="10414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Kidney Lysate</a:t>
          </a:r>
        </a:p>
      </xdr:txBody>
    </xdr:sp>
    <xdr:clientData/>
  </xdr:twoCellAnchor>
  <xdr:twoCellAnchor>
    <xdr:from>
      <xdr:col>1</xdr:col>
      <xdr:colOff>619266</xdr:colOff>
      <xdr:row>5</xdr:row>
      <xdr:rowOff>12700</xdr:rowOff>
    </xdr:from>
    <xdr:to>
      <xdr:col>3</xdr:col>
      <xdr:colOff>270326</xdr:colOff>
      <xdr:row>6</xdr:row>
      <xdr:rowOff>50800</xdr:rowOff>
    </xdr:to>
    <xdr:sp macro="" textlink="">
      <xdr:nvSpPr>
        <xdr:cNvPr id="56" name="Title 4">
          <a:extLst>
            <a:ext uri="{FF2B5EF4-FFF2-40B4-BE49-F238E27FC236}">
              <a16:creationId xmlns:a16="http://schemas.microsoft.com/office/drawing/2014/main" id="{EA5D07EB-0F0E-634A-9D58-C0D2BFE81327}"/>
            </a:ext>
          </a:extLst>
        </xdr:cNvPr>
        <xdr:cNvSpPr txBox="1">
          <a:spLocks/>
        </xdr:cNvSpPr>
      </xdr:nvSpPr>
      <xdr:spPr>
        <a:xfrm>
          <a:off x="1444766" y="10287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Pancreas Lysate</a:t>
          </a:r>
        </a:p>
      </xdr:txBody>
    </xdr:sp>
    <xdr:clientData/>
  </xdr:twoCellAnchor>
  <xdr:twoCellAnchor>
    <xdr:from>
      <xdr:col>10</xdr:col>
      <xdr:colOff>558800</xdr:colOff>
      <xdr:row>7</xdr:row>
      <xdr:rowOff>152400</xdr:rowOff>
    </xdr:from>
    <xdr:to>
      <xdr:col>12</xdr:col>
      <xdr:colOff>117925</xdr:colOff>
      <xdr:row>8</xdr:row>
      <xdr:rowOff>165100</xdr:rowOff>
    </xdr:to>
    <xdr:sp macro="" textlink="">
      <xdr:nvSpPr>
        <xdr:cNvPr id="57" name="Title 4">
          <a:extLst>
            <a:ext uri="{FF2B5EF4-FFF2-40B4-BE49-F238E27FC236}">
              <a16:creationId xmlns:a16="http://schemas.microsoft.com/office/drawing/2014/main" id="{81658E52-3CA4-5146-B97B-FB4E620A01E6}"/>
            </a:ext>
          </a:extLst>
        </xdr:cNvPr>
        <xdr:cNvSpPr txBox="1">
          <a:spLocks/>
        </xdr:cNvSpPr>
      </xdr:nvSpPr>
      <xdr:spPr>
        <a:xfrm>
          <a:off x="8813800" y="1574800"/>
          <a:ext cx="1210125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Liver Lysate</a:t>
          </a:r>
        </a:p>
      </xdr:txBody>
    </xdr:sp>
    <xdr:clientData/>
  </xdr:twoCellAnchor>
  <xdr:twoCellAnchor>
    <xdr:from>
      <xdr:col>11</xdr:col>
      <xdr:colOff>797066</xdr:colOff>
      <xdr:row>7</xdr:row>
      <xdr:rowOff>139700</xdr:rowOff>
    </xdr:from>
    <xdr:to>
      <xdr:col>13</xdr:col>
      <xdr:colOff>448126</xdr:colOff>
      <xdr:row>8</xdr:row>
      <xdr:rowOff>177800</xdr:rowOff>
    </xdr:to>
    <xdr:sp macro="" textlink="">
      <xdr:nvSpPr>
        <xdr:cNvPr id="58" name="Title 4">
          <a:extLst>
            <a:ext uri="{FF2B5EF4-FFF2-40B4-BE49-F238E27FC236}">
              <a16:creationId xmlns:a16="http://schemas.microsoft.com/office/drawing/2014/main" id="{E504E310-C6DB-014F-ABAF-B9B9C4970B54}"/>
            </a:ext>
          </a:extLst>
        </xdr:cNvPr>
        <xdr:cNvSpPr txBox="1">
          <a:spLocks/>
        </xdr:cNvSpPr>
      </xdr:nvSpPr>
      <xdr:spPr>
        <a:xfrm>
          <a:off x="9877566" y="1562100"/>
          <a:ext cx="1302060" cy="2413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Spleen Lysate</a:t>
          </a:r>
        </a:p>
      </xdr:txBody>
    </xdr:sp>
    <xdr:clientData/>
  </xdr:twoCellAnchor>
  <xdr:twoCellAnchor>
    <xdr:from>
      <xdr:col>0</xdr:col>
      <xdr:colOff>432371</xdr:colOff>
      <xdr:row>2</xdr:row>
      <xdr:rowOff>127719</xdr:rowOff>
    </xdr:from>
    <xdr:to>
      <xdr:col>1</xdr:col>
      <xdr:colOff>455234</xdr:colOff>
      <xdr:row>5</xdr:row>
      <xdr:rowOff>672</xdr:rowOff>
    </xdr:to>
    <xdr:sp macro="" textlink="">
      <xdr:nvSpPr>
        <xdr:cNvPr id="59" name="Title 4">
          <a:extLst>
            <a:ext uri="{FF2B5EF4-FFF2-40B4-BE49-F238E27FC236}">
              <a16:creationId xmlns:a16="http://schemas.microsoft.com/office/drawing/2014/main" id="{1514CBAF-0035-5C4D-A255-615D62A5C87C}"/>
            </a:ext>
          </a:extLst>
        </xdr:cNvPr>
        <xdr:cNvSpPr txBox="1">
          <a:spLocks/>
        </xdr:cNvSpPr>
      </xdr:nvSpPr>
      <xdr:spPr>
        <a:xfrm>
          <a:off x="432371" y="534119"/>
          <a:ext cx="848363" cy="482553"/>
        </a:xfrm>
        <a:prstGeom prst="rect">
          <a:avLst/>
        </a:prstGeom>
      </xdr:spPr>
      <xdr:txBody>
        <a:bodyPr vert="horz" wrap="square" lIns="121920" tIns="60960" rIns="121920" bIns="60960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0" cap="none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Anti-Cas9</a:t>
          </a:r>
        </a:p>
      </xdr:txBody>
    </xdr:sp>
    <xdr:clientData/>
  </xdr:twoCellAnchor>
  <xdr:twoCellAnchor>
    <xdr:from>
      <xdr:col>8</xdr:col>
      <xdr:colOff>183643</xdr:colOff>
      <xdr:row>2</xdr:row>
      <xdr:rowOff>2636</xdr:rowOff>
    </xdr:from>
    <xdr:to>
      <xdr:col>9</xdr:col>
      <xdr:colOff>206506</xdr:colOff>
      <xdr:row>4</xdr:row>
      <xdr:rowOff>78789</xdr:rowOff>
    </xdr:to>
    <xdr:sp macro="" textlink="">
      <xdr:nvSpPr>
        <xdr:cNvPr id="60" name="Title 4">
          <a:extLst>
            <a:ext uri="{FF2B5EF4-FFF2-40B4-BE49-F238E27FC236}">
              <a16:creationId xmlns:a16="http://schemas.microsoft.com/office/drawing/2014/main" id="{D118DD1E-6CF8-5642-AA93-9F42ED3A332D}"/>
            </a:ext>
          </a:extLst>
        </xdr:cNvPr>
        <xdr:cNvSpPr txBox="1">
          <a:spLocks/>
        </xdr:cNvSpPr>
      </xdr:nvSpPr>
      <xdr:spPr>
        <a:xfrm>
          <a:off x="6787643" y="409036"/>
          <a:ext cx="848363" cy="482553"/>
        </a:xfrm>
        <a:prstGeom prst="rect">
          <a:avLst/>
        </a:prstGeom>
      </xdr:spPr>
      <xdr:txBody>
        <a:bodyPr vert="horz" wrap="square" lIns="121920" tIns="60960" rIns="121920" bIns="60960" rtlCol="0" anchor="ctr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b="0" cap="none">
              <a:solidFill>
                <a:schemeClr val="tx1"/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Anti-Cas9</a:t>
          </a:r>
        </a:p>
      </xdr:txBody>
    </xdr:sp>
    <xdr:clientData/>
  </xdr:twoCellAnchor>
  <xdr:twoCellAnchor>
    <xdr:from>
      <xdr:col>4</xdr:col>
      <xdr:colOff>94808</xdr:colOff>
      <xdr:row>7</xdr:row>
      <xdr:rowOff>37173</xdr:rowOff>
    </xdr:from>
    <xdr:to>
      <xdr:col>4</xdr:col>
      <xdr:colOff>641414</xdr:colOff>
      <xdr:row>8</xdr:row>
      <xdr:rowOff>43423</xdr:rowOff>
    </xdr:to>
    <xdr:sp macro="" textlink="">
      <xdr:nvSpPr>
        <xdr:cNvPr id="61" name="TextBox 66">
          <a:extLst>
            <a:ext uri="{FF2B5EF4-FFF2-40B4-BE49-F238E27FC236}">
              <a16:creationId xmlns:a16="http://schemas.microsoft.com/office/drawing/2014/main" id="{ACCD107F-5CAB-9747-90AB-B72B6CF1D93F}"/>
            </a:ext>
          </a:extLst>
        </xdr:cNvPr>
        <xdr:cNvSpPr txBox="1"/>
      </xdr:nvSpPr>
      <xdr:spPr>
        <a:xfrm>
          <a:off x="3395450" y="1463376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4</xdr:col>
      <xdr:colOff>88818</xdr:colOff>
      <xdr:row>7</xdr:row>
      <xdr:rowOff>121158</xdr:rowOff>
    </xdr:from>
    <xdr:to>
      <xdr:col>4</xdr:col>
      <xdr:colOff>635424</xdr:colOff>
      <xdr:row>8</xdr:row>
      <xdr:rowOff>127408</xdr:rowOff>
    </xdr:to>
    <xdr:sp macro="" textlink="">
      <xdr:nvSpPr>
        <xdr:cNvPr id="62" name="TextBox 67">
          <a:extLst>
            <a:ext uri="{FF2B5EF4-FFF2-40B4-BE49-F238E27FC236}">
              <a16:creationId xmlns:a16="http://schemas.microsoft.com/office/drawing/2014/main" id="{BE36B242-45D9-5445-89F3-125D9AADBA2B}"/>
            </a:ext>
          </a:extLst>
        </xdr:cNvPr>
        <xdr:cNvSpPr txBox="1"/>
      </xdr:nvSpPr>
      <xdr:spPr>
        <a:xfrm>
          <a:off x="3389460" y="1547361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4</xdr:col>
      <xdr:colOff>131254</xdr:colOff>
      <xdr:row>7</xdr:row>
      <xdr:rowOff>203247</xdr:rowOff>
    </xdr:from>
    <xdr:to>
      <xdr:col>4</xdr:col>
      <xdr:colOff>615343</xdr:colOff>
      <xdr:row>9</xdr:row>
      <xdr:rowOff>5754</xdr:rowOff>
    </xdr:to>
    <xdr:sp macro="" textlink="">
      <xdr:nvSpPr>
        <xdr:cNvPr id="63" name="TextBox 70">
          <a:extLst>
            <a:ext uri="{FF2B5EF4-FFF2-40B4-BE49-F238E27FC236}">
              <a16:creationId xmlns:a16="http://schemas.microsoft.com/office/drawing/2014/main" id="{77DDDCF9-66FB-A645-AFB0-281509F60470}"/>
            </a:ext>
          </a:extLst>
        </xdr:cNvPr>
        <xdr:cNvSpPr txBox="1"/>
      </xdr:nvSpPr>
      <xdr:spPr>
        <a:xfrm>
          <a:off x="3431896" y="1629450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4</xdr:col>
      <xdr:colOff>95582</xdr:colOff>
      <xdr:row>6</xdr:row>
      <xdr:rowOff>87270</xdr:rowOff>
    </xdr:from>
    <xdr:to>
      <xdr:col>4</xdr:col>
      <xdr:colOff>642188</xdr:colOff>
      <xdr:row>7</xdr:row>
      <xdr:rowOff>93521</xdr:rowOff>
    </xdr:to>
    <xdr:sp macro="" textlink="">
      <xdr:nvSpPr>
        <xdr:cNvPr id="64" name="TextBox 71">
          <a:extLst>
            <a:ext uri="{FF2B5EF4-FFF2-40B4-BE49-F238E27FC236}">
              <a16:creationId xmlns:a16="http://schemas.microsoft.com/office/drawing/2014/main" id="{EF8EFB24-FD14-904D-9E80-ECD0ECB9FF18}"/>
            </a:ext>
          </a:extLst>
        </xdr:cNvPr>
        <xdr:cNvSpPr txBox="1"/>
      </xdr:nvSpPr>
      <xdr:spPr>
        <a:xfrm>
          <a:off x="3396224" y="1309730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4</xdr:col>
      <xdr:colOff>148233</xdr:colOff>
      <xdr:row>8</xdr:row>
      <xdr:rowOff>126863</xdr:rowOff>
    </xdr:from>
    <xdr:to>
      <xdr:col>4</xdr:col>
      <xdr:colOff>632322</xdr:colOff>
      <xdr:row>9</xdr:row>
      <xdr:rowOff>133114</xdr:rowOff>
    </xdr:to>
    <xdr:sp macro="" textlink="">
      <xdr:nvSpPr>
        <xdr:cNvPr id="65" name="TextBox 72">
          <a:extLst>
            <a:ext uri="{FF2B5EF4-FFF2-40B4-BE49-F238E27FC236}">
              <a16:creationId xmlns:a16="http://schemas.microsoft.com/office/drawing/2014/main" id="{4EF3DE91-A862-E244-BF2D-8C473DD4BBB9}"/>
            </a:ext>
          </a:extLst>
        </xdr:cNvPr>
        <xdr:cNvSpPr txBox="1"/>
      </xdr:nvSpPr>
      <xdr:spPr>
        <a:xfrm>
          <a:off x="3448875" y="1756810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4</xdr:col>
      <xdr:colOff>84214</xdr:colOff>
      <xdr:row>13</xdr:row>
      <xdr:rowOff>57140</xdr:rowOff>
    </xdr:from>
    <xdr:to>
      <xdr:col>4</xdr:col>
      <xdr:colOff>630820</xdr:colOff>
      <xdr:row>14</xdr:row>
      <xdr:rowOff>63391</xdr:rowOff>
    </xdr:to>
    <xdr:sp macro="" textlink="">
      <xdr:nvSpPr>
        <xdr:cNvPr id="66" name="TextBox 66">
          <a:extLst>
            <a:ext uri="{FF2B5EF4-FFF2-40B4-BE49-F238E27FC236}">
              <a16:creationId xmlns:a16="http://schemas.microsoft.com/office/drawing/2014/main" id="{D1E265C2-5A67-7C42-8BF7-D0384042CE12}"/>
            </a:ext>
          </a:extLst>
        </xdr:cNvPr>
        <xdr:cNvSpPr txBox="1"/>
      </xdr:nvSpPr>
      <xdr:spPr>
        <a:xfrm>
          <a:off x="3384856" y="2705803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4</xdr:col>
      <xdr:colOff>78224</xdr:colOff>
      <xdr:row>13</xdr:row>
      <xdr:rowOff>141125</xdr:rowOff>
    </xdr:from>
    <xdr:to>
      <xdr:col>4</xdr:col>
      <xdr:colOff>624830</xdr:colOff>
      <xdr:row>14</xdr:row>
      <xdr:rowOff>147376</xdr:rowOff>
    </xdr:to>
    <xdr:sp macro="" textlink="">
      <xdr:nvSpPr>
        <xdr:cNvPr id="67" name="TextBox 67">
          <a:extLst>
            <a:ext uri="{FF2B5EF4-FFF2-40B4-BE49-F238E27FC236}">
              <a16:creationId xmlns:a16="http://schemas.microsoft.com/office/drawing/2014/main" id="{8448799C-5101-B04E-9851-A2EC49F8161C}"/>
            </a:ext>
          </a:extLst>
        </xdr:cNvPr>
        <xdr:cNvSpPr txBox="1"/>
      </xdr:nvSpPr>
      <xdr:spPr>
        <a:xfrm>
          <a:off x="3378866" y="2789788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4</xdr:col>
      <xdr:colOff>120660</xdr:colOff>
      <xdr:row>14</xdr:row>
      <xdr:rowOff>19471</xdr:rowOff>
    </xdr:from>
    <xdr:to>
      <xdr:col>4</xdr:col>
      <xdr:colOff>604749</xdr:colOff>
      <xdr:row>15</xdr:row>
      <xdr:rowOff>25721</xdr:rowOff>
    </xdr:to>
    <xdr:sp macro="" textlink="">
      <xdr:nvSpPr>
        <xdr:cNvPr id="68" name="TextBox 70">
          <a:extLst>
            <a:ext uri="{FF2B5EF4-FFF2-40B4-BE49-F238E27FC236}">
              <a16:creationId xmlns:a16="http://schemas.microsoft.com/office/drawing/2014/main" id="{E406695B-2C25-9C4E-80F3-14613F8753EF}"/>
            </a:ext>
          </a:extLst>
        </xdr:cNvPr>
        <xdr:cNvSpPr txBox="1"/>
      </xdr:nvSpPr>
      <xdr:spPr>
        <a:xfrm>
          <a:off x="3421302" y="2871877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4</xdr:col>
      <xdr:colOff>84988</xdr:colOff>
      <xdr:row>12</xdr:row>
      <xdr:rowOff>107237</xdr:rowOff>
    </xdr:from>
    <xdr:to>
      <xdr:col>4</xdr:col>
      <xdr:colOff>631594</xdr:colOff>
      <xdr:row>13</xdr:row>
      <xdr:rowOff>113488</xdr:rowOff>
    </xdr:to>
    <xdr:sp macro="" textlink="">
      <xdr:nvSpPr>
        <xdr:cNvPr id="69" name="TextBox 71">
          <a:extLst>
            <a:ext uri="{FF2B5EF4-FFF2-40B4-BE49-F238E27FC236}">
              <a16:creationId xmlns:a16="http://schemas.microsoft.com/office/drawing/2014/main" id="{E7598846-2CD0-7541-BBC6-791FBF27FB5F}"/>
            </a:ext>
          </a:extLst>
        </xdr:cNvPr>
        <xdr:cNvSpPr txBox="1"/>
      </xdr:nvSpPr>
      <xdr:spPr>
        <a:xfrm>
          <a:off x="3385630" y="2552157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4</xdr:col>
      <xdr:colOff>137639</xdr:colOff>
      <xdr:row>14</xdr:row>
      <xdr:rowOff>146831</xdr:rowOff>
    </xdr:from>
    <xdr:to>
      <xdr:col>4</xdr:col>
      <xdr:colOff>621728</xdr:colOff>
      <xdr:row>15</xdr:row>
      <xdr:rowOff>153081</xdr:rowOff>
    </xdr:to>
    <xdr:sp macro="" textlink="">
      <xdr:nvSpPr>
        <xdr:cNvPr id="70" name="TextBox 72">
          <a:extLst>
            <a:ext uri="{FF2B5EF4-FFF2-40B4-BE49-F238E27FC236}">
              <a16:creationId xmlns:a16="http://schemas.microsoft.com/office/drawing/2014/main" id="{1EE96690-2C00-4B4B-BCC3-30007E47CCAC}"/>
            </a:ext>
          </a:extLst>
        </xdr:cNvPr>
        <xdr:cNvSpPr txBox="1"/>
      </xdr:nvSpPr>
      <xdr:spPr>
        <a:xfrm>
          <a:off x="3438281" y="2999237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3</xdr:col>
      <xdr:colOff>9101</xdr:colOff>
      <xdr:row>12</xdr:row>
      <xdr:rowOff>100877</xdr:rowOff>
    </xdr:from>
    <xdr:to>
      <xdr:col>3</xdr:col>
      <xdr:colOff>555707</xdr:colOff>
      <xdr:row>13</xdr:row>
      <xdr:rowOff>107128</xdr:rowOff>
    </xdr:to>
    <xdr:sp macro="" textlink="">
      <xdr:nvSpPr>
        <xdr:cNvPr id="71" name="TextBox 66">
          <a:extLst>
            <a:ext uri="{FF2B5EF4-FFF2-40B4-BE49-F238E27FC236}">
              <a16:creationId xmlns:a16="http://schemas.microsoft.com/office/drawing/2014/main" id="{0DAA7849-FFBB-1D45-AE67-5C2662A498E8}"/>
            </a:ext>
          </a:extLst>
        </xdr:cNvPr>
        <xdr:cNvSpPr txBox="1"/>
      </xdr:nvSpPr>
      <xdr:spPr>
        <a:xfrm>
          <a:off x="2484582" y="2545797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3</xdr:col>
      <xdr:colOff>3111</xdr:colOff>
      <xdr:row>12</xdr:row>
      <xdr:rowOff>184862</xdr:rowOff>
    </xdr:from>
    <xdr:to>
      <xdr:col>3</xdr:col>
      <xdr:colOff>549717</xdr:colOff>
      <xdr:row>13</xdr:row>
      <xdr:rowOff>191113</xdr:rowOff>
    </xdr:to>
    <xdr:sp macro="" textlink="">
      <xdr:nvSpPr>
        <xdr:cNvPr id="72" name="TextBox 67">
          <a:extLst>
            <a:ext uri="{FF2B5EF4-FFF2-40B4-BE49-F238E27FC236}">
              <a16:creationId xmlns:a16="http://schemas.microsoft.com/office/drawing/2014/main" id="{76759909-2E67-C24C-8FBD-A89993121458}"/>
            </a:ext>
          </a:extLst>
        </xdr:cNvPr>
        <xdr:cNvSpPr txBox="1"/>
      </xdr:nvSpPr>
      <xdr:spPr>
        <a:xfrm>
          <a:off x="2478592" y="2629782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3</xdr:col>
      <xdr:colOff>45547</xdr:colOff>
      <xdr:row>13</xdr:row>
      <xdr:rowOff>63208</xdr:rowOff>
    </xdr:from>
    <xdr:to>
      <xdr:col>3</xdr:col>
      <xdr:colOff>529636</xdr:colOff>
      <xdr:row>14</xdr:row>
      <xdr:rowOff>69459</xdr:rowOff>
    </xdr:to>
    <xdr:sp macro="" textlink="">
      <xdr:nvSpPr>
        <xdr:cNvPr id="73" name="TextBox 70">
          <a:extLst>
            <a:ext uri="{FF2B5EF4-FFF2-40B4-BE49-F238E27FC236}">
              <a16:creationId xmlns:a16="http://schemas.microsoft.com/office/drawing/2014/main" id="{3688FBFD-827D-B340-9DBF-D470EA7E3CFC}"/>
            </a:ext>
          </a:extLst>
        </xdr:cNvPr>
        <xdr:cNvSpPr txBox="1"/>
      </xdr:nvSpPr>
      <xdr:spPr>
        <a:xfrm>
          <a:off x="2521028" y="2711871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3</xdr:col>
      <xdr:colOff>9875</xdr:colOff>
      <xdr:row>11</xdr:row>
      <xdr:rowOff>150975</xdr:rowOff>
    </xdr:from>
    <xdr:to>
      <xdr:col>3</xdr:col>
      <xdr:colOff>556481</xdr:colOff>
      <xdr:row>12</xdr:row>
      <xdr:rowOff>157225</xdr:rowOff>
    </xdr:to>
    <xdr:sp macro="" textlink="">
      <xdr:nvSpPr>
        <xdr:cNvPr id="74" name="TextBox 71">
          <a:extLst>
            <a:ext uri="{FF2B5EF4-FFF2-40B4-BE49-F238E27FC236}">
              <a16:creationId xmlns:a16="http://schemas.microsoft.com/office/drawing/2014/main" id="{0DEE80A2-2372-A247-861D-8A7E1B8B7AD3}"/>
            </a:ext>
          </a:extLst>
        </xdr:cNvPr>
        <xdr:cNvSpPr txBox="1"/>
      </xdr:nvSpPr>
      <xdr:spPr>
        <a:xfrm>
          <a:off x="2485356" y="2392151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3</xdr:col>
      <xdr:colOff>62526</xdr:colOff>
      <xdr:row>13</xdr:row>
      <xdr:rowOff>190568</xdr:rowOff>
    </xdr:from>
    <xdr:to>
      <xdr:col>3</xdr:col>
      <xdr:colOff>546615</xdr:colOff>
      <xdr:row>14</xdr:row>
      <xdr:rowOff>196819</xdr:rowOff>
    </xdr:to>
    <xdr:sp macro="" textlink="">
      <xdr:nvSpPr>
        <xdr:cNvPr id="75" name="TextBox 72">
          <a:extLst>
            <a:ext uri="{FF2B5EF4-FFF2-40B4-BE49-F238E27FC236}">
              <a16:creationId xmlns:a16="http://schemas.microsoft.com/office/drawing/2014/main" id="{2B6E9EF7-9FAB-5145-8F7A-AA337ADD1B8C}"/>
            </a:ext>
          </a:extLst>
        </xdr:cNvPr>
        <xdr:cNvSpPr txBox="1"/>
      </xdr:nvSpPr>
      <xdr:spPr>
        <a:xfrm>
          <a:off x="2538007" y="2839231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0</xdr:col>
      <xdr:colOff>5990</xdr:colOff>
      <xdr:row>12</xdr:row>
      <xdr:rowOff>107261</xdr:rowOff>
    </xdr:from>
    <xdr:to>
      <xdr:col>0</xdr:col>
      <xdr:colOff>552596</xdr:colOff>
      <xdr:row>13</xdr:row>
      <xdr:rowOff>113512</xdr:rowOff>
    </xdr:to>
    <xdr:sp macro="" textlink="">
      <xdr:nvSpPr>
        <xdr:cNvPr id="76" name="TextBox 66">
          <a:extLst>
            <a:ext uri="{FF2B5EF4-FFF2-40B4-BE49-F238E27FC236}">
              <a16:creationId xmlns:a16="http://schemas.microsoft.com/office/drawing/2014/main" id="{B17B631C-2F97-344F-A4F7-FE76475B70D1}"/>
            </a:ext>
          </a:extLst>
        </xdr:cNvPr>
        <xdr:cNvSpPr txBox="1"/>
      </xdr:nvSpPr>
      <xdr:spPr>
        <a:xfrm>
          <a:off x="5990" y="2552181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0</xdr:col>
      <xdr:colOff>0</xdr:colOff>
      <xdr:row>12</xdr:row>
      <xdr:rowOff>191246</xdr:rowOff>
    </xdr:from>
    <xdr:to>
      <xdr:col>0</xdr:col>
      <xdr:colOff>546606</xdr:colOff>
      <xdr:row>13</xdr:row>
      <xdr:rowOff>197497</xdr:rowOff>
    </xdr:to>
    <xdr:sp macro="" textlink="">
      <xdr:nvSpPr>
        <xdr:cNvPr id="77" name="TextBox 67">
          <a:extLst>
            <a:ext uri="{FF2B5EF4-FFF2-40B4-BE49-F238E27FC236}">
              <a16:creationId xmlns:a16="http://schemas.microsoft.com/office/drawing/2014/main" id="{91DD938B-3CB6-4C41-8A02-B974A0BAF21D}"/>
            </a:ext>
          </a:extLst>
        </xdr:cNvPr>
        <xdr:cNvSpPr txBox="1"/>
      </xdr:nvSpPr>
      <xdr:spPr>
        <a:xfrm>
          <a:off x="0" y="2636166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0</xdr:col>
      <xdr:colOff>42436</xdr:colOff>
      <xdr:row>13</xdr:row>
      <xdr:rowOff>69592</xdr:rowOff>
    </xdr:from>
    <xdr:to>
      <xdr:col>0</xdr:col>
      <xdr:colOff>526525</xdr:colOff>
      <xdr:row>14</xdr:row>
      <xdr:rowOff>75843</xdr:rowOff>
    </xdr:to>
    <xdr:sp macro="" textlink="">
      <xdr:nvSpPr>
        <xdr:cNvPr id="78" name="TextBox 70">
          <a:extLst>
            <a:ext uri="{FF2B5EF4-FFF2-40B4-BE49-F238E27FC236}">
              <a16:creationId xmlns:a16="http://schemas.microsoft.com/office/drawing/2014/main" id="{1B6A4D36-AD34-174A-98A5-341F82108F70}"/>
            </a:ext>
          </a:extLst>
        </xdr:cNvPr>
        <xdr:cNvSpPr txBox="1"/>
      </xdr:nvSpPr>
      <xdr:spPr>
        <a:xfrm>
          <a:off x="42436" y="2718255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0</xdr:col>
      <xdr:colOff>6764</xdr:colOff>
      <xdr:row>11</xdr:row>
      <xdr:rowOff>157359</xdr:rowOff>
    </xdr:from>
    <xdr:to>
      <xdr:col>0</xdr:col>
      <xdr:colOff>553370</xdr:colOff>
      <xdr:row>12</xdr:row>
      <xdr:rowOff>163609</xdr:rowOff>
    </xdr:to>
    <xdr:sp macro="" textlink="">
      <xdr:nvSpPr>
        <xdr:cNvPr id="79" name="TextBox 71">
          <a:extLst>
            <a:ext uri="{FF2B5EF4-FFF2-40B4-BE49-F238E27FC236}">
              <a16:creationId xmlns:a16="http://schemas.microsoft.com/office/drawing/2014/main" id="{58086EAF-41EF-C84F-BE8D-29C82D8F4B5B}"/>
            </a:ext>
          </a:extLst>
        </xdr:cNvPr>
        <xdr:cNvSpPr txBox="1"/>
      </xdr:nvSpPr>
      <xdr:spPr>
        <a:xfrm>
          <a:off x="6764" y="2398535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0</xdr:col>
      <xdr:colOff>59415</xdr:colOff>
      <xdr:row>13</xdr:row>
      <xdr:rowOff>196952</xdr:rowOff>
    </xdr:from>
    <xdr:to>
      <xdr:col>0</xdr:col>
      <xdr:colOff>543504</xdr:colOff>
      <xdr:row>14</xdr:row>
      <xdr:rowOff>203203</xdr:rowOff>
    </xdr:to>
    <xdr:sp macro="" textlink="">
      <xdr:nvSpPr>
        <xdr:cNvPr id="80" name="TextBox 72">
          <a:extLst>
            <a:ext uri="{FF2B5EF4-FFF2-40B4-BE49-F238E27FC236}">
              <a16:creationId xmlns:a16="http://schemas.microsoft.com/office/drawing/2014/main" id="{56A15F64-BD17-4C46-A8C3-DC9223D03DB7}"/>
            </a:ext>
          </a:extLst>
        </xdr:cNvPr>
        <xdr:cNvSpPr txBox="1"/>
      </xdr:nvSpPr>
      <xdr:spPr>
        <a:xfrm>
          <a:off x="59415" y="2845615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0</xdr:col>
      <xdr:colOff>36144</xdr:colOff>
      <xdr:row>7</xdr:row>
      <xdr:rowOff>21961</xdr:rowOff>
    </xdr:from>
    <xdr:to>
      <xdr:col>0</xdr:col>
      <xdr:colOff>582750</xdr:colOff>
      <xdr:row>8</xdr:row>
      <xdr:rowOff>28211</xdr:rowOff>
    </xdr:to>
    <xdr:sp macro="" textlink="">
      <xdr:nvSpPr>
        <xdr:cNvPr id="81" name="TextBox 66">
          <a:extLst>
            <a:ext uri="{FF2B5EF4-FFF2-40B4-BE49-F238E27FC236}">
              <a16:creationId xmlns:a16="http://schemas.microsoft.com/office/drawing/2014/main" id="{B20E84CA-A70E-EE41-B954-29D51A3806AA}"/>
            </a:ext>
          </a:extLst>
        </xdr:cNvPr>
        <xdr:cNvSpPr txBox="1"/>
      </xdr:nvSpPr>
      <xdr:spPr>
        <a:xfrm>
          <a:off x="36144" y="1448164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0</xdr:col>
      <xdr:colOff>30154</xdr:colOff>
      <xdr:row>7</xdr:row>
      <xdr:rowOff>105946</xdr:rowOff>
    </xdr:from>
    <xdr:to>
      <xdr:col>0</xdr:col>
      <xdr:colOff>576760</xdr:colOff>
      <xdr:row>8</xdr:row>
      <xdr:rowOff>112196</xdr:rowOff>
    </xdr:to>
    <xdr:sp macro="" textlink="">
      <xdr:nvSpPr>
        <xdr:cNvPr id="82" name="TextBox 67">
          <a:extLst>
            <a:ext uri="{FF2B5EF4-FFF2-40B4-BE49-F238E27FC236}">
              <a16:creationId xmlns:a16="http://schemas.microsoft.com/office/drawing/2014/main" id="{918675EB-C70B-DE44-B2A6-9C01D4AF02EF}"/>
            </a:ext>
          </a:extLst>
        </xdr:cNvPr>
        <xdr:cNvSpPr txBox="1"/>
      </xdr:nvSpPr>
      <xdr:spPr>
        <a:xfrm>
          <a:off x="30154" y="1532149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0</xdr:col>
      <xdr:colOff>72590</xdr:colOff>
      <xdr:row>7</xdr:row>
      <xdr:rowOff>188035</xdr:rowOff>
    </xdr:from>
    <xdr:to>
      <xdr:col>0</xdr:col>
      <xdr:colOff>556679</xdr:colOff>
      <xdr:row>8</xdr:row>
      <xdr:rowOff>194285</xdr:rowOff>
    </xdr:to>
    <xdr:sp macro="" textlink="">
      <xdr:nvSpPr>
        <xdr:cNvPr id="83" name="TextBox 70">
          <a:extLst>
            <a:ext uri="{FF2B5EF4-FFF2-40B4-BE49-F238E27FC236}">
              <a16:creationId xmlns:a16="http://schemas.microsoft.com/office/drawing/2014/main" id="{8D8D9EBA-839B-444F-A7E4-5AF429E9A22C}"/>
            </a:ext>
          </a:extLst>
        </xdr:cNvPr>
        <xdr:cNvSpPr txBox="1"/>
      </xdr:nvSpPr>
      <xdr:spPr>
        <a:xfrm>
          <a:off x="72590" y="1614238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0</xdr:col>
      <xdr:colOff>36918</xdr:colOff>
      <xdr:row>6</xdr:row>
      <xdr:rowOff>72058</xdr:rowOff>
    </xdr:from>
    <xdr:to>
      <xdr:col>0</xdr:col>
      <xdr:colOff>583524</xdr:colOff>
      <xdr:row>7</xdr:row>
      <xdr:rowOff>78309</xdr:rowOff>
    </xdr:to>
    <xdr:sp macro="" textlink="">
      <xdr:nvSpPr>
        <xdr:cNvPr id="84" name="TextBox 71">
          <a:extLst>
            <a:ext uri="{FF2B5EF4-FFF2-40B4-BE49-F238E27FC236}">
              <a16:creationId xmlns:a16="http://schemas.microsoft.com/office/drawing/2014/main" id="{EF370D3B-CAF2-794A-B3A0-68413B8BFE0C}"/>
            </a:ext>
          </a:extLst>
        </xdr:cNvPr>
        <xdr:cNvSpPr txBox="1"/>
      </xdr:nvSpPr>
      <xdr:spPr>
        <a:xfrm>
          <a:off x="36918" y="1294518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0</xdr:col>
      <xdr:colOff>89569</xdr:colOff>
      <xdr:row>8</xdr:row>
      <xdr:rowOff>111651</xdr:rowOff>
    </xdr:from>
    <xdr:to>
      <xdr:col>0</xdr:col>
      <xdr:colOff>573658</xdr:colOff>
      <xdr:row>9</xdr:row>
      <xdr:rowOff>117902</xdr:rowOff>
    </xdr:to>
    <xdr:sp macro="" textlink="">
      <xdr:nvSpPr>
        <xdr:cNvPr id="85" name="TextBox 72">
          <a:extLst>
            <a:ext uri="{FF2B5EF4-FFF2-40B4-BE49-F238E27FC236}">
              <a16:creationId xmlns:a16="http://schemas.microsoft.com/office/drawing/2014/main" id="{78C5C751-AD69-054C-9CBC-1D7B35322FCA}"/>
            </a:ext>
          </a:extLst>
        </xdr:cNvPr>
        <xdr:cNvSpPr txBox="1"/>
      </xdr:nvSpPr>
      <xdr:spPr>
        <a:xfrm>
          <a:off x="89569" y="1741598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2</xdr:col>
      <xdr:colOff>816752</xdr:colOff>
      <xdr:row>6</xdr:row>
      <xdr:rowOff>201526</xdr:rowOff>
    </xdr:from>
    <xdr:to>
      <xdr:col>3</xdr:col>
      <xdr:colOff>538198</xdr:colOff>
      <xdr:row>8</xdr:row>
      <xdr:rowOff>4033</xdr:rowOff>
    </xdr:to>
    <xdr:sp macro="" textlink="">
      <xdr:nvSpPr>
        <xdr:cNvPr id="86" name="TextBox 66">
          <a:extLst>
            <a:ext uri="{FF2B5EF4-FFF2-40B4-BE49-F238E27FC236}">
              <a16:creationId xmlns:a16="http://schemas.microsoft.com/office/drawing/2014/main" id="{EE244E6E-8F4E-0348-89F6-122F01892C0A}"/>
            </a:ext>
          </a:extLst>
        </xdr:cNvPr>
        <xdr:cNvSpPr txBox="1"/>
      </xdr:nvSpPr>
      <xdr:spPr>
        <a:xfrm>
          <a:off x="2467073" y="1423986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2</xdr:col>
      <xdr:colOff>810762</xdr:colOff>
      <xdr:row>7</xdr:row>
      <xdr:rowOff>81768</xdr:rowOff>
    </xdr:from>
    <xdr:to>
      <xdr:col>3</xdr:col>
      <xdr:colOff>532208</xdr:colOff>
      <xdr:row>8</xdr:row>
      <xdr:rowOff>88018</xdr:rowOff>
    </xdr:to>
    <xdr:sp macro="" textlink="">
      <xdr:nvSpPr>
        <xdr:cNvPr id="87" name="TextBox 67">
          <a:extLst>
            <a:ext uri="{FF2B5EF4-FFF2-40B4-BE49-F238E27FC236}">
              <a16:creationId xmlns:a16="http://schemas.microsoft.com/office/drawing/2014/main" id="{3BCCBF23-5D74-ED48-8265-33B0536FD97F}"/>
            </a:ext>
          </a:extLst>
        </xdr:cNvPr>
        <xdr:cNvSpPr txBox="1"/>
      </xdr:nvSpPr>
      <xdr:spPr>
        <a:xfrm>
          <a:off x="2461083" y="1507971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3</xdr:col>
      <xdr:colOff>28038</xdr:colOff>
      <xdr:row>7</xdr:row>
      <xdr:rowOff>163857</xdr:rowOff>
    </xdr:from>
    <xdr:to>
      <xdr:col>3</xdr:col>
      <xdr:colOff>512127</xdr:colOff>
      <xdr:row>8</xdr:row>
      <xdr:rowOff>170107</xdr:rowOff>
    </xdr:to>
    <xdr:sp macro="" textlink="">
      <xdr:nvSpPr>
        <xdr:cNvPr id="88" name="TextBox 70">
          <a:extLst>
            <a:ext uri="{FF2B5EF4-FFF2-40B4-BE49-F238E27FC236}">
              <a16:creationId xmlns:a16="http://schemas.microsoft.com/office/drawing/2014/main" id="{5B92DDF4-7DDA-B34A-87F8-048136FB5950}"/>
            </a:ext>
          </a:extLst>
        </xdr:cNvPr>
        <xdr:cNvSpPr txBox="1"/>
      </xdr:nvSpPr>
      <xdr:spPr>
        <a:xfrm>
          <a:off x="2503519" y="1590060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2</xdr:col>
      <xdr:colOff>817526</xdr:colOff>
      <xdr:row>6</xdr:row>
      <xdr:rowOff>47880</xdr:rowOff>
    </xdr:from>
    <xdr:to>
      <xdr:col>3</xdr:col>
      <xdr:colOff>538972</xdr:colOff>
      <xdr:row>7</xdr:row>
      <xdr:rowOff>54131</xdr:rowOff>
    </xdr:to>
    <xdr:sp macro="" textlink="">
      <xdr:nvSpPr>
        <xdr:cNvPr id="89" name="TextBox 71">
          <a:extLst>
            <a:ext uri="{FF2B5EF4-FFF2-40B4-BE49-F238E27FC236}">
              <a16:creationId xmlns:a16="http://schemas.microsoft.com/office/drawing/2014/main" id="{944C2598-A888-BA45-803C-D262D1A5E219}"/>
            </a:ext>
          </a:extLst>
        </xdr:cNvPr>
        <xdr:cNvSpPr txBox="1"/>
      </xdr:nvSpPr>
      <xdr:spPr>
        <a:xfrm>
          <a:off x="2467847" y="1270340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3</xdr:col>
      <xdr:colOff>45017</xdr:colOff>
      <xdr:row>8</xdr:row>
      <xdr:rowOff>87473</xdr:rowOff>
    </xdr:from>
    <xdr:to>
      <xdr:col>3</xdr:col>
      <xdr:colOff>529106</xdr:colOff>
      <xdr:row>9</xdr:row>
      <xdr:rowOff>93724</xdr:rowOff>
    </xdr:to>
    <xdr:sp macro="" textlink="">
      <xdr:nvSpPr>
        <xdr:cNvPr id="90" name="TextBox 72">
          <a:extLst>
            <a:ext uri="{FF2B5EF4-FFF2-40B4-BE49-F238E27FC236}">
              <a16:creationId xmlns:a16="http://schemas.microsoft.com/office/drawing/2014/main" id="{3C5DB430-2D65-1640-BAFF-A1FE01B15BA8}"/>
            </a:ext>
          </a:extLst>
        </xdr:cNvPr>
        <xdr:cNvSpPr txBox="1"/>
      </xdr:nvSpPr>
      <xdr:spPr>
        <a:xfrm>
          <a:off x="2520498" y="1717420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7</xdr:col>
      <xdr:colOff>228885</xdr:colOff>
      <xdr:row>7</xdr:row>
      <xdr:rowOff>95851</xdr:rowOff>
    </xdr:from>
    <xdr:to>
      <xdr:col>7</xdr:col>
      <xdr:colOff>775491</xdr:colOff>
      <xdr:row>8</xdr:row>
      <xdr:rowOff>102101</xdr:rowOff>
    </xdr:to>
    <xdr:sp macro="" textlink="">
      <xdr:nvSpPr>
        <xdr:cNvPr id="96" name="TextBox 66">
          <a:extLst>
            <a:ext uri="{FF2B5EF4-FFF2-40B4-BE49-F238E27FC236}">
              <a16:creationId xmlns:a16="http://schemas.microsoft.com/office/drawing/2014/main" id="{7243C902-D558-ED4C-9C41-1536B8FABC66}"/>
            </a:ext>
          </a:extLst>
        </xdr:cNvPr>
        <xdr:cNvSpPr txBox="1"/>
      </xdr:nvSpPr>
      <xdr:spPr>
        <a:xfrm>
          <a:off x="6005008" y="1522054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7</xdr:col>
      <xdr:colOff>222895</xdr:colOff>
      <xdr:row>7</xdr:row>
      <xdr:rowOff>179836</xdr:rowOff>
    </xdr:from>
    <xdr:to>
      <xdr:col>7</xdr:col>
      <xdr:colOff>769501</xdr:colOff>
      <xdr:row>8</xdr:row>
      <xdr:rowOff>186086</xdr:rowOff>
    </xdr:to>
    <xdr:sp macro="" textlink="">
      <xdr:nvSpPr>
        <xdr:cNvPr id="97" name="TextBox 67">
          <a:extLst>
            <a:ext uri="{FF2B5EF4-FFF2-40B4-BE49-F238E27FC236}">
              <a16:creationId xmlns:a16="http://schemas.microsoft.com/office/drawing/2014/main" id="{66512844-8968-CD47-A247-63E3AB811DF6}"/>
            </a:ext>
          </a:extLst>
        </xdr:cNvPr>
        <xdr:cNvSpPr txBox="1"/>
      </xdr:nvSpPr>
      <xdr:spPr>
        <a:xfrm>
          <a:off x="5999018" y="1606039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7</xdr:col>
      <xdr:colOff>265331</xdr:colOff>
      <xdr:row>8</xdr:row>
      <xdr:rowOff>58181</xdr:rowOff>
    </xdr:from>
    <xdr:to>
      <xdr:col>7</xdr:col>
      <xdr:colOff>749420</xdr:colOff>
      <xdr:row>9</xdr:row>
      <xdr:rowOff>64432</xdr:rowOff>
    </xdr:to>
    <xdr:sp macro="" textlink="">
      <xdr:nvSpPr>
        <xdr:cNvPr id="98" name="TextBox 70">
          <a:extLst>
            <a:ext uri="{FF2B5EF4-FFF2-40B4-BE49-F238E27FC236}">
              <a16:creationId xmlns:a16="http://schemas.microsoft.com/office/drawing/2014/main" id="{14AB9FA8-599C-B542-92E6-0D2E4D66ECCE}"/>
            </a:ext>
          </a:extLst>
        </xdr:cNvPr>
        <xdr:cNvSpPr txBox="1"/>
      </xdr:nvSpPr>
      <xdr:spPr>
        <a:xfrm>
          <a:off x="6041454" y="1688128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7</xdr:col>
      <xdr:colOff>229659</xdr:colOff>
      <xdr:row>6</xdr:row>
      <xdr:rowOff>145948</xdr:rowOff>
    </xdr:from>
    <xdr:to>
      <xdr:col>7</xdr:col>
      <xdr:colOff>776265</xdr:colOff>
      <xdr:row>7</xdr:row>
      <xdr:rowOff>152199</xdr:rowOff>
    </xdr:to>
    <xdr:sp macro="" textlink="">
      <xdr:nvSpPr>
        <xdr:cNvPr id="99" name="TextBox 71">
          <a:extLst>
            <a:ext uri="{FF2B5EF4-FFF2-40B4-BE49-F238E27FC236}">
              <a16:creationId xmlns:a16="http://schemas.microsoft.com/office/drawing/2014/main" id="{F47D0091-6945-6F40-B4E2-AEAF2FF5EC28}"/>
            </a:ext>
          </a:extLst>
        </xdr:cNvPr>
        <xdr:cNvSpPr txBox="1"/>
      </xdr:nvSpPr>
      <xdr:spPr>
        <a:xfrm>
          <a:off x="6005782" y="1368408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7</xdr:col>
      <xdr:colOff>282310</xdr:colOff>
      <xdr:row>8</xdr:row>
      <xdr:rowOff>185541</xdr:rowOff>
    </xdr:from>
    <xdr:to>
      <xdr:col>7</xdr:col>
      <xdr:colOff>766399</xdr:colOff>
      <xdr:row>9</xdr:row>
      <xdr:rowOff>191792</xdr:rowOff>
    </xdr:to>
    <xdr:sp macro="" textlink="">
      <xdr:nvSpPr>
        <xdr:cNvPr id="100" name="TextBox 72">
          <a:extLst>
            <a:ext uri="{FF2B5EF4-FFF2-40B4-BE49-F238E27FC236}">
              <a16:creationId xmlns:a16="http://schemas.microsoft.com/office/drawing/2014/main" id="{3FE9980F-083C-0945-8E8C-0D70FA2A4FFE}"/>
            </a:ext>
          </a:extLst>
        </xdr:cNvPr>
        <xdr:cNvSpPr txBox="1"/>
      </xdr:nvSpPr>
      <xdr:spPr>
        <a:xfrm>
          <a:off x="6058433" y="1815488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7</xdr:col>
      <xdr:colOff>204707</xdr:colOff>
      <xdr:row>13</xdr:row>
      <xdr:rowOff>41112</xdr:rowOff>
    </xdr:from>
    <xdr:to>
      <xdr:col>7</xdr:col>
      <xdr:colOff>751313</xdr:colOff>
      <xdr:row>14</xdr:row>
      <xdr:rowOff>47363</xdr:rowOff>
    </xdr:to>
    <xdr:sp macro="" textlink="">
      <xdr:nvSpPr>
        <xdr:cNvPr id="101" name="TextBox 66">
          <a:extLst>
            <a:ext uri="{FF2B5EF4-FFF2-40B4-BE49-F238E27FC236}">
              <a16:creationId xmlns:a16="http://schemas.microsoft.com/office/drawing/2014/main" id="{E4FC40FB-5483-3B4A-A8B8-B85D82B1E651}"/>
            </a:ext>
          </a:extLst>
        </xdr:cNvPr>
        <xdr:cNvSpPr txBox="1"/>
      </xdr:nvSpPr>
      <xdr:spPr>
        <a:xfrm>
          <a:off x="5980830" y="2689775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7</xdr:col>
      <xdr:colOff>198717</xdr:colOff>
      <xdr:row>13</xdr:row>
      <xdr:rowOff>125097</xdr:rowOff>
    </xdr:from>
    <xdr:to>
      <xdr:col>7</xdr:col>
      <xdr:colOff>745323</xdr:colOff>
      <xdr:row>14</xdr:row>
      <xdr:rowOff>131348</xdr:rowOff>
    </xdr:to>
    <xdr:sp macro="" textlink="">
      <xdr:nvSpPr>
        <xdr:cNvPr id="102" name="TextBox 67">
          <a:extLst>
            <a:ext uri="{FF2B5EF4-FFF2-40B4-BE49-F238E27FC236}">
              <a16:creationId xmlns:a16="http://schemas.microsoft.com/office/drawing/2014/main" id="{B8EC6A36-1FBF-9543-AEEA-ACD9EC8833ED}"/>
            </a:ext>
          </a:extLst>
        </xdr:cNvPr>
        <xdr:cNvSpPr txBox="1"/>
      </xdr:nvSpPr>
      <xdr:spPr>
        <a:xfrm>
          <a:off x="5974840" y="2773760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7</xdr:col>
      <xdr:colOff>241153</xdr:colOff>
      <xdr:row>14</xdr:row>
      <xdr:rowOff>3443</xdr:rowOff>
    </xdr:from>
    <xdr:to>
      <xdr:col>7</xdr:col>
      <xdr:colOff>725242</xdr:colOff>
      <xdr:row>15</xdr:row>
      <xdr:rowOff>9693</xdr:rowOff>
    </xdr:to>
    <xdr:sp macro="" textlink="">
      <xdr:nvSpPr>
        <xdr:cNvPr id="103" name="TextBox 70">
          <a:extLst>
            <a:ext uri="{FF2B5EF4-FFF2-40B4-BE49-F238E27FC236}">
              <a16:creationId xmlns:a16="http://schemas.microsoft.com/office/drawing/2014/main" id="{1D4E6B75-D593-2345-9E99-4B23CD6637C2}"/>
            </a:ext>
          </a:extLst>
        </xdr:cNvPr>
        <xdr:cNvSpPr txBox="1"/>
      </xdr:nvSpPr>
      <xdr:spPr>
        <a:xfrm>
          <a:off x="6017276" y="2855849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7</xdr:col>
      <xdr:colOff>205481</xdr:colOff>
      <xdr:row>12</xdr:row>
      <xdr:rowOff>91209</xdr:rowOff>
    </xdr:from>
    <xdr:to>
      <xdr:col>7</xdr:col>
      <xdr:colOff>752087</xdr:colOff>
      <xdr:row>13</xdr:row>
      <xdr:rowOff>97460</xdr:rowOff>
    </xdr:to>
    <xdr:sp macro="" textlink="">
      <xdr:nvSpPr>
        <xdr:cNvPr id="104" name="TextBox 71">
          <a:extLst>
            <a:ext uri="{FF2B5EF4-FFF2-40B4-BE49-F238E27FC236}">
              <a16:creationId xmlns:a16="http://schemas.microsoft.com/office/drawing/2014/main" id="{FA8A4CCA-7F04-9947-B49A-4F1E992A73CA}"/>
            </a:ext>
          </a:extLst>
        </xdr:cNvPr>
        <xdr:cNvSpPr txBox="1"/>
      </xdr:nvSpPr>
      <xdr:spPr>
        <a:xfrm>
          <a:off x="5981604" y="2536129"/>
          <a:ext cx="546606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7</xdr:col>
      <xdr:colOff>258132</xdr:colOff>
      <xdr:row>14</xdr:row>
      <xdr:rowOff>130803</xdr:rowOff>
    </xdr:from>
    <xdr:to>
      <xdr:col>7</xdr:col>
      <xdr:colOff>742221</xdr:colOff>
      <xdr:row>15</xdr:row>
      <xdr:rowOff>137053</xdr:rowOff>
    </xdr:to>
    <xdr:sp macro="" textlink="">
      <xdr:nvSpPr>
        <xdr:cNvPr id="105" name="TextBox 72">
          <a:extLst>
            <a:ext uri="{FF2B5EF4-FFF2-40B4-BE49-F238E27FC236}">
              <a16:creationId xmlns:a16="http://schemas.microsoft.com/office/drawing/2014/main" id="{A448EDD0-5AB3-F74B-99E3-2C09C37F929C}"/>
            </a:ext>
          </a:extLst>
        </xdr:cNvPr>
        <xdr:cNvSpPr txBox="1"/>
      </xdr:nvSpPr>
      <xdr:spPr>
        <a:xfrm>
          <a:off x="6034255" y="2983209"/>
          <a:ext cx="484089" cy="2099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10</xdr:col>
      <xdr:colOff>259895</xdr:colOff>
      <xdr:row>9</xdr:row>
      <xdr:rowOff>64724</xdr:rowOff>
    </xdr:from>
    <xdr:to>
      <xdr:col>10</xdr:col>
      <xdr:colOff>806501</xdr:colOff>
      <xdr:row>10</xdr:row>
      <xdr:rowOff>70974</xdr:rowOff>
    </xdr:to>
    <xdr:sp macro="" textlink="">
      <xdr:nvSpPr>
        <xdr:cNvPr id="106" name="TextBox 66">
          <a:extLst>
            <a:ext uri="{FF2B5EF4-FFF2-40B4-BE49-F238E27FC236}">
              <a16:creationId xmlns:a16="http://schemas.microsoft.com/office/drawing/2014/main" id="{E7030D36-978B-114D-AA23-C8DEA437DC18}"/>
            </a:ext>
          </a:extLst>
        </xdr:cNvPr>
        <xdr:cNvSpPr txBox="1"/>
      </xdr:nvSpPr>
      <xdr:spPr>
        <a:xfrm>
          <a:off x="8568306" y="1880705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10</xdr:col>
      <xdr:colOff>253905</xdr:colOff>
      <xdr:row>9</xdr:row>
      <xdr:rowOff>148709</xdr:rowOff>
    </xdr:from>
    <xdr:to>
      <xdr:col>10</xdr:col>
      <xdr:colOff>800511</xdr:colOff>
      <xdr:row>10</xdr:row>
      <xdr:rowOff>154959</xdr:rowOff>
    </xdr:to>
    <xdr:sp macro="" textlink="">
      <xdr:nvSpPr>
        <xdr:cNvPr id="107" name="TextBox 67">
          <a:extLst>
            <a:ext uri="{FF2B5EF4-FFF2-40B4-BE49-F238E27FC236}">
              <a16:creationId xmlns:a16="http://schemas.microsoft.com/office/drawing/2014/main" id="{514A9EE4-441A-F34A-9827-6680C00510E4}"/>
            </a:ext>
          </a:extLst>
        </xdr:cNvPr>
        <xdr:cNvSpPr txBox="1"/>
      </xdr:nvSpPr>
      <xdr:spPr>
        <a:xfrm>
          <a:off x="8562316" y="1964690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10</xdr:col>
      <xdr:colOff>296341</xdr:colOff>
      <xdr:row>10</xdr:row>
      <xdr:rowOff>29022</xdr:rowOff>
    </xdr:from>
    <xdr:to>
      <xdr:col>10</xdr:col>
      <xdr:colOff>780430</xdr:colOff>
      <xdr:row>11</xdr:row>
      <xdr:rowOff>33304</xdr:rowOff>
    </xdr:to>
    <xdr:sp macro="" textlink="">
      <xdr:nvSpPr>
        <xdr:cNvPr id="108" name="TextBox 70">
          <a:extLst>
            <a:ext uri="{FF2B5EF4-FFF2-40B4-BE49-F238E27FC236}">
              <a16:creationId xmlns:a16="http://schemas.microsoft.com/office/drawing/2014/main" id="{F870919C-1D8D-1C4C-9053-E74387D0BA7B}"/>
            </a:ext>
          </a:extLst>
        </xdr:cNvPr>
        <xdr:cNvSpPr txBox="1"/>
      </xdr:nvSpPr>
      <xdr:spPr>
        <a:xfrm>
          <a:off x="8604752" y="2046779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10</xdr:col>
      <xdr:colOff>260669</xdr:colOff>
      <xdr:row>8</xdr:row>
      <xdr:rowOff>114820</xdr:rowOff>
    </xdr:from>
    <xdr:to>
      <xdr:col>10</xdr:col>
      <xdr:colOff>807275</xdr:colOff>
      <xdr:row>9</xdr:row>
      <xdr:rowOff>121072</xdr:rowOff>
    </xdr:to>
    <xdr:sp macro="" textlink="">
      <xdr:nvSpPr>
        <xdr:cNvPr id="109" name="TextBox 71">
          <a:extLst>
            <a:ext uri="{FF2B5EF4-FFF2-40B4-BE49-F238E27FC236}">
              <a16:creationId xmlns:a16="http://schemas.microsoft.com/office/drawing/2014/main" id="{05813FAD-F322-1E4C-8ADB-81EC8C83565D}"/>
            </a:ext>
          </a:extLst>
        </xdr:cNvPr>
        <xdr:cNvSpPr txBox="1"/>
      </xdr:nvSpPr>
      <xdr:spPr>
        <a:xfrm>
          <a:off x="8569080" y="1729026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10</xdr:col>
      <xdr:colOff>313320</xdr:colOff>
      <xdr:row>10</xdr:row>
      <xdr:rowOff>154414</xdr:rowOff>
    </xdr:from>
    <xdr:to>
      <xdr:col>10</xdr:col>
      <xdr:colOff>797409</xdr:colOff>
      <xdr:row>11</xdr:row>
      <xdr:rowOff>160664</xdr:rowOff>
    </xdr:to>
    <xdr:sp macro="" textlink="">
      <xdr:nvSpPr>
        <xdr:cNvPr id="110" name="TextBox 72">
          <a:extLst>
            <a:ext uri="{FF2B5EF4-FFF2-40B4-BE49-F238E27FC236}">
              <a16:creationId xmlns:a16="http://schemas.microsoft.com/office/drawing/2014/main" id="{7BF216DC-08F5-1342-978F-541B3BEDA7F6}"/>
            </a:ext>
          </a:extLst>
        </xdr:cNvPr>
        <xdr:cNvSpPr txBox="1"/>
      </xdr:nvSpPr>
      <xdr:spPr>
        <a:xfrm>
          <a:off x="8621731" y="2172171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13</xdr:col>
      <xdr:colOff>341080</xdr:colOff>
      <xdr:row>9</xdr:row>
      <xdr:rowOff>193386</xdr:rowOff>
    </xdr:from>
    <xdr:to>
      <xdr:col>14</xdr:col>
      <xdr:colOff>56845</xdr:colOff>
      <xdr:row>10</xdr:row>
      <xdr:rowOff>199636</xdr:rowOff>
    </xdr:to>
    <xdr:sp macro="" textlink="">
      <xdr:nvSpPr>
        <xdr:cNvPr id="111" name="TextBox 66">
          <a:extLst>
            <a:ext uri="{FF2B5EF4-FFF2-40B4-BE49-F238E27FC236}">
              <a16:creationId xmlns:a16="http://schemas.microsoft.com/office/drawing/2014/main" id="{DC739FAF-3879-0B48-A6B3-348BC655CFF2}"/>
            </a:ext>
          </a:extLst>
        </xdr:cNvPr>
        <xdr:cNvSpPr txBox="1"/>
      </xdr:nvSpPr>
      <xdr:spPr>
        <a:xfrm>
          <a:off x="11142015" y="2009367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13</xdr:col>
      <xdr:colOff>335090</xdr:colOff>
      <xdr:row>10</xdr:row>
      <xdr:rowOff>75595</xdr:rowOff>
    </xdr:from>
    <xdr:to>
      <xdr:col>14</xdr:col>
      <xdr:colOff>50855</xdr:colOff>
      <xdr:row>11</xdr:row>
      <xdr:rowOff>81845</xdr:rowOff>
    </xdr:to>
    <xdr:sp macro="" textlink="">
      <xdr:nvSpPr>
        <xdr:cNvPr id="112" name="TextBox 67">
          <a:extLst>
            <a:ext uri="{FF2B5EF4-FFF2-40B4-BE49-F238E27FC236}">
              <a16:creationId xmlns:a16="http://schemas.microsoft.com/office/drawing/2014/main" id="{5616377B-DE9B-C245-A48B-3571DEE1C86B}"/>
            </a:ext>
          </a:extLst>
        </xdr:cNvPr>
        <xdr:cNvSpPr txBox="1"/>
      </xdr:nvSpPr>
      <xdr:spPr>
        <a:xfrm>
          <a:off x="11136025" y="2093352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13</xdr:col>
      <xdr:colOff>377526</xdr:colOff>
      <xdr:row>10</xdr:row>
      <xdr:rowOff>157684</xdr:rowOff>
    </xdr:from>
    <xdr:to>
      <xdr:col>14</xdr:col>
      <xdr:colOff>30774</xdr:colOff>
      <xdr:row>11</xdr:row>
      <xdr:rowOff>161966</xdr:rowOff>
    </xdr:to>
    <xdr:sp macro="" textlink="">
      <xdr:nvSpPr>
        <xdr:cNvPr id="113" name="TextBox 70">
          <a:extLst>
            <a:ext uri="{FF2B5EF4-FFF2-40B4-BE49-F238E27FC236}">
              <a16:creationId xmlns:a16="http://schemas.microsoft.com/office/drawing/2014/main" id="{8420090C-BF88-DD44-96C0-ED12335A11F1}"/>
            </a:ext>
          </a:extLst>
        </xdr:cNvPr>
        <xdr:cNvSpPr txBox="1"/>
      </xdr:nvSpPr>
      <xdr:spPr>
        <a:xfrm>
          <a:off x="11178461" y="2175441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13</xdr:col>
      <xdr:colOff>341854</xdr:colOff>
      <xdr:row>9</xdr:row>
      <xdr:rowOff>41707</xdr:rowOff>
    </xdr:from>
    <xdr:to>
      <xdr:col>14</xdr:col>
      <xdr:colOff>57619</xdr:colOff>
      <xdr:row>10</xdr:row>
      <xdr:rowOff>47958</xdr:rowOff>
    </xdr:to>
    <xdr:sp macro="" textlink="">
      <xdr:nvSpPr>
        <xdr:cNvPr id="114" name="TextBox 71">
          <a:extLst>
            <a:ext uri="{FF2B5EF4-FFF2-40B4-BE49-F238E27FC236}">
              <a16:creationId xmlns:a16="http://schemas.microsoft.com/office/drawing/2014/main" id="{365746C7-E849-0B4A-8F07-202EE7B978F6}"/>
            </a:ext>
          </a:extLst>
        </xdr:cNvPr>
        <xdr:cNvSpPr txBox="1"/>
      </xdr:nvSpPr>
      <xdr:spPr>
        <a:xfrm>
          <a:off x="11142789" y="1857688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13</xdr:col>
      <xdr:colOff>394505</xdr:colOff>
      <xdr:row>11</xdr:row>
      <xdr:rowOff>81300</xdr:rowOff>
    </xdr:from>
    <xdr:to>
      <xdr:col>14</xdr:col>
      <xdr:colOff>47753</xdr:colOff>
      <xdr:row>12</xdr:row>
      <xdr:rowOff>87551</xdr:rowOff>
    </xdr:to>
    <xdr:sp macro="" textlink="">
      <xdr:nvSpPr>
        <xdr:cNvPr id="115" name="TextBox 72">
          <a:extLst>
            <a:ext uri="{FF2B5EF4-FFF2-40B4-BE49-F238E27FC236}">
              <a16:creationId xmlns:a16="http://schemas.microsoft.com/office/drawing/2014/main" id="{FA3B82AC-570F-324B-8EB7-0ABC2E90BD3C}"/>
            </a:ext>
          </a:extLst>
        </xdr:cNvPr>
        <xdr:cNvSpPr txBox="1"/>
      </xdr:nvSpPr>
      <xdr:spPr>
        <a:xfrm>
          <a:off x="11195440" y="2300833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13</xdr:col>
      <xdr:colOff>362919</xdr:colOff>
      <xdr:row>15</xdr:row>
      <xdr:rowOff>144009</xdr:rowOff>
    </xdr:from>
    <xdr:to>
      <xdr:col>14</xdr:col>
      <xdr:colOff>78684</xdr:colOff>
      <xdr:row>16</xdr:row>
      <xdr:rowOff>150260</xdr:rowOff>
    </xdr:to>
    <xdr:sp macro="" textlink="">
      <xdr:nvSpPr>
        <xdr:cNvPr id="116" name="TextBox 66">
          <a:extLst>
            <a:ext uri="{FF2B5EF4-FFF2-40B4-BE49-F238E27FC236}">
              <a16:creationId xmlns:a16="http://schemas.microsoft.com/office/drawing/2014/main" id="{617B8C8C-09F4-D64C-AA63-9C37B54084B7}"/>
            </a:ext>
          </a:extLst>
        </xdr:cNvPr>
        <xdr:cNvSpPr txBox="1"/>
      </xdr:nvSpPr>
      <xdr:spPr>
        <a:xfrm>
          <a:off x="11163854" y="3170645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13</xdr:col>
      <xdr:colOff>356929</xdr:colOff>
      <xdr:row>16</xdr:row>
      <xdr:rowOff>26219</xdr:rowOff>
    </xdr:from>
    <xdr:to>
      <xdr:col>14</xdr:col>
      <xdr:colOff>72694</xdr:colOff>
      <xdr:row>17</xdr:row>
      <xdr:rowOff>32469</xdr:rowOff>
    </xdr:to>
    <xdr:sp macro="" textlink="">
      <xdr:nvSpPr>
        <xdr:cNvPr id="117" name="TextBox 67">
          <a:extLst>
            <a:ext uri="{FF2B5EF4-FFF2-40B4-BE49-F238E27FC236}">
              <a16:creationId xmlns:a16="http://schemas.microsoft.com/office/drawing/2014/main" id="{F4948B91-B8ED-AA43-8C63-4DDE9CC75573}"/>
            </a:ext>
          </a:extLst>
        </xdr:cNvPr>
        <xdr:cNvSpPr txBox="1"/>
      </xdr:nvSpPr>
      <xdr:spPr>
        <a:xfrm>
          <a:off x="11157864" y="3254630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13</xdr:col>
      <xdr:colOff>399365</xdr:colOff>
      <xdr:row>16</xdr:row>
      <xdr:rowOff>108308</xdr:rowOff>
    </xdr:from>
    <xdr:to>
      <xdr:col>14</xdr:col>
      <xdr:colOff>52613</xdr:colOff>
      <xdr:row>17</xdr:row>
      <xdr:rowOff>112590</xdr:rowOff>
    </xdr:to>
    <xdr:sp macro="" textlink="">
      <xdr:nvSpPr>
        <xdr:cNvPr id="118" name="TextBox 70">
          <a:extLst>
            <a:ext uri="{FF2B5EF4-FFF2-40B4-BE49-F238E27FC236}">
              <a16:creationId xmlns:a16="http://schemas.microsoft.com/office/drawing/2014/main" id="{7C029D09-6501-344F-8853-6261FB7DC48F}"/>
            </a:ext>
          </a:extLst>
        </xdr:cNvPr>
        <xdr:cNvSpPr txBox="1"/>
      </xdr:nvSpPr>
      <xdr:spPr>
        <a:xfrm>
          <a:off x="11200300" y="3336719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13</xdr:col>
      <xdr:colOff>363693</xdr:colOff>
      <xdr:row>14</xdr:row>
      <xdr:rowOff>194106</xdr:rowOff>
    </xdr:from>
    <xdr:to>
      <xdr:col>14</xdr:col>
      <xdr:colOff>79458</xdr:colOff>
      <xdr:row>15</xdr:row>
      <xdr:rowOff>200357</xdr:rowOff>
    </xdr:to>
    <xdr:sp macro="" textlink="">
      <xdr:nvSpPr>
        <xdr:cNvPr id="119" name="TextBox 71">
          <a:extLst>
            <a:ext uri="{FF2B5EF4-FFF2-40B4-BE49-F238E27FC236}">
              <a16:creationId xmlns:a16="http://schemas.microsoft.com/office/drawing/2014/main" id="{A1D85D91-85C3-B64C-8D32-5311ACC4ACD3}"/>
            </a:ext>
          </a:extLst>
        </xdr:cNvPr>
        <xdr:cNvSpPr txBox="1"/>
      </xdr:nvSpPr>
      <xdr:spPr>
        <a:xfrm>
          <a:off x="11164628" y="3018966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13</xdr:col>
      <xdr:colOff>416344</xdr:colOff>
      <xdr:row>17</xdr:row>
      <xdr:rowOff>31924</xdr:rowOff>
    </xdr:from>
    <xdr:to>
      <xdr:col>14</xdr:col>
      <xdr:colOff>69592</xdr:colOff>
      <xdr:row>18</xdr:row>
      <xdr:rowOff>38174</xdr:rowOff>
    </xdr:to>
    <xdr:sp macro="" textlink="">
      <xdr:nvSpPr>
        <xdr:cNvPr id="120" name="TextBox 72">
          <a:extLst>
            <a:ext uri="{FF2B5EF4-FFF2-40B4-BE49-F238E27FC236}">
              <a16:creationId xmlns:a16="http://schemas.microsoft.com/office/drawing/2014/main" id="{CD2BEEE6-AA35-FE4E-B017-3FC2D0E74D32}"/>
            </a:ext>
          </a:extLst>
        </xdr:cNvPr>
        <xdr:cNvSpPr txBox="1"/>
      </xdr:nvSpPr>
      <xdr:spPr>
        <a:xfrm>
          <a:off x="11217279" y="3462111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10</xdr:col>
      <xdr:colOff>337283</xdr:colOff>
      <xdr:row>15</xdr:row>
      <xdr:rowOff>23419</xdr:rowOff>
    </xdr:from>
    <xdr:to>
      <xdr:col>11</xdr:col>
      <xdr:colOff>53048</xdr:colOff>
      <xdr:row>16</xdr:row>
      <xdr:rowOff>29670</xdr:rowOff>
    </xdr:to>
    <xdr:sp macro="" textlink="">
      <xdr:nvSpPr>
        <xdr:cNvPr id="121" name="TextBox 66">
          <a:extLst>
            <a:ext uri="{FF2B5EF4-FFF2-40B4-BE49-F238E27FC236}">
              <a16:creationId xmlns:a16="http://schemas.microsoft.com/office/drawing/2014/main" id="{528F5432-F68B-FC47-81B0-C59F309683A4}"/>
            </a:ext>
          </a:extLst>
        </xdr:cNvPr>
        <xdr:cNvSpPr txBox="1"/>
      </xdr:nvSpPr>
      <xdr:spPr>
        <a:xfrm>
          <a:off x="8645694" y="3050055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120 kD</a:t>
          </a:r>
        </a:p>
      </xdr:txBody>
    </xdr:sp>
    <xdr:clientData/>
  </xdr:twoCellAnchor>
  <xdr:twoCellAnchor>
    <xdr:from>
      <xdr:col>10</xdr:col>
      <xdr:colOff>331293</xdr:colOff>
      <xdr:row>15</xdr:row>
      <xdr:rowOff>107404</xdr:rowOff>
    </xdr:from>
    <xdr:to>
      <xdr:col>11</xdr:col>
      <xdr:colOff>47058</xdr:colOff>
      <xdr:row>16</xdr:row>
      <xdr:rowOff>113655</xdr:rowOff>
    </xdr:to>
    <xdr:sp macro="" textlink="">
      <xdr:nvSpPr>
        <xdr:cNvPr id="122" name="TextBox 67">
          <a:extLst>
            <a:ext uri="{FF2B5EF4-FFF2-40B4-BE49-F238E27FC236}">
              <a16:creationId xmlns:a16="http://schemas.microsoft.com/office/drawing/2014/main" id="{E2E3F3CF-A770-7449-97C2-C834C127CB81}"/>
            </a:ext>
          </a:extLst>
        </xdr:cNvPr>
        <xdr:cNvSpPr txBox="1"/>
      </xdr:nvSpPr>
      <xdr:spPr>
        <a:xfrm>
          <a:off x="8639704" y="3134040"/>
          <a:ext cx="546606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100 kD</a:t>
          </a:r>
        </a:p>
      </xdr:txBody>
    </xdr:sp>
    <xdr:clientData/>
  </xdr:twoCellAnchor>
  <xdr:twoCellAnchor>
    <xdr:from>
      <xdr:col>10</xdr:col>
      <xdr:colOff>373729</xdr:colOff>
      <xdr:row>15</xdr:row>
      <xdr:rowOff>189493</xdr:rowOff>
    </xdr:from>
    <xdr:to>
      <xdr:col>11</xdr:col>
      <xdr:colOff>26977</xdr:colOff>
      <xdr:row>16</xdr:row>
      <xdr:rowOff>193776</xdr:rowOff>
    </xdr:to>
    <xdr:sp macro="" textlink="">
      <xdr:nvSpPr>
        <xdr:cNvPr id="123" name="TextBox 70">
          <a:extLst>
            <a:ext uri="{FF2B5EF4-FFF2-40B4-BE49-F238E27FC236}">
              <a16:creationId xmlns:a16="http://schemas.microsoft.com/office/drawing/2014/main" id="{6EA3477A-4E83-364B-87CA-F574AA505145}"/>
            </a:ext>
          </a:extLst>
        </xdr:cNvPr>
        <xdr:cNvSpPr txBox="1"/>
      </xdr:nvSpPr>
      <xdr:spPr>
        <a:xfrm>
          <a:off x="8682140" y="3216129"/>
          <a:ext cx="484089" cy="2060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80 kD</a:t>
          </a:r>
        </a:p>
      </xdr:txBody>
    </xdr:sp>
    <xdr:clientData/>
  </xdr:twoCellAnchor>
  <xdr:twoCellAnchor>
    <xdr:from>
      <xdr:col>10</xdr:col>
      <xdr:colOff>338057</xdr:colOff>
      <xdr:row>14</xdr:row>
      <xdr:rowOff>73516</xdr:rowOff>
    </xdr:from>
    <xdr:to>
      <xdr:col>11</xdr:col>
      <xdr:colOff>53822</xdr:colOff>
      <xdr:row>15</xdr:row>
      <xdr:rowOff>79767</xdr:rowOff>
    </xdr:to>
    <xdr:sp macro="" textlink="">
      <xdr:nvSpPr>
        <xdr:cNvPr id="124" name="TextBox 71">
          <a:extLst>
            <a:ext uri="{FF2B5EF4-FFF2-40B4-BE49-F238E27FC236}">
              <a16:creationId xmlns:a16="http://schemas.microsoft.com/office/drawing/2014/main" id="{3A59E99A-1660-514D-A6D8-99CFBF68BAE1}"/>
            </a:ext>
          </a:extLst>
        </xdr:cNvPr>
        <xdr:cNvSpPr txBox="1"/>
      </xdr:nvSpPr>
      <xdr:spPr>
        <a:xfrm>
          <a:off x="8646468" y="2898376"/>
          <a:ext cx="546606" cy="2080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220 kD</a:t>
          </a:r>
        </a:p>
      </xdr:txBody>
    </xdr:sp>
    <xdr:clientData/>
  </xdr:twoCellAnchor>
  <xdr:twoCellAnchor>
    <xdr:from>
      <xdr:col>10</xdr:col>
      <xdr:colOff>390708</xdr:colOff>
      <xdr:row>16</xdr:row>
      <xdr:rowOff>113110</xdr:rowOff>
    </xdr:from>
    <xdr:to>
      <xdr:col>11</xdr:col>
      <xdr:colOff>43956</xdr:colOff>
      <xdr:row>17</xdr:row>
      <xdr:rowOff>119360</xdr:rowOff>
    </xdr:to>
    <xdr:sp macro="" textlink="">
      <xdr:nvSpPr>
        <xdr:cNvPr id="125" name="TextBox 72">
          <a:extLst>
            <a:ext uri="{FF2B5EF4-FFF2-40B4-BE49-F238E27FC236}">
              <a16:creationId xmlns:a16="http://schemas.microsoft.com/office/drawing/2014/main" id="{758BAB45-9206-C043-93C7-E93397824B4C}"/>
            </a:ext>
          </a:extLst>
        </xdr:cNvPr>
        <xdr:cNvSpPr txBox="1"/>
      </xdr:nvSpPr>
      <xdr:spPr>
        <a:xfrm>
          <a:off x="8699119" y="3341521"/>
          <a:ext cx="484089" cy="20802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812760"/>
          <a:r>
            <a:rPr lang="en-US" sz="800" b="0">
              <a:solidFill>
                <a:prstClr val="black"/>
              </a:solidFill>
              <a:latin typeface="Arial Narrow" panose="020B0604020202020204" pitchFamily="34" charset="0"/>
              <a:ea typeface="Arial Narrow" charset="0"/>
              <a:cs typeface="Arial Narrow" panose="020B0604020202020204" pitchFamily="34" charset="0"/>
            </a:rPr>
            <a:t>60 kD</a:t>
          </a:r>
        </a:p>
      </xdr:txBody>
    </xdr:sp>
    <xdr:clientData/>
  </xdr:twoCellAnchor>
  <xdr:twoCellAnchor>
    <xdr:from>
      <xdr:col>7</xdr:col>
      <xdr:colOff>224471</xdr:colOff>
      <xdr:row>1</xdr:row>
      <xdr:rowOff>73516</xdr:rowOff>
    </xdr:from>
    <xdr:to>
      <xdr:col>7</xdr:col>
      <xdr:colOff>440371</xdr:colOff>
      <xdr:row>7</xdr:row>
      <xdr:rowOff>16873</xdr:rowOff>
    </xdr:to>
    <xdr:sp macro="" textlink="">
      <xdr:nvSpPr>
        <xdr:cNvPr id="126" name="Title 4">
          <a:extLst>
            <a:ext uri="{FF2B5EF4-FFF2-40B4-BE49-F238E27FC236}">
              <a16:creationId xmlns:a16="http://schemas.microsoft.com/office/drawing/2014/main" id="{AE48A0F5-0EC8-1649-9E14-A0056B3B6DEE}"/>
            </a:ext>
          </a:extLst>
        </xdr:cNvPr>
        <xdr:cNvSpPr txBox="1">
          <a:spLocks/>
        </xdr:cNvSpPr>
      </xdr:nvSpPr>
      <xdr:spPr>
        <a:xfrm rot="16200000">
          <a:off x="5571303" y="744348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  <xdr:twoCellAnchor>
    <xdr:from>
      <xdr:col>7</xdr:col>
      <xdr:colOff>210702</xdr:colOff>
      <xdr:row>14</xdr:row>
      <xdr:rowOff>107225</xdr:rowOff>
    </xdr:from>
    <xdr:to>
      <xdr:col>7</xdr:col>
      <xdr:colOff>426602</xdr:colOff>
      <xdr:row>20</xdr:row>
      <xdr:rowOff>50582</xdr:rowOff>
    </xdr:to>
    <xdr:sp macro="" textlink="">
      <xdr:nvSpPr>
        <xdr:cNvPr id="127" name="Title 4">
          <a:extLst>
            <a:ext uri="{FF2B5EF4-FFF2-40B4-BE49-F238E27FC236}">
              <a16:creationId xmlns:a16="http://schemas.microsoft.com/office/drawing/2014/main" id="{B545E82B-D3AA-0A4B-8A21-03EC7D377DF6}"/>
            </a:ext>
          </a:extLst>
        </xdr:cNvPr>
        <xdr:cNvSpPr txBox="1">
          <a:spLocks/>
        </xdr:cNvSpPr>
      </xdr:nvSpPr>
      <xdr:spPr>
        <a:xfrm rot="16200000">
          <a:off x="5557534" y="3401141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  <xdr:twoCellAnchor>
    <xdr:from>
      <xdr:col>13</xdr:col>
      <xdr:colOff>351234</xdr:colOff>
      <xdr:row>3</xdr:row>
      <xdr:rowOff>140934</xdr:rowOff>
    </xdr:from>
    <xdr:to>
      <xdr:col>13</xdr:col>
      <xdr:colOff>567134</xdr:colOff>
      <xdr:row>9</xdr:row>
      <xdr:rowOff>84291</xdr:rowOff>
    </xdr:to>
    <xdr:sp macro="" textlink="">
      <xdr:nvSpPr>
        <xdr:cNvPr id="128" name="Title 4">
          <a:extLst>
            <a:ext uri="{FF2B5EF4-FFF2-40B4-BE49-F238E27FC236}">
              <a16:creationId xmlns:a16="http://schemas.microsoft.com/office/drawing/2014/main" id="{C0B4E905-D4A0-D74F-AA5F-6A7C510B7587}"/>
            </a:ext>
          </a:extLst>
        </xdr:cNvPr>
        <xdr:cNvSpPr txBox="1">
          <a:spLocks/>
        </xdr:cNvSpPr>
      </xdr:nvSpPr>
      <xdr:spPr>
        <a:xfrm rot="16200000">
          <a:off x="10683113" y="1215317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  <xdr:twoCellAnchor>
    <xdr:from>
      <xdr:col>13</xdr:col>
      <xdr:colOff>313728</xdr:colOff>
      <xdr:row>16</xdr:row>
      <xdr:rowOff>186511</xdr:rowOff>
    </xdr:from>
    <xdr:to>
      <xdr:col>13</xdr:col>
      <xdr:colOff>529628</xdr:colOff>
      <xdr:row>22</xdr:row>
      <xdr:rowOff>129868</xdr:rowOff>
    </xdr:to>
    <xdr:sp macro="" textlink="">
      <xdr:nvSpPr>
        <xdr:cNvPr id="129" name="Title 4">
          <a:extLst>
            <a:ext uri="{FF2B5EF4-FFF2-40B4-BE49-F238E27FC236}">
              <a16:creationId xmlns:a16="http://schemas.microsoft.com/office/drawing/2014/main" id="{AF1D8318-0806-6240-A1A0-4AEF3AB92D5E}"/>
            </a:ext>
          </a:extLst>
        </xdr:cNvPr>
        <xdr:cNvSpPr txBox="1">
          <a:spLocks/>
        </xdr:cNvSpPr>
      </xdr:nvSpPr>
      <xdr:spPr>
        <a:xfrm rot="16200000">
          <a:off x="10645607" y="3883978"/>
          <a:ext cx="1154011" cy="215900"/>
        </a:xfrm>
        <a:prstGeom prst="rect">
          <a:avLst/>
        </a:prstGeom>
      </xdr:spPr>
      <xdr:txBody>
        <a:bodyPr vert="horz" wrap="square" lIns="121920" tIns="60960" rIns="121920" bIns="60960" rtlCol="0" anchor="ctr">
          <a:normAutofit fontScale="97500"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33" cap="none">
              <a:solidFill>
                <a:schemeClr val="tx1"/>
              </a:solidFill>
            </a:rPr>
            <a:t>TruCut Cas9 (control)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438150</xdr:colOff>
      <xdr:row>28</xdr:row>
      <xdr:rowOff>146050</xdr:rowOff>
    </xdr:from>
    <xdr:to>
      <xdr:col>39</xdr:col>
      <xdr:colOff>603250</xdr:colOff>
      <xdr:row>61</xdr:row>
      <xdr:rowOff>107950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691829-08E1-3642-88E7-04D7A25A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4796750" y="5124450"/>
          <a:ext cx="8343900" cy="12611100"/>
        </a:xfrm>
        <a:prstGeom prst="rect">
          <a:avLst/>
        </a:prstGeom>
      </xdr:spPr>
    </xdr:pic>
    <xdr:clientData/>
  </xdr:twoCellAnchor>
  <xdr:twoCellAnchor editAs="oneCell">
    <xdr:from>
      <xdr:col>27</xdr:col>
      <xdr:colOff>38100</xdr:colOff>
      <xdr:row>0</xdr:row>
      <xdr:rowOff>0</xdr:rowOff>
    </xdr:from>
    <xdr:to>
      <xdr:col>39</xdr:col>
      <xdr:colOff>190500</xdr:colOff>
      <xdr:row>29</xdr:row>
      <xdr:rowOff>197789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6C6741-CC25-5B48-BAF6-A3FA9D469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41100" y="0"/>
          <a:ext cx="10820400" cy="7563789"/>
        </a:xfrm>
        <a:prstGeom prst="rect">
          <a:avLst/>
        </a:prstGeom>
      </xdr:spPr>
    </xdr:pic>
    <xdr:clientData/>
  </xdr:twoCellAnchor>
  <xdr:twoCellAnchor editAs="oneCell">
    <xdr:from>
      <xdr:col>12</xdr:col>
      <xdr:colOff>653473</xdr:colOff>
      <xdr:row>28</xdr:row>
      <xdr:rowOff>15242</xdr:rowOff>
    </xdr:from>
    <xdr:to>
      <xdr:col>25</xdr:col>
      <xdr:colOff>136237</xdr:colOff>
      <xdr:row>65</xdr:row>
      <xdr:rowOff>148054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76AFE4-D06E-9348-AF35-B44983D3A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11943954" y="4250154"/>
          <a:ext cx="7524497" cy="10242090"/>
        </a:xfrm>
        <a:prstGeom prst="rect">
          <a:avLst/>
        </a:prstGeom>
      </xdr:spPr>
    </xdr:pic>
    <xdr:clientData/>
  </xdr:twoCellAnchor>
  <xdr:twoCellAnchor editAs="oneCell">
    <xdr:from>
      <xdr:col>12</xdr:col>
      <xdr:colOff>647700</xdr:colOff>
      <xdr:row>0</xdr:row>
      <xdr:rowOff>0</xdr:rowOff>
    </xdr:from>
    <xdr:to>
      <xdr:col>24</xdr:col>
      <xdr:colOff>800100</xdr:colOff>
      <xdr:row>29</xdr:row>
      <xdr:rowOff>162537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4713D2-1FC1-2341-A13B-A72EDA058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53700" y="0"/>
          <a:ext cx="10058400" cy="6055337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27</xdr:row>
      <xdr:rowOff>128427</xdr:rowOff>
    </xdr:from>
    <xdr:to>
      <xdr:col>12</xdr:col>
      <xdr:colOff>317500</xdr:colOff>
      <xdr:row>65</xdr:row>
      <xdr:rowOff>179228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1BD2C0-B1F2-5E48-B1B0-8CCD6DA7F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1386012" y="4301448"/>
          <a:ext cx="7642261" cy="100840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29</xdr:row>
      <xdr:rowOff>151260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D4E7F33-1349-BD43-A2E6-9A939C0EF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0058400" cy="60440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charleen_hunt_regeneron_com/Documents/Manuscripts/SAM/Accepted/NCOMMS-20-02020D/Figure%203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1 10000"/>
      <sheetName val="1 30000"/>
    </sheetNames>
    <sheetDataSet>
      <sheetData sheetId="0" refreshError="1"/>
      <sheetData sheetId="1">
        <row r="38">
          <cell r="M38" t="str">
            <v>STANDARDs</v>
          </cell>
        </row>
        <row r="39">
          <cell r="L39">
            <v>0.39099999889731407</v>
          </cell>
          <cell r="M39">
            <v>500</v>
          </cell>
        </row>
        <row r="40">
          <cell r="L40">
            <v>0.31259999796748161</v>
          </cell>
          <cell r="M40">
            <v>250</v>
          </cell>
        </row>
        <row r="41">
          <cell r="L41">
            <v>0.2073499970138073</v>
          </cell>
          <cell r="M41">
            <v>125</v>
          </cell>
        </row>
        <row r="42">
          <cell r="L42">
            <v>0.12644999846816063</v>
          </cell>
          <cell r="M42">
            <v>62.5</v>
          </cell>
        </row>
        <row r="43">
          <cell r="L43">
            <v>7.1449998766183853E-2</v>
          </cell>
          <cell r="M43">
            <v>31.25</v>
          </cell>
        </row>
        <row r="44">
          <cell r="L44">
            <v>3.3400002866983414E-2</v>
          </cell>
          <cell r="M44">
            <v>15.63</v>
          </cell>
        </row>
        <row r="45">
          <cell r="L45">
            <v>2.8499998152256012E-3</v>
          </cell>
          <cell r="M45">
            <v>0</v>
          </cell>
        </row>
      </sheetData>
      <sheetData sheetId="2">
        <row r="38">
          <cell r="M38" t="str">
            <v>STANDARDs</v>
          </cell>
        </row>
        <row r="39">
          <cell r="L39">
            <v>0.38930000830441713</v>
          </cell>
          <cell r="M39">
            <v>500</v>
          </cell>
        </row>
        <row r="40">
          <cell r="L40">
            <v>0.32609999645501375</v>
          </cell>
          <cell r="M40">
            <v>250</v>
          </cell>
        </row>
        <row r="41">
          <cell r="L41">
            <v>0.21720000077039003</v>
          </cell>
          <cell r="M41">
            <v>125</v>
          </cell>
        </row>
        <row r="42">
          <cell r="L42">
            <v>0.12799999583512545</v>
          </cell>
          <cell r="M42">
            <v>62.5</v>
          </cell>
        </row>
        <row r="43">
          <cell r="L43">
            <v>6.6099998541176319E-2</v>
          </cell>
          <cell r="M43">
            <v>31.25</v>
          </cell>
        </row>
        <row r="44">
          <cell r="L44">
            <v>3.1549998559057713E-2</v>
          </cell>
          <cell r="M44">
            <v>15.63</v>
          </cell>
        </row>
        <row r="45">
          <cell r="L45">
            <v>2.000005915760994E-4</v>
          </cell>
          <cell r="M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9EF1-7835-3E44-83F7-0EB98F95D289}">
  <dimension ref="A1"/>
  <sheetViews>
    <sheetView workbookViewId="0">
      <selection activeCell="S33" sqref="S3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C400-1EBB-2E41-966A-7C3D544A4AC1}">
  <dimension ref="F31:AG32"/>
  <sheetViews>
    <sheetView tabSelected="1" zoomScale="89" zoomScaleNormal="89" workbookViewId="0">
      <selection activeCell="Z12" sqref="Z12"/>
    </sheetView>
  </sheetViews>
  <sheetFormatPr baseColWidth="10" defaultRowHeight="16" x14ac:dyDescent="0.2"/>
  <sheetData>
    <row r="31" spans="6:33" x14ac:dyDescent="0.2">
      <c r="F31" t="s">
        <v>171</v>
      </c>
    </row>
    <row r="32" spans="6:33" x14ac:dyDescent="0.2">
      <c r="R32" t="s">
        <v>170</v>
      </c>
      <c r="AG32" t="s">
        <v>169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6F39-C603-284A-ABD9-649D3EFDC192}">
  <dimension ref="A1:P66"/>
  <sheetViews>
    <sheetView workbookViewId="0">
      <selection activeCell="G1" sqref="G1:J1"/>
    </sheetView>
  </sheetViews>
  <sheetFormatPr baseColWidth="10" defaultRowHeight="16" x14ac:dyDescent="0.2"/>
  <cols>
    <col min="1" max="1" width="16.6640625" style="3" bestFit="1" customWidth="1"/>
    <col min="2" max="16384" width="10.83203125" style="3"/>
  </cols>
  <sheetData>
    <row r="1" spans="1:16" x14ac:dyDescent="0.2">
      <c r="B1" s="81" t="s">
        <v>172</v>
      </c>
      <c r="C1" s="81"/>
      <c r="D1" s="81"/>
      <c r="E1" s="81"/>
      <c r="F1" s="1"/>
      <c r="G1" s="81" t="s">
        <v>2</v>
      </c>
      <c r="H1" s="81"/>
      <c r="I1" s="81"/>
      <c r="J1" s="81"/>
      <c r="K1" s="1"/>
      <c r="L1" s="81" t="s">
        <v>3</v>
      </c>
      <c r="M1" s="81"/>
      <c r="N1" s="81"/>
      <c r="O1" s="81"/>
      <c r="P1" s="1"/>
    </row>
    <row r="2" spans="1:16" x14ac:dyDescent="0.2">
      <c r="A2" s="2" t="s">
        <v>0</v>
      </c>
    </row>
    <row r="3" spans="1:16" x14ac:dyDescent="0.2">
      <c r="A3" s="1" t="s">
        <v>4</v>
      </c>
      <c r="B3" s="4">
        <v>18.059999999999999</v>
      </c>
      <c r="C3" s="4">
        <v>18.09</v>
      </c>
      <c r="D3" s="4">
        <v>18.18</v>
      </c>
      <c r="E3" s="4">
        <v>18.25</v>
      </c>
      <c r="F3" s="4">
        <f>AVERAGE(B3:E3)</f>
        <v>18.145</v>
      </c>
      <c r="G3" s="4">
        <v>17.68</v>
      </c>
      <c r="H3" s="4">
        <v>17.68</v>
      </c>
      <c r="I3" s="4">
        <v>17.690000000000001</v>
      </c>
      <c r="J3" s="4">
        <v>17.690000000000001</v>
      </c>
      <c r="K3" s="4">
        <f>AVERAGE(G3:J3)</f>
        <v>17.684999999999999</v>
      </c>
      <c r="L3" s="4">
        <v>15.86</v>
      </c>
      <c r="M3" s="4">
        <v>15.7</v>
      </c>
      <c r="N3" s="4">
        <v>15.78</v>
      </c>
      <c r="O3" s="4">
        <v>15.97</v>
      </c>
      <c r="P3" s="4">
        <f>AVERAGE(L3:O3)</f>
        <v>15.827499999999999</v>
      </c>
    </row>
    <row r="4" spans="1:16" x14ac:dyDescent="0.2">
      <c r="A4" s="1" t="s">
        <v>5</v>
      </c>
      <c r="B4" s="4">
        <v>17.41</v>
      </c>
      <c r="C4" s="4">
        <v>17.309999999999999</v>
      </c>
      <c r="D4" s="4">
        <v>17.36</v>
      </c>
      <c r="E4" s="4">
        <v>17.399999999999999</v>
      </c>
      <c r="F4" s="4">
        <f t="shared" ref="F4:F65" si="0">AVERAGE(B4:E4)</f>
        <v>17.369999999999997</v>
      </c>
      <c r="G4" s="4">
        <v>18.22</v>
      </c>
      <c r="H4" s="4">
        <v>18.27</v>
      </c>
      <c r="I4" s="4">
        <v>18.38</v>
      </c>
      <c r="J4" s="4">
        <v>18.36</v>
      </c>
      <c r="K4" s="4">
        <f t="shared" ref="K4:K65" si="1">AVERAGE(G4:J4)</f>
        <v>18.307499999999997</v>
      </c>
      <c r="L4" s="4">
        <v>15.98</v>
      </c>
      <c r="M4" s="4">
        <v>15.7</v>
      </c>
      <c r="N4" s="4">
        <v>15.98</v>
      </c>
      <c r="O4" s="4">
        <v>15.92</v>
      </c>
      <c r="P4" s="4">
        <f t="shared" ref="P4:P65" si="2">AVERAGE(L4:O4)</f>
        <v>15.895</v>
      </c>
    </row>
    <row r="5" spans="1:16" x14ac:dyDescent="0.2">
      <c r="A5" s="1" t="s">
        <v>6</v>
      </c>
      <c r="B5" s="4">
        <v>18.12</v>
      </c>
      <c r="C5" s="4">
        <v>18.11</v>
      </c>
      <c r="D5" s="4">
        <v>18.25</v>
      </c>
      <c r="E5" s="4">
        <v>18.149999999999999</v>
      </c>
      <c r="F5" s="4">
        <f t="shared" si="0"/>
        <v>18.157499999999999</v>
      </c>
      <c r="G5" s="4">
        <v>18.190000000000001</v>
      </c>
      <c r="H5" s="4">
        <v>18.07</v>
      </c>
      <c r="I5" s="4">
        <v>18.100000000000001</v>
      </c>
      <c r="J5" s="4">
        <v>18.09</v>
      </c>
      <c r="K5" s="4">
        <f t="shared" si="1"/>
        <v>18.112500000000001</v>
      </c>
      <c r="L5" s="4">
        <v>17.22</v>
      </c>
      <c r="M5" s="4">
        <v>17.010000000000002</v>
      </c>
      <c r="N5" s="4">
        <v>17.2</v>
      </c>
      <c r="O5" s="4">
        <v>17.14</v>
      </c>
      <c r="P5" s="4">
        <f t="shared" si="2"/>
        <v>17.142500000000002</v>
      </c>
    </row>
    <row r="6" spans="1:16" x14ac:dyDescent="0.2">
      <c r="A6" s="2"/>
      <c r="B6" s="5"/>
      <c r="C6" s="5"/>
      <c r="D6" s="5"/>
      <c r="E6" s="5"/>
      <c r="F6" s="4"/>
      <c r="G6" s="5"/>
      <c r="H6" s="5"/>
      <c r="I6" s="5"/>
      <c r="J6" s="5"/>
      <c r="K6" s="4"/>
      <c r="L6" s="5"/>
      <c r="M6" s="5"/>
      <c r="N6" s="5"/>
      <c r="O6" s="5"/>
      <c r="P6" s="4"/>
    </row>
    <row r="7" spans="1:16" x14ac:dyDescent="0.2">
      <c r="B7" s="5"/>
      <c r="C7" s="5"/>
      <c r="D7" s="5"/>
      <c r="E7" s="5"/>
      <c r="F7" s="4"/>
      <c r="G7" s="5"/>
      <c r="H7" s="5"/>
      <c r="I7" s="5"/>
      <c r="J7" s="5"/>
      <c r="K7" s="4"/>
      <c r="L7" s="5"/>
      <c r="M7" s="5"/>
      <c r="N7" s="5"/>
      <c r="O7" s="5"/>
      <c r="P7" s="4"/>
    </row>
    <row r="8" spans="1:16" x14ac:dyDescent="0.2">
      <c r="A8" s="2" t="s">
        <v>7</v>
      </c>
      <c r="B8" s="5"/>
      <c r="C8" s="5"/>
      <c r="D8" s="5"/>
      <c r="E8" s="5"/>
      <c r="F8" s="4"/>
      <c r="G8" s="5"/>
      <c r="H8" s="5"/>
      <c r="I8" s="5"/>
      <c r="J8" s="5"/>
      <c r="K8" s="4"/>
      <c r="L8" s="5"/>
      <c r="M8" s="5"/>
      <c r="N8" s="5"/>
      <c r="O8" s="5"/>
      <c r="P8" s="4"/>
    </row>
    <row r="9" spans="1:16" x14ac:dyDescent="0.2">
      <c r="A9" s="1" t="s">
        <v>4</v>
      </c>
      <c r="B9" s="4">
        <v>18.600000000000001</v>
      </c>
      <c r="C9" s="4">
        <v>18.57</v>
      </c>
      <c r="D9" s="4">
        <v>18.79</v>
      </c>
      <c r="E9" s="4">
        <v>18.73</v>
      </c>
      <c r="F9" s="4">
        <f t="shared" si="0"/>
        <v>18.672499999999999</v>
      </c>
      <c r="G9" s="4">
        <v>19.78</v>
      </c>
      <c r="H9" s="4">
        <v>19.809999999999999</v>
      </c>
      <c r="I9" s="4">
        <v>19.829999999999998</v>
      </c>
      <c r="J9" s="4">
        <v>19.93</v>
      </c>
      <c r="K9" s="4">
        <f t="shared" si="1"/>
        <v>19.837499999999999</v>
      </c>
      <c r="L9" s="4">
        <v>16.59</v>
      </c>
      <c r="M9" s="4">
        <v>16.47</v>
      </c>
      <c r="N9" s="4">
        <v>16.649999999999999</v>
      </c>
      <c r="O9" s="4">
        <v>16.57</v>
      </c>
      <c r="P9" s="4">
        <f t="shared" si="2"/>
        <v>16.57</v>
      </c>
    </row>
    <row r="10" spans="1:16" x14ac:dyDescent="0.2">
      <c r="A10" s="1" t="s">
        <v>5</v>
      </c>
      <c r="B10" s="4">
        <v>18.96</v>
      </c>
      <c r="C10" s="4">
        <v>18.95</v>
      </c>
      <c r="D10" s="4">
        <v>19.05</v>
      </c>
      <c r="E10" s="4">
        <v>19.13</v>
      </c>
      <c r="F10" s="4">
        <f t="shared" si="0"/>
        <v>19.022499999999997</v>
      </c>
      <c r="G10" s="4">
        <v>19.32</v>
      </c>
      <c r="H10" s="4">
        <v>19.25</v>
      </c>
      <c r="I10" s="4">
        <v>19.34</v>
      </c>
      <c r="J10" s="4">
        <v>19.41</v>
      </c>
      <c r="K10" s="4">
        <f t="shared" si="1"/>
        <v>19.329999999999998</v>
      </c>
      <c r="L10" s="4">
        <v>16.329999999999998</v>
      </c>
      <c r="M10" s="4">
        <v>16.32</v>
      </c>
      <c r="N10" s="4">
        <v>16.440000000000001</v>
      </c>
      <c r="O10" s="4">
        <v>16.440000000000001</v>
      </c>
      <c r="P10" s="4">
        <f t="shared" si="2"/>
        <v>16.3825</v>
      </c>
    </row>
    <row r="11" spans="1:16" x14ac:dyDescent="0.2">
      <c r="A11" s="1" t="s">
        <v>6</v>
      </c>
      <c r="B11" s="4">
        <v>18.78</v>
      </c>
      <c r="C11" s="4">
        <v>18.899999999999999</v>
      </c>
      <c r="D11" s="4">
        <v>18.899999999999999</v>
      </c>
      <c r="E11" s="4">
        <v>18.760000000000002</v>
      </c>
      <c r="F11" s="4">
        <f t="shared" si="0"/>
        <v>18.835000000000001</v>
      </c>
      <c r="G11" s="4">
        <v>18.95</v>
      </c>
      <c r="H11" s="4">
        <v>18.91</v>
      </c>
      <c r="I11" s="4">
        <v>19.07</v>
      </c>
      <c r="J11" s="4">
        <v>19</v>
      </c>
      <c r="K11" s="4">
        <f t="shared" si="1"/>
        <v>18.982500000000002</v>
      </c>
      <c r="L11" s="4">
        <v>17.41</v>
      </c>
      <c r="M11" s="4">
        <v>17.38</v>
      </c>
      <c r="N11" s="4">
        <v>17.52</v>
      </c>
      <c r="O11" s="4">
        <v>17.260000000000002</v>
      </c>
      <c r="P11" s="4">
        <f t="shared" si="2"/>
        <v>17.392500000000002</v>
      </c>
    </row>
    <row r="12" spans="1:16" x14ac:dyDescent="0.2">
      <c r="A12" s="2"/>
      <c r="B12" s="5"/>
      <c r="C12" s="5"/>
      <c r="D12" s="5"/>
      <c r="E12" s="5"/>
      <c r="F12" s="4"/>
      <c r="G12" s="5"/>
      <c r="H12" s="5"/>
      <c r="I12" s="5"/>
      <c r="J12" s="5"/>
      <c r="K12" s="4"/>
      <c r="L12" s="5"/>
      <c r="M12" s="5"/>
      <c r="N12" s="5"/>
      <c r="O12" s="5"/>
      <c r="P12" s="4"/>
    </row>
    <row r="13" spans="1:16" x14ac:dyDescent="0.2">
      <c r="B13" s="5"/>
      <c r="C13" s="5"/>
      <c r="D13" s="5"/>
      <c r="E13" s="5"/>
      <c r="F13" s="4"/>
      <c r="G13" s="5"/>
      <c r="H13" s="5"/>
      <c r="I13" s="5"/>
      <c r="J13" s="5"/>
      <c r="K13" s="4"/>
      <c r="L13" s="5"/>
      <c r="M13" s="5"/>
      <c r="N13" s="5"/>
      <c r="O13" s="5"/>
      <c r="P13" s="4"/>
    </row>
    <row r="14" spans="1:16" x14ac:dyDescent="0.2">
      <c r="A14" s="2" t="s">
        <v>8</v>
      </c>
      <c r="B14" s="5"/>
      <c r="C14" s="5"/>
      <c r="D14" s="5"/>
      <c r="E14" s="5"/>
      <c r="F14" s="4"/>
      <c r="G14" s="5"/>
      <c r="H14" s="5"/>
      <c r="I14" s="5"/>
      <c r="J14" s="5"/>
      <c r="K14" s="4"/>
      <c r="L14" s="5"/>
      <c r="M14" s="5"/>
      <c r="N14" s="5"/>
      <c r="O14" s="5"/>
      <c r="P14" s="4"/>
    </row>
    <row r="15" spans="1:16" x14ac:dyDescent="0.2">
      <c r="A15" s="1" t="s">
        <v>4</v>
      </c>
      <c r="B15" s="4">
        <v>28.92</v>
      </c>
      <c r="C15" s="4">
        <v>28.92</v>
      </c>
      <c r="D15" s="4">
        <v>28.99</v>
      </c>
      <c r="E15" s="4">
        <v>29.3</v>
      </c>
      <c r="F15" s="4">
        <f t="shared" si="0"/>
        <v>29.032499999999999</v>
      </c>
      <c r="G15" s="4">
        <v>24.42</v>
      </c>
      <c r="H15" s="4">
        <v>24.45</v>
      </c>
      <c r="I15" s="4">
        <v>24.51</v>
      </c>
      <c r="J15" s="4">
        <v>24.57</v>
      </c>
      <c r="K15" s="4">
        <f t="shared" si="1"/>
        <v>24.487500000000004</v>
      </c>
      <c r="L15" s="4">
        <v>17.670000000000002</v>
      </c>
      <c r="M15" s="4">
        <v>17.61</v>
      </c>
      <c r="N15" s="4">
        <v>17.5</v>
      </c>
      <c r="O15" s="4">
        <v>17.71</v>
      </c>
      <c r="P15" s="4">
        <f t="shared" si="2"/>
        <v>17.622500000000002</v>
      </c>
    </row>
    <row r="16" spans="1:16" x14ac:dyDescent="0.2">
      <c r="A16" s="1" t="s">
        <v>5</v>
      </c>
      <c r="B16" s="4">
        <v>26.23</v>
      </c>
      <c r="C16" s="4">
        <v>26.28</v>
      </c>
      <c r="D16" s="4">
        <v>26.68</v>
      </c>
      <c r="E16" s="4">
        <v>26.46</v>
      </c>
      <c r="F16" s="4">
        <f t="shared" si="0"/>
        <v>26.412500000000001</v>
      </c>
      <c r="G16" s="4">
        <v>28.35</v>
      </c>
      <c r="H16" s="4">
        <v>28.36</v>
      </c>
      <c r="I16" s="4">
        <v>28.5</v>
      </c>
      <c r="J16" s="4">
        <v>28.55</v>
      </c>
      <c r="K16" s="4">
        <f t="shared" si="1"/>
        <v>28.44</v>
      </c>
      <c r="L16" s="4">
        <v>17.64</v>
      </c>
      <c r="M16" s="4">
        <v>17.579999999999998</v>
      </c>
      <c r="N16" s="4">
        <v>17.57</v>
      </c>
      <c r="O16" s="4">
        <v>17.690000000000001</v>
      </c>
      <c r="P16" s="4">
        <f t="shared" si="2"/>
        <v>17.62</v>
      </c>
    </row>
    <row r="17" spans="1:16" x14ac:dyDescent="0.2">
      <c r="A17" s="1" t="s">
        <v>6</v>
      </c>
      <c r="B17" s="4">
        <v>26.99</v>
      </c>
      <c r="C17" s="4">
        <v>26.74</v>
      </c>
      <c r="D17" s="4">
        <v>27.13</v>
      </c>
      <c r="E17" s="4">
        <v>26.99</v>
      </c>
      <c r="F17" s="4">
        <f t="shared" si="0"/>
        <v>26.962499999999999</v>
      </c>
      <c r="G17" s="4">
        <v>29.67</v>
      </c>
      <c r="H17" s="4">
        <v>29.99</v>
      </c>
      <c r="I17" s="4">
        <v>29.93</v>
      </c>
      <c r="J17" s="4">
        <v>29.91</v>
      </c>
      <c r="K17" s="4">
        <f t="shared" si="1"/>
        <v>29.875</v>
      </c>
      <c r="L17" s="4">
        <v>17.670000000000002</v>
      </c>
      <c r="M17" s="4">
        <v>17.649999999999999</v>
      </c>
      <c r="N17" s="4">
        <v>17.68</v>
      </c>
      <c r="O17" s="4">
        <v>17.77</v>
      </c>
      <c r="P17" s="4">
        <f t="shared" si="2"/>
        <v>17.692499999999999</v>
      </c>
    </row>
    <row r="18" spans="1:16" x14ac:dyDescent="0.2">
      <c r="A18" s="2"/>
      <c r="B18" s="5"/>
      <c r="C18" s="5"/>
      <c r="D18" s="5"/>
      <c r="E18" s="5"/>
      <c r="F18" s="4"/>
      <c r="G18" s="5"/>
      <c r="H18" s="5"/>
      <c r="I18" s="5"/>
      <c r="J18" s="5"/>
      <c r="K18" s="4"/>
      <c r="L18" s="5"/>
      <c r="M18" s="5"/>
      <c r="N18" s="5"/>
      <c r="O18" s="5"/>
      <c r="P18" s="4"/>
    </row>
    <row r="19" spans="1:16" x14ac:dyDescent="0.2">
      <c r="B19" s="5"/>
      <c r="C19" s="5"/>
      <c r="D19" s="5"/>
      <c r="E19" s="5"/>
      <c r="F19" s="4"/>
      <c r="G19" s="5"/>
      <c r="H19" s="5"/>
      <c r="I19" s="5"/>
      <c r="J19" s="5"/>
      <c r="K19" s="4"/>
      <c r="L19" s="5"/>
      <c r="M19" s="5"/>
      <c r="N19" s="5"/>
      <c r="O19" s="5"/>
      <c r="P19" s="4"/>
    </row>
    <row r="20" spans="1:16" x14ac:dyDescent="0.2">
      <c r="A20" s="2" t="s">
        <v>9</v>
      </c>
      <c r="B20" s="5"/>
      <c r="C20" s="5"/>
      <c r="D20" s="5"/>
      <c r="E20" s="5"/>
      <c r="F20" s="4"/>
      <c r="G20" s="5"/>
      <c r="H20" s="5"/>
      <c r="I20" s="5"/>
      <c r="J20" s="5"/>
      <c r="K20" s="4"/>
      <c r="L20" s="5"/>
      <c r="M20" s="5"/>
      <c r="N20" s="5"/>
      <c r="O20" s="5"/>
      <c r="P20" s="4"/>
    </row>
    <row r="21" spans="1:16" x14ac:dyDescent="0.2">
      <c r="A21" s="1" t="s">
        <v>4</v>
      </c>
      <c r="B21" s="4">
        <v>29.53</v>
      </c>
      <c r="C21" s="4">
        <v>29.43</v>
      </c>
      <c r="D21" s="4">
        <v>29.51</v>
      </c>
      <c r="E21" s="4">
        <v>29.4</v>
      </c>
      <c r="F21" s="4">
        <f t="shared" si="0"/>
        <v>29.467500000000001</v>
      </c>
      <c r="G21" s="4">
        <v>28.95</v>
      </c>
      <c r="H21" s="4">
        <v>28.87</v>
      </c>
      <c r="I21" s="4">
        <v>28.73</v>
      </c>
      <c r="J21" s="4">
        <v>28.92</v>
      </c>
      <c r="K21" s="4">
        <f t="shared" si="1"/>
        <v>28.8675</v>
      </c>
      <c r="L21" s="4">
        <v>17.07</v>
      </c>
      <c r="M21" s="4">
        <v>17.16</v>
      </c>
      <c r="N21" s="4">
        <v>17.059999999999999</v>
      </c>
      <c r="O21" s="4">
        <v>17.03</v>
      </c>
      <c r="P21" s="4">
        <f t="shared" si="2"/>
        <v>17.080000000000002</v>
      </c>
    </row>
    <row r="22" spans="1:16" x14ac:dyDescent="0.2">
      <c r="A22" s="1" t="s">
        <v>5</v>
      </c>
      <c r="B22" s="4">
        <v>29.15</v>
      </c>
      <c r="C22" s="4">
        <v>29.18</v>
      </c>
      <c r="D22" s="4">
        <v>29.33</v>
      </c>
      <c r="E22" s="4">
        <v>29.26</v>
      </c>
      <c r="F22" s="4">
        <f t="shared" si="0"/>
        <v>29.23</v>
      </c>
      <c r="G22" s="4">
        <v>29.98</v>
      </c>
      <c r="H22" s="4">
        <v>30.02</v>
      </c>
      <c r="I22" s="4">
        <v>29.89</v>
      </c>
      <c r="J22" s="4">
        <v>29.87</v>
      </c>
      <c r="K22" s="4">
        <f t="shared" si="1"/>
        <v>29.94</v>
      </c>
      <c r="L22" s="4">
        <v>17.899999999999999</v>
      </c>
      <c r="M22" s="4">
        <v>17.95</v>
      </c>
      <c r="N22" s="4">
        <v>17.93</v>
      </c>
      <c r="O22" s="4">
        <v>17.91</v>
      </c>
      <c r="P22" s="4">
        <f t="shared" si="2"/>
        <v>17.922499999999999</v>
      </c>
    </row>
    <row r="23" spans="1:16" x14ac:dyDescent="0.2">
      <c r="A23" s="1" t="s">
        <v>6</v>
      </c>
      <c r="B23" s="4">
        <v>26.34</v>
      </c>
      <c r="C23" s="4">
        <v>26.43</v>
      </c>
      <c r="D23" s="4">
        <v>26.37</v>
      </c>
      <c r="E23" s="4">
        <v>26.4</v>
      </c>
      <c r="F23" s="4">
        <f t="shared" si="0"/>
        <v>26.384999999999998</v>
      </c>
      <c r="G23" s="4"/>
      <c r="H23" s="4">
        <v>29.93</v>
      </c>
      <c r="I23" s="4">
        <v>29.67</v>
      </c>
      <c r="J23" s="4">
        <v>30.01</v>
      </c>
      <c r="K23" s="4">
        <f t="shared" si="1"/>
        <v>29.87</v>
      </c>
      <c r="L23" s="4">
        <v>17.97</v>
      </c>
      <c r="M23" s="4">
        <v>18.25</v>
      </c>
      <c r="N23" s="4">
        <v>17.97</v>
      </c>
      <c r="O23" s="4">
        <v>18.39</v>
      </c>
      <c r="P23" s="4">
        <f t="shared" si="2"/>
        <v>18.145</v>
      </c>
    </row>
    <row r="24" spans="1:16" x14ac:dyDescent="0.2">
      <c r="A24" s="2"/>
      <c r="B24" s="5"/>
      <c r="C24" s="5"/>
      <c r="D24" s="5"/>
      <c r="E24" s="5"/>
      <c r="F24" s="4"/>
      <c r="G24" s="5"/>
      <c r="H24" s="5"/>
      <c r="I24" s="5"/>
      <c r="J24" s="5"/>
      <c r="K24" s="4"/>
      <c r="L24" s="5"/>
      <c r="M24" s="5"/>
      <c r="N24" s="5"/>
      <c r="O24" s="5"/>
      <c r="P24" s="4"/>
    </row>
    <row r="25" spans="1:16" x14ac:dyDescent="0.2">
      <c r="B25" s="5"/>
      <c r="C25" s="5"/>
      <c r="D25" s="5"/>
      <c r="E25" s="5"/>
      <c r="F25" s="4"/>
      <c r="G25" s="5"/>
      <c r="H25" s="5"/>
      <c r="I25" s="5"/>
      <c r="J25" s="5"/>
      <c r="K25" s="4"/>
      <c r="L25" s="5"/>
      <c r="M25" s="5"/>
      <c r="N25" s="5"/>
      <c r="O25" s="5"/>
      <c r="P25" s="4"/>
    </row>
    <row r="26" spans="1:16" x14ac:dyDescent="0.2">
      <c r="A26" s="2" t="s">
        <v>10</v>
      </c>
      <c r="B26" s="5"/>
      <c r="C26" s="5"/>
      <c r="D26" s="5"/>
      <c r="E26" s="5"/>
      <c r="F26" s="4"/>
      <c r="G26" s="5"/>
      <c r="H26" s="5"/>
      <c r="I26" s="5"/>
      <c r="J26" s="5"/>
      <c r="K26" s="4"/>
      <c r="L26" s="5"/>
      <c r="M26" s="5"/>
      <c r="N26" s="5"/>
      <c r="O26" s="5"/>
      <c r="P26" s="4"/>
    </row>
    <row r="27" spans="1:16" x14ac:dyDescent="0.2">
      <c r="A27" s="1" t="s">
        <v>4</v>
      </c>
      <c r="B27" s="4">
        <v>19.170000000000002</v>
      </c>
      <c r="C27" s="4">
        <v>19.260000000000002</v>
      </c>
      <c r="D27" s="4">
        <v>19.350000000000001</v>
      </c>
      <c r="E27" s="4">
        <v>19.37</v>
      </c>
      <c r="F27" s="4">
        <f t="shared" si="0"/>
        <v>19.287500000000001</v>
      </c>
      <c r="G27" s="4">
        <v>20.27</v>
      </c>
      <c r="H27" s="4">
        <v>20.41</v>
      </c>
      <c r="I27" s="4">
        <v>20.350000000000001</v>
      </c>
      <c r="J27" s="4">
        <v>20.32</v>
      </c>
      <c r="K27" s="4">
        <f t="shared" si="1"/>
        <v>20.337499999999999</v>
      </c>
      <c r="L27" s="4">
        <v>13.41</v>
      </c>
      <c r="M27" s="4">
        <v>13.34</v>
      </c>
      <c r="N27" s="4">
        <v>13.3</v>
      </c>
      <c r="O27" s="4">
        <v>13.27</v>
      </c>
      <c r="P27" s="4">
        <f t="shared" si="2"/>
        <v>13.329999999999998</v>
      </c>
    </row>
    <row r="28" spans="1:16" x14ac:dyDescent="0.2">
      <c r="A28" s="1" t="s">
        <v>5</v>
      </c>
      <c r="B28" s="4">
        <v>20.6</v>
      </c>
      <c r="C28" s="4">
        <v>20.88</v>
      </c>
      <c r="D28" s="4">
        <v>20.87</v>
      </c>
      <c r="E28" s="4">
        <v>20.81</v>
      </c>
      <c r="F28" s="4">
        <f t="shared" si="0"/>
        <v>20.790000000000003</v>
      </c>
      <c r="G28" s="4">
        <v>20.2</v>
      </c>
      <c r="H28" s="4">
        <v>20.22</v>
      </c>
      <c r="I28" s="4">
        <v>20.18</v>
      </c>
      <c r="J28" s="4">
        <v>20.239999999999998</v>
      </c>
      <c r="K28" s="4">
        <f t="shared" si="1"/>
        <v>20.21</v>
      </c>
      <c r="L28" s="4">
        <v>12.96</v>
      </c>
      <c r="M28" s="4">
        <v>13.11</v>
      </c>
      <c r="N28" s="4">
        <v>13.14</v>
      </c>
      <c r="O28" s="4">
        <v>13.05</v>
      </c>
      <c r="P28" s="4">
        <f t="shared" si="2"/>
        <v>13.065000000000001</v>
      </c>
    </row>
    <row r="29" spans="1:16" x14ac:dyDescent="0.2">
      <c r="A29" s="1" t="s">
        <v>6</v>
      </c>
      <c r="B29" s="4">
        <v>18.28</v>
      </c>
      <c r="C29" s="4">
        <v>18.43</v>
      </c>
      <c r="D29" s="4">
        <v>18.510000000000002</v>
      </c>
      <c r="E29" s="4">
        <v>18.399999999999999</v>
      </c>
      <c r="F29" s="4">
        <f t="shared" si="0"/>
        <v>18.405000000000001</v>
      </c>
      <c r="G29" s="4">
        <v>19.87</v>
      </c>
      <c r="H29" s="4">
        <v>20.27</v>
      </c>
      <c r="I29" s="4">
        <v>20.29</v>
      </c>
      <c r="J29" s="4">
        <v>20.350000000000001</v>
      </c>
      <c r="K29" s="4">
        <f t="shared" si="1"/>
        <v>20.195</v>
      </c>
      <c r="L29" s="4">
        <v>12.8</v>
      </c>
      <c r="M29" s="4">
        <v>12.65</v>
      </c>
      <c r="N29" s="4">
        <v>12.81</v>
      </c>
      <c r="O29" s="4">
        <v>12.78</v>
      </c>
      <c r="P29" s="4">
        <f t="shared" si="2"/>
        <v>12.760000000000002</v>
      </c>
    </row>
    <row r="30" spans="1:16" x14ac:dyDescent="0.2">
      <c r="A30" s="2"/>
      <c r="B30" s="5"/>
      <c r="C30" s="5"/>
      <c r="D30" s="5"/>
      <c r="E30" s="5"/>
      <c r="F30" s="4"/>
      <c r="G30" s="5"/>
      <c r="H30" s="5"/>
      <c r="I30" s="5"/>
      <c r="J30" s="5"/>
      <c r="K30" s="4"/>
      <c r="L30" s="5"/>
      <c r="M30" s="5"/>
      <c r="N30" s="5"/>
      <c r="O30" s="5"/>
      <c r="P30" s="4"/>
    </row>
    <row r="31" spans="1:16" x14ac:dyDescent="0.2">
      <c r="B31" s="5"/>
      <c r="C31" s="5"/>
      <c r="D31" s="5"/>
      <c r="E31" s="5"/>
      <c r="F31" s="4"/>
      <c r="G31" s="5"/>
      <c r="H31" s="5"/>
      <c r="I31" s="5"/>
      <c r="J31" s="5"/>
      <c r="K31" s="4"/>
      <c r="L31" s="5"/>
      <c r="M31" s="5"/>
      <c r="N31" s="5"/>
      <c r="O31" s="5"/>
      <c r="P31" s="4"/>
    </row>
    <row r="32" spans="1:16" x14ac:dyDescent="0.2">
      <c r="A32" s="2" t="s">
        <v>11</v>
      </c>
      <c r="B32" s="5"/>
      <c r="C32" s="5"/>
      <c r="D32" s="5"/>
      <c r="E32" s="5"/>
      <c r="F32" s="4"/>
      <c r="G32" s="5"/>
      <c r="H32" s="5"/>
      <c r="I32" s="5"/>
      <c r="J32" s="5"/>
      <c r="K32" s="4"/>
      <c r="L32" s="5"/>
      <c r="M32" s="5"/>
      <c r="N32" s="5"/>
      <c r="O32" s="5"/>
      <c r="P32" s="4"/>
    </row>
    <row r="33" spans="1:16" x14ac:dyDescent="0.2">
      <c r="A33" s="1" t="s">
        <v>4</v>
      </c>
      <c r="B33" s="4">
        <v>14.24</v>
      </c>
      <c r="C33" s="4">
        <v>14.39</v>
      </c>
      <c r="D33" s="4">
        <v>14.32</v>
      </c>
      <c r="E33" s="4">
        <v>14.31</v>
      </c>
      <c r="F33" s="4">
        <f t="shared" si="0"/>
        <v>14.315000000000001</v>
      </c>
      <c r="G33" s="4">
        <v>14.75</v>
      </c>
      <c r="H33" s="4">
        <v>14.76</v>
      </c>
      <c r="I33" s="4">
        <v>14.8</v>
      </c>
      <c r="J33" s="4">
        <v>14.74</v>
      </c>
      <c r="K33" s="4">
        <f t="shared" si="1"/>
        <v>14.762500000000001</v>
      </c>
      <c r="L33" s="4">
        <v>13.34</v>
      </c>
      <c r="M33" s="4">
        <v>13.25</v>
      </c>
      <c r="N33" s="4">
        <v>13.31</v>
      </c>
      <c r="O33" s="4">
        <v>13.26</v>
      </c>
      <c r="P33" s="4">
        <f t="shared" si="2"/>
        <v>13.29</v>
      </c>
    </row>
    <row r="34" spans="1:16" x14ac:dyDescent="0.2">
      <c r="A34" s="1" t="s">
        <v>5</v>
      </c>
      <c r="B34" s="4">
        <v>13.76</v>
      </c>
      <c r="C34" s="4">
        <v>14.15</v>
      </c>
      <c r="D34" s="4">
        <v>14.16</v>
      </c>
      <c r="E34" s="4">
        <v>14.23</v>
      </c>
      <c r="F34" s="4">
        <f t="shared" si="0"/>
        <v>14.074999999999999</v>
      </c>
      <c r="G34" s="4">
        <v>13.85</v>
      </c>
      <c r="H34" s="4">
        <v>14.06</v>
      </c>
      <c r="I34" s="4">
        <v>13.95</v>
      </c>
      <c r="J34" s="4">
        <v>13.98</v>
      </c>
      <c r="K34" s="4">
        <f t="shared" si="1"/>
        <v>13.96</v>
      </c>
      <c r="L34" s="4">
        <v>12.87</v>
      </c>
      <c r="M34" s="4">
        <v>12.88</v>
      </c>
      <c r="N34" s="4">
        <v>12.99</v>
      </c>
      <c r="O34" s="4">
        <v>12.93</v>
      </c>
      <c r="P34" s="4">
        <f t="shared" si="2"/>
        <v>12.9175</v>
      </c>
    </row>
    <row r="35" spans="1:16" x14ac:dyDescent="0.2">
      <c r="A35" s="1" t="s">
        <v>6</v>
      </c>
      <c r="B35" s="4">
        <v>13.84</v>
      </c>
      <c r="C35" s="4">
        <v>13.89</v>
      </c>
      <c r="D35" s="4">
        <v>14.12</v>
      </c>
      <c r="E35" s="4">
        <v>13.97</v>
      </c>
      <c r="F35" s="4">
        <f t="shared" si="0"/>
        <v>13.955</v>
      </c>
      <c r="G35" s="4">
        <v>14.61</v>
      </c>
      <c r="H35" s="4">
        <v>14.63</v>
      </c>
      <c r="I35" s="4">
        <v>14.59</v>
      </c>
      <c r="J35" s="4">
        <v>14.69</v>
      </c>
      <c r="K35" s="4">
        <f t="shared" si="1"/>
        <v>14.629999999999999</v>
      </c>
      <c r="L35" s="4">
        <v>12.96</v>
      </c>
      <c r="M35" s="4">
        <v>12.65</v>
      </c>
      <c r="N35" s="4">
        <v>12.79</v>
      </c>
      <c r="O35" s="4">
        <v>12.83</v>
      </c>
      <c r="P35" s="4">
        <f t="shared" si="2"/>
        <v>12.807499999999999</v>
      </c>
    </row>
    <row r="36" spans="1:16" x14ac:dyDescent="0.2">
      <c r="A36" s="2"/>
      <c r="B36" s="5"/>
      <c r="C36" s="5"/>
      <c r="D36" s="5"/>
      <c r="E36" s="5"/>
      <c r="F36" s="4"/>
      <c r="G36" s="5"/>
      <c r="H36" s="5"/>
      <c r="I36" s="5"/>
      <c r="J36" s="5"/>
      <c r="K36" s="4"/>
      <c r="L36" s="5"/>
      <c r="M36" s="5"/>
      <c r="N36" s="5"/>
      <c r="O36" s="5"/>
      <c r="P36" s="4"/>
    </row>
    <row r="37" spans="1:16" x14ac:dyDescent="0.2">
      <c r="B37" s="5"/>
      <c r="C37" s="5"/>
      <c r="D37" s="5"/>
      <c r="E37" s="5"/>
      <c r="F37" s="4"/>
      <c r="G37" s="5"/>
      <c r="H37" s="5"/>
      <c r="I37" s="5"/>
      <c r="J37" s="5"/>
      <c r="K37" s="4"/>
      <c r="L37" s="5"/>
      <c r="M37" s="5"/>
      <c r="N37" s="5"/>
      <c r="O37" s="5"/>
      <c r="P37" s="4"/>
    </row>
    <row r="38" spans="1:16" x14ac:dyDescent="0.2">
      <c r="A38" s="2" t="s">
        <v>12</v>
      </c>
      <c r="B38" s="5"/>
      <c r="C38" s="5"/>
      <c r="D38" s="5"/>
      <c r="E38" s="5"/>
      <c r="F38" s="4"/>
      <c r="G38" s="5"/>
      <c r="H38" s="5"/>
      <c r="I38" s="5"/>
      <c r="J38" s="5"/>
      <c r="K38" s="4"/>
      <c r="L38" s="5"/>
      <c r="M38" s="5"/>
      <c r="N38" s="5"/>
      <c r="O38" s="5"/>
      <c r="P38" s="4"/>
    </row>
    <row r="39" spans="1:16" x14ac:dyDescent="0.2">
      <c r="A39" s="1" t="s">
        <v>4</v>
      </c>
      <c r="B39" s="4">
        <v>27.66</v>
      </c>
      <c r="C39" s="4">
        <v>27.5</v>
      </c>
      <c r="D39" s="4">
        <v>27.54</v>
      </c>
      <c r="E39" s="4">
        <v>27.53</v>
      </c>
      <c r="F39" s="4">
        <f t="shared" si="0"/>
        <v>27.557499999999997</v>
      </c>
      <c r="G39" s="4">
        <v>32.28</v>
      </c>
      <c r="H39" s="4">
        <v>32.36</v>
      </c>
      <c r="I39" s="4">
        <v>31.91</v>
      </c>
      <c r="J39" s="4">
        <v>32.299999999999997</v>
      </c>
      <c r="K39" s="4">
        <f t="shared" si="1"/>
        <v>32.212499999999999</v>
      </c>
      <c r="L39" s="4">
        <v>15</v>
      </c>
      <c r="M39" s="4">
        <v>14.86</v>
      </c>
      <c r="N39" s="4">
        <v>15.01</v>
      </c>
      <c r="O39" s="4">
        <v>14.93</v>
      </c>
      <c r="P39" s="4">
        <f t="shared" si="2"/>
        <v>14.95</v>
      </c>
    </row>
    <row r="40" spans="1:16" x14ac:dyDescent="0.2">
      <c r="A40" s="1" t="s">
        <v>5</v>
      </c>
      <c r="B40" s="4">
        <v>31.86</v>
      </c>
      <c r="C40" s="4">
        <v>31.94</v>
      </c>
      <c r="D40" s="4">
        <v>31.78</v>
      </c>
      <c r="E40" s="4">
        <v>31.92</v>
      </c>
      <c r="F40" s="4">
        <f t="shared" si="0"/>
        <v>31.875</v>
      </c>
      <c r="G40" s="4">
        <v>31.78</v>
      </c>
      <c r="H40" s="4">
        <v>31.94</v>
      </c>
      <c r="I40" s="4">
        <v>31.47</v>
      </c>
      <c r="J40" s="4">
        <v>31.85</v>
      </c>
      <c r="K40" s="4">
        <f t="shared" si="1"/>
        <v>31.759999999999998</v>
      </c>
      <c r="L40" s="4">
        <v>15.25</v>
      </c>
      <c r="M40" s="4">
        <v>15.07</v>
      </c>
      <c r="N40" s="4">
        <v>15.26</v>
      </c>
      <c r="O40" s="4">
        <v>15.2</v>
      </c>
      <c r="P40" s="4">
        <f t="shared" si="2"/>
        <v>15.195</v>
      </c>
    </row>
    <row r="41" spans="1:16" x14ac:dyDescent="0.2">
      <c r="A41" s="1" t="s">
        <v>6</v>
      </c>
      <c r="B41" s="4">
        <v>31.91</v>
      </c>
      <c r="C41" s="4">
        <v>31.66</v>
      </c>
      <c r="D41" s="4">
        <v>31.91</v>
      </c>
      <c r="E41" s="4">
        <v>31.99</v>
      </c>
      <c r="F41" s="4">
        <f t="shared" si="0"/>
        <v>31.8675</v>
      </c>
      <c r="G41" s="4">
        <v>31.9</v>
      </c>
      <c r="H41" s="4">
        <v>32.07</v>
      </c>
      <c r="I41" s="4">
        <v>31.3</v>
      </c>
      <c r="J41" s="4">
        <v>31.67</v>
      </c>
      <c r="K41" s="4">
        <f t="shared" si="1"/>
        <v>31.734999999999999</v>
      </c>
      <c r="L41" s="4">
        <v>15.33</v>
      </c>
      <c r="M41" s="4">
        <v>15.41</v>
      </c>
      <c r="N41" s="4">
        <v>15.4</v>
      </c>
      <c r="O41" s="4">
        <v>15.33</v>
      </c>
      <c r="P41" s="4">
        <f t="shared" si="2"/>
        <v>15.3675</v>
      </c>
    </row>
    <row r="42" spans="1:16" x14ac:dyDescent="0.2">
      <c r="A42" s="2"/>
      <c r="B42" s="5"/>
      <c r="C42" s="5"/>
      <c r="D42" s="5"/>
      <c r="E42" s="5"/>
      <c r="F42" s="4"/>
      <c r="G42" s="5"/>
      <c r="H42" s="5"/>
      <c r="I42" s="5"/>
      <c r="J42" s="5"/>
      <c r="K42" s="4"/>
      <c r="L42" s="5"/>
      <c r="M42" s="5"/>
      <c r="N42" s="5"/>
      <c r="O42" s="5"/>
      <c r="P42" s="4"/>
    </row>
    <row r="43" spans="1:16" x14ac:dyDescent="0.2">
      <c r="B43" s="5"/>
      <c r="C43" s="5"/>
      <c r="D43" s="5"/>
      <c r="E43" s="5"/>
      <c r="F43" s="4"/>
      <c r="G43" s="5"/>
      <c r="H43" s="5"/>
      <c r="I43" s="5"/>
      <c r="J43" s="5"/>
      <c r="K43" s="4"/>
      <c r="L43" s="5"/>
      <c r="M43" s="5"/>
      <c r="N43" s="5"/>
      <c r="O43" s="5"/>
      <c r="P43" s="4"/>
    </row>
    <row r="44" spans="1:16" x14ac:dyDescent="0.2">
      <c r="A44" s="2" t="s">
        <v>13</v>
      </c>
      <c r="B44" s="5"/>
      <c r="C44" s="5"/>
      <c r="D44" s="5"/>
      <c r="E44" s="5"/>
      <c r="F44" s="4"/>
      <c r="G44" s="5"/>
      <c r="H44" s="5"/>
      <c r="I44" s="5"/>
      <c r="J44" s="5"/>
      <c r="K44" s="4"/>
      <c r="L44" s="5"/>
      <c r="M44" s="5"/>
      <c r="N44" s="5"/>
      <c r="O44" s="5"/>
      <c r="P44" s="4"/>
    </row>
    <row r="45" spans="1:16" x14ac:dyDescent="0.2">
      <c r="A45" s="1" t="s">
        <v>4</v>
      </c>
      <c r="B45" s="4">
        <v>22.31</v>
      </c>
      <c r="C45" s="4">
        <v>22.35</v>
      </c>
      <c r="D45" s="4">
        <v>22.4</v>
      </c>
      <c r="E45" s="4">
        <v>22.34</v>
      </c>
      <c r="F45" s="4">
        <f t="shared" si="0"/>
        <v>22.35</v>
      </c>
      <c r="G45" s="4">
        <v>23.08</v>
      </c>
      <c r="H45" s="4">
        <v>23.07</v>
      </c>
      <c r="I45" s="4">
        <v>23.22</v>
      </c>
      <c r="J45" s="4">
        <v>23.19</v>
      </c>
      <c r="K45" s="4">
        <f t="shared" si="1"/>
        <v>23.14</v>
      </c>
      <c r="L45" s="4">
        <v>14.77</v>
      </c>
      <c r="M45" s="4">
        <v>14.56</v>
      </c>
      <c r="N45" s="4">
        <v>14.51</v>
      </c>
      <c r="O45" s="4">
        <v>14.6</v>
      </c>
      <c r="P45" s="4">
        <f t="shared" si="2"/>
        <v>14.61</v>
      </c>
    </row>
    <row r="46" spans="1:16" x14ac:dyDescent="0.2">
      <c r="A46" s="1" t="s">
        <v>5</v>
      </c>
      <c r="B46" s="4">
        <v>22.88</v>
      </c>
      <c r="C46" s="4">
        <v>22.94</v>
      </c>
      <c r="D46" s="4">
        <v>22.94</v>
      </c>
      <c r="E46" s="4">
        <v>22.93</v>
      </c>
      <c r="F46" s="4">
        <f t="shared" si="0"/>
        <v>22.922499999999999</v>
      </c>
      <c r="G46" s="4">
        <v>23.09</v>
      </c>
      <c r="H46" s="4">
        <v>23.11</v>
      </c>
      <c r="I46" s="4">
        <v>23.11</v>
      </c>
      <c r="J46" s="4">
        <v>23.13</v>
      </c>
      <c r="K46" s="4">
        <f t="shared" si="1"/>
        <v>23.11</v>
      </c>
      <c r="L46" s="4">
        <v>14.22</v>
      </c>
      <c r="M46" s="4">
        <v>14.27</v>
      </c>
      <c r="N46" s="4">
        <v>14.21</v>
      </c>
      <c r="O46" s="4">
        <v>14.24</v>
      </c>
      <c r="P46" s="4">
        <f t="shared" si="2"/>
        <v>14.235000000000001</v>
      </c>
    </row>
    <row r="47" spans="1:16" x14ac:dyDescent="0.2">
      <c r="A47" s="1" t="s">
        <v>6</v>
      </c>
      <c r="B47" s="4">
        <v>22.89</v>
      </c>
      <c r="C47" s="4">
        <v>22.87</v>
      </c>
      <c r="D47" s="4">
        <v>22.93</v>
      </c>
      <c r="E47" s="4">
        <v>22.82</v>
      </c>
      <c r="F47" s="4">
        <f t="shared" si="0"/>
        <v>22.877499999999998</v>
      </c>
      <c r="G47" s="4">
        <v>22.87</v>
      </c>
      <c r="H47" s="4">
        <v>22.84</v>
      </c>
      <c r="I47" s="4">
        <v>22.91</v>
      </c>
      <c r="J47" s="4">
        <v>22.87</v>
      </c>
      <c r="K47" s="4">
        <f t="shared" si="1"/>
        <v>22.872500000000002</v>
      </c>
      <c r="L47" s="4">
        <v>14.01</v>
      </c>
      <c r="M47" s="4">
        <v>14.08</v>
      </c>
      <c r="N47" s="4">
        <v>14.02</v>
      </c>
      <c r="O47" s="4">
        <v>14.02</v>
      </c>
      <c r="P47" s="4">
        <f t="shared" si="2"/>
        <v>14.032499999999999</v>
      </c>
    </row>
    <row r="48" spans="1:16" x14ac:dyDescent="0.2">
      <c r="A48" s="2"/>
      <c r="B48" s="5"/>
      <c r="C48" s="5"/>
      <c r="D48" s="5"/>
      <c r="E48" s="5"/>
      <c r="F48" s="4"/>
      <c r="G48" s="5"/>
      <c r="H48" s="5"/>
      <c r="I48" s="5"/>
      <c r="J48" s="5"/>
      <c r="K48" s="4"/>
      <c r="L48" s="5"/>
      <c r="M48" s="5"/>
      <c r="N48" s="5"/>
      <c r="O48" s="5"/>
      <c r="P48" s="4"/>
    </row>
    <row r="49" spans="1:16" x14ac:dyDescent="0.2">
      <c r="B49" s="5"/>
      <c r="C49" s="5"/>
      <c r="D49" s="5"/>
      <c r="E49" s="5"/>
      <c r="F49" s="4"/>
      <c r="G49" s="5"/>
      <c r="H49" s="5"/>
      <c r="I49" s="5"/>
      <c r="J49" s="5"/>
      <c r="K49" s="4"/>
      <c r="L49" s="5"/>
      <c r="M49" s="5"/>
      <c r="N49" s="5"/>
      <c r="O49" s="5"/>
      <c r="P49" s="4"/>
    </row>
    <row r="50" spans="1:16" x14ac:dyDescent="0.2">
      <c r="A50" s="2" t="s">
        <v>14</v>
      </c>
      <c r="B50" s="5"/>
      <c r="C50" s="5"/>
      <c r="D50" s="5"/>
      <c r="E50" s="5"/>
      <c r="F50" s="4"/>
      <c r="G50" s="5"/>
      <c r="H50" s="5"/>
      <c r="I50" s="5"/>
      <c r="J50" s="5"/>
      <c r="K50" s="4"/>
      <c r="L50" s="5"/>
      <c r="M50" s="5"/>
      <c r="N50" s="5"/>
      <c r="O50" s="5"/>
      <c r="P50" s="4"/>
    </row>
    <row r="51" spans="1:16" x14ac:dyDescent="0.2">
      <c r="A51" s="1" t="s">
        <v>4</v>
      </c>
      <c r="B51" s="4">
        <v>31.83</v>
      </c>
      <c r="C51" s="4">
        <v>32.049999999999997</v>
      </c>
      <c r="D51" s="4">
        <v>31.88</v>
      </c>
      <c r="E51" s="4">
        <v>31.99</v>
      </c>
      <c r="F51" s="4">
        <f t="shared" si="0"/>
        <v>31.937499999999996</v>
      </c>
      <c r="G51" s="4">
        <v>30.24</v>
      </c>
      <c r="H51" s="4">
        <v>30.54</v>
      </c>
      <c r="I51" s="4">
        <v>30.28</v>
      </c>
      <c r="J51" s="4">
        <v>30.2</v>
      </c>
      <c r="K51" s="4">
        <f t="shared" si="1"/>
        <v>30.315000000000001</v>
      </c>
      <c r="L51" s="4">
        <v>20.13</v>
      </c>
      <c r="M51" s="4">
        <v>20.39</v>
      </c>
      <c r="N51" s="4">
        <v>19.68</v>
      </c>
      <c r="O51" s="4">
        <v>20.52</v>
      </c>
      <c r="P51" s="4">
        <f t="shared" si="2"/>
        <v>20.18</v>
      </c>
    </row>
    <row r="52" spans="1:16" x14ac:dyDescent="0.2">
      <c r="A52" s="1" t="s">
        <v>5</v>
      </c>
      <c r="B52" s="4">
        <v>32.630000000000003</v>
      </c>
      <c r="C52" s="4">
        <v>32.229999999999997</v>
      </c>
      <c r="D52" s="4">
        <v>32.76</v>
      </c>
      <c r="E52" s="4">
        <v>32.229999999999997</v>
      </c>
      <c r="F52" s="4">
        <f t="shared" si="0"/>
        <v>32.462499999999999</v>
      </c>
      <c r="G52" s="4">
        <v>30.09</v>
      </c>
      <c r="H52" s="4">
        <v>30.35</v>
      </c>
      <c r="I52" s="4">
        <v>30.37</v>
      </c>
      <c r="J52" s="4">
        <v>30.3</v>
      </c>
      <c r="K52" s="4">
        <f t="shared" si="1"/>
        <v>30.2775</v>
      </c>
      <c r="L52" s="4">
        <v>19.399999999999999</v>
      </c>
      <c r="M52" s="4">
        <v>19.46</v>
      </c>
      <c r="N52" s="4">
        <v>19.489999999999998</v>
      </c>
      <c r="O52" s="4">
        <v>19.5</v>
      </c>
      <c r="P52" s="4">
        <f t="shared" si="2"/>
        <v>19.462499999999999</v>
      </c>
    </row>
    <row r="53" spans="1:16" x14ac:dyDescent="0.2">
      <c r="A53" s="1" t="s">
        <v>6</v>
      </c>
      <c r="B53" s="4">
        <v>32.54</v>
      </c>
      <c r="C53" s="4">
        <v>32.61</v>
      </c>
      <c r="D53" s="4">
        <v>32.74</v>
      </c>
      <c r="E53" s="4">
        <v>32.35</v>
      </c>
      <c r="F53" s="4">
        <f t="shared" si="0"/>
        <v>32.56</v>
      </c>
      <c r="G53" s="4">
        <v>29.05</v>
      </c>
      <c r="H53" s="4">
        <v>29.08</v>
      </c>
      <c r="I53" s="4">
        <v>29.05</v>
      </c>
      <c r="J53" s="4">
        <v>29.11</v>
      </c>
      <c r="K53" s="4">
        <f t="shared" si="1"/>
        <v>29.072499999999998</v>
      </c>
      <c r="L53" s="4">
        <v>19.97</v>
      </c>
      <c r="M53" s="4">
        <v>19.940000000000001</v>
      </c>
      <c r="N53" s="4">
        <v>19.95</v>
      </c>
      <c r="O53" s="4">
        <v>19.93</v>
      </c>
      <c r="P53" s="4">
        <f t="shared" si="2"/>
        <v>19.947499999999998</v>
      </c>
    </row>
    <row r="54" spans="1:16" x14ac:dyDescent="0.2">
      <c r="A54" s="2"/>
      <c r="B54" s="5"/>
      <c r="C54" s="5"/>
      <c r="D54" s="5"/>
      <c r="E54" s="5"/>
      <c r="F54" s="4"/>
      <c r="G54" s="5"/>
      <c r="H54" s="5"/>
      <c r="I54" s="5"/>
      <c r="J54" s="5"/>
      <c r="K54" s="4"/>
      <c r="L54" s="5"/>
      <c r="M54" s="5"/>
      <c r="N54" s="5"/>
      <c r="O54" s="5"/>
      <c r="P54" s="4"/>
    </row>
    <row r="55" spans="1:16" x14ac:dyDescent="0.2">
      <c r="B55" s="5"/>
      <c r="C55" s="5"/>
      <c r="D55" s="5"/>
      <c r="E55" s="5"/>
      <c r="F55" s="4"/>
      <c r="G55" s="5"/>
      <c r="H55" s="5"/>
      <c r="I55" s="5"/>
      <c r="J55" s="5"/>
      <c r="K55" s="4"/>
      <c r="L55" s="5"/>
      <c r="M55" s="5"/>
      <c r="N55" s="5"/>
      <c r="O55" s="5"/>
      <c r="P55" s="4"/>
    </row>
    <row r="56" spans="1:16" x14ac:dyDescent="0.2">
      <c r="A56" s="2" t="s">
        <v>15</v>
      </c>
      <c r="B56" s="5"/>
      <c r="C56" s="5"/>
      <c r="D56" s="5"/>
      <c r="E56" s="5"/>
      <c r="F56" s="4"/>
      <c r="G56" s="5"/>
      <c r="H56" s="5"/>
      <c r="I56" s="5"/>
      <c r="J56" s="5"/>
      <c r="K56" s="4"/>
      <c r="L56" s="5"/>
      <c r="M56" s="5"/>
      <c r="N56" s="5"/>
      <c r="O56" s="5"/>
      <c r="P56" s="4"/>
    </row>
    <row r="57" spans="1:16" x14ac:dyDescent="0.2">
      <c r="A57" s="1" t="s">
        <v>4</v>
      </c>
      <c r="B57" s="4">
        <v>28.54</v>
      </c>
      <c r="C57" s="4">
        <v>28.55</v>
      </c>
      <c r="D57" s="4">
        <v>28.44</v>
      </c>
      <c r="E57" s="4">
        <v>28.43</v>
      </c>
      <c r="F57" s="4">
        <f t="shared" si="0"/>
        <v>28.490000000000002</v>
      </c>
      <c r="G57" s="4">
        <v>29.51</v>
      </c>
      <c r="H57" s="4">
        <v>29.54</v>
      </c>
      <c r="I57" s="4">
        <v>29.43</v>
      </c>
      <c r="J57" s="4">
        <v>29.51</v>
      </c>
      <c r="K57" s="4">
        <f t="shared" si="1"/>
        <v>29.497499999999999</v>
      </c>
      <c r="L57" s="4">
        <v>18.21</v>
      </c>
      <c r="M57" s="4">
        <v>18.3</v>
      </c>
      <c r="N57" s="4">
        <v>18.260000000000002</v>
      </c>
      <c r="O57" s="4">
        <v>18.14</v>
      </c>
      <c r="P57" s="4">
        <f t="shared" si="2"/>
        <v>18.227500000000003</v>
      </c>
    </row>
    <row r="58" spans="1:16" x14ac:dyDescent="0.2">
      <c r="A58" s="1" t="s">
        <v>5</v>
      </c>
      <c r="B58" s="4">
        <v>32.9</v>
      </c>
      <c r="C58" s="4">
        <v>32.81</v>
      </c>
      <c r="D58" s="4">
        <v>33.090000000000003</v>
      </c>
      <c r="E58" s="4">
        <v>32.520000000000003</v>
      </c>
      <c r="F58" s="4">
        <f t="shared" si="0"/>
        <v>32.830000000000005</v>
      </c>
      <c r="G58" s="4">
        <v>28.22</v>
      </c>
      <c r="H58" s="4">
        <v>28.12</v>
      </c>
      <c r="I58" s="4">
        <v>28.09</v>
      </c>
      <c r="J58" s="4">
        <v>28.26</v>
      </c>
      <c r="K58" s="4">
        <f t="shared" si="1"/>
        <v>28.172500000000003</v>
      </c>
      <c r="L58" s="4">
        <v>17.53</v>
      </c>
      <c r="M58" s="4">
        <v>17.7</v>
      </c>
      <c r="N58" s="4">
        <v>17.73</v>
      </c>
      <c r="O58" s="4">
        <v>17.690000000000001</v>
      </c>
      <c r="P58" s="4">
        <f t="shared" si="2"/>
        <v>17.662500000000001</v>
      </c>
    </row>
    <row r="59" spans="1:16" x14ac:dyDescent="0.2">
      <c r="A59" s="1" t="s">
        <v>6</v>
      </c>
      <c r="B59" s="4">
        <v>27.93</v>
      </c>
      <c r="C59" s="4">
        <v>27.69</v>
      </c>
      <c r="D59" s="4">
        <v>27.82</v>
      </c>
      <c r="E59" s="4">
        <v>27.65</v>
      </c>
      <c r="F59" s="4">
        <f t="shared" si="0"/>
        <v>27.772500000000001</v>
      </c>
      <c r="G59" s="4">
        <v>28.22</v>
      </c>
      <c r="H59" s="4">
        <v>28.25</v>
      </c>
      <c r="I59" s="4">
        <v>28.2</v>
      </c>
      <c r="J59" s="4">
        <v>28.26</v>
      </c>
      <c r="K59" s="4">
        <f t="shared" si="1"/>
        <v>28.232500000000002</v>
      </c>
      <c r="L59" s="4">
        <v>18.23</v>
      </c>
      <c r="M59" s="4">
        <v>18.37</v>
      </c>
      <c r="N59" s="4">
        <v>18.399999999999999</v>
      </c>
      <c r="O59" s="4">
        <v>18.39</v>
      </c>
      <c r="P59" s="4">
        <f t="shared" si="2"/>
        <v>18.3475</v>
      </c>
    </row>
    <row r="60" spans="1:16" x14ac:dyDescent="0.2">
      <c r="A60" s="2"/>
      <c r="B60" s="5"/>
      <c r="C60" s="5"/>
      <c r="D60" s="5"/>
      <c r="E60" s="5"/>
      <c r="F60" s="4"/>
      <c r="G60" s="5"/>
      <c r="H60" s="5"/>
      <c r="I60" s="5"/>
      <c r="J60" s="5"/>
      <c r="K60" s="4"/>
      <c r="L60" s="5"/>
      <c r="M60" s="5"/>
      <c r="N60" s="5"/>
      <c r="O60" s="5"/>
      <c r="P60" s="4"/>
    </row>
    <row r="61" spans="1:16" x14ac:dyDescent="0.2">
      <c r="B61" s="5"/>
      <c r="C61" s="5"/>
      <c r="D61" s="5"/>
      <c r="E61" s="5"/>
      <c r="F61" s="4"/>
      <c r="G61" s="5"/>
      <c r="H61" s="5"/>
      <c r="I61" s="5"/>
      <c r="J61" s="5"/>
      <c r="K61" s="4"/>
      <c r="L61" s="5"/>
      <c r="M61" s="5"/>
      <c r="N61" s="5"/>
      <c r="O61" s="5"/>
      <c r="P61" s="4"/>
    </row>
    <row r="62" spans="1:16" x14ac:dyDescent="0.2">
      <c r="A62" s="2" t="s">
        <v>16</v>
      </c>
      <c r="B62" s="5"/>
      <c r="C62" s="5"/>
      <c r="D62" s="5"/>
      <c r="E62" s="5"/>
      <c r="F62" s="4"/>
      <c r="G62" s="5"/>
      <c r="H62" s="5"/>
      <c r="I62" s="5"/>
      <c r="J62" s="5"/>
      <c r="K62" s="4"/>
      <c r="L62" s="5"/>
      <c r="M62" s="5"/>
      <c r="N62" s="5"/>
      <c r="O62" s="5"/>
      <c r="P62" s="4"/>
    </row>
    <row r="63" spans="1:16" x14ac:dyDescent="0.2">
      <c r="A63" s="1" t="s">
        <v>4</v>
      </c>
      <c r="B63" s="4">
        <v>27.25</v>
      </c>
      <c r="C63" s="4">
        <v>27.45</v>
      </c>
      <c r="D63" s="4">
        <v>27.53</v>
      </c>
      <c r="E63" s="4">
        <v>27.23</v>
      </c>
      <c r="F63" s="4">
        <f t="shared" si="0"/>
        <v>27.365000000000002</v>
      </c>
      <c r="G63" s="4">
        <v>27.88</v>
      </c>
      <c r="H63" s="4">
        <v>27.97</v>
      </c>
      <c r="I63" s="4">
        <v>27.98</v>
      </c>
      <c r="J63" s="4">
        <v>28.07</v>
      </c>
      <c r="K63" s="4">
        <f t="shared" si="1"/>
        <v>27.975000000000001</v>
      </c>
      <c r="L63" s="4">
        <v>19.86</v>
      </c>
      <c r="M63" s="4">
        <v>19.57</v>
      </c>
      <c r="N63" s="4">
        <v>19.53</v>
      </c>
      <c r="O63" s="4">
        <v>19.43</v>
      </c>
      <c r="P63" s="4">
        <f t="shared" si="2"/>
        <v>19.5975</v>
      </c>
    </row>
    <row r="64" spans="1:16" x14ac:dyDescent="0.2">
      <c r="A64" s="1" t="s">
        <v>5</v>
      </c>
      <c r="B64" s="4">
        <v>27.02</v>
      </c>
      <c r="C64" s="4">
        <v>27</v>
      </c>
      <c r="D64" s="4">
        <v>26.58</v>
      </c>
      <c r="E64" s="4">
        <v>27.13</v>
      </c>
      <c r="F64" s="4">
        <f t="shared" si="0"/>
        <v>26.932499999999997</v>
      </c>
      <c r="G64" s="4">
        <v>28.11</v>
      </c>
      <c r="H64" s="4">
        <v>28.06</v>
      </c>
      <c r="I64" s="4">
        <v>28.01</v>
      </c>
      <c r="J64" s="4">
        <v>28.11</v>
      </c>
      <c r="K64" s="4">
        <f t="shared" si="1"/>
        <v>28.072500000000002</v>
      </c>
      <c r="L64" s="4">
        <v>20.86</v>
      </c>
      <c r="M64" s="4">
        <v>20.67</v>
      </c>
      <c r="N64" s="4">
        <v>20.87</v>
      </c>
      <c r="O64" s="4">
        <v>20.53</v>
      </c>
      <c r="P64" s="4">
        <f t="shared" si="2"/>
        <v>20.732500000000002</v>
      </c>
    </row>
    <row r="65" spans="1:16" x14ac:dyDescent="0.2">
      <c r="A65" s="1" t="s">
        <v>6</v>
      </c>
      <c r="B65" s="4">
        <v>27.62</v>
      </c>
      <c r="C65" s="4">
        <v>27.46</v>
      </c>
      <c r="D65" s="4">
        <v>27.63</v>
      </c>
      <c r="E65" s="4">
        <v>27.44</v>
      </c>
      <c r="F65" s="4">
        <f t="shared" si="0"/>
        <v>27.537499999999998</v>
      </c>
      <c r="G65" s="4">
        <v>27.81</v>
      </c>
      <c r="H65" s="4">
        <v>27.8</v>
      </c>
      <c r="I65" s="4">
        <v>27.65</v>
      </c>
      <c r="J65" s="4">
        <v>27.69</v>
      </c>
      <c r="K65" s="4">
        <f t="shared" si="1"/>
        <v>27.737499999999997</v>
      </c>
      <c r="L65" s="4">
        <v>20.57</v>
      </c>
      <c r="M65" s="4">
        <v>20.58</v>
      </c>
      <c r="N65" s="4">
        <v>20.55</v>
      </c>
      <c r="O65" s="4">
        <v>20.54</v>
      </c>
      <c r="P65" s="4">
        <f t="shared" si="2"/>
        <v>20.560000000000002</v>
      </c>
    </row>
    <row r="66" spans="1:16" x14ac:dyDescent="0.2">
      <c r="A66" s="2"/>
    </row>
  </sheetData>
  <mergeCells count="3">
    <mergeCell ref="B1:E1"/>
    <mergeCell ref="G1:J1"/>
    <mergeCell ref="L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16CF7-F65A-1A4F-9F29-8EB5C4D98106}">
  <dimension ref="A1:J91"/>
  <sheetViews>
    <sheetView workbookViewId="0">
      <selection activeCell="P30" sqref="P30"/>
    </sheetView>
  </sheetViews>
  <sheetFormatPr baseColWidth="10" defaultRowHeight="16" x14ac:dyDescent="0.2"/>
  <cols>
    <col min="1" max="1" width="6.5" style="15" bestFit="1" customWidth="1"/>
    <col min="2" max="2" width="7.6640625" style="15" bestFit="1" customWidth="1"/>
    <col min="3" max="3" width="12.1640625" style="15" bestFit="1" customWidth="1"/>
    <col min="4" max="4" width="7.6640625" style="15" bestFit="1" customWidth="1"/>
    <col min="5" max="5" width="12.1640625" style="15" bestFit="1" customWidth="1"/>
    <col min="6" max="6" width="5.6640625" style="15" bestFit="1" customWidth="1"/>
    <col min="7" max="7" width="12.1640625" style="15" bestFit="1" customWidth="1"/>
    <col min="8" max="8" width="10.33203125" style="15" bestFit="1" customWidth="1"/>
    <col min="9" max="9" width="12.1640625" style="15" bestFit="1" customWidth="1"/>
    <col min="10" max="10" width="10.5" style="15" bestFit="1" customWidth="1"/>
    <col min="11" max="16384" width="10.83203125" style="15"/>
  </cols>
  <sheetData>
    <row r="1" spans="1:10" x14ac:dyDescent="0.2">
      <c r="A1" s="14"/>
      <c r="B1" s="15" t="s">
        <v>32</v>
      </c>
      <c r="D1" s="15" t="s">
        <v>33</v>
      </c>
    </row>
    <row r="2" spans="1:10" ht="19" x14ac:dyDescent="0.25">
      <c r="A2" s="16" t="s">
        <v>20</v>
      </c>
      <c r="B2" s="17" t="s">
        <v>21</v>
      </c>
      <c r="C2" s="15" t="s">
        <v>173</v>
      </c>
      <c r="D2" s="17" t="s">
        <v>21</v>
      </c>
      <c r="E2" s="15" t="s">
        <v>173</v>
      </c>
      <c r="F2" s="18" t="s">
        <v>34</v>
      </c>
      <c r="G2" s="15" t="s">
        <v>173</v>
      </c>
      <c r="H2" s="15" t="s">
        <v>35</v>
      </c>
    </row>
    <row r="3" spans="1:10" s="19" customFormat="1" x14ac:dyDescent="0.2">
      <c r="A3" s="8" t="s">
        <v>22</v>
      </c>
      <c r="B3" s="9">
        <v>32.117930000000001</v>
      </c>
      <c r="D3" s="9">
        <v>20.495155</v>
      </c>
      <c r="F3" s="20">
        <f t="shared" ref="F3:F47" si="0">B3-D3</f>
        <v>11.622775000000001</v>
      </c>
      <c r="H3" s="21">
        <f>F3-$G$9</f>
        <v>-0.46265933333333287</v>
      </c>
      <c r="I3" s="19">
        <f>2^(-H3)</f>
        <v>1.3780797056435452</v>
      </c>
      <c r="J3" s="86" t="s">
        <v>36</v>
      </c>
    </row>
    <row r="4" spans="1:10" s="19" customFormat="1" x14ac:dyDescent="0.2">
      <c r="A4" s="8" t="s">
        <v>22</v>
      </c>
      <c r="B4" s="9">
        <v>30.583856999999998</v>
      </c>
      <c r="D4" s="9">
        <v>21.060500000000001</v>
      </c>
      <c r="F4" s="20">
        <f t="shared" si="0"/>
        <v>9.5233569999999972</v>
      </c>
      <c r="H4" s="21">
        <f t="shared" ref="H4:H11" si="1">F4-$G$9</f>
        <v>-2.5620773333333364</v>
      </c>
      <c r="I4" s="19">
        <f t="shared" ref="I4:I47" si="2">2^(-H4)</f>
        <v>5.9055741729952933</v>
      </c>
      <c r="J4" s="86"/>
    </row>
    <row r="5" spans="1:10" s="19" customFormat="1" x14ac:dyDescent="0.2">
      <c r="A5" s="8" t="s">
        <v>22</v>
      </c>
      <c r="B5" s="9">
        <v>30.983544999999999</v>
      </c>
      <c r="D5" s="9">
        <v>20.777802000000001</v>
      </c>
      <c r="F5" s="20">
        <f t="shared" si="0"/>
        <v>10.205742999999998</v>
      </c>
      <c r="H5" s="21">
        <f t="shared" si="1"/>
        <v>-1.8796913333333354</v>
      </c>
      <c r="I5" s="19">
        <f t="shared" si="2"/>
        <v>3.6799631848831771</v>
      </c>
      <c r="J5" s="86"/>
    </row>
    <row r="6" spans="1:10" s="22" customFormat="1" x14ac:dyDescent="0.2">
      <c r="A6" s="10" t="s">
        <v>22</v>
      </c>
      <c r="B6" s="11">
        <v>33.776164999999999</v>
      </c>
      <c r="D6" s="11">
        <v>21.624344000000001</v>
      </c>
      <c r="F6" s="23">
        <f t="shared" si="0"/>
        <v>12.151820999999998</v>
      </c>
      <c r="H6" s="24">
        <f t="shared" si="1"/>
        <v>6.6386666666664595E-2</v>
      </c>
      <c r="I6" s="22">
        <f t="shared" si="2"/>
        <v>0.95502693870921407</v>
      </c>
      <c r="J6" s="87" t="s">
        <v>174</v>
      </c>
    </row>
    <row r="7" spans="1:10" s="22" customFormat="1" x14ac:dyDescent="0.2">
      <c r="A7" s="10" t="s">
        <v>22</v>
      </c>
      <c r="B7" s="11">
        <v>33.639744</v>
      </c>
      <c r="D7" s="11">
        <v>21.579515000000001</v>
      </c>
      <c r="F7" s="23">
        <f t="shared" si="0"/>
        <v>12.060229</v>
      </c>
      <c r="H7" s="24">
        <f t="shared" si="1"/>
        <v>-2.5205333333333968E-2</v>
      </c>
      <c r="I7" s="22">
        <f t="shared" si="2"/>
        <v>1.0176245164481907</v>
      </c>
      <c r="J7" s="87"/>
    </row>
    <row r="8" spans="1:10" s="22" customFormat="1" x14ac:dyDescent="0.2">
      <c r="A8" s="10" t="s">
        <v>22</v>
      </c>
      <c r="B8" s="11">
        <v>33.432465000000001</v>
      </c>
      <c r="D8" s="11">
        <v>21.350784000000001</v>
      </c>
      <c r="F8" s="23">
        <f t="shared" si="0"/>
        <v>12.081681</v>
      </c>
      <c r="H8" s="24">
        <f t="shared" si="1"/>
        <v>-3.7533333333339414E-3</v>
      </c>
      <c r="I8" s="22">
        <f t="shared" si="2"/>
        <v>1.0026049995479844</v>
      </c>
      <c r="J8" s="87"/>
    </row>
    <row r="9" spans="1:10" s="28" customFormat="1" x14ac:dyDescent="0.2">
      <c r="A9" s="12" t="s">
        <v>22</v>
      </c>
      <c r="B9" s="13">
        <v>33.864066999999999</v>
      </c>
      <c r="C9" s="82">
        <f>AVERAGE(B9:B11)</f>
        <v>33.935225000000003</v>
      </c>
      <c r="D9" s="13">
        <v>21.816488</v>
      </c>
      <c r="E9" s="82">
        <f>AVERAGE(D9:D11)</f>
        <v>21.849790666666667</v>
      </c>
      <c r="F9" s="26">
        <f t="shared" si="0"/>
        <v>12.047578999999999</v>
      </c>
      <c r="G9" s="82">
        <f>AVERAGE(F9:F11)</f>
        <v>12.085434333333334</v>
      </c>
      <c r="H9" s="27">
        <f t="shared" si="1"/>
        <v>-3.7855333333334684E-2</v>
      </c>
      <c r="I9" s="25">
        <f>2^(-H7)</f>
        <v>1.0176245164481907</v>
      </c>
      <c r="J9" s="85" t="s">
        <v>37</v>
      </c>
    </row>
    <row r="10" spans="1:10" s="28" customFormat="1" x14ac:dyDescent="0.2">
      <c r="A10" s="12" t="s">
        <v>22</v>
      </c>
      <c r="B10" s="13">
        <v>33.880130000000001</v>
      </c>
      <c r="C10" s="83"/>
      <c r="D10" s="13">
        <v>22.173559999999998</v>
      </c>
      <c r="E10" s="83"/>
      <c r="F10" s="26">
        <f t="shared" si="0"/>
        <v>11.706570000000003</v>
      </c>
      <c r="G10" s="83"/>
      <c r="H10" s="27">
        <f t="shared" si="1"/>
        <v>-0.3788643333333308</v>
      </c>
      <c r="I10" s="28">
        <f t="shared" si="2"/>
        <v>1.3003178628503709</v>
      </c>
      <c r="J10" s="85"/>
    </row>
    <row r="11" spans="1:10" s="28" customFormat="1" x14ac:dyDescent="0.2">
      <c r="A11" s="12" t="s">
        <v>22</v>
      </c>
      <c r="B11" s="13">
        <v>34.061478000000001</v>
      </c>
      <c r="C11" s="84"/>
      <c r="D11" s="13">
        <v>21.559324</v>
      </c>
      <c r="E11" s="84"/>
      <c r="F11" s="26">
        <f t="shared" si="0"/>
        <v>12.502154000000001</v>
      </c>
      <c r="G11" s="84"/>
      <c r="H11" s="27">
        <f t="shared" si="1"/>
        <v>0.41671966666666727</v>
      </c>
      <c r="I11" s="28">
        <f t="shared" si="2"/>
        <v>0.74912601743972251</v>
      </c>
      <c r="J11" s="85"/>
    </row>
    <row r="12" spans="1:10" s="19" customFormat="1" x14ac:dyDescent="0.2">
      <c r="A12" s="8" t="s">
        <v>23</v>
      </c>
      <c r="B12" s="9">
        <v>31.453292999999999</v>
      </c>
      <c r="D12" s="9">
        <v>20.530294000000001</v>
      </c>
      <c r="F12" s="20">
        <f t="shared" si="0"/>
        <v>10.922998999999997</v>
      </c>
      <c r="H12" s="21">
        <f>F12-$G$18</f>
        <v>0.37060533333333012</v>
      </c>
      <c r="I12" s="19">
        <f t="shared" si="2"/>
        <v>0.7734578972734133</v>
      </c>
      <c r="J12" s="86" t="s">
        <v>36</v>
      </c>
    </row>
    <row r="13" spans="1:10" s="19" customFormat="1" x14ac:dyDescent="0.2">
      <c r="A13" s="8" t="s">
        <v>23</v>
      </c>
      <c r="B13" s="9">
        <v>30.383959000000001</v>
      </c>
      <c r="D13" s="9">
        <v>21.111257999999999</v>
      </c>
      <c r="F13" s="20">
        <f t="shared" si="0"/>
        <v>9.2727010000000014</v>
      </c>
      <c r="H13" s="21">
        <f t="shared" ref="H13:H20" si="3">F13-$G$18</f>
        <v>-1.2796926666666657</v>
      </c>
      <c r="I13" s="19">
        <f t="shared" si="2"/>
        <v>2.4278725107327888</v>
      </c>
      <c r="J13" s="86"/>
    </row>
    <row r="14" spans="1:10" s="19" customFormat="1" x14ac:dyDescent="0.2">
      <c r="A14" s="8" t="s">
        <v>23</v>
      </c>
      <c r="B14" s="9">
        <v>28.633178999999998</v>
      </c>
      <c r="D14" s="9">
        <v>20.927073</v>
      </c>
      <c r="F14" s="20">
        <f t="shared" si="0"/>
        <v>7.7061059999999983</v>
      </c>
      <c r="H14" s="21">
        <f t="shared" si="3"/>
        <v>-2.8462876666666688</v>
      </c>
      <c r="I14" s="19">
        <f t="shared" si="2"/>
        <v>7.1914748164951412</v>
      </c>
      <c r="J14" s="86"/>
    </row>
    <row r="15" spans="1:10" s="22" customFormat="1" x14ac:dyDescent="0.2">
      <c r="A15" s="10" t="s">
        <v>23</v>
      </c>
      <c r="B15" s="11">
        <v>31.996248000000001</v>
      </c>
      <c r="D15" s="11">
        <v>21.454467999999999</v>
      </c>
      <c r="F15" s="23">
        <f t="shared" si="0"/>
        <v>10.541780000000003</v>
      </c>
      <c r="H15" s="24">
        <f t="shared" si="3"/>
        <v>-1.0613666666664301E-2</v>
      </c>
      <c r="I15" s="22">
        <f t="shared" si="2"/>
        <v>1.0073839611067583</v>
      </c>
      <c r="J15" s="87" t="s">
        <v>174</v>
      </c>
    </row>
    <row r="16" spans="1:10" s="22" customFormat="1" x14ac:dyDescent="0.2">
      <c r="A16" s="10" t="s">
        <v>23</v>
      </c>
      <c r="B16" s="11">
        <v>31.720037000000001</v>
      </c>
      <c r="D16" s="11">
        <v>21.099837999999998</v>
      </c>
      <c r="F16" s="23">
        <f t="shared" si="0"/>
        <v>10.620199000000003</v>
      </c>
      <c r="H16" s="24">
        <f t="shared" si="3"/>
        <v>6.7805333333335938E-2</v>
      </c>
      <c r="I16" s="22">
        <f t="shared" si="2"/>
        <v>0.9540882795234763</v>
      </c>
      <c r="J16" s="87"/>
    </row>
    <row r="17" spans="1:10" s="22" customFormat="1" x14ac:dyDescent="0.2">
      <c r="A17" s="10" t="s">
        <v>23</v>
      </c>
      <c r="B17" s="11">
        <v>32.133876999999998</v>
      </c>
      <c r="D17" s="11">
        <v>21.308509999999998</v>
      </c>
      <c r="F17" s="23">
        <f t="shared" si="0"/>
        <v>10.825367</v>
      </c>
      <c r="H17" s="24">
        <f t="shared" si="3"/>
        <v>0.27297333333333285</v>
      </c>
      <c r="I17" s="22">
        <f t="shared" si="2"/>
        <v>0.82761211345690844</v>
      </c>
      <c r="J17" s="87"/>
    </row>
    <row r="18" spans="1:10" s="28" customFormat="1" x14ac:dyDescent="0.2">
      <c r="A18" s="12" t="s">
        <v>23</v>
      </c>
      <c r="B18" s="13">
        <v>32.155735</v>
      </c>
      <c r="C18" s="82">
        <f>AVERAGE(B18:B20)</f>
        <v>32.035024666666665</v>
      </c>
      <c r="D18" s="13">
        <v>21.295126</v>
      </c>
      <c r="E18" s="82">
        <f>AVERAGE(D18:D20)</f>
        <v>21.482630999999998</v>
      </c>
      <c r="F18" s="26">
        <f t="shared" si="0"/>
        <v>10.860609</v>
      </c>
      <c r="G18" s="82">
        <f>AVERAGE(F18:F20)</f>
        <v>10.552393666666667</v>
      </c>
      <c r="H18" s="27">
        <f t="shared" si="3"/>
        <v>0.30821533333333306</v>
      </c>
      <c r="I18" s="28">
        <f t="shared" si="2"/>
        <v>0.80764022209668551</v>
      </c>
      <c r="J18" s="85" t="s">
        <v>37</v>
      </c>
    </row>
    <row r="19" spans="1:10" s="28" customFormat="1" x14ac:dyDescent="0.2">
      <c r="A19" s="12" t="s">
        <v>23</v>
      </c>
      <c r="B19" s="13">
        <v>31.997574</v>
      </c>
      <c r="C19" s="83"/>
      <c r="D19" s="13">
        <v>21.613146</v>
      </c>
      <c r="E19" s="83"/>
      <c r="F19" s="26">
        <f t="shared" si="0"/>
        <v>10.384428</v>
      </c>
      <c r="G19" s="83"/>
      <c r="H19" s="27">
        <f t="shared" si="3"/>
        <v>-0.16796566666666735</v>
      </c>
      <c r="I19" s="28">
        <f t="shared" si="2"/>
        <v>1.1234731662393269</v>
      </c>
      <c r="J19" s="85"/>
    </row>
    <row r="20" spans="1:10" s="28" customFormat="1" x14ac:dyDescent="0.2">
      <c r="A20" s="12" t="s">
        <v>23</v>
      </c>
      <c r="B20" s="13">
        <v>31.951765000000002</v>
      </c>
      <c r="C20" s="84"/>
      <c r="D20" s="13">
        <v>21.539621</v>
      </c>
      <c r="E20" s="84"/>
      <c r="F20" s="26">
        <f t="shared" si="0"/>
        <v>10.412144000000001</v>
      </c>
      <c r="G20" s="84"/>
      <c r="H20" s="27">
        <f t="shared" si="3"/>
        <v>-0.14024966666666572</v>
      </c>
      <c r="I20" s="28">
        <f t="shared" si="2"/>
        <v>1.1020958233895868</v>
      </c>
      <c r="J20" s="85"/>
    </row>
    <row r="21" spans="1:10" s="19" customFormat="1" x14ac:dyDescent="0.2">
      <c r="A21" s="8" t="s">
        <v>24</v>
      </c>
      <c r="B21" s="9">
        <v>20.045567999999999</v>
      </c>
      <c r="D21" s="9">
        <v>18.484933999999999</v>
      </c>
      <c r="F21" s="20">
        <f t="shared" si="0"/>
        <v>1.5606340000000003</v>
      </c>
      <c r="H21" s="21">
        <f>F21-$G$27</f>
        <v>-14.443065000000001</v>
      </c>
      <c r="I21" s="19">
        <f t="shared" si="2"/>
        <v>22273.875832618487</v>
      </c>
      <c r="J21" s="86" t="s">
        <v>36</v>
      </c>
    </row>
    <row r="22" spans="1:10" s="19" customFormat="1" x14ac:dyDescent="0.2">
      <c r="A22" s="8" t="s">
        <v>24</v>
      </c>
      <c r="B22" s="9">
        <v>20.654153999999998</v>
      </c>
      <c r="D22" s="9">
        <v>18.552430999999999</v>
      </c>
      <c r="F22" s="20">
        <f t="shared" si="0"/>
        <v>2.1017229999999998</v>
      </c>
      <c r="H22" s="21">
        <f t="shared" ref="H22:H29" si="4">F22-$G$27</f>
        <v>-13.901976000000001</v>
      </c>
      <c r="I22" s="19">
        <f t="shared" si="2"/>
        <v>15307.764596402998</v>
      </c>
      <c r="J22" s="86"/>
    </row>
    <row r="23" spans="1:10" s="19" customFormat="1" x14ac:dyDescent="0.2">
      <c r="A23" s="8" t="s">
        <v>24</v>
      </c>
      <c r="B23" s="9">
        <v>19.830362000000001</v>
      </c>
      <c r="D23" s="9">
        <v>18.275107999999999</v>
      </c>
      <c r="F23" s="20">
        <f t="shared" si="0"/>
        <v>1.5552540000000015</v>
      </c>
      <c r="H23" s="21">
        <f t="shared" si="4"/>
        <v>-14.448445</v>
      </c>
      <c r="I23" s="19">
        <f t="shared" si="2"/>
        <v>22357.093119674006</v>
      </c>
      <c r="J23" s="86"/>
    </row>
    <row r="24" spans="1:10" s="22" customFormat="1" x14ac:dyDescent="0.2">
      <c r="A24" s="10" t="s">
        <v>24</v>
      </c>
      <c r="B24" s="11">
        <v>34.555120000000002</v>
      </c>
      <c r="D24" s="11">
        <v>19.087859999999999</v>
      </c>
      <c r="F24" s="23">
        <f t="shared" si="0"/>
        <v>15.467260000000003</v>
      </c>
      <c r="H24" s="24">
        <f t="shared" si="4"/>
        <v>-0.53643899999999789</v>
      </c>
      <c r="I24" s="22">
        <f t="shared" si="2"/>
        <v>1.4503881066728783</v>
      </c>
      <c r="J24" s="87" t="s">
        <v>174</v>
      </c>
    </row>
    <row r="25" spans="1:10" s="22" customFormat="1" x14ac:dyDescent="0.2">
      <c r="A25" s="10" t="s">
        <v>24</v>
      </c>
      <c r="B25" s="11">
        <v>34.457687</v>
      </c>
      <c r="D25" s="11">
        <v>18.976441999999999</v>
      </c>
      <c r="F25" s="23">
        <f t="shared" si="0"/>
        <v>15.481245000000001</v>
      </c>
      <c r="H25" s="24">
        <f t="shared" si="4"/>
        <v>-0.52245399999999975</v>
      </c>
      <c r="I25" s="22">
        <f t="shared" si="2"/>
        <v>1.4363964574146033</v>
      </c>
      <c r="J25" s="87"/>
    </row>
    <row r="26" spans="1:10" s="22" customFormat="1" x14ac:dyDescent="0.2">
      <c r="A26" s="10" t="s">
        <v>24</v>
      </c>
      <c r="B26" s="11">
        <v>34.364196999999997</v>
      </c>
      <c r="D26" s="11">
        <v>18.722398999999999</v>
      </c>
      <c r="F26" s="23">
        <f t="shared" si="0"/>
        <v>15.641797999999998</v>
      </c>
      <c r="H26" s="24">
        <f t="shared" si="4"/>
        <v>-0.36190100000000314</v>
      </c>
      <c r="I26" s="22">
        <f t="shared" si="2"/>
        <v>1.2851181476174973</v>
      </c>
      <c r="J26" s="87"/>
    </row>
    <row r="27" spans="1:10" s="28" customFormat="1" x14ac:dyDescent="0.2">
      <c r="A27" s="12" t="s">
        <v>24</v>
      </c>
      <c r="B27" s="13">
        <v>35.437440000000002</v>
      </c>
      <c r="C27" s="82">
        <f>AVERAGE(B27:B29)</f>
        <v>35.266265333333337</v>
      </c>
      <c r="D27" s="13">
        <v>19.188036</v>
      </c>
      <c r="E27" s="82">
        <f>AVERAGE(D27:D29)</f>
        <v>19.262566333333336</v>
      </c>
      <c r="F27" s="26">
        <f t="shared" si="0"/>
        <v>16.249404000000002</v>
      </c>
      <c r="G27" s="82">
        <f>AVERAGE(F27:F29)</f>
        <v>16.003699000000001</v>
      </c>
      <c r="H27" s="27">
        <f t="shared" si="4"/>
        <v>0.24570500000000095</v>
      </c>
      <c r="I27" s="28">
        <f t="shared" si="2"/>
        <v>0.84340355044331605</v>
      </c>
      <c r="J27" s="85" t="s">
        <v>37</v>
      </c>
    </row>
    <row r="28" spans="1:10" s="28" customFormat="1" x14ac:dyDescent="0.2">
      <c r="A28" s="12" t="s">
        <v>24</v>
      </c>
      <c r="B28" s="13">
        <v>35.111600000000003</v>
      </c>
      <c r="C28" s="83"/>
      <c r="D28" s="13">
        <v>19.31803</v>
      </c>
      <c r="E28" s="83"/>
      <c r="F28" s="26">
        <f t="shared" si="0"/>
        <v>15.793570000000003</v>
      </c>
      <c r="G28" s="83"/>
      <c r="H28" s="27">
        <f t="shared" si="4"/>
        <v>-0.21012899999999846</v>
      </c>
      <c r="I28" s="28">
        <f t="shared" si="2"/>
        <v>1.1567916149442079</v>
      </c>
      <c r="J28" s="85"/>
    </row>
    <row r="29" spans="1:10" s="28" customFormat="1" x14ac:dyDescent="0.2">
      <c r="A29" s="12" t="s">
        <v>24</v>
      </c>
      <c r="B29" s="13">
        <v>35.249755999999998</v>
      </c>
      <c r="C29" s="84"/>
      <c r="D29" s="13">
        <v>19.281632999999999</v>
      </c>
      <c r="E29" s="84"/>
      <c r="F29" s="26">
        <f t="shared" si="0"/>
        <v>15.968122999999999</v>
      </c>
      <c r="G29" s="84"/>
      <c r="H29" s="27">
        <f t="shared" si="4"/>
        <v>-3.5576000000002495E-2</v>
      </c>
      <c r="I29" s="28">
        <f t="shared" si="2"/>
        <v>1.0249659618580425</v>
      </c>
      <c r="J29" s="85"/>
    </row>
    <row r="30" spans="1:10" s="19" customFormat="1" x14ac:dyDescent="0.2">
      <c r="A30" s="8" t="s">
        <v>25</v>
      </c>
      <c r="B30" s="9">
        <v>28.201264999999999</v>
      </c>
      <c r="D30" s="9">
        <v>18.867170000000002</v>
      </c>
      <c r="F30" s="20">
        <f t="shared" si="0"/>
        <v>9.3340949999999978</v>
      </c>
      <c r="H30" s="21">
        <f>F30-$G$36</f>
        <v>-2.779873000000002</v>
      </c>
      <c r="I30" s="19">
        <f t="shared" si="2"/>
        <v>6.8679188841071532</v>
      </c>
      <c r="J30" s="86" t="s">
        <v>36</v>
      </c>
    </row>
    <row r="31" spans="1:10" s="19" customFormat="1" x14ac:dyDescent="0.2">
      <c r="A31" s="8" t="s">
        <v>25</v>
      </c>
      <c r="B31" s="9">
        <v>30.501470000000001</v>
      </c>
      <c r="D31" s="9">
        <v>19.020479999999999</v>
      </c>
      <c r="F31" s="20">
        <f t="shared" si="0"/>
        <v>11.480990000000002</v>
      </c>
      <c r="H31" s="21">
        <f t="shared" ref="H31:H38" si="5">F31-$G$36</f>
        <v>-0.63297799999999782</v>
      </c>
      <c r="I31" s="19">
        <f t="shared" si="2"/>
        <v>1.5507627645632642</v>
      </c>
      <c r="J31" s="86"/>
    </row>
    <row r="32" spans="1:10" s="19" customFormat="1" x14ac:dyDescent="0.2">
      <c r="A32" s="8" t="s">
        <v>25</v>
      </c>
      <c r="B32" s="9">
        <v>30.138197000000002</v>
      </c>
      <c r="D32" s="9">
        <v>19.062290000000001</v>
      </c>
      <c r="F32" s="20">
        <f t="shared" si="0"/>
        <v>11.075907000000001</v>
      </c>
      <c r="H32" s="21">
        <f t="shared" si="5"/>
        <v>-1.038060999999999</v>
      </c>
      <c r="I32" s="19">
        <f t="shared" si="2"/>
        <v>2.0534659142051019</v>
      </c>
      <c r="J32" s="86"/>
    </row>
    <row r="33" spans="1:10" s="22" customFormat="1" x14ac:dyDescent="0.2">
      <c r="A33" s="10" t="s">
        <v>25</v>
      </c>
      <c r="B33" s="11">
        <v>31.734590000000001</v>
      </c>
      <c r="D33" s="11">
        <v>19.584976000000001</v>
      </c>
      <c r="F33" s="23">
        <f t="shared" si="0"/>
        <v>12.149614</v>
      </c>
      <c r="H33" s="24">
        <f t="shared" si="5"/>
        <v>3.5645999999999844E-2</v>
      </c>
      <c r="I33" s="22">
        <f t="shared" si="2"/>
        <v>0.97559481786278734</v>
      </c>
      <c r="J33" s="87" t="s">
        <v>174</v>
      </c>
    </row>
    <row r="34" spans="1:10" s="22" customFormat="1" x14ac:dyDescent="0.2">
      <c r="A34" s="10" t="s">
        <v>25</v>
      </c>
      <c r="B34" s="11">
        <v>31.837433000000001</v>
      </c>
      <c r="D34" s="11">
        <v>19.419229999999999</v>
      </c>
      <c r="F34" s="23">
        <f t="shared" si="0"/>
        <v>12.418203000000002</v>
      </c>
      <c r="H34" s="24">
        <f t="shared" si="5"/>
        <v>0.30423500000000203</v>
      </c>
      <c r="I34" s="22">
        <f t="shared" si="2"/>
        <v>0.8098715432457414</v>
      </c>
      <c r="J34" s="87"/>
    </row>
    <row r="35" spans="1:10" s="22" customFormat="1" x14ac:dyDescent="0.2">
      <c r="A35" s="10" t="s">
        <v>25</v>
      </c>
      <c r="B35" s="11">
        <v>31.875924999999999</v>
      </c>
      <c r="D35" s="11">
        <v>19.077932000000001</v>
      </c>
      <c r="F35" s="23">
        <f t="shared" si="0"/>
        <v>12.797992999999998</v>
      </c>
      <c r="H35" s="24">
        <f t="shared" si="5"/>
        <v>0.68402499999999833</v>
      </c>
      <c r="I35" s="22">
        <f t="shared" si="2"/>
        <v>0.62242633177120887</v>
      </c>
      <c r="J35" s="87"/>
    </row>
    <row r="36" spans="1:10" s="28" customFormat="1" x14ac:dyDescent="0.2">
      <c r="A36" s="12" t="s">
        <v>25</v>
      </c>
      <c r="B36" s="13">
        <v>31.643858000000002</v>
      </c>
      <c r="C36" s="82">
        <f>AVERAGE(B36:B38)</f>
        <v>31.642668333333337</v>
      </c>
      <c r="D36" s="13">
        <v>19.525541</v>
      </c>
      <c r="E36" s="82">
        <f>AVERAGE(D36:D38)</f>
        <v>19.528700333333333</v>
      </c>
      <c r="F36" s="26">
        <f t="shared" si="0"/>
        <v>12.118317000000001</v>
      </c>
      <c r="G36" s="82">
        <f>AVERAGE(F36:F38)</f>
        <v>12.113968</v>
      </c>
      <c r="H36" s="27">
        <f t="shared" si="5"/>
        <v>4.3490000000012685E-3</v>
      </c>
      <c r="I36" s="28">
        <f t="shared" si="2"/>
        <v>0.99699004194597751</v>
      </c>
      <c r="J36" s="85" t="s">
        <v>37</v>
      </c>
    </row>
    <row r="37" spans="1:10" s="28" customFormat="1" x14ac:dyDescent="0.2">
      <c r="A37" s="12" t="s">
        <v>25</v>
      </c>
      <c r="B37" s="13">
        <v>31.500992</v>
      </c>
      <c r="C37" s="83"/>
      <c r="D37" s="13">
        <v>19.669605000000001</v>
      </c>
      <c r="E37" s="83"/>
      <c r="F37" s="26">
        <f t="shared" si="0"/>
        <v>11.831386999999999</v>
      </c>
      <c r="G37" s="83"/>
      <c r="H37" s="27">
        <f t="shared" si="5"/>
        <v>-0.28258100000000042</v>
      </c>
      <c r="I37" s="28">
        <f t="shared" si="2"/>
        <v>1.2163690388889028</v>
      </c>
      <c r="J37" s="85"/>
    </row>
    <row r="38" spans="1:10" s="28" customFormat="1" x14ac:dyDescent="0.2">
      <c r="A38" s="12" t="s">
        <v>25</v>
      </c>
      <c r="B38" s="13">
        <v>31.783155000000001</v>
      </c>
      <c r="C38" s="84"/>
      <c r="D38" s="13">
        <v>19.390955000000002</v>
      </c>
      <c r="E38" s="84"/>
      <c r="F38" s="26">
        <f t="shared" si="0"/>
        <v>12.392199999999999</v>
      </c>
      <c r="G38" s="84"/>
      <c r="H38" s="27">
        <f t="shared" si="5"/>
        <v>0.27823199999999915</v>
      </c>
      <c r="I38" s="28">
        <f t="shared" si="2"/>
        <v>0.82460093375100274</v>
      </c>
      <c r="J38" s="85"/>
    </row>
    <row r="39" spans="1:10" s="19" customFormat="1" x14ac:dyDescent="0.2">
      <c r="A39" s="8" t="s">
        <v>26</v>
      </c>
      <c r="B39" s="9">
        <v>30.568075</v>
      </c>
      <c r="D39" s="9">
        <v>18.750948000000001</v>
      </c>
      <c r="F39" s="20">
        <f t="shared" si="0"/>
        <v>11.817126999999999</v>
      </c>
      <c r="H39" s="21">
        <f>F39-$G$45</f>
        <v>-1.601066666666668</v>
      </c>
      <c r="I39" s="19">
        <f t="shared" si="2"/>
        <v>3.0336752730741137</v>
      </c>
      <c r="J39" s="86" t="s">
        <v>36</v>
      </c>
    </row>
    <row r="40" spans="1:10" s="19" customFormat="1" x14ac:dyDescent="0.2">
      <c r="A40" s="8" t="s">
        <v>26</v>
      </c>
      <c r="B40" s="9">
        <v>30.138961999999999</v>
      </c>
      <c r="D40" s="9">
        <v>18.799883000000001</v>
      </c>
      <c r="F40" s="20">
        <f t="shared" si="0"/>
        <v>11.339078999999998</v>
      </c>
      <c r="H40" s="21">
        <f t="shared" ref="H40:H47" si="6">F40-$G$45</f>
        <v>-2.0791146666666691</v>
      </c>
      <c r="I40" s="19">
        <f t="shared" si="2"/>
        <v>4.225478332783557</v>
      </c>
      <c r="J40" s="86"/>
    </row>
    <row r="41" spans="1:10" s="19" customFormat="1" x14ac:dyDescent="0.2">
      <c r="A41" s="8" t="s">
        <v>26</v>
      </c>
      <c r="B41" s="9">
        <v>29.354614000000002</v>
      </c>
      <c r="D41" s="9">
        <v>18.411987</v>
      </c>
      <c r="F41" s="20">
        <f t="shared" si="0"/>
        <v>10.942627000000002</v>
      </c>
      <c r="H41" s="21">
        <f t="shared" si="6"/>
        <v>-2.4755666666666656</v>
      </c>
      <c r="I41" s="19">
        <f t="shared" si="2"/>
        <v>5.5618570555246638</v>
      </c>
      <c r="J41" s="86"/>
    </row>
    <row r="42" spans="1:10" s="22" customFormat="1" x14ac:dyDescent="0.2">
      <c r="A42" s="10" t="s">
        <v>26</v>
      </c>
      <c r="B42" s="11">
        <v>32.294373</v>
      </c>
      <c r="D42" s="11">
        <v>19.285194000000001</v>
      </c>
      <c r="F42" s="23">
        <f t="shared" si="0"/>
        <v>13.009179</v>
      </c>
      <c r="H42" s="24">
        <f t="shared" si="6"/>
        <v>-0.40901466666666764</v>
      </c>
      <c r="I42" s="22">
        <f t="shared" si="2"/>
        <v>1.3277786567222993</v>
      </c>
      <c r="J42" s="87" t="s">
        <v>174</v>
      </c>
    </row>
    <row r="43" spans="1:10" s="22" customFormat="1" x14ac:dyDescent="0.2">
      <c r="A43" s="10" t="s">
        <v>26</v>
      </c>
      <c r="B43" s="11">
        <v>32.312103</v>
      </c>
      <c r="D43" s="11">
        <v>18.897188</v>
      </c>
      <c r="F43" s="23">
        <f t="shared" si="0"/>
        <v>13.414915000000001</v>
      </c>
      <c r="H43" s="24">
        <f t="shared" si="6"/>
        <v>-3.278666666666652E-3</v>
      </c>
      <c r="I43" s="22">
        <f t="shared" si="2"/>
        <v>1.0022751828654226</v>
      </c>
      <c r="J43" s="87"/>
    </row>
    <row r="44" spans="1:10" s="22" customFormat="1" x14ac:dyDescent="0.2">
      <c r="A44" s="10" t="s">
        <v>26</v>
      </c>
      <c r="B44" s="11">
        <v>32.337389999999999</v>
      </c>
      <c r="D44" s="11">
        <v>19.121085999999998</v>
      </c>
      <c r="F44" s="23">
        <f t="shared" si="0"/>
        <v>13.216304000000001</v>
      </c>
      <c r="H44" s="24">
        <f t="shared" si="6"/>
        <v>-0.2018896666666663</v>
      </c>
      <c r="I44" s="22">
        <f t="shared" si="2"/>
        <v>1.1502039255664569</v>
      </c>
      <c r="J44" s="87"/>
    </row>
    <row r="45" spans="1:10" s="28" customFormat="1" x14ac:dyDescent="0.2">
      <c r="A45" s="12" t="s">
        <v>26</v>
      </c>
      <c r="B45" s="13">
        <v>32.173540000000003</v>
      </c>
      <c r="C45" s="82">
        <f>AVERAGE(B45:B47)</f>
        <v>32.540458000000001</v>
      </c>
      <c r="D45" s="13">
        <v>18.978204999999999</v>
      </c>
      <c r="E45" s="82">
        <f>AVERAGE(D45:D47)</f>
        <v>19.12226433333333</v>
      </c>
      <c r="F45" s="26">
        <f t="shared" si="0"/>
        <v>13.195335000000004</v>
      </c>
      <c r="G45" s="82">
        <f>AVERAGE(F45:F47)</f>
        <v>13.418193666666667</v>
      </c>
      <c r="H45" s="27">
        <f t="shared" si="6"/>
        <v>-0.22285866666666365</v>
      </c>
      <c r="I45" s="28">
        <f t="shared" si="2"/>
        <v>1.1670437670071638</v>
      </c>
      <c r="J45" s="85" t="s">
        <v>37</v>
      </c>
    </row>
    <row r="46" spans="1:10" s="28" customFormat="1" x14ac:dyDescent="0.2">
      <c r="A46" s="12" t="s">
        <v>26</v>
      </c>
      <c r="B46" s="13">
        <v>32.562614000000004</v>
      </c>
      <c r="C46" s="83"/>
      <c r="D46" s="13">
        <v>19.167954999999999</v>
      </c>
      <c r="E46" s="83"/>
      <c r="F46" s="26">
        <f t="shared" si="0"/>
        <v>13.394659000000004</v>
      </c>
      <c r="G46" s="83"/>
      <c r="H46" s="27">
        <f t="shared" si="6"/>
        <v>-2.3534666666662929E-2</v>
      </c>
      <c r="I46" s="28">
        <f t="shared" si="2"/>
        <v>1.0164467711098879</v>
      </c>
      <c r="J46" s="85"/>
    </row>
    <row r="47" spans="1:10" s="28" customFormat="1" x14ac:dyDescent="0.2">
      <c r="A47" s="12" t="s">
        <v>26</v>
      </c>
      <c r="B47" s="13">
        <v>32.885219999999997</v>
      </c>
      <c r="C47" s="84"/>
      <c r="D47" s="13">
        <v>19.220632999999999</v>
      </c>
      <c r="E47" s="84"/>
      <c r="F47" s="26">
        <f t="shared" si="0"/>
        <v>13.664586999999997</v>
      </c>
      <c r="G47" s="84"/>
      <c r="H47" s="27">
        <f t="shared" si="6"/>
        <v>0.24639333333333013</v>
      </c>
      <c r="I47" s="28">
        <f t="shared" si="2"/>
        <v>0.84300124483500793</v>
      </c>
      <c r="J47" s="85"/>
    </row>
    <row r="48" spans="1:10" x14ac:dyDescent="0.2">
      <c r="F48" s="29"/>
      <c r="H48" s="27"/>
    </row>
    <row r="49" spans="6:8" x14ac:dyDescent="0.2">
      <c r="F49" s="29"/>
      <c r="H49" s="27"/>
    </row>
    <row r="50" spans="6:8" x14ac:dyDescent="0.2">
      <c r="F50" s="29"/>
      <c r="H50" s="27"/>
    </row>
    <row r="51" spans="6:8" x14ac:dyDescent="0.2">
      <c r="F51" s="29"/>
    </row>
    <row r="52" spans="6:8" x14ac:dyDescent="0.2">
      <c r="F52" s="29"/>
    </row>
    <row r="53" spans="6:8" x14ac:dyDescent="0.2">
      <c r="F53" s="29"/>
    </row>
    <row r="54" spans="6:8" x14ac:dyDescent="0.2">
      <c r="F54" s="29"/>
    </row>
    <row r="55" spans="6:8" x14ac:dyDescent="0.2">
      <c r="F55" s="29"/>
    </row>
    <row r="56" spans="6:8" x14ac:dyDescent="0.2">
      <c r="F56" s="29"/>
    </row>
    <row r="57" spans="6:8" x14ac:dyDescent="0.2">
      <c r="F57" s="29"/>
    </row>
    <row r="58" spans="6:8" x14ac:dyDescent="0.2">
      <c r="F58" s="29"/>
    </row>
    <row r="59" spans="6:8" x14ac:dyDescent="0.2">
      <c r="F59" s="29"/>
    </row>
    <row r="60" spans="6:8" x14ac:dyDescent="0.2">
      <c r="F60" s="29"/>
    </row>
    <row r="61" spans="6:8" x14ac:dyDescent="0.2">
      <c r="F61" s="29"/>
    </row>
    <row r="62" spans="6:8" x14ac:dyDescent="0.2">
      <c r="F62" s="29"/>
    </row>
    <row r="63" spans="6:8" x14ac:dyDescent="0.2">
      <c r="F63" s="29"/>
    </row>
    <row r="64" spans="6:8" x14ac:dyDescent="0.2">
      <c r="F64" s="29"/>
    </row>
    <row r="65" spans="6:6" x14ac:dyDescent="0.2">
      <c r="F65" s="29"/>
    </row>
    <row r="66" spans="6:6" x14ac:dyDescent="0.2">
      <c r="F66" s="29"/>
    </row>
    <row r="67" spans="6:6" x14ac:dyDescent="0.2">
      <c r="F67" s="29"/>
    </row>
    <row r="68" spans="6:6" x14ac:dyDescent="0.2">
      <c r="F68" s="29"/>
    </row>
    <row r="69" spans="6:6" x14ac:dyDescent="0.2">
      <c r="F69" s="29"/>
    </row>
    <row r="70" spans="6:6" x14ac:dyDescent="0.2">
      <c r="F70" s="29"/>
    </row>
    <row r="71" spans="6:6" x14ac:dyDescent="0.2">
      <c r="F71" s="29"/>
    </row>
    <row r="72" spans="6:6" x14ac:dyDescent="0.2">
      <c r="F72" s="29"/>
    </row>
    <row r="73" spans="6:6" x14ac:dyDescent="0.2">
      <c r="F73" s="29"/>
    </row>
    <row r="74" spans="6:6" x14ac:dyDescent="0.2">
      <c r="F74" s="29"/>
    </row>
    <row r="75" spans="6:6" x14ac:dyDescent="0.2">
      <c r="F75" s="29"/>
    </row>
    <row r="76" spans="6:6" x14ac:dyDescent="0.2">
      <c r="F76" s="29"/>
    </row>
    <row r="77" spans="6:6" x14ac:dyDescent="0.2">
      <c r="F77" s="29"/>
    </row>
    <row r="78" spans="6:6" x14ac:dyDescent="0.2">
      <c r="F78" s="29"/>
    </row>
    <row r="79" spans="6:6" x14ac:dyDescent="0.2">
      <c r="F79" s="29"/>
    </row>
    <row r="80" spans="6:6" x14ac:dyDescent="0.2">
      <c r="F80" s="29"/>
    </row>
    <row r="81" spans="6:6" x14ac:dyDescent="0.2">
      <c r="F81" s="29"/>
    </row>
    <row r="82" spans="6:6" x14ac:dyDescent="0.2">
      <c r="F82" s="29"/>
    </row>
    <row r="83" spans="6:6" x14ac:dyDescent="0.2">
      <c r="F83" s="29"/>
    </row>
    <row r="84" spans="6:6" x14ac:dyDescent="0.2">
      <c r="F84" s="29"/>
    </row>
    <row r="85" spans="6:6" x14ac:dyDescent="0.2">
      <c r="F85" s="29"/>
    </row>
    <row r="86" spans="6:6" x14ac:dyDescent="0.2">
      <c r="F86" s="29"/>
    </row>
    <row r="87" spans="6:6" x14ac:dyDescent="0.2">
      <c r="F87" s="29"/>
    </row>
    <row r="88" spans="6:6" x14ac:dyDescent="0.2">
      <c r="F88" s="29"/>
    </row>
    <row r="89" spans="6:6" x14ac:dyDescent="0.2">
      <c r="F89" s="29"/>
    </row>
    <row r="90" spans="6:6" x14ac:dyDescent="0.2">
      <c r="F90" s="29"/>
    </row>
    <row r="91" spans="6:6" x14ac:dyDescent="0.2">
      <c r="F91" s="29"/>
    </row>
  </sheetData>
  <mergeCells count="30">
    <mergeCell ref="J39:J41"/>
    <mergeCell ref="J42:J44"/>
    <mergeCell ref="J45:J47"/>
    <mergeCell ref="J21:J23"/>
    <mergeCell ref="J24:J26"/>
    <mergeCell ref="J27:J29"/>
    <mergeCell ref="J30:J32"/>
    <mergeCell ref="J33:J35"/>
    <mergeCell ref="J36:J38"/>
    <mergeCell ref="J18:J20"/>
    <mergeCell ref="J3:J5"/>
    <mergeCell ref="J6:J8"/>
    <mergeCell ref="J9:J11"/>
    <mergeCell ref="J12:J14"/>
    <mergeCell ref="J15:J17"/>
    <mergeCell ref="C9:C11"/>
    <mergeCell ref="C18:C20"/>
    <mergeCell ref="C27:C29"/>
    <mergeCell ref="C36:C38"/>
    <mergeCell ref="C45:C47"/>
    <mergeCell ref="E9:E11"/>
    <mergeCell ref="E18:E20"/>
    <mergeCell ref="E27:E29"/>
    <mergeCell ref="E36:E38"/>
    <mergeCell ref="E45:E47"/>
    <mergeCell ref="G9:G11"/>
    <mergeCell ref="G18:G20"/>
    <mergeCell ref="G27:G29"/>
    <mergeCell ref="G36:G38"/>
    <mergeCell ref="G45:G47"/>
  </mergeCells>
  <conditionalFormatting sqref="A1 A3:A47">
    <cfRule type="cellIs" dxfId="0" priority="1" stopIfTrue="1" operator="equal">
      <formula>"Reference"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A6A4-CFCB-404A-A156-95595F7CD7AE}">
  <dimension ref="A1:AD118"/>
  <sheetViews>
    <sheetView topLeftCell="A31" workbookViewId="0">
      <selection activeCell="J59" sqref="J59"/>
    </sheetView>
  </sheetViews>
  <sheetFormatPr baseColWidth="10" defaultRowHeight="16" x14ac:dyDescent="0.2"/>
  <cols>
    <col min="1" max="1" width="40.83203125" style="15" bestFit="1" customWidth="1"/>
    <col min="2" max="2" width="12.33203125" style="15" bestFit="1" customWidth="1"/>
    <col min="3" max="3" width="12.1640625" style="15" bestFit="1" customWidth="1"/>
    <col min="4" max="4" width="20.5" style="15" bestFit="1" customWidth="1"/>
    <col min="5" max="5" width="14.6640625" style="15" bestFit="1" customWidth="1"/>
    <col min="6" max="6" width="14.5" style="15" bestFit="1" customWidth="1"/>
    <col min="7" max="7" width="14.6640625" style="15" bestFit="1" customWidth="1"/>
    <col min="8" max="9" width="12.1640625" style="15" bestFit="1" customWidth="1"/>
    <col min="10" max="10" width="14.5" style="15" bestFit="1" customWidth="1"/>
    <col min="11" max="11" width="12.5" style="15" bestFit="1" customWidth="1"/>
    <col min="12" max="12" width="12.1640625" style="15" bestFit="1" customWidth="1"/>
    <col min="13" max="13" width="34.83203125" style="15" bestFit="1" customWidth="1"/>
    <col min="14" max="14" width="6.1640625" style="15" bestFit="1" customWidth="1"/>
    <col min="15" max="15" width="10.83203125" style="15"/>
    <col min="16" max="16" width="40.83203125" style="15" bestFit="1" customWidth="1"/>
    <col min="17" max="18" width="12.1640625" style="15" bestFit="1" customWidth="1"/>
    <col min="19" max="19" width="20.5" style="15" bestFit="1" customWidth="1"/>
    <col min="20" max="25" width="12.1640625" style="15" bestFit="1" customWidth="1"/>
    <col min="26" max="26" width="12.5" style="15" bestFit="1" customWidth="1"/>
    <col min="27" max="28" width="12.1640625" style="15" bestFit="1" customWidth="1"/>
    <col min="29" max="29" width="6.1640625" style="15" bestFit="1" customWidth="1"/>
    <col min="30" max="16384" width="10.83203125" style="15"/>
  </cols>
  <sheetData>
    <row r="1" spans="1:13" ht="34" x14ac:dyDescent="0.2">
      <c r="A1" s="30" t="s">
        <v>38</v>
      </c>
      <c r="B1" s="30" t="s">
        <v>39</v>
      </c>
      <c r="C1" s="31" t="s">
        <v>40</v>
      </c>
      <c r="D1" s="15" t="s">
        <v>41</v>
      </c>
      <c r="E1" s="15" t="s">
        <v>42</v>
      </c>
      <c r="F1" s="15" t="s">
        <v>43</v>
      </c>
      <c r="G1" s="15" t="s">
        <v>44</v>
      </c>
      <c r="J1" s="30" t="s">
        <v>38</v>
      </c>
      <c r="K1" s="30" t="s">
        <v>39</v>
      </c>
      <c r="L1" s="31" t="s">
        <v>40</v>
      </c>
      <c r="M1" s="15" t="s">
        <v>45</v>
      </c>
    </row>
    <row r="2" spans="1:13" x14ac:dyDescent="0.2">
      <c r="A2" s="32">
        <v>1</v>
      </c>
      <c r="B2" s="32" t="s">
        <v>46</v>
      </c>
      <c r="C2" s="32" t="s">
        <v>47</v>
      </c>
      <c r="D2" s="33">
        <v>8623.8802828322969</v>
      </c>
      <c r="E2" s="33">
        <v>7677.0564632648211</v>
      </c>
      <c r="F2" s="15">
        <v>3938.7161901844993</v>
      </c>
      <c r="G2" s="15">
        <v>3665.5042088386222</v>
      </c>
      <c r="J2" s="32">
        <v>1</v>
      </c>
      <c r="K2" s="32" t="s">
        <v>46</v>
      </c>
      <c r="L2" s="32" t="s">
        <v>47</v>
      </c>
      <c r="M2" s="15">
        <v>3665.5042088386222</v>
      </c>
    </row>
    <row r="3" spans="1:13" x14ac:dyDescent="0.2">
      <c r="A3" s="32">
        <v>2</v>
      </c>
      <c r="B3" s="32" t="s">
        <v>46</v>
      </c>
      <c r="C3" s="32" t="s">
        <v>47</v>
      </c>
      <c r="D3" s="33">
        <v>8799.9304459259311</v>
      </c>
      <c r="E3" s="33">
        <v>8784.9076219552826</v>
      </c>
      <c r="F3" s="15">
        <v>3762.3326225480087</v>
      </c>
      <c r="G3" s="15">
        <v>3854.8070671604642</v>
      </c>
      <c r="J3" s="32">
        <v>2</v>
      </c>
      <c r="K3" s="32" t="s">
        <v>46</v>
      </c>
      <c r="L3" s="32" t="s">
        <v>47</v>
      </c>
      <c r="M3" s="15">
        <v>3854.8070671604642</v>
      </c>
    </row>
    <row r="4" spans="1:13" x14ac:dyDescent="0.2">
      <c r="A4" s="32">
        <v>3</v>
      </c>
      <c r="B4" s="32" t="s">
        <v>46</v>
      </c>
      <c r="C4" s="32" t="s">
        <v>47</v>
      </c>
      <c r="D4" s="33">
        <v>8060.9321168533052</v>
      </c>
      <c r="E4" s="33">
        <v>7816.2428513620061</v>
      </c>
      <c r="F4" s="15">
        <v>3197.1191781472876</v>
      </c>
      <c r="G4" s="15">
        <v>3134.9682868949726</v>
      </c>
      <c r="J4" s="32">
        <v>3</v>
      </c>
      <c r="K4" s="32" t="s">
        <v>46</v>
      </c>
      <c r="L4" s="32" t="s">
        <v>47</v>
      </c>
      <c r="M4" s="15">
        <v>3134.9682868949726</v>
      </c>
    </row>
    <row r="5" spans="1:13" x14ac:dyDescent="0.2">
      <c r="A5" s="7">
        <v>4</v>
      </c>
      <c r="B5" s="7" t="s">
        <v>48</v>
      </c>
      <c r="C5" s="7" t="s">
        <v>47</v>
      </c>
      <c r="D5" s="15">
        <v>216.46660136506924</v>
      </c>
      <c r="F5" s="33">
        <v>-8.7733747252646523</v>
      </c>
      <c r="J5" s="32">
        <v>10</v>
      </c>
      <c r="K5" s="32" t="s">
        <v>49</v>
      </c>
      <c r="L5" s="32" t="s">
        <v>50</v>
      </c>
      <c r="M5" s="15">
        <v>768.08503439904018</v>
      </c>
    </row>
    <row r="6" spans="1:13" x14ac:dyDescent="0.2">
      <c r="A6" s="7">
        <v>5</v>
      </c>
      <c r="B6" s="7" t="s">
        <v>48</v>
      </c>
      <c r="C6" s="7" t="s">
        <v>47</v>
      </c>
      <c r="D6" s="15">
        <v>229.2244668729802</v>
      </c>
      <c r="F6" s="33">
        <v>108.0833775073334</v>
      </c>
      <c r="J6" s="32">
        <v>11</v>
      </c>
      <c r="K6" s="32" t="s">
        <v>49</v>
      </c>
      <c r="L6" s="32" t="s">
        <v>50</v>
      </c>
      <c r="M6" s="15">
        <v>913.38841643198487</v>
      </c>
    </row>
    <row r="7" spans="1:13" x14ac:dyDescent="0.2">
      <c r="A7" s="7">
        <v>6</v>
      </c>
      <c r="B7" s="7" t="s">
        <v>48</v>
      </c>
      <c r="C7" s="7" t="s">
        <v>47</v>
      </c>
      <c r="D7" s="15">
        <v>291.44454327693467</v>
      </c>
      <c r="F7" s="33">
        <v>147.83562288499513</v>
      </c>
      <c r="J7" s="32">
        <v>12</v>
      </c>
      <c r="K7" s="32" t="s">
        <v>49</v>
      </c>
      <c r="L7" s="32" t="s">
        <v>50</v>
      </c>
      <c r="M7" s="15">
        <v>853.36216629201044</v>
      </c>
    </row>
    <row r="8" spans="1:13" x14ac:dyDescent="0.2">
      <c r="A8" s="7">
        <v>7</v>
      </c>
      <c r="B8" s="7" t="s">
        <v>51</v>
      </c>
      <c r="C8" s="7" t="s">
        <v>47</v>
      </c>
      <c r="D8" s="15">
        <v>164.53480917859338</v>
      </c>
      <c r="F8" s="33">
        <v>-109.3330057492642</v>
      </c>
    </row>
    <row r="9" spans="1:13" x14ac:dyDescent="0.2">
      <c r="A9" s="7">
        <v>8</v>
      </c>
      <c r="B9" s="7" t="s">
        <v>51</v>
      </c>
      <c r="C9" s="7" t="s">
        <v>47</v>
      </c>
      <c r="D9" s="15">
        <v>215.20853062996167</v>
      </c>
      <c r="F9" s="33">
        <v>-31.510304473544803</v>
      </c>
      <c r="M9" s="15" t="s">
        <v>52</v>
      </c>
    </row>
    <row r="10" spans="1:13" x14ac:dyDescent="0.2">
      <c r="A10" s="7">
        <v>9</v>
      </c>
      <c r="B10" s="7" t="s">
        <v>51</v>
      </c>
      <c r="C10" s="7" t="s">
        <v>47</v>
      </c>
      <c r="D10" s="15">
        <v>201.53057604487961</v>
      </c>
      <c r="F10" s="33">
        <v>58.231233498521078</v>
      </c>
      <c r="M10" s="15" t="s">
        <v>53</v>
      </c>
    </row>
    <row r="11" spans="1:13" x14ac:dyDescent="0.2">
      <c r="A11" s="32">
        <v>10</v>
      </c>
      <c r="B11" s="32" t="s">
        <v>49</v>
      </c>
      <c r="C11" s="32" t="s">
        <v>50</v>
      </c>
      <c r="D11" s="15">
        <v>688.90338083921074</v>
      </c>
      <c r="E11" s="15">
        <v>768.08503439904018</v>
      </c>
      <c r="F11" s="33">
        <v>814.22496505608365</v>
      </c>
      <c r="G11" s="33">
        <v>1006.4988921566335</v>
      </c>
    </row>
    <row r="12" spans="1:13" x14ac:dyDescent="0.2">
      <c r="A12" s="32">
        <v>11</v>
      </c>
      <c r="B12" s="32" t="s">
        <v>49</v>
      </c>
      <c r="C12" s="32" t="s">
        <v>50</v>
      </c>
      <c r="D12" s="15">
        <v>758.1788660942093</v>
      </c>
      <c r="E12" s="15">
        <v>913.38841643198487</v>
      </c>
      <c r="F12" s="33">
        <v>881.66498399058662</v>
      </c>
      <c r="G12" s="33">
        <v>1194.8602628363435</v>
      </c>
    </row>
    <row r="13" spans="1:13" x14ac:dyDescent="0.2">
      <c r="A13" s="32">
        <v>12</v>
      </c>
      <c r="B13" s="32" t="s">
        <v>49</v>
      </c>
      <c r="C13" s="32" t="s">
        <v>50</v>
      </c>
      <c r="D13" s="15">
        <v>738.55381180485494</v>
      </c>
      <c r="E13" s="15">
        <v>853.36216629201044</v>
      </c>
      <c r="F13" s="33">
        <v>925.56052864785727</v>
      </c>
      <c r="G13" s="33">
        <v>1144.2377432058358</v>
      </c>
    </row>
    <row r="14" spans="1:13" x14ac:dyDescent="0.2">
      <c r="A14" s="7">
        <v>13</v>
      </c>
      <c r="B14" s="7" t="s">
        <v>54</v>
      </c>
      <c r="C14" s="7" t="s">
        <v>50</v>
      </c>
      <c r="D14" s="15">
        <v>703.21876052559844</v>
      </c>
      <c r="F14" s="33">
        <v>915.70629137540732</v>
      </c>
    </row>
    <row r="15" spans="1:13" x14ac:dyDescent="0.2">
      <c r="A15" s="7">
        <v>14</v>
      </c>
      <c r="B15" s="7" t="s">
        <v>54</v>
      </c>
      <c r="C15" s="7" t="s">
        <v>50</v>
      </c>
      <c r="D15" s="15">
        <v>651.29775396610432</v>
      </c>
      <c r="F15" s="33">
        <v>797.13798585907603</v>
      </c>
    </row>
    <row r="16" spans="1:13" x14ac:dyDescent="0.2">
      <c r="A16" s="7">
        <v>15</v>
      </c>
      <c r="B16" s="7" t="s">
        <v>54</v>
      </c>
      <c r="C16" s="7" t="s">
        <v>50</v>
      </c>
      <c r="D16" s="15">
        <v>618.85913255628952</v>
      </c>
      <c r="F16" s="33">
        <v>684.68434264539121</v>
      </c>
    </row>
    <row r="17" spans="1:6" x14ac:dyDescent="0.2">
      <c r="A17" s="33" t="s">
        <v>55</v>
      </c>
      <c r="B17" s="33"/>
      <c r="C17" s="33"/>
    </row>
    <row r="18" spans="1:6" x14ac:dyDescent="0.2">
      <c r="D18" s="15" t="s">
        <v>56</v>
      </c>
      <c r="E18" s="15" t="s">
        <v>57</v>
      </c>
      <c r="F18" s="15" t="s">
        <v>58</v>
      </c>
    </row>
    <row r="19" spans="1:6" x14ac:dyDescent="0.2">
      <c r="D19" s="15" t="s">
        <v>59</v>
      </c>
      <c r="E19" s="15">
        <v>495.7650345601383</v>
      </c>
      <c r="F19" s="15">
        <v>489.99848743829313</v>
      </c>
    </row>
    <row r="20" spans="1:6" x14ac:dyDescent="0.2">
      <c r="B20" s="33"/>
      <c r="D20" s="15" t="s">
        <v>60</v>
      </c>
      <c r="E20" s="15">
        <v>262.347242164573</v>
      </c>
      <c r="F20" s="15">
        <v>273.46046565600227</v>
      </c>
    </row>
    <row r="21" spans="1:6" x14ac:dyDescent="0.2">
      <c r="D21" s="15" t="s">
        <v>61</v>
      </c>
      <c r="E21" s="15">
        <v>110.77950898221707</v>
      </c>
      <c r="F21" s="15">
        <v>102.69006910934505</v>
      </c>
    </row>
    <row r="22" spans="1:6" x14ac:dyDescent="0.2">
      <c r="D22" s="15" t="s">
        <v>62</v>
      </c>
      <c r="E22" s="15">
        <v>63.302486075970556</v>
      </c>
      <c r="F22" s="15">
        <v>63.740685591164393</v>
      </c>
    </row>
    <row r="23" spans="1:6" x14ac:dyDescent="0.2">
      <c r="D23" s="15" t="s">
        <v>63</v>
      </c>
      <c r="E23" s="15">
        <v>39.483658364577543</v>
      </c>
      <c r="F23" s="15">
        <v>42.811042260365227</v>
      </c>
    </row>
    <row r="24" spans="1:6" x14ac:dyDescent="0.2">
      <c r="D24" s="15" t="s">
        <v>64</v>
      </c>
      <c r="E24" s="15">
        <v>18.196330104478626</v>
      </c>
      <c r="F24" s="15">
        <v>21.263069066091564</v>
      </c>
    </row>
    <row r="25" spans="1:6" x14ac:dyDescent="0.2">
      <c r="D25" s="15" t="s">
        <v>65</v>
      </c>
      <c r="E25" s="15">
        <v>-5.4494350743876225</v>
      </c>
      <c r="F25" s="15">
        <v>-9.5437732101783208</v>
      </c>
    </row>
    <row r="33" spans="1:30" x14ac:dyDescent="0.2">
      <c r="A33" s="47" t="s">
        <v>135</v>
      </c>
      <c r="P33" s="15" t="s">
        <v>148</v>
      </c>
    </row>
    <row r="34" spans="1:30" x14ac:dyDescent="0.2">
      <c r="A34" s="28" t="s">
        <v>66</v>
      </c>
      <c r="B34" s="15">
        <v>1</v>
      </c>
      <c r="C34" s="15">
        <v>2</v>
      </c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  <c r="M34" s="15">
        <v>12</v>
      </c>
      <c r="P34" s="28" t="s">
        <v>66</v>
      </c>
      <c r="Q34" s="15">
        <v>1</v>
      </c>
      <c r="R34" s="15">
        <v>2</v>
      </c>
      <c r="S34" s="15">
        <v>3</v>
      </c>
      <c r="T34" s="15">
        <v>4</v>
      </c>
      <c r="U34" s="15">
        <v>5</v>
      </c>
      <c r="V34" s="15">
        <v>6</v>
      </c>
      <c r="W34" s="15">
        <v>7</v>
      </c>
      <c r="X34" s="15">
        <v>8</v>
      </c>
      <c r="Y34" s="15">
        <v>9</v>
      </c>
      <c r="Z34" s="15">
        <v>10</v>
      </c>
      <c r="AA34" s="15">
        <v>11</v>
      </c>
      <c r="AB34" s="15">
        <v>12</v>
      </c>
    </row>
    <row r="35" spans="1:30" ht="21" x14ac:dyDescent="0.25">
      <c r="A35" s="48" t="s">
        <v>67</v>
      </c>
      <c r="B35" s="34" t="s">
        <v>68</v>
      </c>
      <c r="C35" s="34" t="s">
        <v>68</v>
      </c>
      <c r="D35" s="34" t="s">
        <v>69</v>
      </c>
      <c r="E35" s="34" t="s">
        <v>69</v>
      </c>
      <c r="F35" s="35" t="s">
        <v>70</v>
      </c>
      <c r="G35" s="35" t="s">
        <v>70</v>
      </c>
      <c r="L35" s="36" t="s">
        <v>71</v>
      </c>
      <c r="M35" s="36" t="s">
        <v>71</v>
      </c>
      <c r="P35" s="48" t="s">
        <v>67</v>
      </c>
      <c r="Q35" s="34" t="s">
        <v>68</v>
      </c>
      <c r="R35" s="34" t="s">
        <v>68</v>
      </c>
      <c r="S35" s="34" t="s">
        <v>69</v>
      </c>
      <c r="T35" s="34" t="s">
        <v>69</v>
      </c>
      <c r="U35" s="35" t="s">
        <v>70</v>
      </c>
      <c r="V35" s="35" t="s">
        <v>70</v>
      </c>
      <c r="AA35" s="36" t="s">
        <v>71</v>
      </c>
      <c r="AB35" s="36" t="s">
        <v>71</v>
      </c>
    </row>
    <row r="36" spans="1:30" ht="21" x14ac:dyDescent="0.25">
      <c r="A36" s="48" t="s">
        <v>72</v>
      </c>
      <c r="B36" s="34" t="s">
        <v>73</v>
      </c>
      <c r="C36" s="34" t="s">
        <v>73</v>
      </c>
      <c r="D36" s="34" t="s">
        <v>74</v>
      </c>
      <c r="E36" s="34" t="s">
        <v>74</v>
      </c>
      <c r="F36" s="35" t="s">
        <v>75</v>
      </c>
      <c r="G36" s="35" t="s">
        <v>75</v>
      </c>
      <c r="L36" s="36" t="s">
        <v>76</v>
      </c>
      <c r="M36" s="36" t="s">
        <v>76</v>
      </c>
      <c r="P36" s="48" t="s">
        <v>72</v>
      </c>
      <c r="Q36" s="34" t="s">
        <v>73</v>
      </c>
      <c r="R36" s="34" t="s">
        <v>73</v>
      </c>
      <c r="S36" s="34" t="s">
        <v>74</v>
      </c>
      <c r="T36" s="34" t="s">
        <v>74</v>
      </c>
      <c r="U36" s="35" t="s">
        <v>75</v>
      </c>
      <c r="V36" s="35" t="s">
        <v>75</v>
      </c>
      <c r="AA36" s="36" t="s">
        <v>76</v>
      </c>
      <c r="AB36" s="36" t="s">
        <v>76</v>
      </c>
      <c r="AD36" s="49"/>
    </row>
    <row r="37" spans="1:30" ht="21" x14ac:dyDescent="0.25">
      <c r="A37" s="48" t="s">
        <v>30</v>
      </c>
      <c r="B37" s="34" t="s">
        <v>77</v>
      </c>
      <c r="C37" s="34" t="s">
        <v>77</v>
      </c>
      <c r="D37" s="34" t="s">
        <v>78</v>
      </c>
      <c r="E37" s="34" t="s">
        <v>78</v>
      </c>
      <c r="F37" s="35" t="s">
        <v>79</v>
      </c>
      <c r="G37" s="35" t="s">
        <v>79</v>
      </c>
      <c r="L37" s="36" t="s">
        <v>80</v>
      </c>
      <c r="M37" s="36" t="s">
        <v>80</v>
      </c>
      <c r="P37" s="48" t="s">
        <v>30</v>
      </c>
      <c r="Q37" s="34" t="s">
        <v>77</v>
      </c>
      <c r="R37" s="34" t="s">
        <v>77</v>
      </c>
      <c r="S37" s="34" t="s">
        <v>78</v>
      </c>
      <c r="T37" s="34" t="s">
        <v>78</v>
      </c>
      <c r="U37" s="35" t="s">
        <v>79</v>
      </c>
      <c r="V37" s="35" t="s">
        <v>79</v>
      </c>
      <c r="AA37" s="36" t="s">
        <v>80</v>
      </c>
      <c r="AB37" s="36" t="s">
        <v>80</v>
      </c>
      <c r="AD37" s="49"/>
    </row>
    <row r="38" spans="1:30" ht="21" x14ac:dyDescent="0.25">
      <c r="A38" s="48" t="s">
        <v>81</v>
      </c>
      <c r="B38" s="34" t="s">
        <v>82</v>
      </c>
      <c r="C38" s="34" t="s">
        <v>82</v>
      </c>
      <c r="D38" s="34" t="s">
        <v>83</v>
      </c>
      <c r="E38" s="34" t="s">
        <v>83</v>
      </c>
      <c r="F38" s="35" t="s">
        <v>84</v>
      </c>
      <c r="G38" s="35" t="s">
        <v>84</v>
      </c>
      <c r="L38" s="36" t="s">
        <v>85</v>
      </c>
      <c r="M38" s="36" t="s">
        <v>85</v>
      </c>
      <c r="P38" s="48" t="s">
        <v>81</v>
      </c>
      <c r="Q38" s="34" t="s">
        <v>82</v>
      </c>
      <c r="R38" s="34" t="s">
        <v>82</v>
      </c>
      <c r="S38" s="34" t="s">
        <v>83</v>
      </c>
      <c r="T38" s="34" t="s">
        <v>83</v>
      </c>
      <c r="U38" s="35" t="s">
        <v>84</v>
      </c>
      <c r="V38" s="35" t="s">
        <v>84</v>
      </c>
      <c r="AA38" s="36" t="s">
        <v>85</v>
      </c>
      <c r="AB38" s="36" t="s">
        <v>85</v>
      </c>
    </row>
    <row r="39" spans="1:30" ht="21" x14ac:dyDescent="0.25">
      <c r="A39" s="48" t="s">
        <v>86</v>
      </c>
      <c r="B39" s="34" t="s">
        <v>87</v>
      </c>
      <c r="C39" s="34" t="s">
        <v>87</v>
      </c>
      <c r="D39" s="34" t="s">
        <v>88</v>
      </c>
      <c r="E39" s="34" t="s">
        <v>88</v>
      </c>
      <c r="F39" s="35" t="s">
        <v>89</v>
      </c>
      <c r="G39" s="35" t="s">
        <v>89</v>
      </c>
      <c r="L39" s="36" t="s">
        <v>90</v>
      </c>
      <c r="M39" s="36" t="s">
        <v>90</v>
      </c>
      <c r="P39" s="48" t="s">
        <v>86</v>
      </c>
      <c r="Q39" s="34" t="s">
        <v>87</v>
      </c>
      <c r="R39" s="34" t="s">
        <v>87</v>
      </c>
      <c r="S39" s="34" t="s">
        <v>88</v>
      </c>
      <c r="T39" s="34" t="s">
        <v>88</v>
      </c>
      <c r="U39" s="35" t="s">
        <v>89</v>
      </c>
      <c r="V39" s="35" t="s">
        <v>89</v>
      </c>
      <c r="AA39" s="36" t="s">
        <v>90</v>
      </c>
      <c r="AB39" s="36" t="s">
        <v>90</v>
      </c>
    </row>
    <row r="40" spans="1:30" ht="21" x14ac:dyDescent="0.25">
      <c r="A40" s="48" t="s">
        <v>91</v>
      </c>
      <c r="B40" s="34" t="s">
        <v>92</v>
      </c>
      <c r="C40" s="34" t="s">
        <v>92</v>
      </c>
      <c r="D40" s="34" t="s">
        <v>93</v>
      </c>
      <c r="E40" s="34" t="s">
        <v>93</v>
      </c>
      <c r="F40" s="35" t="s">
        <v>94</v>
      </c>
      <c r="G40" s="35" t="s">
        <v>94</v>
      </c>
      <c r="L40" s="36" t="s">
        <v>95</v>
      </c>
      <c r="M40" s="36" t="s">
        <v>95</v>
      </c>
      <c r="P40" s="48" t="s">
        <v>91</v>
      </c>
      <c r="Q40" s="34" t="s">
        <v>92</v>
      </c>
      <c r="R40" s="34" t="s">
        <v>92</v>
      </c>
      <c r="S40" s="34" t="s">
        <v>93</v>
      </c>
      <c r="T40" s="34" t="s">
        <v>93</v>
      </c>
      <c r="U40" s="35" t="s">
        <v>94</v>
      </c>
      <c r="V40" s="35" t="s">
        <v>94</v>
      </c>
      <c r="AA40" s="36" t="s">
        <v>95</v>
      </c>
      <c r="AB40" s="36" t="s">
        <v>95</v>
      </c>
    </row>
    <row r="41" spans="1:30" ht="21" x14ac:dyDescent="0.25">
      <c r="A41" s="48" t="s">
        <v>31</v>
      </c>
      <c r="B41" s="34" t="s">
        <v>96</v>
      </c>
      <c r="C41" s="34" t="s">
        <v>96</v>
      </c>
      <c r="D41" s="34" t="s">
        <v>97</v>
      </c>
      <c r="E41" s="34" t="s">
        <v>97</v>
      </c>
      <c r="F41" s="37" t="s">
        <v>98</v>
      </c>
      <c r="G41" s="37" t="s">
        <v>98</v>
      </c>
      <c r="L41" s="37" t="s">
        <v>98</v>
      </c>
      <c r="M41" s="37" t="s">
        <v>98</v>
      </c>
      <c r="P41" s="48" t="s">
        <v>31</v>
      </c>
      <c r="Q41" s="34" t="s">
        <v>96</v>
      </c>
      <c r="R41" s="34" t="s">
        <v>96</v>
      </c>
      <c r="S41" s="34" t="s">
        <v>97</v>
      </c>
      <c r="T41" s="34" t="s">
        <v>97</v>
      </c>
      <c r="U41" s="37" t="s">
        <v>98</v>
      </c>
      <c r="V41" s="37" t="s">
        <v>98</v>
      </c>
      <c r="AA41" s="37" t="s">
        <v>98</v>
      </c>
      <c r="AB41" s="37" t="s">
        <v>98</v>
      </c>
    </row>
    <row r="42" spans="1:30" ht="21" x14ac:dyDescent="0.25">
      <c r="A42" s="48" t="s">
        <v>99</v>
      </c>
      <c r="B42" s="34" t="s">
        <v>100</v>
      </c>
      <c r="C42" s="34" t="s">
        <v>100</v>
      </c>
      <c r="D42" s="37" t="s">
        <v>98</v>
      </c>
      <c r="E42" s="37" t="s">
        <v>98</v>
      </c>
      <c r="F42" s="37" t="s">
        <v>98</v>
      </c>
      <c r="G42" s="37" t="s">
        <v>98</v>
      </c>
      <c r="L42" s="37" t="s">
        <v>98</v>
      </c>
      <c r="M42" s="37" t="s">
        <v>98</v>
      </c>
      <c r="P42" s="48" t="s">
        <v>99</v>
      </c>
      <c r="Q42" s="34" t="s">
        <v>100</v>
      </c>
      <c r="R42" s="34" t="s">
        <v>100</v>
      </c>
      <c r="S42" s="37" t="s">
        <v>98</v>
      </c>
      <c r="T42" s="37" t="s">
        <v>98</v>
      </c>
      <c r="U42" s="37" t="s">
        <v>98</v>
      </c>
      <c r="V42" s="37" t="s">
        <v>98</v>
      </c>
      <c r="AA42" s="37" t="s">
        <v>98</v>
      </c>
      <c r="AB42" s="37" t="s">
        <v>98</v>
      </c>
    </row>
    <row r="43" spans="1:30" x14ac:dyDescent="0.2">
      <c r="B43" s="50"/>
      <c r="C43" s="50"/>
      <c r="D43" s="29"/>
      <c r="E43" s="50"/>
      <c r="F43" s="50"/>
      <c r="G43" s="50"/>
      <c r="H43" s="50"/>
      <c r="I43" s="50"/>
      <c r="Q43" s="50"/>
      <c r="R43" s="50"/>
      <c r="S43" s="29"/>
      <c r="T43" s="50"/>
      <c r="U43" s="50"/>
      <c r="V43" s="50"/>
      <c r="W43" s="50"/>
      <c r="X43" s="50"/>
    </row>
    <row r="44" spans="1:30" x14ac:dyDescent="0.2">
      <c r="A44" s="51" t="s">
        <v>101</v>
      </c>
      <c r="B44" s="51">
        <v>1</v>
      </c>
      <c r="C44" s="51">
        <v>2</v>
      </c>
      <c r="D44" s="51">
        <v>3</v>
      </c>
      <c r="E44" s="51">
        <v>4</v>
      </c>
      <c r="F44" s="51">
        <v>5</v>
      </c>
      <c r="G44" s="51">
        <v>6</v>
      </c>
      <c r="H44" s="51">
        <v>7</v>
      </c>
      <c r="I44" s="51">
        <v>8</v>
      </c>
      <c r="J44" s="51">
        <v>9</v>
      </c>
      <c r="K44" s="51">
        <v>10</v>
      </c>
      <c r="L44" s="51">
        <v>11</v>
      </c>
      <c r="M44" s="51">
        <v>12</v>
      </c>
      <c r="P44" s="51" t="s">
        <v>101</v>
      </c>
      <c r="Q44" s="51">
        <v>1</v>
      </c>
      <c r="R44" s="51">
        <v>2</v>
      </c>
      <c r="S44" s="51">
        <v>3</v>
      </c>
      <c r="T44" s="51">
        <v>4</v>
      </c>
      <c r="U44" s="51">
        <v>5</v>
      </c>
      <c r="V44" s="51">
        <v>6</v>
      </c>
      <c r="W44" s="51">
        <v>7</v>
      </c>
      <c r="X44" s="51">
        <v>8</v>
      </c>
      <c r="Y44" s="51">
        <v>9</v>
      </c>
      <c r="Z44" s="51">
        <v>10</v>
      </c>
      <c r="AA44" s="51">
        <v>11</v>
      </c>
      <c r="AB44" s="51">
        <v>12</v>
      </c>
    </row>
    <row r="45" spans="1:30" x14ac:dyDescent="0.2">
      <c r="A45" s="51" t="s">
        <v>67</v>
      </c>
      <c r="B45" s="15">
        <v>0.50859999656677246</v>
      </c>
      <c r="C45" s="15">
        <v>0.52130001783370972</v>
      </c>
      <c r="D45" s="15">
        <v>8.2400001585483551E-2</v>
      </c>
      <c r="E45" s="15">
        <v>8.6800001561641693E-2</v>
      </c>
      <c r="F45" s="15">
        <v>0.49639999866485596</v>
      </c>
      <c r="G45" s="15">
        <v>0.50010001659393311</v>
      </c>
      <c r="H45" s="15">
        <v>4.5200001448392868E-2</v>
      </c>
      <c r="I45" s="15">
        <v>4.7299999743700027E-2</v>
      </c>
      <c r="J45" s="15">
        <v>4.5099999755620956E-2</v>
      </c>
      <c r="K45" s="15">
        <v>4.830000177025795E-2</v>
      </c>
      <c r="L45" s="15">
        <v>0.43399998545646667</v>
      </c>
      <c r="M45" s="15">
        <v>0.44440001249313354</v>
      </c>
      <c r="P45" s="51" t="s">
        <v>67</v>
      </c>
      <c r="Q45" s="15">
        <v>0.29080000519752502</v>
      </c>
      <c r="R45" s="15">
        <v>0.29229998588562012</v>
      </c>
      <c r="S45" s="15">
        <v>5.5799998342990875E-2</v>
      </c>
      <c r="T45" s="15">
        <v>5.2799999713897705E-2</v>
      </c>
      <c r="U45" s="15">
        <v>0.2824999988079071</v>
      </c>
      <c r="V45" s="15">
        <v>0.28369998931884766</v>
      </c>
      <c r="W45" s="15">
        <v>3.9599999785423279E-2</v>
      </c>
      <c r="X45" s="15">
        <v>4.0699999779462814E-2</v>
      </c>
      <c r="Y45" s="15">
        <v>4.1499998420476913E-2</v>
      </c>
      <c r="Z45" s="15">
        <v>4.7699999064207077E-2</v>
      </c>
      <c r="AA45" s="15">
        <v>0.42100000381469727</v>
      </c>
      <c r="AB45" s="15">
        <v>0.44530001282691956</v>
      </c>
    </row>
    <row r="46" spans="1:30" x14ac:dyDescent="0.2">
      <c r="A46" s="51" t="s">
        <v>72</v>
      </c>
      <c r="B46" s="15">
        <v>0.51639997959136963</v>
      </c>
      <c r="C46" s="15">
        <v>0.51940000057220459</v>
      </c>
      <c r="D46" s="15">
        <v>0.1859000027179718</v>
      </c>
      <c r="E46" s="15">
        <v>0.18860000371932983</v>
      </c>
      <c r="F46" s="15">
        <v>0.51649999618530273</v>
      </c>
      <c r="G46" s="15">
        <v>0.51880002021789551</v>
      </c>
      <c r="H46" s="15">
        <v>4.3900001794099808E-2</v>
      </c>
      <c r="I46" s="15">
        <v>4.3900001794099808E-2</v>
      </c>
      <c r="J46" s="15">
        <v>4.439999908208847E-2</v>
      </c>
      <c r="K46" s="15">
        <v>5.0299998372793198E-2</v>
      </c>
      <c r="L46" s="15">
        <v>0.3612000048160553</v>
      </c>
      <c r="M46" s="15">
        <v>0.36039999127388</v>
      </c>
      <c r="P46" s="51" t="s">
        <v>72</v>
      </c>
      <c r="Q46" s="15">
        <v>0.28859999775886536</v>
      </c>
      <c r="R46" s="15">
        <v>0.28380000591278076</v>
      </c>
      <c r="S46" s="15">
        <v>8.320000022649765E-2</v>
      </c>
      <c r="T46" s="15">
        <v>8.3300001919269562E-2</v>
      </c>
      <c r="U46" s="15">
        <v>0.29580000042915344</v>
      </c>
      <c r="V46" s="15">
        <v>0.28229999542236328</v>
      </c>
      <c r="W46" s="15">
        <v>3.970000147819519E-2</v>
      </c>
      <c r="X46" s="15">
        <v>4.2300000786781311E-2</v>
      </c>
      <c r="Y46" s="15">
        <v>4.3999999761581421E-2</v>
      </c>
      <c r="Z46" s="15">
        <v>5.0200000405311584E-2</v>
      </c>
      <c r="AA46" s="15">
        <v>0.36039999127388</v>
      </c>
      <c r="AB46" s="15">
        <v>0.37950000166893005</v>
      </c>
    </row>
    <row r="47" spans="1:30" x14ac:dyDescent="0.2">
      <c r="A47" s="51" t="s">
        <v>30</v>
      </c>
      <c r="B47" s="15">
        <v>0.50529998540878296</v>
      </c>
      <c r="C47" s="15">
        <v>0.50510001182556152</v>
      </c>
      <c r="D47" s="15">
        <v>0.20139999687671661</v>
      </c>
      <c r="E47" s="15">
        <v>0.20200000703334808</v>
      </c>
      <c r="F47" s="15">
        <v>0.50429999828338623</v>
      </c>
      <c r="G47" s="15">
        <v>0.49729999899864197</v>
      </c>
      <c r="H47" s="15">
        <v>4.439999908208847E-2</v>
      </c>
      <c r="I47" s="15">
        <v>4.5099999755620956E-2</v>
      </c>
      <c r="J47" s="15">
        <v>5.169999971985817E-2</v>
      </c>
      <c r="K47" s="15">
        <v>4.7400001436471939E-2</v>
      </c>
      <c r="L47" s="15">
        <v>0.25200000405311584</v>
      </c>
      <c r="M47" s="15">
        <v>0.25909999012947083</v>
      </c>
      <c r="P47" s="51" t="s">
        <v>30</v>
      </c>
      <c r="Q47" s="15">
        <v>0.26789999008178711</v>
      </c>
      <c r="R47" s="15">
        <v>0.26409998536109924</v>
      </c>
      <c r="S47" s="15">
        <v>8.7499998509883881E-2</v>
      </c>
      <c r="T47" s="15">
        <v>8.5500001907348633E-2</v>
      </c>
      <c r="U47" s="15">
        <v>0.27070000767707825</v>
      </c>
      <c r="V47" s="15">
        <v>0.25609999895095825</v>
      </c>
      <c r="W47" s="15">
        <v>4.1600000113248825E-2</v>
      </c>
      <c r="X47" s="15">
        <v>4.3400000780820847E-2</v>
      </c>
      <c r="Y47" s="15">
        <v>4.2700000107288361E-2</v>
      </c>
      <c r="Z47" s="15">
        <v>4.4900000095367432E-2</v>
      </c>
      <c r="AA47" s="15">
        <v>0.25940001010894775</v>
      </c>
      <c r="AB47" s="15">
        <v>0.26269999146461487</v>
      </c>
    </row>
    <row r="48" spans="1:30" x14ac:dyDescent="0.2">
      <c r="A48" s="51" t="s">
        <v>81</v>
      </c>
      <c r="B48" s="15">
        <v>8.6000002920627594E-2</v>
      </c>
      <c r="C48" s="15">
        <v>8.789999783039093E-2</v>
      </c>
      <c r="D48" s="15">
        <v>0.19679999351501465</v>
      </c>
      <c r="E48" s="15">
        <v>0.19869999587535858</v>
      </c>
      <c r="F48" s="15">
        <v>0.20659999549388885</v>
      </c>
      <c r="G48" s="15">
        <v>0.20069999992847443</v>
      </c>
      <c r="H48" s="15">
        <v>4.5200001448392868E-2</v>
      </c>
      <c r="I48" s="15">
        <v>4.6300001442432404E-2</v>
      </c>
      <c r="J48" s="15">
        <v>4.7299999743700027E-2</v>
      </c>
      <c r="K48" s="15">
        <v>4.3699998408555984E-2</v>
      </c>
      <c r="L48" s="15">
        <v>0.17229999601840973</v>
      </c>
      <c r="M48" s="15">
        <v>0.17700000107288361</v>
      </c>
      <c r="P48" s="51" t="s">
        <v>81</v>
      </c>
      <c r="Q48" s="15">
        <v>5.2400000393390656E-2</v>
      </c>
      <c r="R48" s="15">
        <v>5.2000001072883606E-2</v>
      </c>
      <c r="S48" s="15">
        <v>8.9299999177455902E-2</v>
      </c>
      <c r="T48" s="15">
        <v>8.8100001215934753E-2</v>
      </c>
      <c r="U48" s="15">
        <v>9.3900002539157867E-2</v>
      </c>
      <c r="V48" s="15">
        <v>9.2000000178813934E-2</v>
      </c>
      <c r="W48" s="15">
        <v>3.8899999111890793E-2</v>
      </c>
      <c r="X48" s="15">
        <v>4.2199999094009399E-2</v>
      </c>
      <c r="Y48" s="15">
        <v>4.2300000786781311E-2</v>
      </c>
      <c r="Z48" s="15">
        <v>4.479999840259552E-2</v>
      </c>
      <c r="AA48" s="15">
        <v>0.16949999332427979</v>
      </c>
      <c r="AB48" s="15">
        <v>0.17419999837875366</v>
      </c>
    </row>
    <row r="49" spans="1:29" x14ac:dyDescent="0.2">
      <c r="A49" s="51" t="s">
        <v>86</v>
      </c>
      <c r="B49" s="15">
        <v>8.6800001561641693E-2</v>
      </c>
      <c r="C49" s="15">
        <v>9.1200001537799835E-2</v>
      </c>
      <c r="D49" s="15">
        <v>0.19120000302791595</v>
      </c>
      <c r="E49" s="15">
        <v>0.18950000405311584</v>
      </c>
      <c r="F49" s="15">
        <v>0.23199999332427979</v>
      </c>
      <c r="G49" s="15">
        <v>0.22609999775886536</v>
      </c>
      <c r="H49" s="15">
        <v>4.3800000101327896E-2</v>
      </c>
      <c r="I49" s="15">
        <v>4.6399999409914017E-2</v>
      </c>
      <c r="J49" s="15">
        <v>4.830000177025795E-2</v>
      </c>
      <c r="K49" s="15">
        <v>5.7999998331069946E-2</v>
      </c>
      <c r="L49" s="15">
        <v>0.11829999834299088</v>
      </c>
      <c r="M49" s="15">
        <v>0.12099999934434891</v>
      </c>
      <c r="P49" s="51" t="s">
        <v>86</v>
      </c>
      <c r="Q49" s="15">
        <v>5.7399999350309372E-2</v>
      </c>
      <c r="R49" s="15">
        <v>5.4400000721216202E-2</v>
      </c>
      <c r="S49" s="15">
        <v>9.2799998819828033E-2</v>
      </c>
      <c r="T49" s="15">
        <v>8.35999995470047E-2</v>
      </c>
      <c r="U49" s="15">
        <v>0.10559999942779541</v>
      </c>
      <c r="V49" s="15">
        <v>0.10239999741315842</v>
      </c>
      <c r="W49" s="15">
        <v>4.1499998420476913E-2</v>
      </c>
      <c r="X49" s="15">
        <v>4.1299998760223389E-2</v>
      </c>
      <c r="Y49" s="15">
        <v>4.1700001806020737E-2</v>
      </c>
      <c r="Z49" s="15">
        <v>4.2800001800060272E-2</v>
      </c>
      <c r="AA49" s="15">
        <v>0.10769999772310257</v>
      </c>
      <c r="AB49" s="15">
        <v>0.11219999939203262</v>
      </c>
    </row>
    <row r="50" spans="1:29" x14ac:dyDescent="0.2">
      <c r="A50" s="51" t="s">
        <v>91</v>
      </c>
      <c r="B50" s="15">
        <v>9.830000251531601E-2</v>
      </c>
      <c r="C50" s="15">
        <v>0.10090000182390213</v>
      </c>
      <c r="D50" s="15">
        <v>0.17700000107288361</v>
      </c>
      <c r="E50" s="15">
        <v>0.18070000410079956</v>
      </c>
      <c r="F50" s="15">
        <v>0.21870000660419464</v>
      </c>
      <c r="G50" s="15">
        <v>0.21979999542236328</v>
      </c>
      <c r="H50" s="15">
        <v>4.6500001102685928E-2</v>
      </c>
      <c r="I50" s="15">
        <v>4.9499999731779099E-2</v>
      </c>
      <c r="J50" s="15">
        <v>5.2499998360872269E-2</v>
      </c>
      <c r="K50" s="15">
        <v>4.8500001430511475E-2</v>
      </c>
      <c r="L50" s="15">
        <v>8.2900002598762512E-2</v>
      </c>
      <c r="M50" s="15">
        <v>8.0300003290176392E-2</v>
      </c>
      <c r="P50" s="51" t="s">
        <v>91</v>
      </c>
      <c r="Q50" s="15">
        <v>5.8499999344348907E-2</v>
      </c>
      <c r="R50" s="15">
        <v>5.5900000035762787E-2</v>
      </c>
      <c r="S50" s="15">
        <v>8.1600002944469452E-2</v>
      </c>
      <c r="T50" s="15">
        <v>8.3300001919269562E-2</v>
      </c>
      <c r="U50" s="15">
        <v>0.10080000013113022</v>
      </c>
      <c r="V50" s="15">
        <v>0.10090000182390213</v>
      </c>
      <c r="W50" s="15">
        <v>4.3299999088048935E-2</v>
      </c>
      <c r="X50" s="15">
        <v>4.1099999099969864E-2</v>
      </c>
      <c r="Y50" s="15">
        <v>4.2300000786781311E-2</v>
      </c>
      <c r="Z50" s="15">
        <v>4.4300001114606857E-2</v>
      </c>
      <c r="AA50" s="15">
        <v>7.5199998915195465E-2</v>
      </c>
      <c r="AB50" s="15">
        <v>7.5599998235702515E-2</v>
      </c>
    </row>
    <row r="51" spans="1:29" x14ac:dyDescent="0.2">
      <c r="A51" s="51" t="s">
        <v>31</v>
      </c>
      <c r="B51" s="15">
        <v>7.0799998939037323E-2</v>
      </c>
      <c r="C51" s="15">
        <v>8.7200000882148743E-2</v>
      </c>
      <c r="D51" s="15">
        <v>0.17120000720024109</v>
      </c>
      <c r="E51" s="15">
        <v>0.17149999737739563</v>
      </c>
      <c r="F51" s="15">
        <v>4.7200001776218414E-2</v>
      </c>
      <c r="G51" s="15">
        <v>5.299999937415123E-2</v>
      </c>
      <c r="H51" s="15">
        <v>4.6700000762939453E-2</v>
      </c>
      <c r="I51" s="15">
        <v>6.1599999666213989E-2</v>
      </c>
      <c r="J51" s="15">
        <v>4.6900000423192978E-2</v>
      </c>
      <c r="K51" s="15">
        <v>4.8200000077486038E-2</v>
      </c>
      <c r="L51" s="15">
        <v>5.3599998354911804E-2</v>
      </c>
      <c r="M51" s="15">
        <v>4.8500001430511475E-2</v>
      </c>
      <c r="P51" s="51" t="s">
        <v>31</v>
      </c>
      <c r="Q51" s="15">
        <v>4.8500001430511475E-2</v>
      </c>
      <c r="R51" s="15">
        <v>4.9800001084804535E-2</v>
      </c>
      <c r="S51" s="15">
        <v>7.8400000929832458E-2</v>
      </c>
      <c r="T51" s="15">
        <v>7.6399996876716614E-2</v>
      </c>
      <c r="U51" s="15">
        <v>4.3999999761581421E-2</v>
      </c>
      <c r="V51" s="15">
        <v>4.3900001794099808E-2</v>
      </c>
      <c r="W51" s="15">
        <v>4.1700001806020737E-2</v>
      </c>
      <c r="X51" s="15">
        <v>4.0899999439716339E-2</v>
      </c>
      <c r="Y51" s="15">
        <v>4.1200000792741776E-2</v>
      </c>
      <c r="Z51" s="15">
        <v>4.2899999767541885E-2</v>
      </c>
      <c r="AA51" s="15">
        <v>4.309999942779541E-2</v>
      </c>
      <c r="AB51" s="15">
        <v>4.5000001788139343E-2</v>
      </c>
    </row>
    <row r="52" spans="1:29" x14ac:dyDescent="0.2">
      <c r="A52" s="51" t="s">
        <v>99</v>
      </c>
      <c r="B52" s="15">
        <v>7.720000296831131E-2</v>
      </c>
      <c r="C52" s="15">
        <v>9.6299998462200165E-2</v>
      </c>
      <c r="D52" s="15">
        <v>4.4500000774860382E-2</v>
      </c>
      <c r="E52" s="15">
        <v>4.5000001788139343E-2</v>
      </c>
      <c r="F52" s="15">
        <v>5.1800001412630081E-2</v>
      </c>
      <c r="G52" s="15">
        <v>5.6400001049041748E-2</v>
      </c>
      <c r="H52" s="15">
        <v>0.20389999449253082</v>
      </c>
      <c r="I52" s="15">
        <v>4.6999998390674591E-2</v>
      </c>
      <c r="J52" s="15">
        <v>5.2400000393390656E-2</v>
      </c>
      <c r="K52" s="15">
        <v>4.3000001460313797E-2</v>
      </c>
      <c r="L52" s="15">
        <v>4.4700000435113907E-2</v>
      </c>
      <c r="M52" s="15">
        <v>4.6000000089406967E-2</v>
      </c>
      <c r="P52" s="51" t="s">
        <v>99</v>
      </c>
      <c r="Q52" s="15">
        <v>5.2400000393390656E-2</v>
      </c>
      <c r="R52" s="15">
        <v>5.0599999725818634E-2</v>
      </c>
      <c r="S52" s="15">
        <v>4.349999874830246E-2</v>
      </c>
      <c r="T52" s="15">
        <v>4.2700000107288361E-2</v>
      </c>
      <c r="U52" s="15">
        <v>4.6100001782178879E-2</v>
      </c>
      <c r="V52" s="15">
        <v>4.3200001120567322E-2</v>
      </c>
      <c r="W52" s="15">
        <v>4.2700000107288361E-2</v>
      </c>
      <c r="X52" s="15">
        <v>4.2399998754262924E-2</v>
      </c>
      <c r="Y52" s="15">
        <v>4.0699999779462814E-2</v>
      </c>
      <c r="Z52" s="15">
        <v>4.3800000101327896E-2</v>
      </c>
      <c r="AA52" s="15">
        <v>4.2199999094009399E-2</v>
      </c>
      <c r="AB52" s="15">
        <v>4.5099999755620956E-2</v>
      </c>
    </row>
    <row r="53" spans="1:29" x14ac:dyDescent="0.2">
      <c r="B53" s="50"/>
      <c r="C53" s="50"/>
      <c r="D53" s="29"/>
      <c r="E53" s="50"/>
      <c r="F53" s="50"/>
      <c r="Q53" s="50"/>
      <c r="R53" s="50"/>
      <c r="S53" s="29"/>
      <c r="T53" s="50"/>
      <c r="U53" s="50"/>
    </row>
    <row r="55" spans="1:29" x14ac:dyDescent="0.2">
      <c r="A55" s="15" t="s">
        <v>102</v>
      </c>
      <c r="D55" s="38">
        <v>4.8200000077486038E-2</v>
      </c>
      <c r="P55" s="15" t="s">
        <v>102</v>
      </c>
      <c r="S55" s="38">
        <v>4.3850000016391277E-2</v>
      </c>
    </row>
    <row r="57" spans="1:29" x14ac:dyDescent="0.2">
      <c r="A57" s="28" t="s">
        <v>103</v>
      </c>
      <c r="B57" s="15">
        <v>1</v>
      </c>
      <c r="C57" s="15">
        <v>2</v>
      </c>
      <c r="D57" s="15">
        <v>3</v>
      </c>
      <c r="E57" s="15">
        <v>4</v>
      </c>
      <c r="F57" s="15">
        <v>5</v>
      </c>
      <c r="G57" s="15">
        <v>6</v>
      </c>
      <c r="H57" s="15">
        <v>7</v>
      </c>
      <c r="I57" s="15">
        <v>8</v>
      </c>
      <c r="J57" s="15">
        <v>9</v>
      </c>
      <c r="K57" s="15">
        <v>10</v>
      </c>
      <c r="L57" s="15">
        <v>11</v>
      </c>
      <c r="M57" s="15">
        <v>12</v>
      </c>
      <c r="P57" s="28" t="s">
        <v>103</v>
      </c>
      <c r="Q57" s="15">
        <v>1</v>
      </c>
      <c r="R57" s="15">
        <v>2</v>
      </c>
      <c r="S57" s="15">
        <v>3</v>
      </c>
      <c r="T57" s="15">
        <v>4</v>
      </c>
      <c r="U57" s="15">
        <v>5</v>
      </c>
      <c r="V57" s="15">
        <v>6</v>
      </c>
      <c r="W57" s="15">
        <v>7</v>
      </c>
      <c r="X57" s="15">
        <v>8</v>
      </c>
      <c r="Y57" s="15">
        <v>9</v>
      </c>
      <c r="Z57" s="15">
        <v>10</v>
      </c>
      <c r="AA57" s="15">
        <v>11</v>
      </c>
      <c r="AB57" s="15">
        <v>12</v>
      </c>
    </row>
    <row r="58" spans="1:29" x14ac:dyDescent="0.2">
      <c r="A58" s="15" t="s">
        <v>67</v>
      </c>
      <c r="B58" s="38">
        <v>0.46039999648928642</v>
      </c>
      <c r="C58" s="38">
        <v>0.47310001775622368</v>
      </c>
      <c r="D58" s="38">
        <v>3.4200001507997513E-2</v>
      </c>
      <c r="E58" s="38">
        <v>3.8600001484155655E-2</v>
      </c>
      <c r="F58" s="38">
        <v>0.44819999858736992</v>
      </c>
      <c r="G58" s="38">
        <v>0.45190001651644707</v>
      </c>
      <c r="H58" s="38">
        <v>-2.9999986290931702E-3</v>
      </c>
      <c r="I58" s="38">
        <v>-9.0000033378601074E-4</v>
      </c>
      <c r="J58" s="38"/>
      <c r="K58" s="38"/>
      <c r="L58" s="38">
        <v>0.38579998537898064</v>
      </c>
      <c r="M58" s="38">
        <v>0.39620001241564751</v>
      </c>
      <c r="N58" s="6">
        <v>500</v>
      </c>
      <c r="P58" s="15" t="s">
        <v>67</v>
      </c>
      <c r="Q58" s="38">
        <v>0.24695000518113375</v>
      </c>
      <c r="R58" s="38">
        <v>0.24844998586922884</v>
      </c>
      <c r="S58" s="38">
        <v>1.1949998326599598E-2</v>
      </c>
      <c r="T58" s="38">
        <v>8.9499996975064278E-3</v>
      </c>
      <c r="U58" s="38">
        <v>0.23864999879151583</v>
      </c>
      <c r="V58" s="38">
        <v>0.23984998930245638</v>
      </c>
      <c r="W58" s="38"/>
      <c r="X58" s="38"/>
      <c r="Y58" s="38"/>
      <c r="Z58" s="38"/>
      <c r="AA58" s="38">
        <v>0.37715000379830599</v>
      </c>
      <c r="AB58" s="38">
        <v>0.40145001281052828</v>
      </c>
      <c r="AC58" s="6">
        <v>500</v>
      </c>
    </row>
    <row r="59" spans="1:29" x14ac:dyDescent="0.2">
      <c r="A59" s="15" t="s">
        <v>72</v>
      </c>
      <c r="B59" s="38">
        <v>0.46819997951388359</v>
      </c>
      <c r="C59" s="38">
        <v>0.47120000049471855</v>
      </c>
      <c r="D59" s="38">
        <v>0.13770000264048576</v>
      </c>
      <c r="E59" s="38">
        <v>0.1404000036418438</v>
      </c>
      <c r="F59" s="38">
        <v>0.4682999961078167</v>
      </c>
      <c r="G59" s="38">
        <v>0.47060002014040947</v>
      </c>
      <c r="H59" s="38">
        <v>-4.2999982833862305E-3</v>
      </c>
      <c r="I59" s="38">
        <v>-4.2999982833862305E-3</v>
      </c>
      <c r="J59" s="38"/>
      <c r="K59" s="38"/>
      <c r="L59" s="38">
        <v>0.31300000473856926</v>
      </c>
      <c r="M59" s="38">
        <v>0.31219999119639397</v>
      </c>
      <c r="N59" s="6">
        <v>250</v>
      </c>
      <c r="P59" s="15" t="s">
        <v>72</v>
      </c>
      <c r="Q59" s="38">
        <v>0.24474999774247408</v>
      </c>
      <c r="R59" s="38">
        <v>0.23995000589638948</v>
      </c>
      <c r="S59" s="38">
        <v>3.9350000210106373E-2</v>
      </c>
      <c r="T59" s="38">
        <v>3.9450001902878284E-2</v>
      </c>
      <c r="U59" s="38">
        <v>0.25195000041276217</v>
      </c>
      <c r="V59" s="38">
        <v>0.238449995405972</v>
      </c>
      <c r="W59" s="38"/>
      <c r="X59" s="38"/>
      <c r="Y59" s="38"/>
      <c r="Z59" s="38"/>
      <c r="AA59" s="38">
        <v>0.31654999125748873</v>
      </c>
      <c r="AB59" s="38">
        <v>0.33565000165253878</v>
      </c>
      <c r="AC59" s="6">
        <v>250</v>
      </c>
    </row>
    <row r="60" spans="1:29" x14ac:dyDescent="0.2">
      <c r="A60" s="15" t="s">
        <v>30</v>
      </c>
      <c r="B60" s="38">
        <v>0.45709998533129692</v>
      </c>
      <c r="C60" s="38">
        <v>0.45690001174807549</v>
      </c>
      <c r="D60" s="38">
        <v>0.15319999679923058</v>
      </c>
      <c r="E60" s="38">
        <v>0.15380000695586205</v>
      </c>
      <c r="F60" s="38">
        <v>0.45609999820590019</v>
      </c>
      <c r="G60" s="38">
        <v>0.44909999892115593</v>
      </c>
      <c r="H60" s="38">
        <v>-3.8000009953975677E-3</v>
      </c>
      <c r="I60" s="38">
        <v>-3.1000003218650818E-3</v>
      </c>
      <c r="J60" s="38"/>
      <c r="K60" s="38"/>
      <c r="L60" s="38">
        <v>0.20380000397562981</v>
      </c>
      <c r="M60" s="38">
        <v>0.21089999005198479</v>
      </c>
      <c r="N60" s="6">
        <v>125</v>
      </c>
      <c r="P60" s="15" t="s">
        <v>30</v>
      </c>
      <c r="Q60" s="38">
        <v>0.22404999006539583</v>
      </c>
      <c r="R60" s="38">
        <v>0.22024998534470797</v>
      </c>
      <c r="S60" s="38">
        <v>4.3649998493492603E-2</v>
      </c>
      <c r="T60" s="38">
        <v>4.1650001890957355E-2</v>
      </c>
      <c r="U60" s="38">
        <v>0.22685000766068697</v>
      </c>
      <c r="V60" s="38">
        <v>0.21224999893456697</v>
      </c>
      <c r="W60" s="38"/>
      <c r="X60" s="38"/>
      <c r="Y60" s="38"/>
      <c r="Z60" s="38"/>
      <c r="AA60" s="38">
        <v>0.21555001009255648</v>
      </c>
      <c r="AB60" s="38">
        <v>0.21884999144822359</v>
      </c>
      <c r="AC60" s="6">
        <v>125</v>
      </c>
    </row>
    <row r="61" spans="1:29" x14ac:dyDescent="0.2">
      <c r="A61" s="15" t="s">
        <v>81</v>
      </c>
      <c r="B61" s="38">
        <v>3.7800002843141556E-2</v>
      </c>
      <c r="C61" s="38">
        <v>3.9699997752904892E-2</v>
      </c>
      <c r="D61" s="38">
        <v>0.14859999343752861</v>
      </c>
      <c r="E61" s="38">
        <v>0.15049999579787254</v>
      </c>
      <c r="F61" s="38">
        <v>0.15839999541640282</v>
      </c>
      <c r="G61" s="38">
        <v>0.15249999985098839</v>
      </c>
      <c r="H61" s="38">
        <v>-2.9999986290931702E-3</v>
      </c>
      <c r="I61" s="38">
        <v>-1.8999986350536346E-3</v>
      </c>
      <c r="J61" s="38"/>
      <c r="K61" s="38"/>
      <c r="L61" s="38">
        <v>0.12409999594092369</v>
      </c>
      <c r="M61" s="38">
        <v>0.12880000099539757</v>
      </c>
      <c r="N61" s="6">
        <v>62.5</v>
      </c>
      <c r="P61" s="15" t="s">
        <v>81</v>
      </c>
      <c r="Q61" s="38">
        <v>8.5500003769993782E-3</v>
      </c>
      <c r="R61" s="38">
        <v>8.1500010564923286E-3</v>
      </c>
      <c r="S61" s="38">
        <v>4.5449999161064625E-2</v>
      </c>
      <c r="T61" s="38">
        <v>4.4250001199543476E-2</v>
      </c>
      <c r="U61" s="38">
        <v>5.005000252276659E-2</v>
      </c>
      <c r="V61" s="38">
        <v>4.8150000162422657E-2</v>
      </c>
      <c r="W61" s="38"/>
      <c r="X61" s="38"/>
      <c r="Y61" s="38"/>
      <c r="Z61" s="38"/>
      <c r="AA61" s="38">
        <v>0.12564999330788851</v>
      </c>
      <c r="AB61" s="38">
        <v>0.13034999836236238</v>
      </c>
      <c r="AC61" s="6">
        <v>62.5</v>
      </c>
    </row>
    <row r="62" spans="1:29" x14ac:dyDescent="0.2">
      <c r="A62" s="15" t="s">
        <v>86</v>
      </c>
      <c r="B62" s="38">
        <v>3.8600001484155655E-2</v>
      </c>
      <c r="C62" s="38">
        <v>4.3000001460313797E-2</v>
      </c>
      <c r="D62" s="38">
        <v>0.14300000295042992</v>
      </c>
      <c r="E62" s="38">
        <v>0.14130000397562981</v>
      </c>
      <c r="F62" s="38">
        <v>0.18379999324679375</v>
      </c>
      <c r="G62" s="38">
        <v>0.17789999768137932</v>
      </c>
      <c r="H62" s="38">
        <v>-4.3999999761581421E-3</v>
      </c>
      <c r="I62" s="38">
        <v>-1.8000006675720215E-3</v>
      </c>
      <c r="J62" s="38"/>
      <c r="K62" s="38"/>
      <c r="L62" s="38">
        <v>7.0099998265504837E-2</v>
      </c>
      <c r="M62" s="38">
        <v>7.2799999266862869E-2</v>
      </c>
      <c r="N62" s="6">
        <v>31.25</v>
      </c>
      <c r="P62" s="15" t="s">
        <v>86</v>
      </c>
      <c r="Q62" s="38">
        <v>1.3549999333918095E-2</v>
      </c>
      <c r="R62" s="38">
        <v>1.0550000704824924E-2</v>
      </c>
      <c r="S62" s="38">
        <v>4.8949998803436756E-2</v>
      </c>
      <c r="T62" s="38">
        <v>3.9749999530613422E-2</v>
      </c>
      <c r="U62" s="38">
        <v>6.1749999411404133E-2</v>
      </c>
      <c r="V62" s="38">
        <v>5.8549997396767139E-2</v>
      </c>
      <c r="W62" s="38"/>
      <c r="X62" s="38"/>
      <c r="Y62" s="38"/>
      <c r="Z62" s="38"/>
      <c r="AA62" s="38">
        <v>6.3849997706711292E-2</v>
      </c>
      <c r="AB62" s="38">
        <v>6.8349999375641346E-2</v>
      </c>
      <c r="AC62" s="6">
        <v>31.25</v>
      </c>
    </row>
    <row r="63" spans="1:29" x14ac:dyDescent="0.2">
      <c r="A63" s="15" t="s">
        <v>91</v>
      </c>
      <c r="B63" s="38">
        <v>5.0100002437829971E-2</v>
      </c>
      <c r="C63" s="38">
        <v>5.2700001746416092E-2</v>
      </c>
      <c r="D63" s="38">
        <v>0.12880000099539757</v>
      </c>
      <c r="E63" s="38">
        <v>0.13250000402331352</v>
      </c>
      <c r="F63" s="38">
        <v>0.1705000065267086</v>
      </c>
      <c r="G63" s="38">
        <v>0.17159999534487724</v>
      </c>
      <c r="H63" s="38">
        <v>-1.6999989748001099E-3</v>
      </c>
      <c r="I63" s="38">
        <v>1.2999996542930603E-3</v>
      </c>
      <c r="J63" s="38"/>
      <c r="K63" s="38"/>
      <c r="L63" s="38">
        <v>3.4700002521276474E-2</v>
      </c>
      <c r="M63" s="38">
        <v>3.2100003212690353E-2</v>
      </c>
      <c r="N63" s="6">
        <v>15.63</v>
      </c>
      <c r="P63" s="15" t="s">
        <v>91</v>
      </c>
      <c r="Q63" s="38">
        <v>1.464999932795763E-2</v>
      </c>
      <c r="R63" s="38">
        <v>1.205000001937151E-2</v>
      </c>
      <c r="S63" s="38">
        <v>3.7750002928078175E-2</v>
      </c>
      <c r="T63" s="38">
        <v>3.9450001902878284E-2</v>
      </c>
      <c r="U63" s="38">
        <v>5.6950000114738941E-2</v>
      </c>
      <c r="V63" s="38">
        <v>5.7050001807510853E-2</v>
      </c>
      <c r="W63" s="38"/>
      <c r="X63" s="38"/>
      <c r="Y63" s="38"/>
      <c r="Z63" s="38"/>
      <c r="AA63" s="38">
        <v>3.1349998898804188E-2</v>
      </c>
      <c r="AB63" s="38">
        <v>3.1749998219311237E-2</v>
      </c>
      <c r="AC63" s="6">
        <v>15.63</v>
      </c>
    </row>
    <row r="64" spans="1:29" x14ac:dyDescent="0.2">
      <c r="A64" s="15" t="s">
        <v>31</v>
      </c>
      <c r="B64" s="38">
        <v>2.2599998861551285E-2</v>
      </c>
      <c r="C64" s="38">
        <v>3.9000000804662704E-2</v>
      </c>
      <c r="D64" s="38">
        <v>0.12300000712275505</v>
      </c>
      <c r="E64" s="38">
        <v>0.12329999729990959</v>
      </c>
      <c r="F64" s="38">
        <v>-9.999983012676239E-4</v>
      </c>
      <c r="G64" s="38">
        <v>4.7999992966651917E-3</v>
      </c>
      <c r="H64" s="38">
        <v>-1.4999993145465851E-3</v>
      </c>
      <c r="I64" s="38">
        <v>1.3399999588727951E-2</v>
      </c>
      <c r="J64" s="38"/>
      <c r="K64" s="38"/>
      <c r="L64" s="38">
        <v>5.399998277425766E-3</v>
      </c>
      <c r="M64" s="38">
        <v>3.000013530254364E-4</v>
      </c>
      <c r="P64" s="15" t="s">
        <v>31</v>
      </c>
      <c r="Q64" s="38">
        <v>4.6500014141201973E-3</v>
      </c>
      <c r="R64" s="38">
        <v>5.9500010684132576E-3</v>
      </c>
      <c r="S64" s="38">
        <v>3.4550000913441181E-2</v>
      </c>
      <c r="T64" s="38">
        <v>3.2549996860325336E-2</v>
      </c>
      <c r="U64" s="38">
        <v>1.4999974519014359E-4</v>
      </c>
      <c r="V64" s="38">
        <v>5.0001777708530426E-5</v>
      </c>
      <c r="W64" s="38"/>
      <c r="X64" s="38"/>
      <c r="Y64" s="38"/>
      <c r="Z64" s="38"/>
      <c r="AA64" s="38">
        <v>-7.5000058859586716E-4</v>
      </c>
      <c r="AB64" s="38">
        <v>1.1500017717480659E-3</v>
      </c>
    </row>
    <row r="65" spans="1:28" x14ac:dyDescent="0.2">
      <c r="A65" s="15" t="s">
        <v>99</v>
      </c>
      <c r="B65" s="38">
        <v>2.9000002890825272E-2</v>
      </c>
      <c r="C65" s="38">
        <v>4.8099998384714127E-2</v>
      </c>
      <c r="D65" s="38">
        <v>-3.6999993026256561E-3</v>
      </c>
      <c r="E65" s="38">
        <v>-3.1999982893466949E-3</v>
      </c>
      <c r="F65" s="38">
        <v>3.600001335144043E-3</v>
      </c>
      <c r="G65" s="38">
        <v>8.2000009715557098E-3</v>
      </c>
      <c r="H65" s="38">
        <v>0.15569999441504478</v>
      </c>
      <c r="I65" s="38">
        <v>-1.2000016868114471E-3</v>
      </c>
      <c r="J65" s="38"/>
      <c r="K65" s="38"/>
      <c r="L65" s="38">
        <v>-3.4999996423721313E-3</v>
      </c>
      <c r="M65" s="38">
        <v>-2.199999988079071E-3</v>
      </c>
      <c r="P65" s="15" t="s">
        <v>99</v>
      </c>
      <c r="Q65" s="38">
        <v>8.5500003769993782E-3</v>
      </c>
      <c r="R65" s="38">
        <v>6.7499997094273567E-3</v>
      </c>
      <c r="S65" s="38">
        <v>-3.500012680888176E-4</v>
      </c>
      <c r="T65" s="38">
        <v>-1.1499999091029167E-3</v>
      </c>
      <c r="U65" s="38">
        <v>2.2500017657876015E-3</v>
      </c>
      <c r="V65" s="38">
        <v>-6.4999889582395554E-4</v>
      </c>
      <c r="W65" s="38"/>
      <c r="X65" s="38"/>
      <c r="Y65" s="38"/>
      <c r="Z65" s="38"/>
      <c r="AA65" s="38">
        <v>-1.6500009223818779E-3</v>
      </c>
      <c r="AB65" s="38">
        <v>1.2499997392296791E-3</v>
      </c>
    </row>
    <row r="66" spans="1:28" x14ac:dyDescent="0.2">
      <c r="A66" s="50"/>
      <c r="B66" s="50"/>
      <c r="D66" s="29"/>
      <c r="E66" s="52"/>
      <c r="P66" s="50"/>
      <c r="Q66" s="50"/>
      <c r="S66" s="29"/>
      <c r="T66" s="52"/>
    </row>
    <row r="67" spans="1:28" x14ac:dyDescent="0.2">
      <c r="A67" s="50"/>
      <c r="B67" s="50"/>
      <c r="C67" s="50"/>
      <c r="D67" s="29"/>
      <c r="P67" s="50"/>
      <c r="Q67" s="50"/>
      <c r="R67" s="50"/>
      <c r="S67" s="29"/>
    </row>
    <row r="68" spans="1:28" x14ac:dyDescent="0.2">
      <c r="A68" s="50"/>
      <c r="B68" s="50"/>
      <c r="C68" s="50"/>
      <c r="D68" s="29" t="s">
        <v>104</v>
      </c>
      <c r="P68" s="50"/>
      <c r="Q68" s="50"/>
      <c r="R68" s="50"/>
      <c r="S68" s="29" t="s">
        <v>104</v>
      </c>
    </row>
    <row r="69" spans="1:28" x14ac:dyDescent="0.2">
      <c r="A69" s="50" t="s">
        <v>105</v>
      </c>
      <c r="B69" s="50"/>
      <c r="D69" s="29"/>
      <c r="P69" s="50" t="s">
        <v>105</v>
      </c>
      <c r="Q69" s="50"/>
      <c r="S69" s="29"/>
    </row>
    <row r="70" spans="1:28" x14ac:dyDescent="0.2">
      <c r="A70" s="15" t="s">
        <v>106</v>
      </c>
      <c r="D70" s="29" t="s">
        <v>107</v>
      </c>
      <c r="P70" s="15" t="s">
        <v>106</v>
      </c>
      <c r="S70" s="29" t="s">
        <v>107</v>
      </c>
    </row>
    <row r="71" spans="1:28" ht="34" x14ac:dyDescent="0.2">
      <c r="A71" s="53" t="s">
        <v>108</v>
      </c>
      <c r="B71" s="53" t="s">
        <v>109</v>
      </c>
      <c r="C71" s="53" t="s">
        <v>110</v>
      </c>
      <c r="D71" s="53" t="s">
        <v>111</v>
      </c>
      <c r="E71" s="53" t="s">
        <v>112</v>
      </c>
      <c r="F71" s="39" t="s">
        <v>113</v>
      </c>
      <c r="G71" s="39" t="s">
        <v>114</v>
      </c>
      <c r="H71" s="40"/>
      <c r="I71" s="40"/>
      <c r="K71" s="15" t="s">
        <v>115</v>
      </c>
      <c r="L71" s="15" t="s">
        <v>116</v>
      </c>
      <c r="M71" s="15" t="s">
        <v>115</v>
      </c>
      <c r="P71" s="53" t="s">
        <v>108</v>
      </c>
      <c r="Q71" s="53" t="s">
        <v>109</v>
      </c>
      <c r="R71" s="53" t="s">
        <v>110</v>
      </c>
      <c r="S71" s="53" t="s">
        <v>111</v>
      </c>
      <c r="T71" s="53" t="s">
        <v>112</v>
      </c>
      <c r="U71" s="39" t="s">
        <v>113</v>
      </c>
      <c r="V71" s="39" t="s">
        <v>114</v>
      </c>
      <c r="W71" s="40"/>
      <c r="X71" s="40"/>
      <c r="Z71" s="15" t="s">
        <v>115</v>
      </c>
      <c r="AA71" s="15" t="s">
        <v>116</v>
      </c>
      <c r="AB71" s="15" t="s">
        <v>115</v>
      </c>
    </row>
    <row r="72" spans="1:28" x14ac:dyDescent="0.2">
      <c r="A72" s="54" t="s">
        <v>117</v>
      </c>
      <c r="B72" s="41">
        <v>862.38802828322969</v>
      </c>
      <c r="C72" s="41">
        <v>8623880.2828322966</v>
      </c>
      <c r="D72" s="41"/>
      <c r="E72" s="41"/>
      <c r="F72" s="38">
        <v>8623880.2828322966</v>
      </c>
      <c r="G72" s="38">
        <v>8623.8802828322969</v>
      </c>
      <c r="H72" s="42"/>
      <c r="I72" s="42"/>
      <c r="K72" s="55" t="s">
        <v>59</v>
      </c>
      <c r="L72" s="38">
        <v>0.39099999889731407</v>
      </c>
      <c r="M72" s="41">
        <v>500</v>
      </c>
      <c r="P72" s="54" t="s">
        <v>117</v>
      </c>
      <c r="Q72" s="41">
        <v>131.29053967281664</v>
      </c>
      <c r="R72" s="41">
        <v>3938716.1901844991</v>
      </c>
      <c r="S72" s="41"/>
      <c r="T72" s="41"/>
      <c r="U72" s="38">
        <v>3938716.1901844991</v>
      </c>
      <c r="V72" s="38">
        <v>3938.7161901844993</v>
      </c>
      <c r="W72" s="42"/>
      <c r="X72" s="42"/>
      <c r="Z72" s="55" t="s">
        <v>59</v>
      </c>
      <c r="AA72" s="38">
        <v>0.38930000830441713</v>
      </c>
      <c r="AB72" s="41">
        <v>500</v>
      </c>
    </row>
    <row r="73" spans="1:28" x14ac:dyDescent="0.2">
      <c r="A73" s="54" t="s">
        <v>118</v>
      </c>
      <c r="B73" s="41">
        <v>879.99304459259304</v>
      </c>
      <c r="C73" s="41">
        <v>8799930.4459259305</v>
      </c>
      <c r="D73" s="41"/>
      <c r="E73" s="41"/>
      <c r="F73" s="38">
        <v>8799930.4459259305</v>
      </c>
      <c r="G73" s="38">
        <v>8799.9304459259311</v>
      </c>
      <c r="H73" s="42"/>
      <c r="I73" s="42"/>
      <c r="K73" s="55" t="s">
        <v>60</v>
      </c>
      <c r="L73" s="38">
        <v>0.31259999796748161</v>
      </c>
      <c r="M73" s="41">
        <v>250</v>
      </c>
      <c r="P73" s="54" t="s">
        <v>118</v>
      </c>
      <c r="Q73" s="41">
        <v>125.41108741826696</v>
      </c>
      <c r="R73" s="41">
        <v>3762332.6225480088</v>
      </c>
      <c r="S73" s="41"/>
      <c r="T73" s="41"/>
      <c r="U73" s="38">
        <v>3762332.6225480088</v>
      </c>
      <c r="V73" s="38">
        <v>3762.3326225480087</v>
      </c>
      <c r="W73" s="42"/>
      <c r="X73" s="42"/>
      <c r="Z73" s="55" t="s">
        <v>60</v>
      </c>
      <c r="AA73" s="38">
        <v>0.32609999645501375</v>
      </c>
      <c r="AB73" s="41">
        <v>250</v>
      </c>
    </row>
    <row r="74" spans="1:28" x14ac:dyDescent="0.2">
      <c r="A74" s="54" t="s">
        <v>119</v>
      </c>
      <c r="B74" s="41">
        <v>806.09321168533052</v>
      </c>
      <c r="C74" s="41">
        <v>8060932.1168533051</v>
      </c>
      <c r="D74" s="41"/>
      <c r="E74" s="41"/>
      <c r="F74" s="38">
        <v>8060932.1168533051</v>
      </c>
      <c r="G74" s="38">
        <v>8060.9321168533052</v>
      </c>
      <c r="H74" s="42"/>
      <c r="I74" s="42"/>
      <c r="K74" s="55" t="s">
        <v>61</v>
      </c>
      <c r="L74" s="38">
        <v>0.2073499970138073</v>
      </c>
      <c r="M74" s="41">
        <v>125</v>
      </c>
      <c r="P74" s="54" t="s">
        <v>119</v>
      </c>
      <c r="Q74" s="41">
        <v>106.57063927157625</v>
      </c>
      <c r="R74" s="41">
        <v>3197119.1781472876</v>
      </c>
      <c r="S74" s="41"/>
      <c r="T74" s="41"/>
      <c r="U74" s="38">
        <v>3197119.1781472876</v>
      </c>
      <c r="V74" s="38">
        <v>3197.1191781472876</v>
      </c>
      <c r="W74" s="42"/>
      <c r="X74" s="42"/>
      <c r="Z74" s="55" t="s">
        <v>61</v>
      </c>
      <c r="AA74" s="38">
        <v>0.21720000077039003</v>
      </c>
      <c r="AB74" s="41">
        <v>125</v>
      </c>
    </row>
    <row r="75" spans="1:28" x14ac:dyDescent="0.2">
      <c r="A75" s="54" t="s">
        <v>120</v>
      </c>
      <c r="B75" s="41">
        <v>21.646660136506924</v>
      </c>
      <c r="C75" s="41">
        <v>216466.60136506925</v>
      </c>
      <c r="D75" s="41"/>
      <c r="E75" s="41"/>
      <c r="F75" s="38">
        <v>216466.60136506925</v>
      </c>
      <c r="G75" s="38">
        <v>216.46660136506924</v>
      </c>
      <c r="H75" s="42"/>
      <c r="I75" s="42"/>
      <c r="K75" s="55" t="s">
        <v>62</v>
      </c>
      <c r="L75" s="38">
        <v>0.12644999846816063</v>
      </c>
      <c r="M75" s="41">
        <v>62.5</v>
      </c>
      <c r="P75" s="54" t="s">
        <v>120</v>
      </c>
      <c r="Q75" s="41">
        <v>-0.29244582417548837</v>
      </c>
      <c r="R75" s="41">
        <v>-8773.3747252646517</v>
      </c>
      <c r="S75" s="41"/>
      <c r="T75" s="41"/>
      <c r="U75" s="38">
        <v>-8773.3747252646517</v>
      </c>
      <c r="V75" s="38">
        <v>-8.7733747252646523</v>
      </c>
      <c r="W75" s="42"/>
      <c r="X75" s="42"/>
      <c r="Z75" s="55" t="s">
        <v>62</v>
      </c>
      <c r="AA75" s="38">
        <v>0.12799999583512545</v>
      </c>
      <c r="AB75" s="41">
        <v>62.5</v>
      </c>
    </row>
    <row r="76" spans="1:28" x14ac:dyDescent="0.2">
      <c r="A76" s="54" t="s">
        <v>121</v>
      </c>
      <c r="B76" s="41">
        <v>22.92244668729802</v>
      </c>
      <c r="C76" s="41">
        <v>229224.46687298021</v>
      </c>
      <c r="D76" s="41"/>
      <c r="E76" s="41"/>
      <c r="F76" s="38">
        <v>229224.46687298021</v>
      </c>
      <c r="G76" s="38">
        <v>229.2244668729802</v>
      </c>
      <c r="H76" s="42"/>
      <c r="I76" s="42"/>
      <c r="K76" s="55" t="s">
        <v>63</v>
      </c>
      <c r="L76" s="38">
        <v>7.1449998766183853E-2</v>
      </c>
      <c r="M76" s="41">
        <v>31.25</v>
      </c>
      <c r="P76" s="54" t="s">
        <v>121</v>
      </c>
      <c r="Q76" s="41">
        <v>3.6027792502444465</v>
      </c>
      <c r="R76" s="41">
        <v>108083.3775073334</v>
      </c>
      <c r="S76" s="41"/>
      <c r="T76" s="41"/>
      <c r="U76" s="38">
        <v>108083.3775073334</v>
      </c>
      <c r="V76" s="38">
        <v>108.0833775073334</v>
      </c>
      <c r="W76" s="42"/>
      <c r="X76" s="42"/>
      <c r="Z76" s="55" t="s">
        <v>63</v>
      </c>
      <c r="AA76" s="38">
        <v>6.6099998541176319E-2</v>
      </c>
      <c r="AB76" s="41">
        <v>31.25</v>
      </c>
    </row>
    <row r="77" spans="1:28" x14ac:dyDescent="0.2">
      <c r="A77" s="54" t="s">
        <v>122</v>
      </c>
      <c r="B77" s="41">
        <v>29.144454327693467</v>
      </c>
      <c r="C77" s="41">
        <v>291444.54327693465</v>
      </c>
      <c r="D77" s="41"/>
      <c r="E77" s="41"/>
      <c r="F77" s="38">
        <v>291444.54327693465</v>
      </c>
      <c r="G77" s="38">
        <v>291.44454327693467</v>
      </c>
      <c r="H77" s="42"/>
      <c r="I77" s="42"/>
      <c r="K77" s="55" t="s">
        <v>64</v>
      </c>
      <c r="L77" s="38">
        <v>3.3400002866983414E-2</v>
      </c>
      <c r="M77" s="41">
        <v>15.63</v>
      </c>
      <c r="P77" s="54" t="s">
        <v>122</v>
      </c>
      <c r="Q77" s="41">
        <v>4.927854096166504</v>
      </c>
      <c r="R77" s="41">
        <v>147835.62288499513</v>
      </c>
      <c r="S77" s="41"/>
      <c r="T77" s="41"/>
      <c r="U77" s="38">
        <v>147835.62288499513</v>
      </c>
      <c r="V77" s="38">
        <v>147.83562288499513</v>
      </c>
      <c r="W77" s="42"/>
      <c r="X77" s="42"/>
      <c r="Z77" s="55" t="s">
        <v>64</v>
      </c>
      <c r="AA77" s="38">
        <v>3.1549998559057713E-2</v>
      </c>
      <c r="AB77" s="41">
        <v>15.63</v>
      </c>
    </row>
    <row r="78" spans="1:28" x14ac:dyDescent="0.2">
      <c r="A78" s="54" t="s">
        <v>123</v>
      </c>
      <c r="B78" s="41">
        <v>16.453480917859338</v>
      </c>
      <c r="C78" s="41">
        <v>164534.80917859336</v>
      </c>
      <c r="D78" s="41"/>
      <c r="E78" s="41"/>
      <c r="F78" s="38">
        <v>164534.80917859336</v>
      </c>
      <c r="G78" s="38">
        <v>164.53480917859338</v>
      </c>
      <c r="H78" s="42"/>
      <c r="I78" s="42"/>
      <c r="K78" s="55" t="s">
        <v>65</v>
      </c>
      <c r="L78" s="38">
        <v>2.8499998152256012E-3</v>
      </c>
      <c r="M78" s="41">
        <v>0</v>
      </c>
      <c r="P78" s="54" t="s">
        <v>123</v>
      </c>
      <c r="Q78" s="41">
        <v>-3.6444335249754736</v>
      </c>
      <c r="R78" s="41">
        <v>-109333.00574926421</v>
      </c>
      <c r="S78" s="41"/>
      <c r="T78" s="41"/>
      <c r="U78" s="38">
        <v>-109333.00574926421</v>
      </c>
      <c r="V78" s="38">
        <v>-109.3330057492642</v>
      </c>
      <c r="W78" s="42"/>
      <c r="X78" s="42"/>
      <c r="Z78" s="55" t="s">
        <v>65</v>
      </c>
      <c r="AA78" s="38">
        <v>2.000005915760994E-4</v>
      </c>
      <c r="AB78" s="41">
        <v>0</v>
      </c>
    </row>
    <row r="79" spans="1:28" x14ac:dyDescent="0.2">
      <c r="A79" s="54" t="s">
        <v>124</v>
      </c>
      <c r="B79" s="41">
        <v>21.520853062996167</v>
      </c>
      <c r="C79" s="41">
        <v>215208.53062996166</v>
      </c>
      <c r="D79" s="41"/>
      <c r="E79" s="41"/>
      <c r="F79" s="38">
        <v>215208.53062996166</v>
      </c>
      <c r="G79" s="38">
        <v>215.20853062996167</v>
      </c>
      <c r="H79" s="42"/>
      <c r="I79" s="42"/>
      <c r="K79" s="55"/>
      <c r="L79" s="38"/>
      <c r="M79" s="41"/>
      <c r="P79" s="54" t="s">
        <v>124</v>
      </c>
      <c r="Q79" s="41">
        <v>-1.0503434824514934</v>
      </c>
      <c r="R79" s="41">
        <v>-31510.304473544802</v>
      </c>
      <c r="S79" s="41"/>
      <c r="T79" s="41"/>
      <c r="U79" s="38">
        <v>-31510.304473544802</v>
      </c>
      <c r="V79" s="38">
        <v>-31.510304473544803</v>
      </c>
      <c r="W79" s="42"/>
      <c r="X79" s="42"/>
      <c r="Z79" s="55"/>
      <c r="AA79" s="38"/>
      <c r="AB79" s="41"/>
    </row>
    <row r="80" spans="1:28" x14ac:dyDescent="0.2">
      <c r="A80" s="54" t="s">
        <v>125</v>
      </c>
      <c r="B80" s="41">
        <v>20.153057604487962</v>
      </c>
      <c r="C80" s="41">
        <v>201530.57604487962</v>
      </c>
      <c r="D80" s="41"/>
      <c r="E80" s="41"/>
      <c r="F80" s="38">
        <v>201530.57604487962</v>
      </c>
      <c r="G80" s="38">
        <v>201.53057604487961</v>
      </c>
      <c r="H80" s="42"/>
      <c r="I80" s="42"/>
      <c r="J80" s="56"/>
      <c r="L80" s="29"/>
      <c r="P80" s="54" t="s">
        <v>125</v>
      </c>
      <c r="Q80" s="41">
        <v>1.9410411166173691</v>
      </c>
      <c r="R80" s="41">
        <v>58231.233498521076</v>
      </c>
      <c r="S80" s="41"/>
      <c r="T80" s="41"/>
      <c r="U80" s="38">
        <v>58231.233498521076</v>
      </c>
      <c r="V80" s="38">
        <v>58.231233498521078</v>
      </c>
      <c r="W80" s="42"/>
      <c r="X80" s="42"/>
      <c r="Y80" s="56"/>
      <c r="AA80" s="29"/>
    </row>
    <row r="81" spans="1:27" x14ac:dyDescent="0.2">
      <c r="A81" s="54" t="s">
        <v>126</v>
      </c>
      <c r="B81" s="41">
        <v>68.890338083921066</v>
      </c>
      <c r="C81" s="41">
        <v>688903.3808392107</v>
      </c>
      <c r="D81" s="41"/>
      <c r="E81" s="41"/>
      <c r="F81" s="38">
        <v>688903.3808392107</v>
      </c>
      <c r="G81" s="38">
        <v>688.90338083921074</v>
      </c>
      <c r="H81" s="42"/>
      <c r="I81" s="42"/>
      <c r="J81" s="57"/>
      <c r="K81" s="29"/>
      <c r="L81" s="29"/>
      <c r="P81" s="54" t="s">
        <v>126</v>
      </c>
      <c r="Q81" s="41">
        <v>27.140832168536122</v>
      </c>
      <c r="R81" s="41">
        <v>814224.96505608363</v>
      </c>
      <c r="S81" s="41"/>
      <c r="T81" s="41"/>
      <c r="U81" s="38">
        <v>814224.96505608363</v>
      </c>
      <c r="V81" s="38">
        <v>814.22496505608365</v>
      </c>
      <c r="W81" s="42"/>
      <c r="X81" s="42"/>
      <c r="Y81" s="57"/>
      <c r="Z81" s="29"/>
      <c r="AA81" s="29"/>
    </row>
    <row r="82" spans="1:27" x14ac:dyDescent="0.2">
      <c r="A82" s="54" t="s">
        <v>127</v>
      </c>
      <c r="B82" s="41">
        <v>75.817886609420924</v>
      </c>
      <c r="C82" s="41">
        <v>758178.86609420925</v>
      </c>
      <c r="D82" s="41"/>
      <c r="E82" s="41"/>
      <c r="F82" s="38">
        <v>758178.86609420925</v>
      </c>
      <c r="G82" s="38">
        <v>758.1788660942093</v>
      </c>
      <c r="H82" s="42"/>
      <c r="I82" s="42"/>
      <c r="J82" s="29"/>
      <c r="K82" s="29"/>
      <c r="L82" s="29"/>
      <c r="P82" s="54" t="s">
        <v>127</v>
      </c>
      <c r="Q82" s="41">
        <v>29.38883279968622</v>
      </c>
      <c r="R82" s="41">
        <v>881664.9839905866</v>
      </c>
      <c r="S82" s="41"/>
      <c r="T82" s="41"/>
      <c r="U82" s="38">
        <v>881664.9839905866</v>
      </c>
      <c r="V82" s="38">
        <v>881.66498399058662</v>
      </c>
      <c r="W82" s="42"/>
      <c r="X82" s="42"/>
      <c r="Y82" s="29"/>
      <c r="Z82" s="29"/>
      <c r="AA82" s="29"/>
    </row>
    <row r="83" spans="1:27" x14ac:dyDescent="0.2">
      <c r="A83" s="54" t="s">
        <v>128</v>
      </c>
      <c r="B83" s="41">
        <v>73.855381180485494</v>
      </c>
      <c r="C83" s="41">
        <v>738553.81180485489</v>
      </c>
      <c r="D83" s="41"/>
      <c r="E83" s="41"/>
      <c r="F83" s="38">
        <v>738553.81180485489</v>
      </c>
      <c r="G83" s="38">
        <v>738.55381180485494</v>
      </c>
      <c r="H83" s="42"/>
      <c r="I83" s="42"/>
      <c r="J83" s="29"/>
      <c r="K83" s="29"/>
      <c r="L83" s="29"/>
      <c r="P83" s="54" t="s">
        <v>128</v>
      </c>
      <c r="Q83" s="41">
        <v>30.852017621595241</v>
      </c>
      <c r="R83" s="41">
        <v>925560.52864785725</v>
      </c>
      <c r="S83" s="41"/>
      <c r="T83" s="41"/>
      <c r="U83" s="38">
        <v>925560.52864785725</v>
      </c>
      <c r="V83" s="38">
        <v>925.56052864785727</v>
      </c>
      <c r="W83" s="42"/>
      <c r="X83" s="42"/>
      <c r="Y83" s="29"/>
      <c r="Z83" s="29"/>
      <c r="AA83" s="29"/>
    </row>
    <row r="84" spans="1:27" x14ac:dyDescent="0.2">
      <c r="A84" s="54" t="s">
        <v>129</v>
      </c>
      <c r="B84" s="41">
        <v>70.321876052559844</v>
      </c>
      <c r="C84" s="41">
        <v>703218.76052559842</v>
      </c>
      <c r="D84" s="41"/>
      <c r="E84" s="41"/>
      <c r="F84" s="38">
        <v>703218.76052559842</v>
      </c>
      <c r="G84" s="38">
        <v>703.21876052559844</v>
      </c>
      <c r="H84" s="42"/>
      <c r="I84" s="42"/>
      <c r="J84" s="58"/>
      <c r="K84" s="29"/>
      <c r="P84" s="54" t="s">
        <v>129</v>
      </c>
      <c r="Q84" s="41">
        <v>30.52354304584691</v>
      </c>
      <c r="R84" s="41">
        <v>915706.29137540737</v>
      </c>
      <c r="S84" s="41"/>
      <c r="T84" s="41"/>
      <c r="U84" s="38">
        <v>915706.29137540737</v>
      </c>
      <c r="V84" s="38">
        <v>915.70629137540732</v>
      </c>
      <c r="W84" s="42"/>
      <c r="X84" s="42"/>
      <c r="Y84" s="58"/>
      <c r="Z84" s="29"/>
    </row>
    <row r="85" spans="1:27" x14ac:dyDescent="0.2">
      <c r="A85" s="54" t="s">
        <v>130</v>
      </c>
      <c r="B85" s="41">
        <v>65.129775396610441</v>
      </c>
      <c r="C85" s="41">
        <v>651297.75396610436</v>
      </c>
      <c r="D85" s="43"/>
      <c r="E85" s="41"/>
      <c r="F85" s="38">
        <v>651297.75396610436</v>
      </c>
      <c r="G85" s="38">
        <v>651.29775396610432</v>
      </c>
      <c r="H85" s="42"/>
      <c r="I85" s="42"/>
      <c r="J85" s="29"/>
      <c r="K85" s="29"/>
      <c r="L85" s="29"/>
      <c r="P85" s="54" t="s">
        <v>130</v>
      </c>
      <c r="Q85" s="41">
        <v>26.571266195302535</v>
      </c>
      <c r="R85" s="41">
        <v>797137.98585907603</v>
      </c>
      <c r="S85" s="43"/>
      <c r="T85" s="41"/>
      <c r="U85" s="38">
        <v>797137.98585907603</v>
      </c>
      <c r="V85" s="38">
        <v>797.13798585907603</v>
      </c>
      <c r="W85" s="42"/>
      <c r="X85" s="42"/>
      <c r="Y85" s="29"/>
      <c r="Z85" s="29"/>
      <c r="AA85" s="29"/>
    </row>
    <row r="86" spans="1:27" x14ac:dyDescent="0.2">
      <c r="A86" s="54" t="s">
        <v>131</v>
      </c>
      <c r="B86" s="41">
        <v>61.885913255628957</v>
      </c>
      <c r="C86" s="41">
        <v>618859.13255628955</v>
      </c>
      <c r="D86" s="43"/>
      <c r="E86" s="41"/>
      <c r="F86" s="38">
        <v>618859.13255628955</v>
      </c>
      <c r="G86" s="38">
        <v>618.85913255628952</v>
      </c>
      <c r="H86" s="42"/>
      <c r="I86" s="42"/>
      <c r="P86" s="54" t="s">
        <v>131</v>
      </c>
      <c r="Q86" s="41">
        <v>22.822811421513041</v>
      </c>
      <c r="R86" s="41">
        <v>684684.34264539124</v>
      </c>
      <c r="S86" s="43"/>
      <c r="T86" s="41"/>
      <c r="U86" s="38">
        <v>684684.34264539124</v>
      </c>
      <c r="V86" s="38">
        <v>684.68434264539121</v>
      </c>
      <c r="W86" s="42"/>
      <c r="X86" s="42"/>
    </row>
    <row r="87" spans="1:27" x14ac:dyDescent="0.2">
      <c r="A87" s="54"/>
      <c r="B87" s="41">
        <v>-11.300605093385364</v>
      </c>
      <c r="C87" s="41">
        <v>-113006.05093385365</v>
      </c>
      <c r="D87" s="43"/>
      <c r="E87" s="41"/>
      <c r="F87" s="38">
        <v>-113006.05093385365</v>
      </c>
      <c r="G87" s="38">
        <v>-113.00605093385364</v>
      </c>
      <c r="H87" s="42"/>
      <c r="I87" s="42"/>
      <c r="P87" s="54"/>
      <c r="Q87" s="41">
        <v>-10.684394308011505</v>
      </c>
      <c r="R87" s="41">
        <v>-106843.94308011506</v>
      </c>
      <c r="S87" s="43"/>
      <c r="T87" s="41"/>
      <c r="U87" s="38">
        <v>-106843.94308011506</v>
      </c>
      <c r="V87" s="38">
        <v>-106.84394308011505</v>
      </c>
      <c r="W87" s="42"/>
      <c r="X87" s="42"/>
    </row>
    <row r="88" spans="1:27" x14ac:dyDescent="0.2">
      <c r="A88" s="59" t="s">
        <v>117</v>
      </c>
      <c r="B88" s="41">
        <v>767.70564632648211</v>
      </c>
      <c r="C88" s="41">
        <v>7677056.4632648211</v>
      </c>
      <c r="D88" s="43"/>
      <c r="E88" s="41"/>
      <c r="F88" s="38">
        <v>7677056.4632648211</v>
      </c>
      <c r="G88" s="38">
        <v>7677.0564632648211</v>
      </c>
      <c r="H88" s="42"/>
      <c r="I88" s="42"/>
      <c r="P88" s="59" t="s">
        <v>117</v>
      </c>
      <c r="Q88" s="41">
        <v>122.18347362795407</v>
      </c>
      <c r="R88" s="41">
        <v>3665504.2088386221</v>
      </c>
      <c r="S88" s="43"/>
      <c r="T88" s="41"/>
      <c r="U88" s="38">
        <v>3665504.2088386221</v>
      </c>
      <c r="V88" s="38">
        <v>3665.5042088386222</v>
      </c>
      <c r="W88" s="42"/>
      <c r="X88" s="42"/>
    </row>
    <row r="89" spans="1:27" x14ac:dyDescent="0.2">
      <c r="A89" s="59" t="s">
        <v>118</v>
      </c>
      <c r="B89" s="41">
        <v>878.4907621955283</v>
      </c>
      <c r="C89" s="41">
        <v>8784907.621955283</v>
      </c>
      <c r="D89" s="43"/>
      <c r="E89" s="41"/>
      <c r="F89" s="38">
        <v>8784907.621955283</v>
      </c>
      <c r="G89" s="38">
        <v>8784.9076219552826</v>
      </c>
      <c r="H89" s="42"/>
      <c r="I89" s="42"/>
      <c r="P89" s="59" t="s">
        <v>118</v>
      </c>
      <c r="Q89" s="41">
        <v>128.49356890534881</v>
      </c>
      <c r="R89" s="41">
        <v>3854807.0671604644</v>
      </c>
      <c r="S89" s="43"/>
      <c r="T89" s="41"/>
      <c r="U89" s="38">
        <v>3854807.0671604644</v>
      </c>
      <c r="V89" s="38">
        <v>3854.8070671604642</v>
      </c>
      <c r="W89" s="42"/>
      <c r="X89" s="42"/>
    </row>
    <row r="90" spans="1:27" x14ac:dyDescent="0.2">
      <c r="A90" s="59" t="s">
        <v>119</v>
      </c>
      <c r="B90" s="41">
        <v>781.62428513620057</v>
      </c>
      <c r="C90" s="41">
        <v>7816242.8513620058</v>
      </c>
      <c r="D90" s="43"/>
      <c r="E90" s="41"/>
      <c r="F90" s="38">
        <v>7816242.8513620058</v>
      </c>
      <c r="G90" s="38">
        <v>7816.2428513620061</v>
      </c>
      <c r="H90" s="42"/>
      <c r="I90" s="42"/>
      <c r="P90" s="59" t="s">
        <v>119</v>
      </c>
      <c r="Q90" s="41">
        <v>104.49894289649907</v>
      </c>
      <c r="R90" s="41">
        <v>3134968.2868949724</v>
      </c>
      <c r="S90" s="43"/>
      <c r="T90" s="41"/>
      <c r="U90" s="38">
        <v>3134968.2868949724</v>
      </c>
      <c r="V90" s="38">
        <v>3134.9682868949726</v>
      </c>
      <c r="W90" s="42"/>
      <c r="X90" s="42"/>
    </row>
    <row r="91" spans="1:27" x14ac:dyDescent="0.2">
      <c r="A91" s="59" t="s">
        <v>126</v>
      </c>
      <c r="B91" s="41">
        <v>76.808503439904015</v>
      </c>
      <c r="C91" s="41">
        <v>768085.03439904016</v>
      </c>
      <c r="D91" s="43"/>
      <c r="E91" s="41"/>
      <c r="F91" s="38">
        <v>768085.03439904016</v>
      </c>
      <c r="G91" s="38">
        <v>768.08503439904018</v>
      </c>
      <c r="H91" s="42"/>
      <c r="I91" s="42"/>
      <c r="P91" s="59" t="s">
        <v>126</v>
      </c>
      <c r="Q91" s="41">
        <v>33.549963071887781</v>
      </c>
      <c r="R91" s="41">
        <v>1006498.8921566334</v>
      </c>
      <c r="S91" s="43"/>
      <c r="T91" s="41"/>
      <c r="U91" s="38">
        <v>1006498.8921566334</v>
      </c>
      <c r="V91" s="38">
        <v>1006.4988921566335</v>
      </c>
      <c r="W91" s="42"/>
      <c r="X91" s="42"/>
    </row>
    <row r="92" spans="1:27" x14ac:dyDescent="0.2">
      <c r="A92" s="59" t="s">
        <v>127</v>
      </c>
      <c r="B92" s="41">
        <v>91.338841643198492</v>
      </c>
      <c r="C92" s="41">
        <v>913388.41643198486</v>
      </c>
      <c r="D92" s="43"/>
      <c r="E92" s="41"/>
      <c r="F92" s="38">
        <v>913388.41643198486</v>
      </c>
      <c r="G92" s="38">
        <v>913.38841643198487</v>
      </c>
      <c r="H92" s="42"/>
      <c r="I92" s="42"/>
      <c r="P92" s="59" t="s">
        <v>127</v>
      </c>
      <c r="Q92" s="41">
        <v>39.828675427878117</v>
      </c>
      <c r="R92" s="41">
        <v>1194860.2628363436</v>
      </c>
      <c r="S92" s="43"/>
      <c r="T92" s="41"/>
      <c r="U92" s="38">
        <v>1194860.2628363436</v>
      </c>
      <c r="V92" s="38">
        <v>1194.8602628363435</v>
      </c>
      <c r="W92" s="42"/>
      <c r="X92" s="42"/>
    </row>
    <row r="93" spans="1:27" x14ac:dyDescent="0.2">
      <c r="A93" s="59" t="s">
        <v>128</v>
      </c>
      <c r="B93" s="41">
        <v>85.336216629201047</v>
      </c>
      <c r="C93" s="41">
        <v>853362.16629201046</v>
      </c>
      <c r="D93" s="43"/>
      <c r="E93" s="41"/>
      <c r="F93" s="38">
        <v>853362.16629201046</v>
      </c>
      <c r="G93" s="38">
        <v>853.36216629201044</v>
      </c>
      <c r="H93" s="42"/>
      <c r="I93" s="42"/>
      <c r="K93" s="15" t="s">
        <v>132</v>
      </c>
      <c r="L93" s="15">
        <v>14314</v>
      </c>
      <c r="P93" s="59" t="s">
        <v>128</v>
      </c>
      <c r="Q93" s="41">
        <v>38.141258106861194</v>
      </c>
      <c r="R93" s="41">
        <v>1144237.7432058358</v>
      </c>
      <c r="S93" s="43"/>
      <c r="T93" s="41"/>
      <c r="U93" s="38">
        <v>1144237.7432058358</v>
      </c>
      <c r="V93" s="38">
        <v>1144.2377432058358</v>
      </c>
      <c r="W93" s="42"/>
      <c r="X93" s="42"/>
      <c r="Z93" s="15" t="s">
        <v>132</v>
      </c>
      <c r="AA93" s="15">
        <v>19460</v>
      </c>
    </row>
    <row r="94" spans="1:27" x14ac:dyDescent="0.2">
      <c r="A94" s="54"/>
      <c r="B94" s="41">
        <v>-6.3081178192527965</v>
      </c>
      <c r="C94" s="41">
        <v>-63081.178192527965</v>
      </c>
      <c r="D94" s="43"/>
      <c r="E94" s="41"/>
      <c r="F94" s="38">
        <v>-63081.178192527965</v>
      </c>
      <c r="G94" s="38">
        <v>-63.081178192527965</v>
      </c>
      <c r="H94" s="42"/>
      <c r="I94" s="42"/>
      <c r="K94" s="15" t="s">
        <v>133</v>
      </c>
      <c r="L94" s="15">
        <v>4669.1000000000004</v>
      </c>
      <c r="P94" s="54" t="s">
        <v>136</v>
      </c>
      <c r="Q94" s="41">
        <v>-9.6632125885088875</v>
      </c>
      <c r="R94" s="41"/>
      <c r="S94" s="43"/>
      <c r="T94" s="41"/>
      <c r="U94" s="38" t="e">
        <v>#DIV/0!</v>
      </c>
      <c r="V94" s="38" t="e">
        <v>#DIV/0!</v>
      </c>
      <c r="W94" s="42"/>
      <c r="X94" s="42"/>
      <c r="Z94" s="15" t="s">
        <v>133</v>
      </c>
      <c r="AA94" s="15">
        <v>7351.8</v>
      </c>
    </row>
    <row r="95" spans="1:27" x14ac:dyDescent="0.2">
      <c r="A95" s="54"/>
      <c r="B95" s="41">
        <v>-2.7477115700313668</v>
      </c>
      <c r="C95" s="41">
        <v>-27477.115700313669</v>
      </c>
      <c r="D95" s="43"/>
      <c r="E95" s="41"/>
      <c r="F95" s="38">
        <v>-27477.115700313669</v>
      </c>
      <c r="G95" s="38">
        <v>-27.477115700313668</v>
      </c>
      <c r="H95" s="42"/>
      <c r="I95" s="42"/>
      <c r="K95" s="15" t="s">
        <v>29</v>
      </c>
      <c r="L95" s="15">
        <v>925.81</v>
      </c>
      <c r="P95" s="54" t="s">
        <v>137</v>
      </c>
      <c r="Q95" s="41">
        <v>-8.8302134882066685</v>
      </c>
      <c r="R95" s="41"/>
      <c r="S95" s="43"/>
      <c r="T95" s="41"/>
      <c r="U95" s="38" t="e">
        <v>#DIV/0!</v>
      </c>
      <c r="V95" s="38" t="e">
        <v>#DIV/0!</v>
      </c>
      <c r="W95" s="42"/>
      <c r="X95" s="42"/>
      <c r="Z95" s="15" t="s">
        <v>29</v>
      </c>
      <c r="AA95" s="15">
        <v>1196.5999999999999</v>
      </c>
    </row>
    <row r="96" spans="1:27" x14ac:dyDescent="0.2">
      <c r="A96" s="54"/>
      <c r="B96" s="41">
        <v>-9.8735893996549446</v>
      </c>
      <c r="C96" s="41">
        <v>-98735.89399654945</v>
      </c>
      <c r="D96" s="43"/>
      <c r="E96" s="41"/>
      <c r="F96" s="38">
        <v>-98735.89399654945</v>
      </c>
      <c r="G96" s="38">
        <v>-98.73589399654945</v>
      </c>
      <c r="H96" s="42"/>
      <c r="I96" s="42"/>
      <c r="K96" s="15" t="s">
        <v>134</v>
      </c>
      <c r="L96" s="15">
        <v>8.0503999999999998</v>
      </c>
      <c r="P96" s="54" t="s">
        <v>138</v>
      </c>
      <c r="Q96" s="41" t="e">
        <v>#DIV/0!</v>
      </c>
      <c r="R96" s="41" t="e">
        <v>#DIV/0!</v>
      </c>
      <c r="S96" s="43"/>
      <c r="T96" s="41"/>
      <c r="U96" s="38" t="e">
        <v>#DIV/0!</v>
      </c>
      <c r="V96" s="38" t="e">
        <v>#DIV/0!</v>
      </c>
      <c r="W96" s="42"/>
      <c r="X96" s="42"/>
      <c r="Z96" s="15" t="s">
        <v>134</v>
      </c>
      <c r="AA96" s="15">
        <v>9.7827999999999999</v>
      </c>
    </row>
    <row r="97" spans="1:27" x14ac:dyDescent="0.2">
      <c r="A97" s="54"/>
      <c r="B97" s="41">
        <v>-12.118851062647476</v>
      </c>
      <c r="C97" s="41">
        <v>-121188.51062647476</v>
      </c>
      <c r="D97" s="43"/>
      <c r="E97" s="41"/>
      <c r="F97" s="38">
        <v>-121188.51062647476</v>
      </c>
      <c r="G97" s="38">
        <v>-121.18851062647477</v>
      </c>
      <c r="H97" s="42"/>
      <c r="I97" s="42"/>
      <c r="P97" s="54" t="s">
        <v>139</v>
      </c>
      <c r="Q97" s="41" t="e">
        <v>#DIV/0!</v>
      </c>
      <c r="R97" s="41" t="e">
        <v>#DIV/0!</v>
      </c>
      <c r="S97" s="43"/>
      <c r="T97" s="41"/>
      <c r="U97" s="38" t="e">
        <v>#DIV/0!</v>
      </c>
      <c r="V97" s="38" t="e">
        <v>#DIV/0!</v>
      </c>
      <c r="W97" s="42"/>
      <c r="X97" s="42"/>
    </row>
    <row r="98" spans="1:27" x14ac:dyDescent="0.2">
      <c r="A98" s="54"/>
      <c r="B98" s="41">
        <v>-11.300606878801345</v>
      </c>
      <c r="C98" s="41">
        <v>-113006.06878801345</v>
      </c>
      <c r="D98" s="43"/>
      <c r="E98" s="41"/>
      <c r="F98" s="38">
        <v>-113006.06878801345</v>
      </c>
      <c r="G98" s="38">
        <v>-113.00606878801345</v>
      </c>
      <c r="H98" s="42"/>
      <c r="I98" s="42"/>
      <c r="J98" s="55"/>
      <c r="P98" s="54" t="s">
        <v>140</v>
      </c>
      <c r="Q98" s="41" t="e">
        <v>#DIV/0!</v>
      </c>
      <c r="R98" s="41" t="e">
        <v>#DIV/0!</v>
      </c>
      <c r="S98" s="43"/>
      <c r="T98" s="41"/>
      <c r="U98" s="38" t="e">
        <v>#DIV/0!</v>
      </c>
      <c r="V98" s="38" t="e">
        <v>#DIV/0!</v>
      </c>
      <c r="W98" s="42"/>
      <c r="X98" s="42"/>
      <c r="Y98" s="55"/>
    </row>
    <row r="99" spans="1:27" x14ac:dyDescent="0.2">
      <c r="A99" s="54"/>
      <c r="B99" s="41">
        <v>-10.346869978134308</v>
      </c>
      <c r="C99" s="41">
        <v>-103468.69978134308</v>
      </c>
      <c r="D99" s="43"/>
      <c r="E99" s="41"/>
      <c r="F99" s="38">
        <v>-103468.69978134308</v>
      </c>
      <c r="G99" s="38">
        <v>-103.46869978134308</v>
      </c>
      <c r="H99" s="42"/>
      <c r="I99" s="42"/>
      <c r="J99" s="55"/>
      <c r="P99" s="54" t="s">
        <v>141</v>
      </c>
      <c r="Q99" s="41" t="e">
        <v>#DIV/0!</v>
      </c>
      <c r="R99" s="41" t="e">
        <v>#DIV/0!</v>
      </c>
      <c r="S99" s="43"/>
      <c r="T99" s="41"/>
      <c r="U99" s="38" t="e">
        <v>#DIV/0!</v>
      </c>
      <c r="V99" s="38" t="e">
        <v>#DIV/0!</v>
      </c>
      <c r="W99" s="42"/>
      <c r="X99" s="42"/>
      <c r="Y99" s="55"/>
    </row>
    <row r="100" spans="1:27" x14ac:dyDescent="0.2">
      <c r="A100" s="54"/>
      <c r="B100" s="41">
        <v>-10.965707786810222</v>
      </c>
      <c r="C100" s="41">
        <v>-109657.07786810222</v>
      </c>
      <c r="D100" s="41"/>
      <c r="E100" s="41"/>
      <c r="F100" s="38">
        <v>-109657.07786810222</v>
      </c>
      <c r="G100" s="38">
        <v>-109.65707786810222</v>
      </c>
      <c r="H100" s="42"/>
      <c r="I100" s="42"/>
      <c r="J100" s="55"/>
      <c r="K100" s="29"/>
      <c r="L100" s="29"/>
      <c r="P100" s="54" t="s">
        <v>142</v>
      </c>
      <c r="Q100" s="41" t="e">
        <v>#DIV/0!</v>
      </c>
      <c r="R100" s="41" t="e">
        <v>#DIV/0!</v>
      </c>
      <c r="S100" s="41"/>
      <c r="T100" s="41"/>
      <c r="U100" s="38" t="e">
        <v>#DIV/0!</v>
      </c>
      <c r="V100" s="38" t="e">
        <v>#DIV/0!</v>
      </c>
      <c r="W100" s="42"/>
      <c r="X100" s="42"/>
      <c r="Y100" s="55"/>
      <c r="Z100" s="29"/>
      <c r="AA100" s="29"/>
    </row>
    <row r="101" spans="1:27" x14ac:dyDescent="0.2">
      <c r="A101" s="54"/>
      <c r="B101" s="41">
        <v>-8.2357485633362071</v>
      </c>
      <c r="C101" s="41">
        <v>-82357.48563336207</v>
      </c>
      <c r="D101" s="44"/>
      <c r="E101" s="44"/>
      <c r="F101" s="38">
        <v>-82357.48563336207</v>
      </c>
      <c r="G101" s="38">
        <v>-82.357485633362074</v>
      </c>
      <c r="H101" s="42"/>
      <c r="I101" s="42"/>
      <c r="K101" s="29"/>
      <c r="L101" s="29"/>
      <c r="P101" s="54" t="s">
        <v>143</v>
      </c>
      <c r="Q101" s="41" t="e">
        <v>#DIV/0!</v>
      </c>
      <c r="R101" s="41" t="e">
        <v>#DIV/0!</v>
      </c>
      <c r="S101" s="44"/>
      <c r="T101" s="44"/>
      <c r="U101" s="38" t="e">
        <v>#DIV/0!</v>
      </c>
      <c r="V101" s="38" t="e">
        <v>#DIV/0!</v>
      </c>
      <c r="W101" s="42"/>
      <c r="X101" s="42"/>
      <c r="Z101" s="29"/>
      <c r="AA101" s="29"/>
    </row>
    <row r="102" spans="1:27" x14ac:dyDescent="0.2">
      <c r="A102" s="54"/>
      <c r="B102" s="41">
        <v>-2.7041130224979852</v>
      </c>
      <c r="C102" s="41">
        <v>-27041.130224979854</v>
      </c>
      <c r="D102" s="45"/>
      <c r="E102" s="45"/>
      <c r="F102" s="38">
        <v>-27041.130224979854</v>
      </c>
      <c r="G102" s="38">
        <v>-27.041130224979852</v>
      </c>
      <c r="H102" s="42"/>
      <c r="I102" s="42"/>
      <c r="K102" s="29"/>
      <c r="L102" s="29"/>
      <c r="P102" s="54" t="s">
        <v>144</v>
      </c>
      <c r="Q102" s="41" t="e">
        <v>#DIV/0!</v>
      </c>
      <c r="R102" s="41" t="e">
        <v>#DIV/0!</v>
      </c>
      <c r="S102" s="45"/>
      <c r="T102" s="45"/>
      <c r="U102" s="38" t="e">
        <v>#DIV/0!</v>
      </c>
      <c r="V102" s="38" t="e">
        <v>#DIV/0!</v>
      </c>
      <c r="W102" s="42"/>
      <c r="X102" s="42"/>
      <c r="Z102" s="29"/>
      <c r="AA102" s="29"/>
    </row>
    <row r="103" spans="1:27" x14ac:dyDescent="0.2">
      <c r="A103" s="54"/>
      <c r="B103" s="41">
        <v>42.203945779754797</v>
      </c>
      <c r="C103" s="41">
        <v>422039.45779754798</v>
      </c>
      <c r="D103" s="45"/>
      <c r="E103" s="45"/>
      <c r="F103" s="38">
        <v>422039.45779754798</v>
      </c>
      <c r="G103" s="38">
        <v>422.03945779754798</v>
      </c>
      <c r="H103" s="42"/>
      <c r="I103" s="42"/>
      <c r="P103" s="54" t="s">
        <v>145</v>
      </c>
      <c r="Q103" s="41" t="e">
        <v>#DIV/0!</v>
      </c>
      <c r="R103" s="41" t="e">
        <v>#DIV/0!</v>
      </c>
      <c r="S103" s="45"/>
      <c r="T103" s="45"/>
      <c r="U103" s="38" t="e">
        <v>#DIV/0!</v>
      </c>
      <c r="V103" s="38" t="e">
        <v>#DIV/0!</v>
      </c>
      <c r="W103" s="42"/>
      <c r="X103" s="42"/>
    </row>
    <row r="104" spans="1:27" x14ac:dyDescent="0.2">
      <c r="A104" s="54"/>
      <c r="B104" s="41" t="e">
        <v>#DIV/0!</v>
      </c>
      <c r="C104" s="41" t="e">
        <v>#DIV/0!</v>
      </c>
      <c r="D104" s="45"/>
      <c r="E104" s="45"/>
      <c r="F104" s="38" t="e">
        <v>#DIV/0!</v>
      </c>
      <c r="G104" s="38" t="e">
        <v>#DIV/0!</v>
      </c>
      <c r="H104" s="42"/>
      <c r="I104" s="42"/>
      <c r="P104" s="54" t="s">
        <v>146</v>
      </c>
      <c r="Q104" s="41" t="e">
        <v>#DIV/0!</v>
      </c>
      <c r="R104" s="41" t="e">
        <v>#DIV/0!</v>
      </c>
      <c r="S104" s="45"/>
      <c r="T104" s="45"/>
      <c r="U104" s="38" t="e">
        <v>#DIV/0!</v>
      </c>
      <c r="V104" s="38" t="e">
        <v>#DIV/0!</v>
      </c>
      <c r="W104" s="42"/>
      <c r="X104" s="42"/>
    </row>
    <row r="105" spans="1:27" x14ac:dyDescent="0.2">
      <c r="A105" s="54"/>
      <c r="B105" s="41" t="e">
        <v>#DIV/0!</v>
      </c>
      <c r="C105" s="41" t="e">
        <v>#DIV/0!</v>
      </c>
      <c r="D105" s="45"/>
      <c r="E105" s="45"/>
      <c r="F105" s="38" t="e">
        <v>#DIV/0!</v>
      </c>
      <c r="G105" s="38" t="e">
        <v>#DIV/0!</v>
      </c>
      <c r="H105" s="42"/>
      <c r="I105" s="42"/>
      <c r="P105" s="54" t="s">
        <v>147</v>
      </c>
      <c r="Q105" s="41" t="e">
        <v>#DIV/0!</v>
      </c>
      <c r="R105" s="41" t="e">
        <v>#DIV/0!</v>
      </c>
      <c r="S105" s="45"/>
      <c r="T105" s="45"/>
      <c r="U105" s="38" t="e">
        <v>#DIV/0!</v>
      </c>
      <c r="V105" s="38" t="e">
        <v>#DIV/0!</v>
      </c>
      <c r="W105" s="42"/>
      <c r="X105" s="42"/>
    </row>
    <row r="106" spans="1:27" x14ac:dyDescent="0.2">
      <c r="A106" s="60"/>
      <c r="B106" s="41" t="e">
        <v>#DIV/0!</v>
      </c>
      <c r="C106" s="41" t="e">
        <v>#DIV/0!</v>
      </c>
      <c r="D106" s="45"/>
      <c r="E106" s="45"/>
      <c r="F106" s="38" t="e">
        <v>#DIV/0!</v>
      </c>
      <c r="G106" s="38" t="e">
        <v>#DIV/0!</v>
      </c>
      <c r="H106" s="42"/>
      <c r="I106" s="42"/>
      <c r="P106" s="60"/>
      <c r="Q106" s="41" t="e">
        <v>#DIV/0!</v>
      </c>
      <c r="R106" s="41" t="e">
        <v>#DIV/0!</v>
      </c>
      <c r="S106" s="45"/>
      <c r="T106" s="45"/>
      <c r="U106" s="38" t="e">
        <v>#DIV/0!</v>
      </c>
      <c r="V106" s="38" t="e">
        <v>#DIV/0!</v>
      </c>
      <c r="W106" s="42"/>
      <c r="X106" s="42"/>
    </row>
    <row r="107" spans="1:27" x14ac:dyDescent="0.2">
      <c r="A107" s="60"/>
      <c r="B107" s="41" t="e">
        <v>#DIV/0!</v>
      </c>
      <c r="C107" s="41" t="e">
        <v>#DIV/0!</v>
      </c>
      <c r="D107" s="45"/>
      <c r="E107" s="45"/>
      <c r="F107" s="38" t="e">
        <v>#DIV/0!</v>
      </c>
      <c r="G107" s="38" t="e">
        <v>#DIV/0!</v>
      </c>
      <c r="H107" s="42"/>
      <c r="I107" s="42"/>
      <c r="P107" s="60"/>
      <c r="Q107" s="41" t="e">
        <v>#DIV/0!</v>
      </c>
      <c r="R107" s="41" t="e">
        <v>#DIV/0!</v>
      </c>
      <c r="S107" s="45"/>
      <c r="T107" s="45"/>
      <c r="U107" s="38" t="e">
        <v>#DIV/0!</v>
      </c>
      <c r="V107" s="38" t="e">
        <v>#DIV/0!</v>
      </c>
      <c r="W107" s="42"/>
      <c r="X107" s="42"/>
    </row>
    <row r="108" spans="1:27" x14ac:dyDescent="0.2">
      <c r="A108" s="54"/>
      <c r="B108" s="41" t="e">
        <v>#DIV/0!</v>
      </c>
      <c r="C108" s="41" t="e">
        <v>#DIV/0!</v>
      </c>
      <c r="D108" s="45"/>
      <c r="E108" s="45"/>
      <c r="F108" s="38" t="e">
        <v>#DIV/0!</v>
      </c>
      <c r="G108" s="38" t="e">
        <v>#DIV/0!</v>
      </c>
      <c r="H108" s="42"/>
      <c r="I108" s="42"/>
      <c r="P108" s="54"/>
      <c r="Q108" s="41" t="e">
        <v>#DIV/0!</v>
      </c>
      <c r="R108" s="41" t="e">
        <v>#DIV/0!</v>
      </c>
      <c r="S108" s="45"/>
      <c r="T108" s="45"/>
      <c r="U108" s="38" t="e">
        <v>#DIV/0!</v>
      </c>
      <c r="V108" s="38" t="e">
        <v>#DIV/0!</v>
      </c>
      <c r="W108" s="42"/>
      <c r="X108" s="42"/>
    </row>
    <row r="109" spans="1:27" x14ac:dyDescent="0.2">
      <c r="A109" s="54"/>
      <c r="B109" s="41" t="e">
        <v>#DIV/0!</v>
      </c>
      <c r="C109" s="41" t="e">
        <v>#DIV/0!</v>
      </c>
      <c r="D109" s="45"/>
      <c r="E109" s="45"/>
      <c r="F109" s="38" t="e">
        <v>#DIV/0!</v>
      </c>
      <c r="G109" s="38" t="e">
        <v>#DIV/0!</v>
      </c>
      <c r="H109" s="42"/>
      <c r="I109" s="42"/>
      <c r="P109" s="54"/>
      <c r="Q109" s="41" t="e">
        <v>#DIV/0!</v>
      </c>
      <c r="R109" s="41" t="e">
        <v>#DIV/0!</v>
      </c>
      <c r="S109" s="45"/>
      <c r="T109" s="45"/>
      <c r="U109" s="38" t="e">
        <v>#DIV/0!</v>
      </c>
      <c r="V109" s="38" t="e">
        <v>#DIV/0!</v>
      </c>
      <c r="W109" s="42"/>
      <c r="X109" s="42"/>
    </row>
    <row r="110" spans="1:27" x14ac:dyDescent="0.2">
      <c r="A110" s="54"/>
      <c r="B110" s="41" t="e">
        <v>#DIV/0!</v>
      </c>
      <c r="C110" s="41" t="e">
        <v>#DIV/0!</v>
      </c>
      <c r="D110" s="45"/>
      <c r="E110" s="45"/>
      <c r="F110" s="38" t="e">
        <v>#DIV/0!</v>
      </c>
      <c r="G110" s="38" t="e">
        <v>#DIV/0!</v>
      </c>
      <c r="H110" s="42"/>
      <c r="I110" s="42"/>
      <c r="P110" s="54"/>
      <c r="Q110" s="41" t="e">
        <v>#DIV/0!</v>
      </c>
      <c r="R110" s="41" t="e">
        <v>#DIV/0!</v>
      </c>
      <c r="S110" s="45"/>
      <c r="T110" s="45"/>
      <c r="U110" s="38" t="e">
        <v>#DIV/0!</v>
      </c>
      <c r="V110" s="38" t="e">
        <v>#DIV/0!</v>
      </c>
      <c r="W110" s="42"/>
      <c r="X110" s="42"/>
    </row>
    <row r="111" spans="1:27" x14ac:dyDescent="0.2">
      <c r="A111" s="54"/>
      <c r="B111" s="41" t="e">
        <v>#DIV/0!</v>
      </c>
      <c r="C111" s="41" t="e">
        <v>#DIV/0!</v>
      </c>
      <c r="D111" s="45"/>
      <c r="E111" s="45"/>
      <c r="F111" s="38" t="e">
        <v>#DIV/0!</v>
      </c>
      <c r="G111" s="38" t="e">
        <v>#DIV/0!</v>
      </c>
      <c r="H111" s="42"/>
      <c r="I111" s="42"/>
      <c r="P111" s="54"/>
      <c r="Q111" s="41" t="e">
        <v>#DIV/0!</v>
      </c>
      <c r="R111" s="41" t="e">
        <v>#DIV/0!</v>
      </c>
      <c r="S111" s="45"/>
      <c r="T111" s="45"/>
      <c r="U111" s="38" t="e">
        <v>#DIV/0!</v>
      </c>
      <c r="V111" s="38" t="e">
        <v>#DIV/0!</v>
      </c>
      <c r="W111" s="42"/>
      <c r="X111" s="42"/>
    </row>
    <row r="112" spans="1:27" x14ac:dyDescent="0.2">
      <c r="A112" s="55" t="s">
        <v>59</v>
      </c>
      <c r="B112" s="41">
        <v>495.7650345601383</v>
      </c>
      <c r="C112" s="41"/>
      <c r="D112" s="44"/>
      <c r="E112" s="44"/>
      <c r="F112" s="61"/>
      <c r="G112" s="46"/>
      <c r="H112" s="42"/>
      <c r="I112" s="42"/>
      <c r="P112" s="55" t="s">
        <v>59</v>
      </c>
      <c r="Q112" s="41">
        <v>489.99848743829313</v>
      </c>
      <c r="R112" s="41"/>
      <c r="S112" s="44"/>
      <c r="T112" s="44"/>
      <c r="U112" s="61"/>
      <c r="V112" s="46"/>
      <c r="W112" s="42"/>
      <c r="X112" s="42"/>
    </row>
    <row r="113" spans="1:17" x14ac:dyDescent="0.2">
      <c r="A113" s="55" t="s">
        <v>60</v>
      </c>
      <c r="B113" s="41">
        <v>262.347242164573</v>
      </c>
      <c r="P113" s="55" t="s">
        <v>60</v>
      </c>
      <c r="Q113" s="41">
        <v>273.46046565600227</v>
      </c>
    </row>
    <row r="114" spans="1:17" x14ac:dyDescent="0.2">
      <c r="A114" s="55" t="s">
        <v>61</v>
      </c>
      <c r="B114" s="41">
        <v>110.77950898221707</v>
      </c>
      <c r="P114" s="55" t="s">
        <v>61</v>
      </c>
      <c r="Q114" s="41">
        <v>102.69006910934505</v>
      </c>
    </row>
    <row r="115" spans="1:17" x14ac:dyDescent="0.2">
      <c r="A115" s="55" t="s">
        <v>62</v>
      </c>
      <c r="B115" s="41">
        <v>63.302486075970556</v>
      </c>
      <c r="P115" s="55" t="s">
        <v>62</v>
      </c>
      <c r="Q115" s="41">
        <v>63.740685591164393</v>
      </c>
    </row>
    <row r="116" spans="1:17" x14ac:dyDescent="0.2">
      <c r="A116" s="55" t="s">
        <v>63</v>
      </c>
      <c r="B116" s="41">
        <v>39.483658364577543</v>
      </c>
      <c r="P116" s="55" t="s">
        <v>63</v>
      </c>
      <c r="Q116" s="41">
        <v>42.811042260365227</v>
      </c>
    </row>
    <row r="117" spans="1:17" x14ac:dyDescent="0.2">
      <c r="A117" s="55" t="s">
        <v>64</v>
      </c>
      <c r="B117" s="41">
        <v>18.196330104478626</v>
      </c>
      <c r="P117" s="55" t="s">
        <v>64</v>
      </c>
      <c r="Q117" s="41">
        <v>21.263069066091564</v>
      </c>
    </row>
    <row r="118" spans="1:17" x14ac:dyDescent="0.2">
      <c r="A118" s="55" t="s">
        <v>65</v>
      </c>
      <c r="B118" s="41">
        <v>-5.4494350743876225</v>
      </c>
      <c r="P118" s="55" t="s">
        <v>65</v>
      </c>
      <c r="Q118" s="41">
        <v>-9.5437732101783208</v>
      </c>
    </row>
  </sheetData>
  <conditionalFormatting sqref="B58:M6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58:AB6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F64D-FFA4-174F-B6AD-5BFF39F58792}">
  <dimension ref="A1"/>
  <sheetViews>
    <sheetView topLeftCell="C1" zoomScaleNormal="100" workbookViewId="0">
      <selection activeCell="M21" sqref="M20:M2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AD16-61A2-764D-93A7-F3F709B2D34D}">
  <dimension ref="A1:Q92"/>
  <sheetViews>
    <sheetView workbookViewId="0">
      <selection sqref="A1:XFD1048576"/>
    </sheetView>
  </sheetViews>
  <sheetFormatPr baseColWidth="10" defaultRowHeight="16" x14ac:dyDescent="0.2"/>
  <cols>
    <col min="1" max="1" width="6" style="69" bestFit="1" customWidth="1"/>
    <col min="2" max="2" width="17" style="69" customWidth="1"/>
    <col min="3" max="3" width="10.83203125" style="69"/>
    <col min="4" max="4" width="15" style="69" customWidth="1"/>
    <col min="5" max="7" width="10.83203125" style="15"/>
    <col min="8" max="8" width="14" style="15" customWidth="1"/>
    <col min="9" max="10" width="12.6640625" style="15" customWidth="1"/>
    <col min="11" max="11" width="15.6640625" style="15" customWidth="1"/>
    <col min="12" max="12" width="15.1640625" style="15" bestFit="1" customWidth="1"/>
    <col min="13" max="14" width="17.33203125" style="15" bestFit="1" customWidth="1"/>
    <col min="15" max="15" width="17.83203125" style="15" bestFit="1" customWidth="1"/>
    <col min="16" max="16" width="13.5" style="15" bestFit="1" customWidth="1"/>
    <col min="17" max="17" width="12.1640625" style="15" bestFit="1" customWidth="1"/>
    <col min="18" max="16384" width="10.83203125" style="15"/>
  </cols>
  <sheetData>
    <row r="1" spans="1:17" ht="19" x14ac:dyDescent="0.25">
      <c r="A1" s="18"/>
      <c r="B1" s="18"/>
      <c r="C1" s="18"/>
      <c r="D1" s="18"/>
    </row>
    <row r="2" spans="1:17" s="63" customFormat="1" ht="20" thickBot="1" x14ac:dyDescent="0.3">
      <c r="A2" s="62" t="s">
        <v>149</v>
      </c>
      <c r="B2" s="62" t="s">
        <v>150</v>
      </c>
      <c r="C2" s="62" t="s">
        <v>151</v>
      </c>
      <c r="D2" s="62" t="s">
        <v>152</v>
      </c>
      <c r="E2" s="62" t="s">
        <v>153</v>
      </c>
      <c r="F2" s="62" t="s">
        <v>154</v>
      </c>
      <c r="G2" s="62" t="s">
        <v>34</v>
      </c>
      <c r="H2" s="62" t="s">
        <v>155</v>
      </c>
      <c r="I2" s="62" t="s">
        <v>156</v>
      </c>
      <c r="J2" s="62" t="s">
        <v>157</v>
      </c>
      <c r="K2" s="62" t="s">
        <v>158</v>
      </c>
      <c r="L2" s="62" t="s">
        <v>159</v>
      </c>
      <c r="M2" s="62" t="s">
        <v>160</v>
      </c>
      <c r="N2" s="62" t="s">
        <v>161</v>
      </c>
      <c r="O2" s="62" t="s">
        <v>162</v>
      </c>
      <c r="P2" s="62" t="s">
        <v>163</v>
      </c>
      <c r="Q2" s="62" t="s">
        <v>164</v>
      </c>
    </row>
    <row r="3" spans="1:17" s="67" customFormat="1" ht="17" thickTop="1" x14ac:dyDescent="0.2">
      <c r="A3" s="64">
        <v>1</v>
      </c>
      <c r="B3" s="65" t="s">
        <v>9</v>
      </c>
      <c r="C3" s="64">
        <v>17</v>
      </c>
      <c r="D3" s="64" t="s">
        <v>1</v>
      </c>
      <c r="E3" s="65">
        <v>32.378563</v>
      </c>
      <c r="F3" s="65">
        <v>20.926748</v>
      </c>
      <c r="G3" s="66">
        <f t="shared" ref="G3:G50" si="0">E3-F3</f>
        <v>11.451815</v>
      </c>
      <c r="H3" s="66">
        <f t="shared" ref="H3:H17" si="1">$O$15-G3</f>
        <v>0.13392433333333109</v>
      </c>
      <c r="I3" s="66">
        <f t="shared" ref="I3:I17" si="2">$N$15-G3</f>
        <v>-5.2544666666666018E-2</v>
      </c>
      <c r="J3" s="66">
        <f t="shared" ref="J3:J17" si="3">$M$15-G3</f>
        <v>-1.2038083333333329</v>
      </c>
      <c r="K3" s="66">
        <f t="shared" ref="K3:L26" si="4">POWER(2,H3)</f>
        <v>1.0972743860730629</v>
      </c>
      <c r="L3" s="66">
        <f t="shared" si="4"/>
        <v>0.96423408454901904</v>
      </c>
    </row>
    <row r="4" spans="1:17" x14ac:dyDescent="0.2">
      <c r="A4" s="64">
        <v>2</v>
      </c>
      <c r="B4" s="68" t="s">
        <v>9</v>
      </c>
      <c r="C4" s="69">
        <v>18</v>
      </c>
      <c r="D4" s="69" t="s">
        <v>1</v>
      </c>
      <c r="E4" s="68">
        <v>32.456511999999996</v>
      </c>
      <c r="F4" s="68">
        <v>21.265823000000001</v>
      </c>
      <c r="G4" s="29">
        <f t="shared" si="0"/>
        <v>11.190688999999995</v>
      </c>
      <c r="H4" s="29">
        <f t="shared" si="1"/>
        <v>0.3950503333333355</v>
      </c>
      <c r="I4" s="29">
        <f t="shared" si="2"/>
        <v>0.20858133333333839</v>
      </c>
      <c r="J4" s="29">
        <f t="shared" si="3"/>
        <v>-0.94268233333332851</v>
      </c>
      <c r="K4" s="29">
        <f t="shared" si="4"/>
        <v>1.3149886372649875</v>
      </c>
      <c r="L4" s="29">
        <f t="shared" si="4"/>
        <v>1.155551319650634</v>
      </c>
      <c r="P4" s="29"/>
      <c r="Q4" s="29"/>
    </row>
    <row r="5" spans="1:17" x14ac:dyDescent="0.2">
      <c r="A5" s="64">
        <v>3</v>
      </c>
      <c r="B5" s="68" t="s">
        <v>9</v>
      </c>
      <c r="C5" s="69">
        <v>19</v>
      </c>
      <c r="D5" s="69" t="s">
        <v>1</v>
      </c>
      <c r="E5" s="68">
        <v>34.759143999999999</v>
      </c>
      <c r="F5" s="68">
        <v>22.64443</v>
      </c>
      <c r="G5" s="29">
        <f t="shared" si="0"/>
        <v>12.114713999999999</v>
      </c>
      <c r="H5" s="29">
        <f t="shared" si="1"/>
        <v>-0.52897466666666837</v>
      </c>
      <c r="I5" s="29">
        <f t="shared" si="2"/>
        <v>-0.71544366666666548</v>
      </c>
      <c r="J5" s="29">
        <f t="shared" si="3"/>
        <v>-1.8667073333333324</v>
      </c>
      <c r="K5" s="29">
        <f t="shared" si="4"/>
        <v>0.69304711243754213</v>
      </c>
      <c r="L5" s="29">
        <f t="shared" si="4"/>
        <v>0.60901781404205479</v>
      </c>
      <c r="M5" s="29"/>
      <c r="N5" s="29"/>
    </row>
    <row r="6" spans="1:17" x14ac:dyDescent="0.2">
      <c r="A6" s="64">
        <v>8</v>
      </c>
      <c r="B6" s="70" t="s">
        <v>9</v>
      </c>
      <c r="C6" s="69">
        <v>9</v>
      </c>
      <c r="D6" s="69" t="s">
        <v>165</v>
      </c>
      <c r="E6" s="70">
        <v>31.548812999999999</v>
      </c>
      <c r="F6" s="70">
        <v>20.917656000000001</v>
      </c>
      <c r="G6" s="29">
        <f t="shared" si="0"/>
        <v>10.631156999999998</v>
      </c>
      <c r="H6" s="29">
        <f t="shared" si="1"/>
        <v>0.95458233333333276</v>
      </c>
      <c r="I6" s="29">
        <f t="shared" si="2"/>
        <v>0.76811333333333565</v>
      </c>
      <c r="J6" s="29">
        <f t="shared" si="3"/>
        <v>-0.38315033333333126</v>
      </c>
      <c r="K6" s="71">
        <f t="shared" si="4"/>
        <v>1.9380184876270861</v>
      </c>
      <c r="L6" s="72">
        <f t="shared" si="4"/>
        <v>1.7030411955061788</v>
      </c>
    </row>
    <row r="7" spans="1:17" x14ac:dyDescent="0.2">
      <c r="A7" s="64">
        <v>9</v>
      </c>
      <c r="B7" s="70" t="s">
        <v>9</v>
      </c>
      <c r="C7" s="69">
        <v>10</v>
      </c>
      <c r="D7" s="69" t="s">
        <v>165</v>
      </c>
      <c r="E7" s="70">
        <v>31.667542000000001</v>
      </c>
      <c r="F7" s="70">
        <v>20.792715000000001</v>
      </c>
      <c r="G7" s="29">
        <f t="shared" si="0"/>
        <v>10.874827</v>
      </c>
      <c r="H7" s="29">
        <f t="shared" si="1"/>
        <v>0.71091233333333115</v>
      </c>
      <c r="I7" s="29">
        <f t="shared" si="2"/>
        <v>0.52444333333333404</v>
      </c>
      <c r="J7" s="29">
        <f t="shared" si="3"/>
        <v>-0.62682033333333287</v>
      </c>
      <c r="K7" s="71">
        <f t="shared" si="4"/>
        <v>1.6368388961662232</v>
      </c>
      <c r="L7" s="72">
        <f t="shared" si="4"/>
        <v>1.4383784718127675</v>
      </c>
    </row>
    <row r="8" spans="1:17" x14ac:dyDescent="0.2">
      <c r="A8" s="64">
        <v>10</v>
      </c>
      <c r="B8" s="70" t="s">
        <v>9</v>
      </c>
      <c r="C8" s="69">
        <v>11</v>
      </c>
      <c r="D8" s="69" t="s">
        <v>165</v>
      </c>
      <c r="E8" s="70">
        <v>31.712136999999998</v>
      </c>
      <c r="F8" s="70">
        <v>20.497212999999999</v>
      </c>
      <c r="G8" s="29">
        <f t="shared" si="0"/>
        <v>11.214924</v>
      </c>
      <c r="H8" s="29">
        <f t="shared" si="1"/>
        <v>0.37081533333333105</v>
      </c>
      <c r="I8" s="29">
        <f t="shared" si="2"/>
        <v>0.18434633333333394</v>
      </c>
      <c r="J8" s="29">
        <f t="shared" si="3"/>
        <v>-0.96691733333333296</v>
      </c>
      <c r="K8" s="71">
        <f t="shared" si="4"/>
        <v>1.2930834050930571</v>
      </c>
      <c r="L8" s="72">
        <f t="shared" si="4"/>
        <v>1.1363020126785413</v>
      </c>
    </row>
    <row r="9" spans="1:17" x14ac:dyDescent="0.2">
      <c r="A9" s="64">
        <v>11</v>
      </c>
      <c r="B9" s="73" t="s">
        <v>9</v>
      </c>
      <c r="C9" s="69">
        <v>1</v>
      </c>
      <c r="D9" s="69" t="s">
        <v>166</v>
      </c>
      <c r="E9" s="73">
        <v>31.898223999999999</v>
      </c>
      <c r="F9" s="73">
        <v>20.684763</v>
      </c>
      <c r="G9" s="29">
        <f t="shared" si="0"/>
        <v>11.213460999999999</v>
      </c>
      <c r="H9" s="29">
        <f t="shared" si="1"/>
        <v>0.37227833333333216</v>
      </c>
      <c r="I9" s="29">
        <f t="shared" si="2"/>
        <v>0.18580933333333505</v>
      </c>
      <c r="J9" s="29">
        <f t="shared" si="3"/>
        <v>-0.96545433333333186</v>
      </c>
      <c r="K9" s="29">
        <f t="shared" si="4"/>
        <v>1.2943953528683017</v>
      </c>
      <c r="L9" s="29">
        <f t="shared" si="4"/>
        <v>1.1374548918290026</v>
      </c>
    </row>
    <row r="10" spans="1:17" x14ac:dyDescent="0.2">
      <c r="A10" s="64">
        <v>12</v>
      </c>
      <c r="B10" s="73" t="s">
        <v>9</v>
      </c>
      <c r="C10" s="69">
        <v>2</v>
      </c>
      <c r="D10" s="69" t="s">
        <v>166</v>
      </c>
      <c r="E10" s="73">
        <v>32.032069999999997</v>
      </c>
      <c r="F10" s="73">
        <v>20.338697</v>
      </c>
      <c r="G10" s="29">
        <f t="shared" si="0"/>
        <v>11.693372999999998</v>
      </c>
      <c r="H10" s="29">
        <f t="shared" si="1"/>
        <v>-0.10763366666666663</v>
      </c>
      <c r="I10" s="29">
        <f t="shared" si="2"/>
        <v>-0.29410266666666374</v>
      </c>
      <c r="J10" s="29">
        <f t="shared" si="3"/>
        <v>-1.4453663333333306</v>
      </c>
      <c r="K10" s="29">
        <f t="shared" si="4"/>
        <v>0.9281091147268804</v>
      </c>
      <c r="L10" s="29">
        <f t="shared" si="4"/>
        <v>0.8155794521031362</v>
      </c>
    </row>
    <row r="11" spans="1:17" x14ac:dyDescent="0.2">
      <c r="A11" s="64">
        <v>13</v>
      </c>
      <c r="B11" s="73" t="s">
        <v>9</v>
      </c>
      <c r="C11" s="69">
        <v>7</v>
      </c>
      <c r="D11" s="69" t="s">
        <v>166</v>
      </c>
      <c r="E11" s="73">
        <v>32.159350000000003</v>
      </c>
      <c r="F11" s="73">
        <v>20.929075000000001</v>
      </c>
      <c r="G11" s="29">
        <f t="shared" si="0"/>
        <v>11.230275000000002</v>
      </c>
      <c r="H11" s="29">
        <f t="shared" si="1"/>
        <v>0.3554643333333285</v>
      </c>
      <c r="I11" s="29">
        <f t="shared" si="2"/>
        <v>0.16899533333333139</v>
      </c>
      <c r="J11" s="29">
        <f t="shared" si="3"/>
        <v>-0.98226833333333552</v>
      </c>
      <c r="K11" s="29">
        <f t="shared" si="4"/>
        <v>1.2793972907527429</v>
      </c>
      <c r="L11" s="29">
        <f t="shared" si="4"/>
        <v>1.1242752870942556</v>
      </c>
      <c r="O11" s="29"/>
    </row>
    <row r="12" spans="1:17" x14ac:dyDescent="0.2">
      <c r="A12" s="64">
        <v>14</v>
      </c>
      <c r="B12" s="73" t="s">
        <v>9</v>
      </c>
      <c r="C12" s="69">
        <v>8</v>
      </c>
      <c r="D12" s="69" t="s">
        <v>166</v>
      </c>
      <c r="E12" s="73">
        <v>32.142834000000001</v>
      </c>
      <c r="F12" s="73">
        <v>19.816084</v>
      </c>
      <c r="G12" s="29">
        <f t="shared" si="0"/>
        <v>12.326750000000001</v>
      </c>
      <c r="H12" s="29">
        <f t="shared" si="1"/>
        <v>-0.74101066666666959</v>
      </c>
      <c r="I12" s="29">
        <f t="shared" si="2"/>
        <v>-0.9274796666666667</v>
      </c>
      <c r="J12" s="29">
        <f t="shared" si="3"/>
        <v>-2.0787433333333336</v>
      </c>
      <c r="K12" s="29">
        <f t="shared" si="4"/>
        <v>0.59832005787781639</v>
      </c>
      <c r="L12" s="29">
        <f t="shared" si="4"/>
        <v>0.52577605072858913</v>
      </c>
    </row>
    <row r="13" spans="1:17" x14ac:dyDescent="0.2">
      <c r="A13" s="64">
        <v>15</v>
      </c>
      <c r="B13" s="73" t="s">
        <v>9</v>
      </c>
      <c r="C13" s="69">
        <v>12</v>
      </c>
      <c r="D13" s="69" t="s">
        <v>166</v>
      </c>
      <c r="E13" s="73">
        <v>31.98733</v>
      </c>
      <c r="F13" s="73">
        <v>21.292566000000001</v>
      </c>
      <c r="G13" s="29">
        <f t="shared" si="0"/>
        <v>10.694763999999999</v>
      </c>
      <c r="H13" s="29">
        <f t="shared" si="1"/>
        <v>0.89097533333333168</v>
      </c>
      <c r="I13" s="29">
        <f t="shared" si="2"/>
        <v>0.70450633333333457</v>
      </c>
      <c r="J13" s="29">
        <f t="shared" si="3"/>
        <v>-0.44675733333333234</v>
      </c>
      <c r="K13" s="29">
        <f t="shared" si="4"/>
        <v>1.8544293862515209</v>
      </c>
      <c r="L13" s="29">
        <f t="shared" si="4"/>
        <v>1.6295869513662118</v>
      </c>
    </row>
    <row r="14" spans="1:17" x14ac:dyDescent="0.2">
      <c r="A14" s="64">
        <v>16</v>
      </c>
      <c r="B14" s="73" t="s">
        <v>9</v>
      </c>
      <c r="C14" s="69">
        <v>13</v>
      </c>
      <c r="D14" s="69" t="s">
        <v>166</v>
      </c>
      <c r="E14" s="73">
        <v>31.999624000000001</v>
      </c>
      <c r="F14" s="73">
        <v>20.762625</v>
      </c>
      <c r="G14" s="29">
        <f t="shared" si="0"/>
        <v>11.236999000000001</v>
      </c>
      <c r="H14" s="29">
        <f t="shared" si="1"/>
        <v>0.3487403333333301</v>
      </c>
      <c r="I14" s="29">
        <f t="shared" si="2"/>
        <v>0.16227133333333299</v>
      </c>
      <c r="J14" s="29">
        <f t="shared" si="3"/>
        <v>-0.98899233333333392</v>
      </c>
      <c r="K14" s="29">
        <f t="shared" si="4"/>
        <v>1.2734482502906364</v>
      </c>
      <c r="L14" s="29">
        <f t="shared" si="4"/>
        <v>1.1190475449208022</v>
      </c>
      <c r="O14" s="29"/>
    </row>
    <row r="15" spans="1:17" x14ac:dyDescent="0.2">
      <c r="A15" s="64">
        <v>17</v>
      </c>
      <c r="B15" s="74" t="s">
        <v>9</v>
      </c>
      <c r="C15" s="69">
        <v>14</v>
      </c>
      <c r="D15" s="69" t="s">
        <v>167</v>
      </c>
      <c r="E15" s="74">
        <v>31.854050000000001</v>
      </c>
      <c r="F15" s="74">
        <v>21.238665000000001</v>
      </c>
      <c r="G15" s="29">
        <f t="shared" si="0"/>
        <v>10.615385</v>
      </c>
      <c r="H15" s="29">
        <f t="shared" si="1"/>
        <v>0.9703543333333311</v>
      </c>
      <c r="I15" s="29">
        <f t="shared" si="2"/>
        <v>0.78388533333333399</v>
      </c>
      <c r="J15" s="29">
        <f t="shared" si="3"/>
        <v>-0.36737833333333292</v>
      </c>
      <c r="K15" s="71">
        <f t="shared" si="4"/>
        <v>1.9593217555992919</v>
      </c>
      <c r="L15" s="72">
        <f t="shared" si="4"/>
        <v>1.7217615241238873</v>
      </c>
      <c r="M15" s="29">
        <f>AVERAGE(G15:G17)</f>
        <v>10.248006666666667</v>
      </c>
      <c r="N15" s="29">
        <f>AVERAGE(G9:G14)</f>
        <v>11.399270333333334</v>
      </c>
      <c r="O15" s="29">
        <f>AVERAGE(G3:G5)</f>
        <v>11.585739333333331</v>
      </c>
      <c r="P15" s="29">
        <f>AVERAGE(F3:F5)</f>
        <v>21.612333666666668</v>
      </c>
      <c r="Q15" s="15">
        <f>AVERAGE(F9:F14)</f>
        <v>20.637301666666666</v>
      </c>
    </row>
    <row r="16" spans="1:17" x14ac:dyDescent="0.2">
      <c r="A16" s="64">
        <v>18</v>
      </c>
      <c r="B16" s="74" t="s">
        <v>9</v>
      </c>
      <c r="C16" s="69">
        <v>15</v>
      </c>
      <c r="D16" s="69" t="s">
        <v>167</v>
      </c>
      <c r="E16" s="74">
        <v>32.686577</v>
      </c>
      <c r="F16" s="74">
        <v>23.082985000000001</v>
      </c>
      <c r="G16" s="29">
        <f t="shared" si="0"/>
        <v>9.603591999999999</v>
      </c>
      <c r="H16" s="29">
        <f t="shared" si="1"/>
        <v>1.9821473333333319</v>
      </c>
      <c r="I16" s="29">
        <f t="shared" si="2"/>
        <v>1.7956783333333348</v>
      </c>
      <c r="J16" s="29">
        <f t="shared" si="3"/>
        <v>0.64441466666666791</v>
      </c>
      <c r="K16" s="71">
        <f t="shared" si="4"/>
        <v>3.9508068961376033</v>
      </c>
      <c r="L16" s="72">
        <f t="shared" si="4"/>
        <v>3.4717867463950207</v>
      </c>
    </row>
    <row r="17" spans="1:17" s="80" customFormat="1" ht="17" thickBot="1" x14ac:dyDescent="0.25">
      <c r="A17" s="64">
        <v>19</v>
      </c>
      <c r="B17" s="75" t="s">
        <v>9</v>
      </c>
      <c r="C17" s="76">
        <v>16</v>
      </c>
      <c r="D17" s="76" t="s">
        <v>167</v>
      </c>
      <c r="E17" s="75">
        <v>34.070354000000002</v>
      </c>
      <c r="F17" s="75">
        <v>23.545311000000002</v>
      </c>
      <c r="G17" s="77">
        <f t="shared" si="0"/>
        <v>10.525043</v>
      </c>
      <c r="H17" s="77">
        <f t="shared" si="1"/>
        <v>1.0606963333333308</v>
      </c>
      <c r="I17" s="77">
        <f t="shared" si="2"/>
        <v>0.87422733333333369</v>
      </c>
      <c r="J17" s="77">
        <f t="shared" si="3"/>
        <v>-0.27703633333333322</v>
      </c>
      <c r="K17" s="78">
        <f>POWER(2,H17)</f>
        <v>2.0859380807243255</v>
      </c>
      <c r="L17" s="79">
        <f t="shared" si="4"/>
        <v>1.8330261065250373</v>
      </c>
    </row>
    <row r="18" spans="1:17" s="67" customFormat="1" x14ac:dyDescent="0.2">
      <c r="A18" s="64">
        <v>20</v>
      </c>
      <c r="B18" s="65" t="s">
        <v>23</v>
      </c>
      <c r="C18" s="64">
        <v>17</v>
      </c>
      <c r="D18" s="64" t="s">
        <v>1</v>
      </c>
      <c r="E18" s="65">
        <v>30.561547999999998</v>
      </c>
      <c r="F18" s="65">
        <v>20.961739000000001</v>
      </c>
      <c r="G18" s="66">
        <f t="shared" si="0"/>
        <v>9.5998089999999969</v>
      </c>
      <c r="H18" s="66">
        <f t="shared" ref="H18:H32" si="5">$O$30-G18</f>
        <v>2.2404333333335913E-2</v>
      </c>
      <c r="I18" s="66">
        <f t="shared" ref="I18:I32" si="6">$N$30-G18</f>
        <v>-0.31107599999999636</v>
      </c>
      <c r="J18" s="66">
        <f t="shared" ref="J18:J32" si="7">$M$30-G18</f>
        <v>-0.14800133333332965</v>
      </c>
      <c r="K18" s="66">
        <f t="shared" si="4"/>
        <v>1.0156507098021805</v>
      </c>
      <c r="L18" s="66">
        <f t="shared" si="4"/>
        <v>0.8060403688242409</v>
      </c>
    </row>
    <row r="19" spans="1:17" x14ac:dyDescent="0.2">
      <c r="A19" s="64">
        <v>21</v>
      </c>
      <c r="B19" s="68" t="s">
        <v>23</v>
      </c>
      <c r="C19" s="69">
        <v>18</v>
      </c>
      <c r="D19" s="69" t="s">
        <v>1</v>
      </c>
      <c r="E19" s="68">
        <v>30.70214</v>
      </c>
      <c r="F19" s="68">
        <v>21.218299999999999</v>
      </c>
      <c r="G19" s="29">
        <f t="shared" si="0"/>
        <v>9.4838400000000007</v>
      </c>
      <c r="H19" s="29">
        <f t="shared" si="5"/>
        <v>0.13837333333333213</v>
      </c>
      <c r="I19" s="29">
        <f t="shared" si="6"/>
        <v>-0.19510700000000014</v>
      </c>
      <c r="J19" s="29">
        <f t="shared" si="7"/>
        <v>-3.203233333333344E-2</v>
      </c>
      <c r="K19" s="29">
        <f t="shared" si="4"/>
        <v>1.1006633966292203</v>
      </c>
      <c r="L19" s="29">
        <f t="shared" si="4"/>
        <v>0.87350810825815839</v>
      </c>
      <c r="P19" s="29"/>
      <c r="Q19" s="29"/>
    </row>
    <row r="20" spans="1:17" x14ac:dyDescent="0.2">
      <c r="A20" s="64">
        <v>22</v>
      </c>
      <c r="B20" s="68" t="s">
        <v>23</v>
      </c>
      <c r="C20" s="69">
        <v>19</v>
      </c>
      <c r="D20" s="69" t="s">
        <v>1</v>
      </c>
      <c r="E20" s="68">
        <v>30.231155000000001</v>
      </c>
      <c r="F20" s="68">
        <v>20.448163999999998</v>
      </c>
      <c r="G20" s="29">
        <f t="shared" si="0"/>
        <v>9.7829910000000027</v>
      </c>
      <c r="H20" s="29">
        <f t="shared" si="5"/>
        <v>-0.16077766666666982</v>
      </c>
      <c r="I20" s="29">
        <f t="shared" si="6"/>
        <v>-0.49425800000000208</v>
      </c>
      <c r="J20" s="29">
        <f t="shared" si="7"/>
        <v>-0.33118333333333538</v>
      </c>
      <c r="K20" s="29">
        <f t="shared" si="4"/>
        <v>0.8945427488959139</v>
      </c>
      <c r="L20" s="29">
        <f t="shared" si="4"/>
        <v>0.70992671032499954</v>
      </c>
      <c r="M20" s="29"/>
      <c r="N20" s="29"/>
    </row>
    <row r="21" spans="1:17" x14ac:dyDescent="0.2">
      <c r="A21" s="64">
        <v>27</v>
      </c>
      <c r="B21" s="70" t="s">
        <v>23</v>
      </c>
      <c r="C21" s="69">
        <v>9</v>
      </c>
      <c r="D21" s="69" t="s">
        <v>165</v>
      </c>
      <c r="E21" s="70">
        <v>30.434411999999998</v>
      </c>
      <c r="F21" s="70">
        <v>20.887246999999999</v>
      </c>
      <c r="G21" s="29">
        <f t="shared" si="0"/>
        <v>9.5471649999999997</v>
      </c>
      <c r="H21" s="29">
        <f t="shared" si="5"/>
        <v>7.5048333333333161E-2</v>
      </c>
      <c r="I21" s="29">
        <f t="shared" si="6"/>
        <v>-0.25843199999999911</v>
      </c>
      <c r="J21" s="29">
        <f t="shared" si="7"/>
        <v>-9.5357333333332406E-2</v>
      </c>
      <c r="K21" s="71">
        <f t="shared" si="4"/>
        <v>1.0533963263672064</v>
      </c>
      <c r="L21" s="72">
        <f t="shared" si="4"/>
        <v>0.83599603212850582</v>
      </c>
    </row>
    <row r="22" spans="1:17" x14ac:dyDescent="0.2">
      <c r="A22" s="64">
        <v>28</v>
      </c>
      <c r="B22" s="70" t="s">
        <v>23</v>
      </c>
      <c r="C22" s="69">
        <v>10</v>
      </c>
      <c r="D22" s="69" t="s">
        <v>165</v>
      </c>
      <c r="E22" s="70">
        <v>30.510717</v>
      </c>
      <c r="F22" s="70">
        <v>20.957343999999999</v>
      </c>
      <c r="G22" s="29">
        <f t="shared" si="0"/>
        <v>9.5533730000000006</v>
      </c>
      <c r="H22" s="29">
        <f t="shared" si="5"/>
        <v>6.8840333333332282E-2</v>
      </c>
      <c r="I22" s="29">
        <f t="shared" si="6"/>
        <v>-0.26463999999999999</v>
      </c>
      <c r="J22" s="29">
        <f t="shared" si="7"/>
        <v>-0.10156533333333329</v>
      </c>
      <c r="K22" s="71">
        <f t="shared" si="4"/>
        <v>1.0488732397277527</v>
      </c>
      <c r="L22" s="72">
        <f t="shared" si="4"/>
        <v>0.83240642165720569</v>
      </c>
    </row>
    <row r="23" spans="1:17" x14ac:dyDescent="0.2">
      <c r="A23" s="64">
        <v>29</v>
      </c>
      <c r="B23" s="70" t="s">
        <v>23</v>
      </c>
      <c r="C23" s="69">
        <v>11</v>
      </c>
      <c r="D23" s="69" t="s">
        <v>165</v>
      </c>
      <c r="E23" s="70">
        <v>30.45701</v>
      </c>
      <c r="F23" s="70">
        <v>20.769231999999999</v>
      </c>
      <c r="G23" s="29">
        <f t="shared" si="0"/>
        <v>9.6877780000000016</v>
      </c>
      <c r="H23" s="29">
        <f t="shared" si="5"/>
        <v>-6.5564666666668714E-2</v>
      </c>
      <c r="I23" s="29">
        <f t="shared" si="6"/>
        <v>-0.39904500000000098</v>
      </c>
      <c r="J23" s="29">
        <f t="shared" si="7"/>
        <v>-0.23597033333333428</v>
      </c>
      <c r="K23" s="71">
        <f t="shared" si="4"/>
        <v>0.95557123657296061</v>
      </c>
      <c r="L23" s="72">
        <f t="shared" si="4"/>
        <v>0.7583601178353172</v>
      </c>
    </row>
    <row r="24" spans="1:17" x14ac:dyDescent="0.2">
      <c r="A24" s="64">
        <v>30</v>
      </c>
      <c r="B24" s="73" t="s">
        <v>23</v>
      </c>
      <c r="C24" s="69">
        <v>1</v>
      </c>
      <c r="D24" s="69" t="s">
        <v>166</v>
      </c>
      <c r="E24" s="73">
        <v>30.555069</v>
      </c>
      <c r="F24" s="73">
        <v>21.120301999999999</v>
      </c>
      <c r="G24" s="29">
        <f t="shared" si="0"/>
        <v>9.4347670000000008</v>
      </c>
      <c r="H24" s="29">
        <f t="shared" si="5"/>
        <v>0.18744633333333205</v>
      </c>
      <c r="I24" s="29">
        <f t="shared" si="6"/>
        <v>-0.14603400000000022</v>
      </c>
      <c r="J24" s="29">
        <f t="shared" si="7"/>
        <v>1.7040666666666482E-2</v>
      </c>
      <c r="K24" s="29">
        <f t="shared" si="4"/>
        <v>1.138746273861531</v>
      </c>
      <c r="L24" s="29">
        <f t="shared" si="4"/>
        <v>0.9037314282578055</v>
      </c>
    </row>
    <row r="25" spans="1:17" x14ac:dyDescent="0.2">
      <c r="A25" s="64">
        <v>31</v>
      </c>
      <c r="B25" s="73" t="s">
        <v>23</v>
      </c>
      <c r="C25" s="69">
        <v>2</v>
      </c>
      <c r="D25" s="69" t="s">
        <v>166</v>
      </c>
      <c r="E25" s="73">
        <v>29.833572</v>
      </c>
      <c r="F25" s="73">
        <v>20.995643999999999</v>
      </c>
      <c r="G25" s="29">
        <f t="shared" si="0"/>
        <v>8.8379280000000016</v>
      </c>
      <c r="H25" s="29">
        <f t="shared" si="5"/>
        <v>0.78428533333333128</v>
      </c>
      <c r="I25" s="29">
        <f t="shared" si="6"/>
        <v>0.45080499999999901</v>
      </c>
      <c r="J25" s="29">
        <f t="shared" si="7"/>
        <v>0.61387966666666571</v>
      </c>
      <c r="K25" s="29">
        <f t="shared" si="4"/>
        <v>1.7222389639664588</v>
      </c>
      <c r="L25" s="29">
        <f t="shared" si="4"/>
        <v>1.3668026973460032</v>
      </c>
    </row>
    <row r="26" spans="1:17" x14ac:dyDescent="0.2">
      <c r="A26" s="64">
        <v>32</v>
      </c>
      <c r="B26" s="73" t="s">
        <v>23</v>
      </c>
      <c r="C26" s="69">
        <v>7</v>
      </c>
      <c r="D26" s="69" t="s">
        <v>166</v>
      </c>
      <c r="E26" s="73">
        <v>29.851683000000001</v>
      </c>
      <c r="F26" s="73">
        <v>20.815313</v>
      </c>
      <c r="G26" s="29">
        <f t="shared" si="0"/>
        <v>9.0363700000000016</v>
      </c>
      <c r="H26" s="29">
        <f t="shared" si="5"/>
        <v>0.58584333333333127</v>
      </c>
      <c r="I26" s="29">
        <f t="shared" si="6"/>
        <v>0.252362999999999</v>
      </c>
      <c r="J26" s="29">
        <f t="shared" si="7"/>
        <v>0.41543766666666571</v>
      </c>
      <c r="K26" s="29">
        <f t="shared" si="4"/>
        <v>1.5009160995948194</v>
      </c>
      <c r="L26" s="29">
        <f t="shared" si="4"/>
        <v>1.1911565214455304</v>
      </c>
      <c r="O26" s="29"/>
    </row>
    <row r="27" spans="1:17" x14ac:dyDescent="0.2">
      <c r="A27" s="64">
        <v>33</v>
      </c>
      <c r="B27" s="73" t="s">
        <v>23</v>
      </c>
      <c r="C27" s="69">
        <v>8</v>
      </c>
      <c r="D27" s="69" t="s">
        <v>166</v>
      </c>
      <c r="E27" s="73">
        <v>30.225311000000001</v>
      </c>
      <c r="F27" s="73">
        <v>20.601631000000001</v>
      </c>
      <c r="G27" s="29">
        <f t="shared" si="0"/>
        <v>9.6236800000000002</v>
      </c>
      <c r="H27" s="29">
        <f t="shared" si="5"/>
        <v>-1.4666666666673933E-3</v>
      </c>
      <c r="I27" s="29">
        <f t="shared" si="6"/>
        <v>-0.33494699999999966</v>
      </c>
      <c r="J27" s="29">
        <f t="shared" si="7"/>
        <v>-0.17187233333333296</v>
      </c>
      <c r="K27" s="29">
        <f t="shared" ref="K27:L50" si="8">POWER(2,H27)</f>
        <v>0.99898390071401766</v>
      </c>
      <c r="L27" s="29">
        <f t="shared" si="8"/>
        <v>0.79281326149798037</v>
      </c>
    </row>
    <row r="28" spans="1:17" x14ac:dyDescent="0.2">
      <c r="A28" s="64">
        <v>34</v>
      </c>
      <c r="B28" s="73" t="s">
        <v>23</v>
      </c>
      <c r="C28" s="69">
        <v>12</v>
      </c>
      <c r="D28" s="69" t="s">
        <v>166</v>
      </c>
      <c r="E28" s="73">
        <v>30.275427000000001</v>
      </c>
      <c r="F28" s="73">
        <v>20.918839999999999</v>
      </c>
      <c r="G28" s="29">
        <f t="shared" si="0"/>
        <v>9.3565870000000011</v>
      </c>
      <c r="H28" s="29">
        <f t="shared" si="5"/>
        <v>0.26562633333333174</v>
      </c>
      <c r="I28" s="29">
        <f t="shared" si="6"/>
        <v>-6.7854000000000525E-2</v>
      </c>
      <c r="J28" s="29">
        <f t="shared" si="7"/>
        <v>9.5220666666666176E-2</v>
      </c>
      <c r="K28" s="29">
        <f t="shared" si="8"/>
        <v>1.2021578424819472</v>
      </c>
      <c r="L28" s="29">
        <f t="shared" si="8"/>
        <v>0.95405609565106619</v>
      </c>
    </row>
    <row r="29" spans="1:17" x14ac:dyDescent="0.2">
      <c r="A29" s="64">
        <v>35</v>
      </c>
      <c r="B29" s="73" t="s">
        <v>23</v>
      </c>
      <c r="C29" s="69">
        <v>13</v>
      </c>
      <c r="D29" s="69" t="s">
        <v>166</v>
      </c>
      <c r="E29" s="73">
        <v>30.351289999999999</v>
      </c>
      <c r="F29" s="73">
        <v>20.908224000000001</v>
      </c>
      <c r="G29" s="29">
        <f t="shared" si="0"/>
        <v>9.4430659999999982</v>
      </c>
      <c r="H29" s="29">
        <f t="shared" si="5"/>
        <v>0.17914733333333466</v>
      </c>
      <c r="I29" s="29">
        <f t="shared" si="6"/>
        <v>-0.15433299999999761</v>
      </c>
      <c r="J29" s="29">
        <f t="shared" si="7"/>
        <v>8.7416666666690901E-3</v>
      </c>
      <c r="K29" s="29">
        <f t="shared" si="8"/>
        <v>1.1322145221255633</v>
      </c>
      <c r="L29" s="29">
        <f t="shared" si="8"/>
        <v>0.8985477016798431</v>
      </c>
      <c r="O29" s="29"/>
    </row>
    <row r="30" spans="1:17" x14ac:dyDescent="0.2">
      <c r="A30" s="64">
        <v>36</v>
      </c>
      <c r="B30" s="74" t="s">
        <v>23</v>
      </c>
      <c r="C30" s="69">
        <v>14</v>
      </c>
      <c r="D30" s="69" t="s">
        <v>167</v>
      </c>
      <c r="E30" s="74">
        <v>30.651724000000002</v>
      </c>
      <c r="F30" s="74">
        <v>20.972994</v>
      </c>
      <c r="G30" s="29">
        <f t="shared" si="0"/>
        <v>9.6787300000000016</v>
      </c>
      <c r="H30" s="29">
        <f t="shared" si="5"/>
        <v>-5.6516666666668769E-2</v>
      </c>
      <c r="I30" s="29">
        <f t="shared" si="6"/>
        <v>-0.38999700000000104</v>
      </c>
      <c r="J30" s="29">
        <f t="shared" si="7"/>
        <v>-0.22692233333333434</v>
      </c>
      <c r="K30" s="71">
        <f t="shared" si="8"/>
        <v>0.96158302506978799</v>
      </c>
      <c r="L30" s="72">
        <f t="shared" si="8"/>
        <v>0.76313119136533025</v>
      </c>
      <c r="M30" s="29">
        <f>AVERAGE(G30:G32)</f>
        <v>9.4518076666666673</v>
      </c>
      <c r="N30" s="29">
        <f>AVERAGE(G24:G29)</f>
        <v>9.2887330000000006</v>
      </c>
      <c r="O30" s="29">
        <f>AVERAGE(G18:G20)</f>
        <v>9.6222133333333328</v>
      </c>
      <c r="P30" s="29">
        <f>AVERAGE(F18:F20)</f>
        <v>20.876067666666668</v>
      </c>
      <c r="Q30" s="15">
        <f>AVERAGE(F24:F29)</f>
        <v>20.893325666666666</v>
      </c>
    </row>
    <row r="31" spans="1:17" x14ac:dyDescent="0.2">
      <c r="A31" s="64">
        <v>37</v>
      </c>
      <c r="B31" s="74" t="s">
        <v>23</v>
      </c>
      <c r="C31" s="69">
        <v>15</v>
      </c>
      <c r="D31" s="69" t="s">
        <v>167</v>
      </c>
      <c r="E31" s="74">
        <v>30.313475</v>
      </c>
      <c r="F31" s="74">
        <v>21.088652</v>
      </c>
      <c r="G31" s="29">
        <f t="shared" si="0"/>
        <v>9.2248230000000007</v>
      </c>
      <c r="H31" s="29">
        <f t="shared" si="5"/>
        <v>0.39739033333333218</v>
      </c>
      <c r="I31" s="29">
        <f t="shared" si="6"/>
        <v>6.3909999999999911E-2</v>
      </c>
      <c r="J31" s="29">
        <f t="shared" si="7"/>
        <v>0.22698466666666661</v>
      </c>
      <c r="K31" s="71">
        <f t="shared" si="8"/>
        <v>1.3171232326752496</v>
      </c>
      <c r="L31" s="72">
        <f t="shared" si="8"/>
        <v>1.045294889282669</v>
      </c>
    </row>
    <row r="32" spans="1:17" s="80" customFormat="1" ht="17" thickBot="1" x14ac:dyDescent="0.25">
      <c r="A32" s="64">
        <v>38</v>
      </c>
      <c r="B32" s="75" t="s">
        <v>23</v>
      </c>
      <c r="C32" s="76">
        <v>16</v>
      </c>
      <c r="D32" s="76" t="s">
        <v>167</v>
      </c>
      <c r="E32" s="75">
        <v>30.471761999999998</v>
      </c>
      <c r="F32" s="75">
        <v>21.019891999999999</v>
      </c>
      <c r="G32" s="77">
        <f t="shared" si="0"/>
        <v>9.4518699999999995</v>
      </c>
      <c r="H32" s="77">
        <f t="shared" si="5"/>
        <v>0.17034333333333329</v>
      </c>
      <c r="I32" s="77">
        <f t="shared" si="6"/>
        <v>-0.16313699999999898</v>
      </c>
      <c r="J32" s="77">
        <f t="shared" si="7"/>
        <v>-6.2333333332276197E-5</v>
      </c>
      <c r="K32" s="78">
        <f t="shared" si="8"/>
        <v>1.1253262585667392</v>
      </c>
      <c r="L32" s="79">
        <f t="shared" si="8"/>
        <v>0.89308104031100044</v>
      </c>
    </row>
    <row r="33" spans="1:17" s="67" customFormat="1" x14ac:dyDescent="0.2">
      <c r="A33" s="64">
        <v>39</v>
      </c>
      <c r="B33" s="65" t="s">
        <v>24</v>
      </c>
      <c r="C33" s="64">
        <v>17</v>
      </c>
      <c r="D33" s="64" t="s">
        <v>1</v>
      </c>
      <c r="E33" s="65">
        <v>33.448210000000003</v>
      </c>
      <c r="F33" s="65">
        <v>18.604319</v>
      </c>
      <c r="G33" s="66">
        <f t="shared" si="0"/>
        <v>14.843891000000003</v>
      </c>
      <c r="H33" s="66">
        <f t="shared" ref="H33:H47" si="9">$O$45-G33</f>
        <v>-0.14389300000000027</v>
      </c>
      <c r="I33" s="66">
        <f t="shared" ref="I33:I47" si="10">$N$45-G33</f>
        <v>-3.2445000000004498E-2</v>
      </c>
      <c r="J33" s="66">
        <f t="shared" ref="J33:J47" si="11">$M$45-G33</f>
        <v>-0.43471800000000016</v>
      </c>
      <c r="K33" s="66">
        <f t="shared" si="8"/>
        <v>0.90507358675861482</v>
      </c>
      <c r="L33" s="66">
        <f t="shared" si="8"/>
        <v>0.97776183580699982</v>
      </c>
    </row>
    <row r="34" spans="1:17" x14ac:dyDescent="0.2">
      <c r="A34" s="64">
        <v>40</v>
      </c>
      <c r="B34" s="68" t="s">
        <v>24</v>
      </c>
      <c r="C34" s="69">
        <v>18</v>
      </c>
      <c r="D34" s="69" t="s">
        <v>1</v>
      </c>
      <c r="E34" s="68">
        <v>33.372227000000002</v>
      </c>
      <c r="F34" s="68">
        <v>18.711058000000001</v>
      </c>
      <c r="G34" s="29">
        <f t="shared" si="0"/>
        <v>14.661169000000001</v>
      </c>
      <c r="H34" s="29">
        <f t="shared" si="9"/>
        <v>3.8829000000001557E-2</v>
      </c>
      <c r="I34" s="29">
        <f t="shared" si="10"/>
        <v>0.15027699999999733</v>
      </c>
      <c r="J34" s="29">
        <f t="shared" si="11"/>
        <v>-0.25199599999999833</v>
      </c>
      <c r="K34" s="29">
        <f t="shared" si="8"/>
        <v>1.0272796705853411</v>
      </c>
      <c r="L34" s="29">
        <f t="shared" si="8"/>
        <v>1.1097825318225956</v>
      </c>
      <c r="P34" s="29"/>
      <c r="Q34" s="29"/>
    </row>
    <row r="35" spans="1:17" x14ac:dyDescent="0.2">
      <c r="A35" s="64">
        <v>41</v>
      </c>
      <c r="B35" s="68" t="s">
        <v>24</v>
      </c>
      <c r="C35" s="69">
        <v>19</v>
      </c>
      <c r="D35" s="69" t="s">
        <v>1</v>
      </c>
      <c r="E35" s="68">
        <v>33.159820000000003</v>
      </c>
      <c r="F35" s="68">
        <v>18.564886000000001</v>
      </c>
      <c r="G35" s="29">
        <f t="shared" si="0"/>
        <v>14.594934000000002</v>
      </c>
      <c r="H35" s="29">
        <f t="shared" si="9"/>
        <v>0.10506400000000049</v>
      </c>
      <c r="I35" s="29">
        <f t="shared" si="10"/>
        <v>0.21651199999999626</v>
      </c>
      <c r="J35" s="29">
        <f t="shared" si="11"/>
        <v>-0.1857609999999994</v>
      </c>
      <c r="K35" s="29">
        <f t="shared" si="8"/>
        <v>1.075542101973531</v>
      </c>
      <c r="L35" s="29">
        <f t="shared" si="8"/>
        <v>1.1619210144885486</v>
      </c>
      <c r="M35" s="29"/>
      <c r="N35" s="29"/>
    </row>
    <row r="36" spans="1:17" x14ac:dyDescent="0.2">
      <c r="A36" s="64">
        <v>46</v>
      </c>
      <c r="B36" s="70" t="s">
        <v>24</v>
      </c>
      <c r="C36" s="69">
        <v>9</v>
      </c>
      <c r="D36" s="69" t="s">
        <v>165</v>
      </c>
      <c r="E36" s="70">
        <v>24.805724999999999</v>
      </c>
      <c r="F36" s="70">
        <v>18.216244</v>
      </c>
      <c r="G36" s="29">
        <f t="shared" si="0"/>
        <v>6.5894809999999993</v>
      </c>
      <c r="H36" s="29">
        <f t="shared" si="9"/>
        <v>8.1105170000000033</v>
      </c>
      <c r="I36" s="29">
        <f t="shared" si="10"/>
        <v>8.2219649999999991</v>
      </c>
      <c r="J36" s="29">
        <f t="shared" si="11"/>
        <v>7.8196920000000034</v>
      </c>
      <c r="K36" s="71">
        <f t="shared" si="8"/>
        <v>276.3814540550818</v>
      </c>
      <c r="L36" s="72">
        <f t="shared" si="8"/>
        <v>298.57819502578974</v>
      </c>
    </row>
    <row r="37" spans="1:17" x14ac:dyDescent="0.2">
      <c r="A37" s="64">
        <v>47</v>
      </c>
      <c r="B37" s="70" t="s">
        <v>24</v>
      </c>
      <c r="C37" s="69">
        <v>10</v>
      </c>
      <c r="D37" s="69" t="s">
        <v>165</v>
      </c>
      <c r="E37" s="70">
        <v>25.118998000000001</v>
      </c>
      <c r="F37" s="70">
        <v>18.396408000000001</v>
      </c>
      <c r="G37" s="29">
        <f t="shared" si="0"/>
        <v>6.7225900000000003</v>
      </c>
      <c r="H37" s="29">
        <f t="shared" si="9"/>
        <v>7.9774080000000023</v>
      </c>
      <c r="I37" s="29">
        <f t="shared" si="10"/>
        <v>8.088855999999998</v>
      </c>
      <c r="J37" s="29">
        <f t="shared" si="11"/>
        <v>7.6865830000000024</v>
      </c>
      <c r="K37" s="71">
        <f t="shared" si="8"/>
        <v>252.02237251101729</v>
      </c>
      <c r="L37" s="72">
        <f t="shared" si="8"/>
        <v>272.26278748595053</v>
      </c>
    </row>
    <row r="38" spans="1:17" x14ac:dyDescent="0.2">
      <c r="A38" s="64">
        <v>48</v>
      </c>
      <c r="B38" s="70" t="s">
        <v>24</v>
      </c>
      <c r="C38" s="69">
        <v>11</v>
      </c>
      <c r="D38" s="69" t="s">
        <v>165</v>
      </c>
      <c r="E38" s="70">
        <v>25.687560999999999</v>
      </c>
      <c r="F38" s="70">
        <v>18.125457999999998</v>
      </c>
      <c r="G38" s="29">
        <f t="shared" si="0"/>
        <v>7.5621030000000005</v>
      </c>
      <c r="H38" s="29">
        <f t="shared" si="9"/>
        <v>7.1378950000000021</v>
      </c>
      <c r="I38" s="29">
        <f t="shared" si="10"/>
        <v>7.2493429999999979</v>
      </c>
      <c r="J38" s="29">
        <f t="shared" si="11"/>
        <v>6.8470700000000022</v>
      </c>
      <c r="K38" s="71">
        <f t="shared" si="8"/>
        <v>140.83821135688979</v>
      </c>
      <c r="L38" s="72">
        <f t="shared" si="8"/>
        <v>152.14920654270881</v>
      </c>
    </row>
    <row r="39" spans="1:17" x14ac:dyDescent="0.2">
      <c r="A39" s="64">
        <v>49</v>
      </c>
      <c r="B39" s="73" t="s">
        <v>24</v>
      </c>
      <c r="C39" s="69">
        <v>1</v>
      </c>
      <c r="D39" s="69" t="s">
        <v>166</v>
      </c>
      <c r="E39" s="73">
        <v>32.454993999999999</v>
      </c>
      <c r="F39" s="73">
        <v>18.477754999999998</v>
      </c>
      <c r="G39" s="29">
        <f t="shared" si="0"/>
        <v>13.977239000000001</v>
      </c>
      <c r="H39" s="29">
        <f t="shared" si="9"/>
        <v>0.72275900000000171</v>
      </c>
      <c r="I39" s="29">
        <f t="shared" si="10"/>
        <v>0.83420699999999748</v>
      </c>
      <c r="J39" s="29">
        <f t="shared" si="11"/>
        <v>0.43193400000000182</v>
      </c>
      <c r="K39" s="29">
        <f t="shared" si="8"/>
        <v>1.6503351080419399</v>
      </c>
      <c r="L39" s="29">
        <f t="shared" si="8"/>
        <v>1.7828767832180599</v>
      </c>
    </row>
    <row r="40" spans="1:17" x14ac:dyDescent="0.2">
      <c r="A40" s="64">
        <v>50</v>
      </c>
      <c r="B40" s="73" t="s">
        <v>24</v>
      </c>
      <c r="C40" s="69">
        <v>2</v>
      </c>
      <c r="D40" s="69" t="s">
        <v>166</v>
      </c>
      <c r="E40" s="73">
        <v>33.773792</v>
      </c>
      <c r="F40" s="73">
        <v>18.330100999999999</v>
      </c>
      <c r="G40" s="29">
        <f t="shared" si="0"/>
        <v>15.443691000000001</v>
      </c>
      <c r="H40" s="29">
        <f t="shared" si="9"/>
        <v>-0.74369299999999861</v>
      </c>
      <c r="I40" s="29">
        <f t="shared" si="10"/>
        <v>-0.63224500000000283</v>
      </c>
      <c r="J40" s="29">
        <f t="shared" si="11"/>
        <v>-1.0345179999999985</v>
      </c>
      <c r="K40" s="29">
        <f t="shared" si="8"/>
        <v>0.59720866374174242</v>
      </c>
      <c r="L40" s="29">
        <f t="shared" si="8"/>
        <v>0.64517167218548632</v>
      </c>
    </row>
    <row r="41" spans="1:17" x14ac:dyDescent="0.2">
      <c r="A41" s="64">
        <v>51</v>
      </c>
      <c r="B41" s="73" t="s">
        <v>24</v>
      </c>
      <c r="C41" s="69">
        <v>7</v>
      </c>
      <c r="D41" s="69" t="s">
        <v>166</v>
      </c>
      <c r="E41" s="73">
        <v>33.391292999999997</v>
      </c>
      <c r="F41" s="73">
        <v>18.52826</v>
      </c>
      <c r="G41" s="29">
        <f t="shared" si="0"/>
        <v>14.863032999999998</v>
      </c>
      <c r="H41" s="29">
        <f t="shared" si="9"/>
        <v>-0.16303499999999538</v>
      </c>
      <c r="I41" s="29">
        <f t="shared" si="10"/>
        <v>-5.1586999999999605E-2</v>
      </c>
      <c r="J41" s="29">
        <f t="shared" si="11"/>
        <v>-0.45385999999999527</v>
      </c>
      <c r="K41" s="29">
        <f t="shared" si="8"/>
        <v>0.89314418427686804</v>
      </c>
      <c r="L41" s="29">
        <f t="shared" si="8"/>
        <v>0.96487435942797251</v>
      </c>
      <c r="O41" s="29"/>
    </row>
    <row r="42" spans="1:17" x14ac:dyDescent="0.2">
      <c r="A42" s="64">
        <v>52</v>
      </c>
      <c r="B42" s="73" t="s">
        <v>24</v>
      </c>
      <c r="C42" s="69">
        <v>8</v>
      </c>
      <c r="D42" s="69" t="s">
        <v>166</v>
      </c>
      <c r="E42" s="73">
        <v>33.442593000000002</v>
      </c>
      <c r="F42" s="73">
        <v>18.3126</v>
      </c>
      <c r="G42" s="29">
        <f t="shared" si="0"/>
        <v>15.129993000000002</v>
      </c>
      <c r="H42" s="29">
        <f t="shared" si="9"/>
        <v>-0.42999499999999991</v>
      </c>
      <c r="I42" s="29">
        <f t="shared" si="10"/>
        <v>-0.31854700000000413</v>
      </c>
      <c r="J42" s="29">
        <f t="shared" si="11"/>
        <v>-0.72081999999999979</v>
      </c>
      <c r="K42" s="29">
        <f t="shared" si="8"/>
        <v>0.74226435780230104</v>
      </c>
      <c r="L42" s="29">
        <f t="shared" si="8"/>
        <v>0.80187707580559731</v>
      </c>
    </row>
    <row r="43" spans="1:17" x14ac:dyDescent="0.2">
      <c r="A43" s="64">
        <v>53</v>
      </c>
      <c r="B43" s="73" t="s">
        <v>24</v>
      </c>
      <c r="C43" s="69">
        <v>12</v>
      </c>
      <c r="D43" s="69" t="s">
        <v>166</v>
      </c>
      <c r="E43" s="73">
        <v>33.545439999999999</v>
      </c>
      <c r="F43" s="73">
        <v>18.694044000000002</v>
      </c>
      <c r="G43" s="29">
        <f t="shared" si="0"/>
        <v>14.851395999999998</v>
      </c>
      <c r="H43" s="29">
        <f t="shared" si="9"/>
        <v>-0.15139799999999504</v>
      </c>
      <c r="I43" s="29">
        <f t="shared" si="10"/>
        <v>-3.9949999999999264E-2</v>
      </c>
      <c r="J43" s="29">
        <f t="shared" si="11"/>
        <v>-0.44222299999999493</v>
      </c>
      <c r="K43" s="29">
        <f t="shared" si="8"/>
        <v>0.90037755610540626</v>
      </c>
      <c r="L43" s="29">
        <f t="shared" si="8"/>
        <v>0.97268865764815937</v>
      </c>
    </row>
    <row r="44" spans="1:17" x14ac:dyDescent="0.2">
      <c r="A44" s="64">
        <v>54</v>
      </c>
      <c r="B44" s="73" t="s">
        <v>24</v>
      </c>
      <c r="C44" s="69">
        <v>13</v>
      </c>
      <c r="D44" s="69" t="s">
        <v>166</v>
      </c>
      <c r="E44" s="73">
        <v>33.372509999999998</v>
      </c>
      <c r="F44" s="73">
        <v>18.769186000000001</v>
      </c>
      <c r="G44" s="29">
        <f t="shared" si="0"/>
        <v>14.603323999999997</v>
      </c>
      <c r="H44" s="29">
        <f t="shared" si="9"/>
        <v>9.6674000000005478E-2</v>
      </c>
      <c r="I44" s="29">
        <f t="shared" si="10"/>
        <v>0.20812200000000125</v>
      </c>
      <c r="J44" s="29">
        <f t="shared" si="11"/>
        <v>-0.19415099999999441</v>
      </c>
      <c r="K44" s="29">
        <f t="shared" si="8"/>
        <v>1.0693054339322707</v>
      </c>
      <c r="L44" s="29">
        <f t="shared" si="8"/>
        <v>1.155183467307241</v>
      </c>
      <c r="O44" s="29"/>
    </row>
    <row r="45" spans="1:17" x14ac:dyDescent="0.2">
      <c r="A45" s="64">
        <v>55</v>
      </c>
      <c r="B45" s="74" t="s">
        <v>24</v>
      </c>
      <c r="C45" s="69">
        <v>14</v>
      </c>
      <c r="D45" s="69" t="s">
        <v>167</v>
      </c>
      <c r="E45" s="74">
        <v>33.320790000000002</v>
      </c>
      <c r="F45" s="74">
        <v>18.733233999999999</v>
      </c>
      <c r="G45" s="29">
        <f t="shared" si="0"/>
        <v>14.587556000000003</v>
      </c>
      <c r="H45" s="29">
        <f t="shared" si="9"/>
        <v>0.11244199999999971</v>
      </c>
      <c r="I45" s="29">
        <f t="shared" si="10"/>
        <v>0.22388999999999548</v>
      </c>
      <c r="J45" s="29">
        <f t="shared" si="11"/>
        <v>-0.17838300000000018</v>
      </c>
      <c r="K45" s="71">
        <f t="shared" si="8"/>
        <v>1.0810565557450151</v>
      </c>
      <c r="L45" s="72">
        <f t="shared" si="8"/>
        <v>1.1678783449442844</v>
      </c>
      <c r="M45" s="29">
        <f>AVERAGE(G45:G47)</f>
        <v>14.409173000000003</v>
      </c>
      <c r="N45" s="29">
        <f>AVERAGE(G39:G44)</f>
        <v>14.811445999999998</v>
      </c>
      <c r="O45" s="29">
        <f>AVERAGE(G33:G35)</f>
        <v>14.699998000000003</v>
      </c>
      <c r="P45" s="29">
        <f>AVERAGE(F33:F35)</f>
        <v>18.626754333333334</v>
      </c>
      <c r="Q45" s="15">
        <f>AVERAGE(F39:F44)</f>
        <v>18.51865766666667</v>
      </c>
    </row>
    <row r="46" spans="1:17" x14ac:dyDescent="0.2">
      <c r="A46" s="64">
        <v>56</v>
      </c>
      <c r="B46" s="74" t="s">
        <v>24</v>
      </c>
      <c r="C46" s="69">
        <v>15</v>
      </c>
      <c r="D46" s="69" t="s">
        <v>167</v>
      </c>
      <c r="E46" s="74">
        <v>33.311356000000004</v>
      </c>
      <c r="F46" s="74">
        <v>18.772715000000002</v>
      </c>
      <c r="G46" s="29">
        <f t="shared" si="0"/>
        <v>14.538641000000002</v>
      </c>
      <c r="H46" s="29">
        <f t="shared" si="9"/>
        <v>0.16135700000000064</v>
      </c>
      <c r="I46" s="29">
        <f t="shared" si="10"/>
        <v>0.27280499999999641</v>
      </c>
      <c r="J46" s="29">
        <f t="shared" si="11"/>
        <v>-0.12946799999999925</v>
      </c>
      <c r="K46" s="71">
        <f t="shared" si="8"/>
        <v>1.1183385535667987</v>
      </c>
      <c r="L46" s="72">
        <f t="shared" si="8"/>
        <v>1.2081545337162165</v>
      </c>
    </row>
    <row r="47" spans="1:17" ht="17" thickBot="1" x14ac:dyDescent="0.25">
      <c r="A47" s="64">
        <v>57</v>
      </c>
      <c r="B47" s="75" t="s">
        <v>24</v>
      </c>
      <c r="C47" s="76">
        <v>16</v>
      </c>
      <c r="D47" s="76" t="s">
        <v>167</v>
      </c>
      <c r="E47" s="75">
        <v>32.837580000000003</v>
      </c>
      <c r="F47" s="75">
        <v>18.736257999999999</v>
      </c>
      <c r="G47" s="77">
        <f t="shared" si="0"/>
        <v>14.101322000000003</v>
      </c>
      <c r="H47" s="77">
        <f t="shared" si="9"/>
        <v>0.59867599999999932</v>
      </c>
      <c r="I47" s="77">
        <f t="shared" si="10"/>
        <v>0.71012399999999509</v>
      </c>
      <c r="J47" s="77">
        <f t="shared" si="11"/>
        <v>0.30785099999999943</v>
      </c>
      <c r="K47" s="78">
        <f t="shared" si="8"/>
        <v>1.5143261907846239</v>
      </c>
      <c r="L47" s="79">
        <f t="shared" si="8"/>
        <v>1.6359447209313909</v>
      </c>
      <c r="M47" s="80"/>
      <c r="N47" s="80"/>
      <c r="O47" s="80"/>
      <c r="P47" s="80"/>
      <c r="Q47" s="80"/>
    </row>
    <row r="48" spans="1:17" x14ac:dyDescent="0.2">
      <c r="A48" s="64">
        <v>58</v>
      </c>
      <c r="B48" s="65" t="s">
        <v>25</v>
      </c>
      <c r="C48" s="64">
        <v>17</v>
      </c>
      <c r="D48" s="64" t="s">
        <v>1</v>
      </c>
      <c r="E48" s="65">
        <v>29.988416999999998</v>
      </c>
      <c r="F48" s="65">
        <v>18.624855</v>
      </c>
      <c r="G48" s="66">
        <f t="shared" si="0"/>
        <v>11.363561999999998</v>
      </c>
      <c r="H48" s="66">
        <f>$O$60-G48</f>
        <v>0.79490616666666725</v>
      </c>
      <c r="I48" s="66">
        <f>$N$60-G48</f>
        <v>0.6118389999999998</v>
      </c>
      <c r="J48" s="66">
        <f>$N$60-G48</f>
        <v>0.6118389999999998</v>
      </c>
      <c r="K48" s="66">
        <f t="shared" si="8"/>
        <v>1.7349645280028889</v>
      </c>
      <c r="L48" s="66">
        <f t="shared" si="8"/>
        <v>1.5282059685118088</v>
      </c>
      <c r="M48" s="67"/>
      <c r="N48" s="67"/>
      <c r="O48" s="67"/>
      <c r="P48" s="67"/>
      <c r="Q48" s="67"/>
    </row>
    <row r="49" spans="1:17" x14ac:dyDescent="0.2">
      <c r="A49" s="64">
        <v>59</v>
      </c>
      <c r="B49" s="68" t="s">
        <v>25</v>
      </c>
      <c r="C49" s="69">
        <v>18</v>
      </c>
      <c r="D49" s="69" t="s">
        <v>1</v>
      </c>
      <c r="E49" s="68">
        <v>31.379472499999999</v>
      </c>
      <c r="F49" s="68">
        <f>AVERAGE(F48, F50)</f>
        <v>18.442540000000001</v>
      </c>
      <c r="G49" s="29">
        <f t="shared" si="0"/>
        <v>12.936932499999998</v>
      </c>
      <c r="H49" s="29">
        <f>$O$60-G49</f>
        <v>-0.77846433333333209</v>
      </c>
      <c r="I49" s="29">
        <f>$N$60-G49</f>
        <v>-0.96153149999999954</v>
      </c>
      <c r="J49" s="29">
        <f>$N$60-G49</f>
        <v>-0.96153149999999954</v>
      </c>
      <c r="K49" s="29">
        <f t="shared" si="8"/>
        <v>0.5829870195417497</v>
      </c>
      <c r="L49" s="29">
        <f t="shared" si="8"/>
        <v>0.51351150323179917</v>
      </c>
      <c r="P49" s="29"/>
      <c r="Q49" s="29"/>
    </row>
    <row r="50" spans="1:17" x14ac:dyDescent="0.2">
      <c r="A50" s="64">
        <v>60</v>
      </c>
      <c r="B50" s="68" t="s">
        <v>25</v>
      </c>
      <c r="C50" s="69">
        <v>19</v>
      </c>
      <c r="D50" s="69" t="s">
        <v>1</v>
      </c>
      <c r="E50" s="68">
        <v>30.435134999999999</v>
      </c>
      <c r="F50" s="68">
        <v>18.260224999999998</v>
      </c>
      <c r="G50" s="29">
        <f t="shared" si="0"/>
        <v>12.174910000000001</v>
      </c>
      <c r="H50" s="29">
        <f>$O$60-G50</f>
        <v>-1.6441833333335154E-2</v>
      </c>
      <c r="I50" s="29">
        <f>$N$60-G50</f>
        <v>-0.1995090000000026</v>
      </c>
      <c r="J50" s="29">
        <f>$N$60-G50</f>
        <v>-0.1995090000000026</v>
      </c>
      <c r="K50" s="29">
        <f t="shared" si="8"/>
        <v>0.9886680849437619</v>
      </c>
      <c r="L50" s="29">
        <f t="shared" si="8"/>
        <v>0.870846892776174</v>
      </c>
      <c r="M50" s="29"/>
      <c r="N50" s="29"/>
    </row>
    <row r="51" spans="1:17" x14ac:dyDescent="0.2">
      <c r="A51" s="64">
        <v>65</v>
      </c>
      <c r="B51" s="70" t="s">
        <v>25</v>
      </c>
      <c r="C51" s="69">
        <v>9</v>
      </c>
      <c r="D51" s="69" t="s">
        <v>165</v>
      </c>
      <c r="E51" s="70"/>
      <c r="F51" s="70"/>
      <c r="G51" s="29"/>
      <c r="H51" s="29"/>
      <c r="I51" s="29"/>
      <c r="J51" s="29"/>
      <c r="K51" s="71"/>
      <c r="L51" s="72"/>
    </row>
    <row r="52" spans="1:17" x14ac:dyDescent="0.2">
      <c r="A52" s="64">
        <v>66</v>
      </c>
      <c r="B52" s="70" t="s">
        <v>25</v>
      </c>
      <c r="C52" s="69">
        <v>10</v>
      </c>
      <c r="D52" s="69" t="s">
        <v>165</v>
      </c>
      <c r="E52" s="70">
        <v>31.085016</v>
      </c>
      <c r="F52" s="70">
        <v>19.171582999999998</v>
      </c>
      <c r="G52" s="29">
        <f t="shared" ref="G52:G92" si="12">E52-F52</f>
        <v>11.913433000000001</v>
      </c>
      <c r="H52" s="29">
        <f t="shared" ref="H52:H62" si="13">$O$60-G52</f>
        <v>0.24503516666666414</v>
      </c>
      <c r="I52" s="29">
        <f t="shared" ref="I52:I62" si="14">$N$60-G52</f>
        <v>6.1967999999996692E-2</v>
      </c>
      <c r="J52" s="29">
        <f t="shared" ref="J52:J62" si="15">$N$60-G52</f>
        <v>6.1967999999996692E-2</v>
      </c>
      <c r="K52" s="71">
        <f t="shared" ref="K52:L79" si="16">POWER(2,H52)</f>
        <v>1.1851216587308946</v>
      </c>
      <c r="L52" s="72">
        <f t="shared" si="16"/>
        <v>1.0438887729710127</v>
      </c>
    </row>
    <row r="53" spans="1:17" x14ac:dyDescent="0.2">
      <c r="A53" s="64">
        <v>67</v>
      </c>
      <c r="B53" s="70" t="s">
        <v>25</v>
      </c>
      <c r="C53" s="69">
        <v>11</v>
      </c>
      <c r="D53" s="69" t="s">
        <v>165</v>
      </c>
      <c r="E53" s="70">
        <v>30.980025999999999</v>
      </c>
      <c r="F53" s="70">
        <v>19.479094</v>
      </c>
      <c r="G53" s="29">
        <f t="shared" si="12"/>
        <v>11.500931999999999</v>
      </c>
      <c r="H53" s="29">
        <f t="shared" si="13"/>
        <v>0.65753616666666659</v>
      </c>
      <c r="I53" s="29">
        <f t="shared" si="14"/>
        <v>0.47446899999999914</v>
      </c>
      <c r="J53" s="29">
        <f t="shared" si="15"/>
        <v>0.47446899999999914</v>
      </c>
      <c r="K53" s="71">
        <f t="shared" si="16"/>
        <v>1.5773864629050491</v>
      </c>
      <c r="L53" s="72">
        <f t="shared" si="16"/>
        <v>1.3894067390738107</v>
      </c>
    </row>
    <row r="54" spans="1:17" x14ac:dyDescent="0.2">
      <c r="A54" s="64">
        <v>68</v>
      </c>
      <c r="B54" s="73" t="s">
        <v>25</v>
      </c>
      <c r="C54" s="69">
        <v>1</v>
      </c>
      <c r="D54" s="69" t="s">
        <v>166</v>
      </c>
      <c r="E54" s="73">
        <v>30.153701999999999</v>
      </c>
      <c r="F54" s="73">
        <v>18.407831000000002</v>
      </c>
      <c r="G54" s="29">
        <f t="shared" si="12"/>
        <v>11.745870999999998</v>
      </c>
      <c r="H54" s="29">
        <f t="shared" si="13"/>
        <v>0.4125971666666679</v>
      </c>
      <c r="I54" s="29">
        <f t="shared" si="14"/>
        <v>0.22953000000000046</v>
      </c>
      <c r="J54" s="29">
        <f t="shared" si="15"/>
        <v>0.22953000000000046</v>
      </c>
      <c r="K54" s="29">
        <f t="shared" si="16"/>
        <v>1.3310798935019177</v>
      </c>
      <c r="L54" s="29">
        <f t="shared" si="16"/>
        <v>1.1724529262608105</v>
      </c>
    </row>
    <row r="55" spans="1:17" x14ac:dyDescent="0.2">
      <c r="A55" s="64">
        <v>69</v>
      </c>
      <c r="B55" s="73" t="s">
        <v>25</v>
      </c>
      <c r="C55" s="69">
        <v>2</v>
      </c>
      <c r="D55" s="69" t="s">
        <v>166</v>
      </c>
      <c r="E55" s="73">
        <v>35.014964999999997</v>
      </c>
      <c r="F55" s="73">
        <v>23.107320000000001</v>
      </c>
      <c r="G55" s="29">
        <f t="shared" si="12"/>
        <v>11.907644999999995</v>
      </c>
      <c r="H55" s="29">
        <f t="shared" si="13"/>
        <v>0.25082316666667026</v>
      </c>
      <c r="I55" s="29">
        <f t="shared" si="14"/>
        <v>6.7756000000002814E-2</v>
      </c>
      <c r="J55" s="29">
        <f t="shared" si="15"/>
        <v>6.7756000000002814E-2</v>
      </c>
      <c r="K55" s="29">
        <f t="shared" si="16"/>
        <v>1.1898858412441848</v>
      </c>
      <c r="L55" s="29">
        <f t="shared" si="16"/>
        <v>1.0480852000646954</v>
      </c>
    </row>
    <row r="56" spans="1:17" x14ac:dyDescent="0.2">
      <c r="A56" s="64">
        <v>70</v>
      </c>
      <c r="B56" s="73" t="s">
        <v>25</v>
      </c>
      <c r="C56" s="69">
        <v>7</v>
      </c>
      <c r="D56" s="69" t="s">
        <v>166</v>
      </c>
      <c r="E56" s="73">
        <v>33.081960000000002</v>
      </c>
      <c r="F56" s="73">
        <v>20.913399999999999</v>
      </c>
      <c r="G56" s="29">
        <f t="shared" si="12"/>
        <v>12.168560000000003</v>
      </c>
      <c r="H56" s="29">
        <f t="shared" si="13"/>
        <v>-1.0091833333337519E-2</v>
      </c>
      <c r="I56" s="29">
        <f t="shared" si="14"/>
        <v>-0.19315900000000497</v>
      </c>
      <c r="J56" s="29">
        <f t="shared" si="15"/>
        <v>-0.19315900000000497</v>
      </c>
      <c r="K56" s="29">
        <f t="shared" si="16"/>
        <v>0.99302928312323824</v>
      </c>
      <c r="L56" s="29">
        <f t="shared" si="16"/>
        <v>0.87468835983798776</v>
      </c>
      <c r="O56" s="29"/>
    </row>
    <row r="57" spans="1:17" x14ac:dyDescent="0.2">
      <c r="A57" s="64">
        <v>71</v>
      </c>
      <c r="B57" s="73" t="s">
        <v>25</v>
      </c>
      <c r="C57" s="69">
        <v>8</v>
      </c>
      <c r="D57" s="69" t="s">
        <v>166</v>
      </c>
      <c r="E57" s="73">
        <v>31.51998</v>
      </c>
      <c r="F57" s="73">
        <v>19.156471</v>
      </c>
      <c r="G57" s="29">
        <f t="shared" si="12"/>
        <v>12.363509000000001</v>
      </c>
      <c r="H57" s="29">
        <f t="shared" si="13"/>
        <v>-0.20504083333333512</v>
      </c>
      <c r="I57" s="29">
        <f t="shared" si="14"/>
        <v>-0.38810800000000256</v>
      </c>
      <c r="J57" s="29">
        <f t="shared" si="15"/>
        <v>-0.38810800000000256</v>
      </c>
      <c r="K57" s="29">
        <f t="shared" si="16"/>
        <v>0.86751413310975445</v>
      </c>
      <c r="L57" s="29">
        <f t="shared" si="16"/>
        <v>0.76413105547047067</v>
      </c>
    </row>
    <row r="58" spans="1:17" x14ac:dyDescent="0.2">
      <c r="A58" s="64">
        <v>72</v>
      </c>
      <c r="B58" s="73" t="s">
        <v>25</v>
      </c>
      <c r="C58" s="69">
        <v>12</v>
      </c>
      <c r="D58" s="69" t="s">
        <v>166</v>
      </c>
      <c r="E58" s="73">
        <v>31.699465</v>
      </c>
      <c r="F58" s="73">
        <v>19.876919999999998</v>
      </c>
      <c r="G58" s="29">
        <f t="shared" si="12"/>
        <v>11.822545000000002</v>
      </c>
      <c r="H58" s="29">
        <f t="shared" si="13"/>
        <v>0.33592316666666378</v>
      </c>
      <c r="I58" s="29">
        <f t="shared" si="14"/>
        <v>0.15285599999999633</v>
      </c>
      <c r="J58" s="29">
        <f t="shared" si="15"/>
        <v>0.15285599999999633</v>
      </c>
      <c r="K58" s="29">
        <f t="shared" si="16"/>
        <v>1.2621848103875435</v>
      </c>
      <c r="L58" s="29">
        <f t="shared" si="16"/>
        <v>1.1117681828455099</v>
      </c>
    </row>
    <row r="59" spans="1:17" x14ac:dyDescent="0.2">
      <c r="A59" s="64">
        <v>73</v>
      </c>
      <c r="B59" s="73" t="s">
        <v>25</v>
      </c>
      <c r="C59" s="69">
        <v>13</v>
      </c>
      <c r="D59" s="69" t="s">
        <v>166</v>
      </c>
      <c r="E59" s="73">
        <v>30.618300999999999</v>
      </c>
      <c r="F59" s="73">
        <v>18.774025000000002</v>
      </c>
      <c r="G59" s="29">
        <f t="shared" si="12"/>
        <v>11.844275999999997</v>
      </c>
      <c r="H59" s="29">
        <f t="shared" si="13"/>
        <v>0.31419216666666827</v>
      </c>
      <c r="I59" s="29">
        <f t="shared" si="14"/>
        <v>0.13112500000000082</v>
      </c>
      <c r="J59" s="29">
        <f t="shared" si="15"/>
        <v>0.13112500000000082</v>
      </c>
      <c r="K59" s="29">
        <f t="shared" si="16"/>
        <v>1.2433152671989047</v>
      </c>
      <c r="L59" s="29">
        <f t="shared" si="16"/>
        <v>1.0951473539706034</v>
      </c>
      <c r="O59" s="29"/>
    </row>
    <row r="60" spans="1:17" x14ac:dyDescent="0.2">
      <c r="A60" s="64">
        <v>74</v>
      </c>
      <c r="B60" s="74" t="s">
        <v>25</v>
      </c>
      <c r="C60" s="69">
        <v>14</v>
      </c>
      <c r="D60" s="69" t="s">
        <v>167</v>
      </c>
      <c r="E60" s="74">
        <v>30.098951</v>
      </c>
      <c r="F60" s="74">
        <v>18.737358</v>
      </c>
      <c r="G60" s="29">
        <f t="shared" si="12"/>
        <v>11.361592999999999</v>
      </c>
      <c r="H60" s="29">
        <f t="shared" si="13"/>
        <v>0.79687516666666625</v>
      </c>
      <c r="I60" s="29">
        <f t="shared" si="14"/>
        <v>0.6138079999999988</v>
      </c>
      <c r="J60" s="29">
        <f t="shared" si="15"/>
        <v>0.6138079999999988</v>
      </c>
      <c r="K60" s="71">
        <f t="shared" si="16"/>
        <v>1.7373340359783922</v>
      </c>
      <c r="L60" s="72">
        <f t="shared" si="16"/>
        <v>1.5302930983476957</v>
      </c>
      <c r="M60" s="29">
        <f>AVERAGE(G60:G62)</f>
        <v>11.150618666666668</v>
      </c>
      <c r="N60" s="29">
        <f>AVERAGE(G54:G59)</f>
        <v>11.975400999999998</v>
      </c>
      <c r="O60" s="29">
        <f>AVERAGE(G48:G50)</f>
        <v>12.158468166666665</v>
      </c>
      <c r="P60" s="29">
        <f>AVERAGE(F48:F50)</f>
        <v>18.442540000000001</v>
      </c>
      <c r="Q60" s="15">
        <f>AVERAGE(F54:F59)</f>
        <v>20.039327833333331</v>
      </c>
    </row>
    <row r="61" spans="1:17" x14ac:dyDescent="0.2">
      <c r="A61" s="64">
        <v>75</v>
      </c>
      <c r="B61" s="74" t="s">
        <v>25</v>
      </c>
      <c r="C61" s="69">
        <v>15</v>
      </c>
      <c r="D61" s="69" t="s">
        <v>167</v>
      </c>
      <c r="E61" s="74">
        <v>30.613205000000001</v>
      </c>
      <c r="F61" s="74">
        <v>19.830551</v>
      </c>
      <c r="G61" s="29">
        <f t="shared" si="12"/>
        <v>10.782654000000001</v>
      </c>
      <c r="H61" s="29">
        <f t="shared" si="13"/>
        <v>1.3758141666666646</v>
      </c>
      <c r="I61" s="29">
        <f t="shared" si="14"/>
        <v>1.1927469999999971</v>
      </c>
      <c r="J61" s="29">
        <f t="shared" si="15"/>
        <v>1.1927469999999971</v>
      </c>
      <c r="K61" s="71">
        <f t="shared" si="16"/>
        <v>2.5951432323349377</v>
      </c>
      <c r="L61" s="72">
        <f t="shared" si="16"/>
        <v>2.2858757702455321</v>
      </c>
    </row>
    <row r="62" spans="1:17" ht="17" thickBot="1" x14ac:dyDescent="0.25">
      <c r="A62" s="64">
        <v>76</v>
      </c>
      <c r="B62" s="75" t="s">
        <v>25</v>
      </c>
      <c r="C62" s="76">
        <v>16</v>
      </c>
      <c r="D62" s="76" t="s">
        <v>167</v>
      </c>
      <c r="E62" s="75">
        <v>32.000385000000001</v>
      </c>
      <c r="F62" s="75">
        <v>20.692775999999999</v>
      </c>
      <c r="G62" s="77">
        <f t="shared" si="12"/>
        <v>11.307609000000003</v>
      </c>
      <c r="H62" s="77">
        <f t="shared" si="13"/>
        <v>0.8508591666666625</v>
      </c>
      <c r="I62" s="77">
        <f t="shared" si="14"/>
        <v>0.66779199999999506</v>
      </c>
      <c r="J62" s="77">
        <f t="shared" si="15"/>
        <v>0.66779199999999506</v>
      </c>
      <c r="K62" s="78">
        <f t="shared" si="16"/>
        <v>1.8035746864059714</v>
      </c>
      <c r="L62" s="79">
        <f t="shared" si="16"/>
        <v>1.5886397421595178</v>
      </c>
      <c r="M62" s="80"/>
      <c r="N62" s="80"/>
      <c r="O62" s="80"/>
      <c r="P62" s="80"/>
      <c r="Q62" s="80"/>
    </row>
    <row r="63" spans="1:17" x14ac:dyDescent="0.2">
      <c r="A63" s="64">
        <v>77</v>
      </c>
      <c r="B63" s="65" t="s">
        <v>26</v>
      </c>
      <c r="C63" s="64">
        <v>17</v>
      </c>
      <c r="D63" s="64" t="s">
        <v>1</v>
      </c>
      <c r="E63" s="65">
        <v>30.383438000000002</v>
      </c>
      <c r="F63" s="65">
        <v>17.979628000000002</v>
      </c>
      <c r="G63" s="66">
        <f t="shared" si="12"/>
        <v>12.40381</v>
      </c>
      <c r="H63" s="66">
        <f t="shared" ref="H63:H77" si="17">$O$75-G63</f>
        <v>7.7277999999999736E-2</v>
      </c>
      <c r="I63" s="66">
        <f t="shared" ref="I63:I77" si="18">$N$75-G63</f>
        <v>-7.5090000000001211E-2</v>
      </c>
      <c r="J63" s="66">
        <f t="shared" ref="J63:J77" si="19">$N$75-G63</f>
        <v>-7.5090000000001211E-2</v>
      </c>
      <c r="K63" s="66">
        <f t="shared" si="16"/>
        <v>1.0550255955507861</v>
      </c>
      <c r="L63" s="66">
        <f t="shared" si="16"/>
        <v>0.94928289975443569</v>
      </c>
      <c r="M63" s="67"/>
      <c r="N63" s="67"/>
      <c r="O63" s="67"/>
      <c r="P63" s="67"/>
      <c r="Q63" s="67"/>
    </row>
    <row r="64" spans="1:17" x14ac:dyDescent="0.2">
      <c r="A64" s="64">
        <v>78</v>
      </c>
      <c r="B64" s="68" t="s">
        <v>26</v>
      </c>
      <c r="C64" s="69">
        <v>18</v>
      </c>
      <c r="D64" s="69" t="s">
        <v>1</v>
      </c>
      <c r="E64" s="68">
        <v>30.463342999999998</v>
      </c>
      <c r="F64" s="68">
        <v>17.892256</v>
      </c>
      <c r="G64" s="29">
        <f t="shared" si="12"/>
        <v>12.571086999999999</v>
      </c>
      <c r="H64" s="29">
        <f t="shared" si="17"/>
        <v>-8.999899999999883E-2</v>
      </c>
      <c r="I64" s="29">
        <f t="shared" si="18"/>
        <v>-0.24236699999999978</v>
      </c>
      <c r="J64" s="29">
        <f t="shared" si="19"/>
        <v>-0.24236699999999978</v>
      </c>
      <c r="K64" s="29">
        <f t="shared" si="16"/>
        <v>0.93952340044178284</v>
      </c>
      <c r="L64" s="29">
        <f t="shared" si="16"/>
        <v>0.84535721381518947</v>
      </c>
      <c r="P64" s="29"/>
      <c r="Q64" s="29"/>
    </row>
    <row r="65" spans="1:17" x14ac:dyDescent="0.2">
      <c r="A65" s="64">
        <v>79</v>
      </c>
      <c r="B65" s="68" t="s">
        <v>26</v>
      </c>
      <c r="C65" s="69">
        <v>19</v>
      </c>
      <c r="D65" s="69" t="s">
        <v>1</v>
      </c>
      <c r="E65" s="68">
        <v>30.121024999999999</v>
      </c>
      <c r="F65" s="68">
        <v>17.652657999999999</v>
      </c>
      <c r="G65" s="29">
        <f t="shared" si="12"/>
        <v>12.468367000000001</v>
      </c>
      <c r="H65" s="29">
        <f t="shared" si="17"/>
        <v>1.2720999999999094E-2</v>
      </c>
      <c r="I65" s="29">
        <f t="shared" si="18"/>
        <v>-0.13964700000000185</v>
      </c>
      <c r="J65" s="29">
        <f t="shared" si="19"/>
        <v>-0.13964700000000185</v>
      </c>
      <c r="K65" s="29">
        <f t="shared" si="16"/>
        <v>1.008856514170881</v>
      </c>
      <c r="L65" s="29">
        <f t="shared" si="16"/>
        <v>0.90774123513876881</v>
      </c>
      <c r="M65" s="29"/>
      <c r="N65" s="29"/>
    </row>
    <row r="66" spans="1:17" x14ac:dyDescent="0.2">
      <c r="A66" s="64">
        <v>84</v>
      </c>
      <c r="B66" s="70" t="s">
        <v>26</v>
      </c>
      <c r="C66" s="69">
        <v>9</v>
      </c>
      <c r="D66" s="69" t="s">
        <v>165</v>
      </c>
      <c r="E66" s="70">
        <v>30.100708000000001</v>
      </c>
      <c r="F66" s="70">
        <v>17.953405</v>
      </c>
      <c r="G66" s="29">
        <f t="shared" si="12"/>
        <v>12.147303000000001</v>
      </c>
      <c r="H66" s="29">
        <f t="shared" si="17"/>
        <v>0.33378499999999889</v>
      </c>
      <c r="I66" s="29">
        <f t="shared" si="18"/>
        <v>0.18141699999999794</v>
      </c>
      <c r="J66" s="29">
        <f t="shared" si="19"/>
        <v>0.18141699999999794</v>
      </c>
      <c r="K66" s="71">
        <f t="shared" si="16"/>
        <v>1.2603155569895399</v>
      </c>
      <c r="L66" s="72">
        <f t="shared" si="16"/>
        <v>1.1339971386382028</v>
      </c>
    </row>
    <row r="67" spans="1:17" x14ac:dyDescent="0.2">
      <c r="A67" s="64">
        <v>85</v>
      </c>
      <c r="B67" s="70" t="s">
        <v>26</v>
      </c>
      <c r="C67" s="69">
        <v>10</v>
      </c>
      <c r="D67" s="69" t="s">
        <v>165</v>
      </c>
      <c r="E67" s="70">
        <v>30.188309</v>
      </c>
      <c r="F67" s="70">
        <v>18.116793000000001</v>
      </c>
      <c r="G67" s="29">
        <f t="shared" si="12"/>
        <v>12.071515999999999</v>
      </c>
      <c r="H67" s="29">
        <f t="shared" si="17"/>
        <v>0.40957200000000071</v>
      </c>
      <c r="I67" s="29">
        <f t="shared" si="18"/>
        <v>0.25720399999999977</v>
      </c>
      <c r="J67" s="29">
        <f t="shared" si="19"/>
        <v>0.25720399999999977</v>
      </c>
      <c r="K67" s="71">
        <f t="shared" si="16"/>
        <v>1.3282916953349355</v>
      </c>
      <c r="L67" s="72">
        <f t="shared" si="16"/>
        <v>1.1951601909800162</v>
      </c>
    </row>
    <row r="68" spans="1:17" x14ac:dyDescent="0.2">
      <c r="A68" s="64">
        <v>86</v>
      </c>
      <c r="B68" s="70" t="s">
        <v>26</v>
      </c>
      <c r="C68" s="69">
        <v>11</v>
      </c>
      <c r="D68" s="69" t="s">
        <v>165</v>
      </c>
      <c r="E68" s="70">
        <v>30.359335000000002</v>
      </c>
      <c r="F68" s="70">
        <v>18.044460000000001</v>
      </c>
      <c r="G68" s="29">
        <f t="shared" si="12"/>
        <v>12.314875000000001</v>
      </c>
      <c r="H68" s="29">
        <f t="shared" si="17"/>
        <v>0.16621299999999906</v>
      </c>
      <c r="I68" s="29">
        <f t="shared" si="18"/>
        <v>1.3844999999998109E-2</v>
      </c>
      <c r="J68" s="29">
        <f t="shared" si="19"/>
        <v>1.3844999999998109E-2</v>
      </c>
      <c r="K68" s="71">
        <f t="shared" si="16"/>
        <v>1.122109136886503</v>
      </c>
      <c r="L68" s="72">
        <f t="shared" si="16"/>
        <v>1.0096428179531223</v>
      </c>
    </row>
    <row r="69" spans="1:17" x14ac:dyDescent="0.2">
      <c r="A69" s="64">
        <v>87</v>
      </c>
      <c r="B69" s="73" t="s">
        <v>26</v>
      </c>
      <c r="C69" s="69">
        <v>1</v>
      </c>
      <c r="D69" s="69" t="s">
        <v>166</v>
      </c>
      <c r="E69" s="73">
        <v>30.204481000000001</v>
      </c>
      <c r="F69" s="73">
        <v>18.007425000000001</v>
      </c>
      <c r="G69" s="29">
        <f t="shared" si="12"/>
        <v>12.197056</v>
      </c>
      <c r="H69" s="29">
        <f t="shared" si="17"/>
        <v>0.28403199999999984</v>
      </c>
      <c r="I69" s="29">
        <f t="shared" si="18"/>
        <v>0.13166399999999889</v>
      </c>
      <c r="J69" s="29">
        <f t="shared" si="19"/>
        <v>0.13166399999999889</v>
      </c>
      <c r="K69" s="29">
        <f t="shared" si="16"/>
        <v>1.217593025440995</v>
      </c>
      <c r="L69" s="29">
        <f t="shared" si="16"/>
        <v>1.0955565843954591</v>
      </c>
    </row>
    <row r="70" spans="1:17" x14ac:dyDescent="0.2">
      <c r="A70" s="64">
        <v>88</v>
      </c>
      <c r="B70" s="73" t="s">
        <v>26</v>
      </c>
      <c r="C70" s="69">
        <v>2</v>
      </c>
      <c r="D70" s="69" t="s">
        <v>166</v>
      </c>
      <c r="E70" s="73">
        <v>30.250375999999999</v>
      </c>
      <c r="F70" s="73">
        <v>17.948421</v>
      </c>
      <c r="G70" s="29">
        <f t="shared" si="12"/>
        <v>12.301955</v>
      </c>
      <c r="H70" s="29">
        <f t="shared" si="17"/>
        <v>0.17913300000000021</v>
      </c>
      <c r="I70" s="29">
        <f t="shared" si="18"/>
        <v>2.6764999999999262E-2</v>
      </c>
      <c r="J70" s="29">
        <f t="shared" si="19"/>
        <v>2.6764999999999262E-2</v>
      </c>
      <c r="K70" s="29">
        <f t="shared" si="16"/>
        <v>1.1322032735060861</v>
      </c>
      <c r="L70" s="29">
        <f t="shared" si="16"/>
        <v>1.0187252433664629</v>
      </c>
    </row>
    <row r="71" spans="1:17" x14ac:dyDescent="0.2">
      <c r="A71" s="64">
        <v>89</v>
      </c>
      <c r="B71" s="73" t="s">
        <v>26</v>
      </c>
      <c r="C71" s="69">
        <v>7</v>
      </c>
      <c r="D71" s="69" t="s">
        <v>166</v>
      </c>
      <c r="E71" s="73">
        <v>30.461945</v>
      </c>
      <c r="F71" s="73">
        <v>18.122817999999999</v>
      </c>
      <c r="G71" s="29">
        <f t="shared" si="12"/>
        <v>12.339127000000001</v>
      </c>
      <c r="H71" s="29">
        <f t="shared" si="17"/>
        <v>0.14196099999999845</v>
      </c>
      <c r="I71" s="29">
        <f t="shared" si="18"/>
        <v>-1.0407000000002498E-2</v>
      </c>
      <c r="J71" s="29">
        <f t="shared" si="19"/>
        <v>-1.0407000000002498E-2</v>
      </c>
      <c r="K71" s="29">
        <f t="shared" si="16"/>
        <v>1.1034039116076841</v>
      </c>
      <c r="L71" s="29">
        <f t="shared" si="16"/>
        <v>0.99281237273158507</v>
      </c>
      <c r="O71" s="29"/>
    </row>
    <row r="72" spans="1:17" x14ac:dyDescent="0.2">
      <c r="A72" s="64">
        <v>90</v>
      </c>
      <c r="B72" s="73" t="s">
        <v>26</v>
      </c>
      <c r="C72" s="69">
        <v>8</v>
      </c>
      <c r="D72" s="69" t="s">
        <v>166</v>
      </c>
      <c r="E72" s="73">
        <v>30.263356999999999</v>
      </c>
      <c r="F72" s="73">
        <v>17.882760000000001</v>
      </c>
      <c r="G72" s="29">
        <f t="shared" si="12"/>
        <v>12.380596999999998</v>
      </c>
      <c r="H72" s="29">
        <f t="shared" si="17"/>
        <v>0.10049100000000166</v>
      </c>
      <c r="I72" s="29">
        <f t="shared" si="18"/>
        <v>-5.1876999999999285E-2</v>
      </c>
      <c r="J72" s="29">
        <f t="shared" si="19"/>
        <v>-5.1876999999999285E-2</v>
      </c>
      <c r="K72" s="29">
        <f t="shared" si="16"/>
        <v>1.072138286920169</v>
      </c>
      <c r="L72" s="29">
        <f t="shared" si="16"/>
        <v>0.96468042693693945</v>
      </c>
    </row>
    <row r="73" spans="1:17" x14ac:dyDescent="0.2">
      <c r="A73" s="64">
        <v>91</v>
      </c>
      <c r="B73" s="73" t="s">
        <v>26</v>
      </c>
      <c r="C73" s="69">
        <v>12</v>
      </c>
      <c r="D73" s="69" t="s">
        <v>166</v>
      </c>
      <c r="E73" s="73">
        <v>30.258852000000001</v>
      </c>
      <c r="F73" s="73">
        <v>18.066223000000001</v>
      </c>
      <c r="G73" s="29">
        <f t="shared" si="12"/>
        <v>12.192629</v>
      </c>
      <c r="H73" s="29">
        <f t="shared" si="17"/>
        <v>0.28845899999999958</v>
      </c>
      <c r="I73" s="29">
        <f t="shared" si="18"/>
        <v>0.13609099999999863</v>
      </c>
      <c r="J73" s="29">
        <f t="shared" si="19"/>
        <v>0.13609099999999863</v>
      </c>
      <c r="K73" s="29">
        <f t="shared" si="16"/>
        <v>1.2213350241646959</v>
      </c>
      <c r="L73" s="29">
        <f t="shared" si="16"/>
        <v>1.0989235315238437</v>
      </c>
    </row>
    <row r="74" spans="1:17" x14ac:dyDescent="0.2">
      <c r="A74" s="64">
        <v>92</v>
      </c>
      <c r="B74" s="73" t="s">
        <v>26</v>
      </c>
      <c r="C74" s="69">
        <v>13</v>
      </c>
      <c r="D74" s="69" t="s">
        <v>166</v>
      </c>
      <c r="E74" s="73">
        <v>30.42933</v>
      </c>
      <c r="F74" s="73">
        <v>17.868373999999999</v>
      </c>
      <c r="G74" s="29">
        <f t="shared" si="12"/>
        <v>12.560956000000001</v>
      </c>
      <c r="H74" s="29">
        <f t="shared" si="17"/>
        <v>-7.986800000000116E-2</v>
      </c>
      <c r="I74" s="29">
        <f t="shared" si="18"/>
        <v>-0.23223600000000211</v>
      </c>
      <c r="J74" s="29">
        <f t="shared" si="19"/>
        <v>-0.23223600000000211</v>
      </c>
      <c r="K74" s="29">
        <f t="shared" si="16"/>
        <v>0.94614421063477838</v>
      </c>
      <c r="L74" s="29">
        <f t="shared" si="16"/>
        <v>0.85131443601457069</v>
      </c>
      <c r="O74" s="29"/>
    </row>
    <row r="75" spans="1:17" x14ac:dyDescent="0.2">
      <c r="A75" s="64">
        <v>93</v>
      </c>
      <c r="B75" s="74" t="s">
        <v>26</v>
      </c>
      <c r="C75" s="69">
        <v>14</v>
      </c>
      <c r="D75" s="69" t="s">
        <v>167</v>
      </c>
      <c r="E75" s="74">
        <v>30.388366999999999</v>
      </c>
      <c r="F75" s="74">
        <v>17.878171999999999</v>
      </c>
      <c r="G75" s="29">
        <f t="shared" si="12"/>
        <v>12.510195</v>
      </c>
      <c r="H75" s="29">
        <f t="shared" si="17"/>
        <v>-2.9106999999999772E-2</v>
      </c>
      <c r="I75" s="29">
        <f t="shared" si="18"/>
        <v>-0.18147500000000072</v>
      </c>
      <c r="J75" s="29">
        <f t="shared" si="19"/>
        <v>-0.18147500000000072</v>
      </c>
      <c r="K75" s="71">
        <f t="shared" si="16"/>
        <v>0.98002672725075768</v>
      </c>
      <c r="L75" s="72">
        <f t="shared" si="16"/>
        <v>0.88180098890943492</v>
      </c>
      <c r="M75" s="29">
        <f>AVERAGE(G75:G77)</f>
        <v>12.435571000000001</v>
      </c>
      <c r="N75" s="29">
        <f>AVERAGE(G69:G74)</f>
        <v>12.328719999999999</v>
      </c>
      <c r="O75" s="29">
        <f>AVERAGE(G63:G65)</f>
        <v>12.481088</v>
      </c>
      <c r="P75" s="29">
        <f>AVERAGE(F63:F65)</f>
        <v>17.841514</v>
      </c>
      <c r="Q75" s="15">
        <f>AVERAGE(F69:F74)</f>
        <v>17.982670166666669</v>
      </c>
    </row>
    <row r="76" spans="1:17" x14ac:dyDescent="0.2">
      <c r="A76" s="64">
        <v>94</v>
      </c>
      <c r="B76" s="74" t="s">
        <v>26</v>
      </c>
      <c r="C76" s="69">
        <v>15</v>
      </c>
      <c r="D76" s="69" t="s">
        <v>167</v>
      </c>
      <c r="E76" s="74">
        <v>30.382684999999999</v>
      </c>
      <c r="F76" s="74">
        <v>17.962900000000001</v>
      </c>
      <c r="G76" s="29">
        <f t="shared" si="12"/>
        <v>12.419784999999997</v>
      </c>
      <c r="H76" s="29">
        <f t="shared" si="17"/>
        <v>6.1303000000002328E-2</v>
      </c>
      <c r="I76" s="29">
        <f t="shared" si="18"/>
        <v>-9.1064999999998619E-2</v>
      </c>
      <c r="J76" s="29">
        <f t="shared" si="19"/>
        <v>-9.1064999999998619E-2</v>
      </c>
      <c r="K76" s="71">
        <f t="shared" si="16"/>
        <v>1.043407710758365</v>
      </c>
      <c r="L76" s="72">
        <f t="shared" si="16"/>
        <v>0.93882944780855671</v>
      </c>
    </row>
    <row r="77" spans="1:17" ht="17" thickBot="1" x14ac:dyDescent="0.25">
      <c r="A77" s="64">
        <v>95</v>
      </c>
      <c r="B77" s="75" t="s">
        <v>26</v>
      </c>
      <c r="C77" s="76">
        <v>16</v>
      </c>
      <c r="D77" s="76" t="s">
        <v>167</v>
      </c>
      <c r="E77" s="75">
        <v>30.160957</v>
      </c>
      <c r="F77" s="75">
        <v>17.784223999999998</v>
      </c>
      <c r="G77" s="77">
        <f t="shared" si="12"/>
        <v>12.376733000000002</v>
      </c>
      <c r="H77" s="77">
        <f t="shared" si="17"/>
        <v>0.1043549999999982</v>
      </c>
      <c r="I77" s="77">
        <f t="shared" si="18"/>
        <v>-4.8013000000002748E-2</v>
      </c>
      <c r="J77" s="77">
        <f t="shared" si="19"/>
        <v>-4.8013000000002748E-2</v>
      </c>
      <c r="K77" s="78">
        <f t="shared" si="16"/>
        <v>1.0750136659681475</v>
      </c>
      <c r="L77" s="79">
        <f t="shared" si="16"/>
        <v>0.9672676136100109</v>
      </c>
      <c r="M77" s="80"/>
      <c r="N77" s="80"/>
      <c r="O77" s="80"/>
      <c r="P77" s="80"/>
      <c r="Q77" s="80"/>
    </row>
    <row r="78" spans="1:17" x14ac:dyDescent="0.2">
      <c r="A78" s="64">
        <v>96</v>
      </c>
      <c r="B78" s="65" t="s">
        <v>168</v>
      </c>
      <c r="C78" s="64">
        <v>17</v>
      </c>
      <c r="D78" s="64" t="s">
        <v>1</v>
      </c>
      <c r="E78" s="65">
        <v>22.176544</v>
      </c>
      <c r="F78" s="65">
        <v>23.153289999999998</v>
      </c>
      <c r="G78" s="66">
        <f t="shared" si="12"/>
        <v>-0.97674599999999856</v>
      </c>
      <c r="H78" s="66">
        <f t="shared" ref="H78:H92" si="20">$O$90-G78</f>
        <v>0.59932799999999875</v>
      </c>
      <c r="I78" s="66">
        <f t="shared" ref="I78:I92" si="21">$N$90-G78</f>
        <v>1.5453761666666637</v>
      </c>
      <c r="J78" s="66">
        <f t="shared" ref="J78:J92" si="22">$N$90-G78</f>
        <v>1.5453761666666637</v>
      </c>
      <c r="K78" s="66">
        <f t="shared" si="16"/>
        <v>1.5150107178588974</v>
      </c>
      <c r="L78" s="66">
        <f t="shared" si="16"/>
        <v>2.9188016342955549</v>
      </c>
      <c r="M78" s="67"/>
      <c r="N78" s="67"/>
      <c r="O78" s="67"/>
      <c r="P78" s="67"/>
      <c r="Q78" s="67"/>
    </row>
    <row r="79" spans="1:17" x14ac:dyDescent="0.2">
      <c r="A79" s="64">
        <v>97</v>
      </c>
      <c r="B79" s="68" t="s">
        <v>168</v>
      </c>
      <c r="C79" s="69">
        <v>18</v>
      </c>
      <c r="D79" s="69" t="s">
        <v>1</v>
      </c>
      <c r="E79" s="68">
        <v>20.36103</v>
      </c>
      <c r="F79" s="68">
        <v>20.976579999999998</v>
      </c>
      <c r="G79" s="29">
        <f t="shared" si="12"/>
        <v>-0.61554999999999893</v>
      </c>
      <c r="H79" s="29">
        <f t="shared" si="20"/>
        <v>0.23813199999999907</v>
      </c>
      <c r="I79" s="29">
        <f t="shared" si="21"/>
        <v>1.184180166666664</v>
      </c>
      <c r="J79" s="29">
        <f t="shared" si="22"/>
        <v>1.184180166666664</v>
      </c>
      <c r="K79" s="29">
        <f t="shared" si="16"/>
        <v>1.1794645029337842</v>
      </c>
      <c r="L79" s="29">
        <f t="shared" si="16"/>
        <v>2.2723422865430565</v>
      </c>
      <c r="P79" s="29"/>
      <c r="Q79" s="29"/>
    </row>
    <row r="80" spans="1:17" x14ac:dyDescent="0.2">
      <c r="A80" s="64">
        <v>98</v>
      </c>
      <c r="B80" s="68" t="s">
        <v>168</v>
      </c>
      <c r="C80" s="69">
        <v>19</v>
      </c>
      <c r="D80" s="69" t="s">
        <v>1</v>
      </c>
      <c r="E80" s="68">
        <v>21.271429999999999</v>
      </c>
      <c r="F80" s="68">
        <v>20.811388000000001</v>
      </c>
      <c r="G80" s="29">
        <f t="shared" si="12"/>
        <v>0.46004199999999784</v>
      </c>
      <c r="H80" s="29">
        <f t="shared" si="20"/>
        <v>-0.83745999999999765</v>
      </c>
      <c r="I80" s="29">
        <f t="shared" si="21"/>
        <v>0.10858816666666726</v>
      </c>
      <c r="J80" s="29">
        <f t="shared" si="22"/>
        <v>0.10858816666666726</v>
      </c>
      <c r="K80" s="29">
        <f t="shared" ref="K80:L92" si="23">POWER(2,H80)</f>
        <v>0.55962797978120737</v>
      </c>
      <c r="L80" s="29">
        <f t="shared" si="23"/>
        <v>1.0781726114065953</v>
      </c>
      <c r="M80" s="29"/>
      <c r="N80" s="29"/>
    </row>
    <row r="81" spans="1:17" x14ac:dyDescent="0.2">
      <c r="A81" s="64">
        <v>103</v>
      </c>
      <c r="B81" s="70" t="s">
        <v>168</v>
      </c>
      <c r="C81" s="69">
        <v>9</v>
      </c>
      <c r="D81" s="69" t="s">
        <v>165</v>
      </c>
      <c r="E81" s="70">
        <v>20.770947</v>
      </c>
      <c r="F81" s="70">
        <v>21.03473</v>
      </c>
      <c r="G81" s="29">
        <f t="shared" si="12"/>
        <v>-0.2637830000000001</v>
      </c>
      <c r="H81" s="29">
        <f t="shared" si="20"/>
        <v>-0.11363499999999976</v>
      </c>
      <c r="I81" s="29">
        <f t="shared" si="21"/>
        <v>0.83241316666666521</v>
      </c>
      <c r="J81" s="29">
        <f t="shared" si="22"/>
        <v>0.83241316666666521</v>
      </c>
      <c r="K81" s="71">
        <f t="shared" si="23"/>
        <v>0.92425637855081488</v>
      </c>
      <c r="L81" s="72">
        <f t="shared" si="23"/>
        <v>1.7806613487426599</v>
      </c>
    </row>
    <row r="82" spans="1:17" x14ac:dyDescent="0.2">
      <c r="A82" s="64">
        <v>104</v>
      </c>
      <c r="B82" s="70" t="s">
        <v>168</v>
      </c>
      <c r="C82" s="69">
        <v>10</v>
      </c>
      <c r="D82" s="69" t="s">
        <v>165</v>
      </c>
      <c r="E82" s="70">
        <v>21.069105</v>
      </c>
      <c r="F82" s="70">
        <v>21.406099999999999</v>
      </c>
      <c r="G82" s="29">
        <f t="shared" si="12"/>
        <v>-0.33699499999999816</v>
      </c>
      <c r="H82" s="29">
        <f t="shared" si="20"/>
        <v>-4.0423000000001708E-2</v>
      </c>
      <c r="I82" s="29">
        <f t="shared" si="21"/>
        <v>0.90562516666666326</v>
      </c>
      <c r="J82" s="29">
        <f t="shared" si="22"/>
        <v>0.90562516666666326</v>
      </c>
      <c r="K82" s="71">
        <f t="shared" si="23"/>
        <v>0.97236980556272656</v>
      </c>
      <c r="L82" s="72">
        <f t="shared" si="23"/>
        <v>1.8733561051153385</v>
      </c>
    </row>
    <row r="83" spans="1:17" x14ac:dyDescent="0.2">
      <c r="A83" s="64">
        <v>105</v>
      </c>
      <c r="B83" s="70" t="s">
        <v>168</v>
      </c>
      <c r="C83" s="69">
        <v>11</v>
      </c>
      <c r="D83" s="69" t="s">
        <v>165</v>
      </c>
      <c r="E83" s="70">
        <v>23.192299999999999</v>
      </c>
      <c r="F83" s="70">
        <v>22.679205500000002</v>
      </c>
      <c r="G83" s="29">
        <f t="shared" si="12"/>
        <v>0.51309449999999757</v>
      </c>
      <c r="H83" s="29">
        <f t="shared" si="20"/>
        <v>-0.89051249999999738</v>
      </c>
      <c r="I83" s="29">
        <f t="shared" si="21"/>
        <v>5.5535666666667538E-2</v>
      </c>
      <c r="J83" s="29">
        <f t="shared" si="22"/>
        <v>5.5535666666667538E-2</v>
      </c>
      <c r="K83" s="71">
        <f t="shared" si="23"/>
        <v>0.53942246089382506</v>
      </c>
      <c r="L83" s="72">
        <f t="shared" si="23"/>
        <v>1.0392448989785081</v>
      </c>
    </row>
    <row r="84" spans="1:17" x14ac:dyDescent="0.2">
      <c r="A84" s="64">
        <v>106</v>
      </c>
      <c r="B84" s="73" t="s">
        <v>168</v>
      </c>
      <c r="C84" s="69">
        <v>1</v>
      </c>
      <c r="D84" s="69" t="s">
        <v>166</v>
      </c>
      <c r="E84" s="73">
        <v>20.700641999999998</v>
      </c>
      <c r="F84" s="73">
        <v>18.792684999999999</v>
      </c>
      <c r="G84" s="29">
        <f t="shared" si="12"/>
        <v>1.9079569999999997</v>
      </c>
      <c r="H84" s="29">
        <f t="shared" si="20"/>
        <v>-2.2853749999999997</v>
      </c>
      <c r="I84" s="29">
        <f t="shared" si="21"/>
        <v>-1.3393268333333346</v>
      </c>
      <c r="J84" s="29">
        <f t="shared" si="22"/>
        <v>-1.3393268333333346</v>
      </c>
      <c r="K84" s="29">
        <f t="shared" si="23"/>
        <v>0.2051320752524313</v>
      </c>
      <c r="L84" s="29">
        <f t="shared" si="23"/>
        <v>0.39520501699117339</v>
      </c>
    </row>
    <row r="85" spans="1:17" x14ac:dyDescent="0.2">
      <c r="A85" s="64">
        <v>107</v>
      </c>
      <c r="B85" s="73" t="s">
        <v>168</v>
      </c>
      <c r="C85" s="69">
        <v>2</v>
      </c>
      <c r="D85" s="69" t="s">
        <v>166</v>
      </c>
      <c r="E85" s="73">
        <v>20.914681999999999</v>
      </c>
      <c r="F85" s="73">
        <v>20.066683000000001</v>
      </c>
      <c r="G85" s="29">
        <f t="shared" si="12"/>
        <v>0.84799899999999795</v>
      </c>
      <c r="H85" s="29">
        <f t="shared" si="20"/>
        <v>-1.2254169999999978</v>
      </c>
      <c r="I85" s="29">
        <f t="shared" si="21"/>
        <v>-0.27936883333333284</v>
      </c>
      <c r="J85" s="29">
        <f t="shared" si="22"/>
        <v>-0.27936883333333284</v>
      </c>
      <c r="K85" s="29">
        <f t="shared" si="23"/>
        <v>0.42767387910102889</v>
      </c>
      <c r="L85" s="29">
        <f t="shared" si="23"/>
        <v>0.82395141007963779</v>
      </c>
    </row>
    <row r="86" spans="1:17" x14ac:dyDescent="0.2">
      <c r="A86" s="64">
        <v>108</v>
      </c>
      <c r="B86" s="73" t="s">
        <v>168</v>
      </c>
      <c r="C86" s="69">
        <v>7</v>
      </c>
      <c r="D86" s="69" t="s">
        <v>166</v>
      </c>
      <c r="E86" s="73">
        <v>22.951989999999999</v>
      </c>
      <c r="F86" s="73">
        <v>22.814758000000001</v>
      </c>
      <c r="G86" s="29">
        <f t="shared" si="12"/>
        <v>0.13723199999999736</v>
      </c>
      <c r="H86" s="29">
        <f t="shared" si="20"/>
        <v>-0.51464999999999717</v>
      </c>
      <c r="I86" s="29">
        <f t="shared" si="21"/>
        <v>0.43139816666666775</v>
      </c>
      <c r="J86" s="29">
        <f t="shared" si="22"/>
        <v>0.43139816666666775</v>
      </c>
      <c r="K86" s="29">
        <f t="shared" si="23"/>
        <v>0.69996272421701478</v>
      </c>
      <c r="L86" s="29">
        <f t="shared" si="23"/>
        <v>1.3485398613403565</v>
      </c>
      <c r="O86" s="29"/>
    </row>
    <row r="87" spans="1:17" x14ac:dyDescent="0.2">
      <c r="A87" s="64">
        <v>109</v>
      </c>
      <c r="B87" s="73" t="s">
        <v>168</v>
      </c>
      <c r="C87" s="69">
        <v>8</v>
      </c>
      <c r="D87" s="69" t="s">
        <v>166</v>
      </c>
      <c r="E87" s="73">
        <v>21.108733999999998</v>
      </c>
      <c r="F87" s="73">
        <v>21.162227999999999</v>
      </c>
      <c r="G87" s="29">
        <f t="shared" si="12"/>
        <v>-5.3494000000000597E-2</v>
      </c>
      <c r="H87" s="29">
        <f t="shared" si="20"/>
        <v>-0.32392399999999927</v>
      </c>
      <c r="I87" s="29">
        <f t="shared" si="21"/>
        <v>0.6221241666666657</v>
      </c>
      <c r="J87" s="29">
        <f t="shared" si="22"/>
        <v>0.6221241666666657</v>
      </c>
      <c r="K87" s="29">
        <f t="shared" si="23"/>
        <v>0.79889400042608483</v>
      </c>
      <c r="L87" s="29">
        <f t="shared" si="23"/>
        <v>1.5391396817099925</v>
      </c>
    </row>
    <row r="88" spans="1:17" x14ac:dyDescent="0.2">
      <c r="A88" s="64">
        <v>110</v>
      </c>
      <c r="B88" s="73" t="s">
        <v>168</v>
      </c>
      <c r="C88" s="69">
        <v>12</v>
      </c>
      <c r="D88" s="69" t="s">
        <v>166</v>
      </c>
      <c r="E88" s="73">
        <v>21.867833999999998</v>
      </c>
      <c r="F88" s="73">
        <v>21.363745000000002</v>
      </c>
      <c r="G88" s="29">
        <f t="shared" si="12"/>
        <v>0.5040889999999969</v>
      </c>
      <c r="H88" s="29">
        <f t="shared" si="20"/>
        <v>-0.88150699999999671</v>
      </c>
      <c r="I88" s="29">
        <f t="shared" si="21"/>
        <v>6.4541166666668204E-2</v>
      </c>
      <c r="J88" s="29">
        <f t="shared" si="22"/>
        <v>6.4541166666668204E-2</v>
      </c>
      <c r="K88" s="29">
        <f t="shared" si="23"/>
        <v>0.54280014076302296</v>
      </c>
      <c r="L88" s="29">
        <f t="shared" si="23"/>
        <v>1.0457522968510955</v>
      </c>
    </row>
    <row r="89" spans="1:17" x14ac:dyDescent="0.2">
      <c r="A89" s="64">
        <v>111</v>
      </c>
      <c r="B89" s="73" t="s">
        <v>168</v>
      </c>
      <c r="C89" s="69">
        <v>13</v>
      </c>
      <c r="D89" s="69" t="s">
        <v>166</v>
      </c>
      <c r="E89" s="73">
        <v>23.320509999999999</v>
      </c>
      <c r="F89" s="73">
        <v>23.252511999999999</v>
      </c>
      <c r="G89" s="29">
        <f t="shared" si="12"/>
        <v>6.7997999999999337E-2</v>
      </c>
      <c r="H89" s="29">
        <f t="shared" si="20"/>
        <v>-0.4454159999999992</v>
      </c>
      <c r="I89" s="29">
        <f t="shared" si="21"/>
        <v>0.50063216666666577</v>
      </c>
      <c r="J89" s="29">
        <f t="shared" si="22"/>
        <v>0.50063216666666577</v>
      </c>
      <c r="K89" s="29">
        <f t="shared" si="23"/>
        <v>0.73437253035487582</v>
      </c>
      <c r="L89" s="29">
        <f t="shared" si="23"/>
        <v>1.4148333846844841</v>
      </c>
      <c r="O89" s="29"/>
    </row>
    <row r="90" spans="1:17" x14ac:dyDescent="0.2">
      <c r="A90" s="64">
        <v>112</v>
      </c>
      <c r="B90" s="74" t="s">
        <v>168</v>
      </c>
      <c r="C90" s="69">
        <v>14</v>
      </c>
      <c r="D90" s="69" t="s">
        <v>167</v>
      </c>
      <c r="E90" s="74">
        <v>22.083109</v>
      </c>
      <c r="F90" s="74">
        <v>22.632406</v>
      </c>
      <c r="G90" s="29">
        <f t="shared" si="12"/>
        <v>-0.54929699999999926</v>
      </c>
      <c r="H90" s="29">
        <f t="shared" si="20"/>
        <v>0.17187899999999939</v>
      </c>
      <c r="I90" s="29">
        <f t="shared" si="21"/>
        <v>1.1179271666666644</v>
      </c>
      <c r="J90" s="29">
        <f t="shared" si="22"/>
        <v>1.1179271666666644</v>
      </c>
      <c r="K90" s="71">
        <f t="shared" si="23"/>
        <v>1.1265247419937066</v>
      </c>
      <c r="L90" s="72">
        <f t="shared" si="23"/>
        <v>2.1703491726134776</v>
      </c>
      <c r="M90" s="29">
        <f>AVERAGE(G90:G92)</f>
        <v>-1.0300443333333327</v>
      </c>
      <c r="N90" s="29">
        <f>AVERAGE(G84:G89)</f>
        <v>0.5686301666666651</v>
      </c>
      <c r="O90" s="29">
        <f>AVERAGE(G78:G80)</f>
        <v>-0.37741799999999986</v>
      </c>
      <c r="P90" s="29">
        <f>AVERAGE(F78:F80)</f>
        <v>21.647086000000002</v>
      </c>
      <c r="Q90" s="15">
        <f>AVERAGE(F84:F89)</f>
        <v>21.242101833333333</v>
      </c>
    </row>
    <row r="91" spans="1:17" x14ac:dyDescent="0.2">
      <c r="A91" s="64">
        <v>113</v>
      </c>
      <c r="B91" s="74" t="s">
        <v>168</v>
      </c>
      <c r="C91" s="69">
        <v>15</v>
      </c>
      <c r="D91" s="69" t="s">
        <v>167</v>
      </c>
      <c r="E91" s="74">
        <v>22.348917</v>
      </c>
      <c r="F91" s="74">
        <v>23.573506999999999</v>
      </c>
      <c r="G91" s="29">
        <f t="shared" si="12"/>
        <v>-1.2245899999999992</v>
      </c>
      <c r="H91" s="29">
        <f t="shared" si="20"/>
        <v>0.84717199999999937</v>
      </c>
      <c r="I91" s="29">
        <f t="shared" si="21"/>
        <v>1.7932201666666643</v>
      </c>
      <c r="J91" s="29">
        <f t="shared" si="22"/>
        <v>1.7932201666666643</v>
      </c>
      <c r="K91" s="71">
        <f t="shared" si="23"/>
        <v>1.7989710872097391</v>
      </c>
      <c r="L91" s="72">
        <f t="shared" si="23"/>
        <v>3.4658763053630635</v>
      </c>
    </row>
    <row r="92" spans="1:17" ht="17" thickBot="1" x14ac:dyDescent="0.25">
      <c r="A92" s="64">
        <v>114</v>
      </c>
      <c r="B92" s="75" t="s">
        <v>168</v>
      </c>
      <c r="C92" s="76">
        <v>16</v>
      </c>
      <c r="D92" s="76" t="s">
        <v>167</v>
      </c>
      <c r="E92" s="75">
        <v>15.997584</v>
      </c>
      <c r="F92" s="75">
        <v>17.313829999999999</v>
      </c>
      <c r="G92" s="77">
        <f t="shared" si="12"/>
        <v>-1.3162459999999996</v>
      </c>
      <c r="H92" s="77">
        <f t="shared" si="20"/>
        <v>0.93882799999999977</v>
      </c>
      <c r="I92" s="77">
        <f t="shared" si="21"/>
        <v>1.8848761666666647</v>
      </c>
      <c r="J92" s="77">
        <f t="shared" si="22"/>
        <v>1.8848761666666647</v>
      </c>
      <c r="K92" s="78">
        <f t="shared" si="23"/>
        <v>1.9169703196393384</v>
      </c>
      <c r="L92" s="79">
        <f t="shared" si="23"/>
        <v>3.6932122234533891</v>
      </c>
      <c r="M92" s="80"/>
      <c r="N92" s="80"/>
      <c r="O92" s="80"/>
      <c r="P92" s="80"/>
      <c r="Q92" s="8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F0C0-0097-9B40-94ED-4AFB39A8D529}">
  <dimension ref="D23:T24"/>
  <sheetViews>
    <sheetView zoomScale="125" zoomScaleNormal="112" workbookViewId="0">
      <selection activeCell="T23" sqref="T23"/>
    </sheetView>
  </sheetViews>
  <sheetFormatPr baseColWidth="10" defaultRowHeight="16" x14ac:dyDescent="0.2"/>
  <sheetData>
    <row r="23" spans="4:20" x14ac:dyDescent="0.2">
      <c r="L23" t="s">
        <v>170</v>
      </c>
      <c r="T23" t="s">
        <v>169</v>
      </c>
    </row>
    <row r="24" spans="4:20" x14ac:dyDescent="0.2">
      <c r="D24" t="s">
        <v>171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1FDF-6E5C-F04E-AE78-DFD15D29878C}">
  <dimension ref="A1"/>
  <sheetViews>
    <sheetView zoomScale="107" zoomScaleNormal="107" workbookViewId="0">
      <selection activeCell="B26" sqref="B2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FF53-C405-BF49-9E00-312204A97EEA}">
  <dimension ref="A1:G33"/>
  <sheetViews>
    <sheetView workbookViewId="0">
      <selection activeCell="C31" sqref="C31"/>
    </sheetView>
  </sheetViews>
  <sheetFormatPr baseColWidth="10" defaultRowHeight="16" x14ac:dyDescent="0.2"/>
  <cols>
    <col min="1" max="1" width="8.6640625" style="3" bestFit="1" customWidth="1"/>
    <col min="2" max="2" width="12.83203125" style="3" bestFit="1" customWidth="1"/>
    <col min="3" max="3" width="12.6640625" style="3" bestFit="1" customWidth="1"/>
    <col min="4" max="4" width="10.83203125" style="3"/>
    <col min="5" max="5" width="8.6640625" style="5" bestFit="1" customWidth="1"/>
    <col min="6" max="6" width="12.83203125" style="5" bestFit="1" customWidth="1"/>
    <col min="7" max="7" width="12.6640625" style="5" bestFit="1" customWidth="1"/>
    <col min="8" max="16384" width="10.83203125" style="3"/>
  </cols>
  <sheetData>
    <row r="1" spans="1:7" x14ac:dyDescent="0.2">
      <c r="A1" s="88" t="s">
        <v>27</v>
      </c>
      <c r="B1" s="89"/>
      <c r="C1" s="90"/>
      <c r="E1" s="88" t="s">
        <v>28</v>
      </c>
      <c r="F1" s="89"/>
      <c r="G1" s="90"/>
    </row>
    <row r="2" spans="1:7" x14ac:dyDescent="0.2">
      <c r="A2" s="5" t="s">
        <v>17</v>
      </c>
      <c r="B2" s="5" t="s">
        <v>18</v>
      </c>
      <c r="C2" s="5" t="s">
        <v>19</v>
      </c>
      <c r="E2" s="5" t="s">
        <v>17</v>
      </c>
      <c r="F2" s="5" t="s">
        <v>18</v>
      </c>
      <c r="G2" s="5" t="s">
        <v>19</v>
      </c>
    </row>
    <row r="3" spans="1:7" x14ac:dyDescent="0.2">
      <c r="A3" s="5" t="s">
        <v>20</v>
      </c>
      <c r="B3" s="5" t="s">
        <v>21</v>
      </c>
      <c r="C3" s="5" t="s">
        <v>21</v>
      </c>
      <c r="E3" s="5" t="s">
        <v>20</v>
      </c>
      <c r="F3" s="5" t="s">
        <v>21</v>
      </c>
      <c r="G3" s="5" t="s">
        <v>21</v>
      </c>
    </row>
    <row r="4" spans="1:7" x14ac:dyDescent="0.2">
      <c r="A4" s="5" t="s">
        <v>22</v>
      </c>
      <c r="B4" s="5">
        <v>20.495155</v>
      </c>
      <c r="C4" s="5">
        <v>21.924662000000001</v>
      </c>
      <c r="E4" s="5" t="s">
        <v>22</v>
      </c>
      <c r="F4" s="5">
        <v>21.076630000000002</v>
      </c>
      <c r="G4" s="5">
        <v>22.733007000000001</v>
      </c>
    </row>
    <row r="5" spans="1:7" x14ac:dyDescent="0.2">
      <c r="A5" s="5" t="s">
        <v>22</v>
      </c>
      <c r="B5" s="5">
        <v>21.060500000000001</v>
      </c>
      <c r="C5" s="5">
        <v>21.597345000000001</v>
      </c>
      <c r="E5" s="5" t="s">
        <v>22</v>
      </c>
      <c r="F5" s="5">
        <v>20.643293</v>
      </c>
      <c r="G5" s="5">
        <v>22.664587000000001</v>
      </c>
    </row>
    <row r="6" spans="1:7" x14ac:dyDescent="0.2">
      <c r="A6" s="5" t="s">
        <v>22</v>
      </c>
      <c r="B6" s="5">
        <v>20.777802000000001</v>
      </c>
      <c r="C6" s="5">
        <v>21.831533</v>
      </c>
      <c r="E6" s="5" t="s">
        <v>22</v>
      </c>
      <c r="F6" s="5">
        <v>20.966322000000002</v>
      </c>
      <c r="G6" s="5">
        <v>22.709379999999999</v>
      </c>
    </row>
    <row r="7" spans="1:7" x14ac:dyDescent="0.2">
      <c r="A7" s="5" t="s">
        <v>22</v>
      </c>
      <c r="B7" s="5">
        <v>21.624344000000001</v>
      </c>
      <c r="C7" s="5">
        <v>21.753473</v>
      </c>
      <c r="E7" s="5" t="s">
        <v>22</v>
      </c>
      <c r="F7" s="5">
        <v>20.829763</v>
      </c>
      <c r="G7" s="5">
        <v>22.513570000000001</v>
      </c>
    </row>
    <row r="8" spans="1:7" x14ac:dyDescent="0.2">
      <c r="A8" s="5" t="s">
        <v>22</v>
      </c>
      <c r="B8" s="5">
        <v>21.579515000000001</v>
      </c>
      <c r="C8" s="5">
        <v>21.81962</v>
      </c>
      <c r="E8" s="5" t="s">
        <v>22</v>
      </c>
      <c r="F8" s="5">
        <v>20.951184999999999</v>
      </c>
      <c r="G8" s="5">
        <v>22.486892999999998</v>
      </c>
    </row>
    <row r="9" spans="1:7" x14ac:dyDescent="0.2">
      <c r="A9" s="5" t="s">
        <v>22</v>
      </c>
      <c r="B9" s="5">
        <v>21.350784000000001</v>
      </c>
      <c r="C9" s="5">
        <v>21.94473</v>
      </c>
      <c r="E9" s="5" t="s">
        <v>22</v>
      </c>
      <c r="F9" s="5">
        <v>21.121943000000002</v>
      </c>
      <c r="G9" s="5">
        <v>22.543036000000001</v>
      </c>
    </row>
    <row r="10" spans="1:7" x14ac:dyDescent="0.2">
      <c r="A10" s="5" t="s">
        <v>23</v>
      </c>
      <c r="B10" s="5">
        <v>20.530294000000001</v>
      </c>
      <c r="C10" s="5">
        <v>19.896341</v>
      </c>
      <c r="E10" s="5" t="s">
        <v>23</v>
      </c>
      <c r="F10" s="5">
        <v>20.696005</v>
      </c>
      <c r="G10" s="5">
        <v>20.456537000000001</v>
      </c>
    </row>
    <row r="11" spans="1:7" x14ac:dyDescent="0.2">
      <c r="A11" s="5" t="s">
        <v>23</v>
      </c>
      <c r="B11" s="5">
        <v>21.111257999999999</v>
      </c>
      <c r="C11" s="5">
        <v>19.805741999999999</v>
      </c>
      <c r="E11" s="5" t="s">
        <v>23</v>
      </c>
      <c r="F11" s="5">
        <v>20.26651</v>
      </c>
      <c r="G11" s="5">
        <v>20.243086000000002</v>
      </c>
    </row>
    <row r="12" spans="1:7" x14ac:dyDescent="0.2">
      <c r="A12" s="5" t="s">
        <v>23</v>
      </c>
      <c r="B12" s="5">
        <v>20.927073</v>
      </c>
      <c r="C12" s="5">
        <v>19.737226</v>
      </c>
      <c r="E12" s="5" t="s">
        <v>23</v>
      </c>
      <c r="F12" s="5">
        <v>20.650759000000001</v>
      </c>
      <c r="G12" s="5">
        <v>20.484929999999999</v>
      </c>
    </row>
    <row r="13" spans="1:7" x14ac:dyDescent="0.2">
      <c r="A13" s="5" t="s">
        <v>23</v>
      </c>
      <c r="B13" s="5">
        <v>21.454467999999999</v>
      </c>
      <c r="C13" s="5">
        <v>19.842573000000002</v>
      </c>
      <c r="E13" s="5" t="s">
        <v>23</v>
      </c>
      <c r="F13" s="5">
        <v>20.630623</v>
      </c>
      <c r="G13" s="5">
        <v>20.734251</v>
      </c>
    </row>
    <row r="14" spans="1:7" x14ac:dyDescent="0.2">
      <c r="A14" s="5" t="s">
        <v>23</v>
      </c>
      <c r="B14" s="5">
        <v>21.099837999999998</v>
      </c>
      <c r="C14" s="5">
        <v>19.79617</v>
      </c>
      <c r="E14" s="5" t="s">
        <v>23</v>
      </c>
      <c r="F14" s="5">
        <v>20.383554</v>
      </c>
      <c r="G14" s="5">
        <v>20.513217999999998</v>
      </c>
    </row>
    <row r="15" spans="1:7" x14ac:dyDescent="0.2">
      <c r="A15" s="5" t="s">
        <v>23</v>
      </c>
      <c r="B15" s="5">
        <v>21.308509999999998</v>
      </c>
      <c r="C15" s="5">
        <v>19.717352000000002</v>
      </c>
      <c r="E15" s="5" t="s">
        <v>23</v>
      </c>
      <c r="F15" s="5">
        <v>20.321967999999998</v>
      </c>
      <c r="G15" s="5">
        <v>20.362335000000002</v>
      </c>
    </row>
    <row r="16" spans="1:7" x14ac:dyDescent="0.2">
      <c r="A16" s="5" t="s">
        <v>24</v>
      </c>
      <c r="B16" s="5">
        <v>18.484933999999999</v>
      </c>
      <c r="C16" s="5">
        <v>20.767060000000001</v>
      </c>
      <c r="E16" s="5" t="s">
        <v>24</v>
      </c>
      <c r="F16" s="5">
        <v>18.333777999999999</v>
      </c>
      <c r="G16" s="5">
        <v>21.118787999999999</v>
      </c>
    </row>
    <row r="17" spans="1:7" x14ac:dyDescent="0.2">
      <c r="A17" s="5" t="s">
        <v>24</v>
      </c>
      <c r="B17" s="5">
        <v>18.552430999999999</v>
      </c>
      <c r="C17" s="5">
        <v>20.761454000000001</v>
      </c>
      <c r="E17" s="5" t="s">
        <v>24</v>
      </c>
      <c r="F17" s="5">
        <v>18.384546</v>
      </c>
      <c r="G17" s="5">
        <v>21.160354999999999</v>
      </c>
    </row>
    <row r="18" spans="1:7" x14ac:dyDescent="0.2">
      <c r="A18" s="5" t="s">
        <v>24</v>
      </c>
      <c r="B18" s="5">
        <v>18.275107999999999</v>
      </c>
      <c r="C18" s="5">
        <v>20.602727999999999</v>
      </c>
      <c r="E18" s="5" t="s">
        <v>24</v>
      </c>
      <c r="F18" s="5">
        <v>17.938438000000001</v>
      </c>
      <c r="G18" s="5">
        <v>20.786000999999999</v>
      </c>
    </row>
    <row r="19" spans="1:7" x14ac:dyDescent="0.2">
      <c r="A19" s="5" t="s">
        <v>24</v>
      </c>
      <c r="B19" s="5">
        <v>19.087859999999999</v>
      </c>
      <c r="C19" s="5">
        <v>20.512177999999999</v>
      </c>
      <c r="E19" s="5" t="s">
        <v>24</v>
      </c>
      <c r="F19" s="5">
        <v>17.571877000000001</v>
      </c>
      <c r="G19" s="5">
        <v>20.454782000000002</v>
      </c>
    </row>
    <row r="20" spans="1:7" x14ac:dyDescent="0.2">
      <c r="A20" s="5" t="s">
        <v>24</v>
      </c>
      <c r="B20" s="5">
        <v>18.976441999999999</v>
      </c>
      <c r="C20" s="5">
        <v>20.365555000000001</v>
      </c>
      <c r="E20" s="5" t="s">
        <v>24</v>
      </c>
      <c r="F20" s="5">
        <v>17.674688</v>
      </c>
      <c r="G20" s="5">
        <v>20.470669999999998</v>
      </c>
    </row>
    <row r="21" spans="1:7" x14ac:dyDescent="0.2">
      <c r="A21" s="5" t="s">
        <v>24</v>
      </c>
      <c r="B21" s="5">
        <v>18.722398999999999</v>
      </c>
      <c r="C21" s="5">
        <v>20.556725</v>
      </c>
      <c r="E21" s="5" t="s">
        <v>24</v>
      </c>
      <c r="F21" s="5">
        <v>17.695837000000001</v>
      </c>
      <c r="G21" s="5">
        <v>20.590693000000002</v>
      </c>
    </row>
    <row r="22" spans="1:7" x14ac:dyDescent="0.2">
      <c r="A22" s="5" t="s">
        <v>25</v>
      </c>
      <c r="B22" s="5">
        <v>18.867170000000002</v>
      </c>
      <c r="C22" s="5">
        <v>20.364239999999999</v>
      </c>
      <c r="E22" s="5" t="s">
        <v>25</v>
      </c>
      <c r="F22" s="5">
        <v>18.814603999999999</v>
      </c>
      <c r="G22" s="5">
        <v>21.680375999999999</v>
      </c>
    </row>
    <row r="23" spans="1:7" x14ac:dyDescent="0.2">
      <c r="A23" s="5" t="s">
        <v>25</v>
      </c>
      <c r="B23" s="5">
        <v>19.020479999999999</v>
      </c>
      <c r="C23" s="5">
        <v>20.209250000000001</v>
      </c>
      <c r="E23" s="5" t="s">
        <v>25</v>
      </c>
      <c r="F23" s="5">
        <v>18.500677</v>
      </c>
      <c r="G23" s="5">
        <v>21.077138999999999</v>
      </c>
    </row>
    <row r="24" spans="1:7" x14ac:dyDescent="0.2">
      <c r="A24" s="5" t="s">
        <v>25</v>
      </c>
      <c r="B24" s="5">
        <v>19.062290000000001</v>
      </c>
      <c r="C24" s="5">
        <v>20.665422</v>
      </c>
      <c r="E24" s="5" t="s">
        <v>25</v>
      </c>
      <c r="F24" s="5">
        <v>18.615843000000002</v>
      </c>
      <c r="G24" s="5">
        <v>21.121649999999999</v>
      </c>
    </row>
    <row r="25" spans="1:7" x14ac:dyDescent="0.2">
      <c r="A25" s="5" t="s">
        <v>25</v>
      </c>
      <c r="B25" s="5">
        <v>19.584976000000001</v>
      </c>
      <c r="C25" s="5">
        <v>20.222345000000001</v>
      </c>
      <c r="E25" s="5" t="s">
        <v>25</v>
      </c>
      <c r="F25" s="5">
        <v>18.523997999999999</v>
      </c>
      <c r="G25" s="5">
        <v>21.092324999999999</v>
      </c>
    </row>
    <row r="26" spans="1:7" x14ac:dyDescent="0.2">
      <c r="A26" s="5" t="s">
        <v>25</v>
      </c>
      <c r="B26" s="5">
        <v>19.419229999999999</v>
      </c>
      <c r="C26" s="5">
        <v>20.550179</v>
      </c>
      <c r="E26" s="5" t="s">
        <v>25</v>
      </c>
      <c r="F26" s="5">
        <v>18.663391000000001</v>
      </c>
      <c r="G26" s="5">
        <v>21.001290000000001</v>
      </c>
    </row>
    <row r="27" spans="1:7" x14ac:dyDescent="0.2">
      <c r="A27" s="5" t="s">
        <v>25</v>
      </c>
      <c r="B27" s="5">
        <v>19.077932000000001</v>
      </c>
      <c r="C27" s="5">
        <v>20.501698000000001</v>
      </c>
      <c r="E27" s="5" t="s">
        <v>25</v>
      </c>
      <c r="F27" s="5">
        <v>18.768366</v>
      </c>
      <c r="G27" s="5">
        <v>21.023989</v>
      </c>
    </row>
    <row r="28" spans="1:7" x14ac:dyDescent="0.2">
      <c r="A28" s="5" t="s">
        <v>26</v>
      </c>
      <c r="B28" s="5">
        <v>18.750948000000001</v>
      </c>
      <c r="C28" s="5">
        <v>21.731874000000001</v>
      </c>
      <c r="E28" s="5" t="s">
        <v>26</v>
      </c>
      <c r="F28" s="5">
        <v>18.055047999999999</v>
      </c>
      <c r="G28" s="5">
        <v>22.168721999999999</v>
      </c>
    </row>
    <row r="29" spans="1:7" x14ac:dyDescent="0.2">
      <c r="A29" s="5" t="s">
        <v>26</v>
      </c>
      <c r="B29" s="5">
        <v>18.799883000000001</v>
      </c>
      <c r="C29" s="5">
        <v>21.724039999999999</v>
      </c>
      <c r="E29" s="5" t="s">
        <v>26</v>
      </c>
      <c r="F29" s="5">
        <v>17.993939999999998</v>
      </c>
      <c r="G29" s="5">
        <v>22.157919</v>
      </c>
    </row>
    <row r="30" spans="1:7" x14ac:dyDescent="0.2">
      <c r="A30" s="5" t="s">
        <v>26</v>
      </c>
      <c r="B30" s="5">
        <v>18.411987</v>
      </c>
      <c r="C30" s="5">
        <v>21.671371000000001</v>
      </c>
      <c r="E30" s="5" t="s">
        <v>26</v>
      </c>
      <c r="F30" s="5">
        <v>18.029772000000001</v>
      </c>
      <c r="G30" s="5">
        <v>22.270593999999999</v>
      </c>
    </row>
    <row r="31" spans="1:7" x14ac:dyDescent="0.2">
      <c r="A31" s="5" t="s">
        <v>26</v>
      </c>
      <c r="B31" s="5">
        <v>19.285194000000001</v>
      </c>
      <c r="C31" s="5">
        <v>21.999801999999999</v>
      </c>
      <c r="E31" s="5" t="s">
        <v>26</v>
      </c>
      <c r="F31" s="5">
        <v>18.286004999999999</v>
      </c>
      <c r="G31" s="5">
        <v>22.208970999999998</v>
      </c>
    </row>
    <row r="32" spans="1:7" x14ac:dyDescent="0.2">
      <c r="A32" s="5" t="s">
        <v>26</v>
      </c>
      <c r="B32" s="5">
        <v>18.897188</v>
      </c>
      <c r="C32" s="5">
        <v>21.822175999999999</v>
      </c>
      <c r="E32" s="5" t="s">
        <v>26</v>
      </c>
      <c r="F32" s="5">
        <v>17.797955999999999</v>
      </c>
      <c r="G32" s="5">
        <v>22.012250000000002</v>
      </c>
    </row>
    <row r="33" spans="1:7" x14ac:dyDescent="0.2">
      <c r="A33" s="5" t="s">
        <v>26</v>
      </c>
      <c r="B33" s="5">
        <v>19.121085999999998</v>
      </c>
      <c r="C33" s="5">
        <v>21.720934</v>
      </c>
      <c r="E33" s="5" t="s">
        <v>26</v>
      </c>
      <c r="F33" s="5">
        <v>17.862455000000001</v>
      </c>
      <c r="G33" s="5">
        <v>22.055060000000001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1b</vt:lpstr>
      <vt:lpstr>2c</vt:lpstr>
      <vt:lpstr>3b</vt:lpstr>
      <vt:lpstr>3c</vt:lpstr>
      <vt:lpstr>4b</vt:lpstr>
      <vt:lpstr>4c</vt:lpstr>
      <vt:lpstr>4d, e</vt:lpstr>
      <vt:lpstr>S2a</vt:lpstr>
      <vt:lpstr>S5a</vt:lpstr>
      <vt:lpstr>S5f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Charleen Hunt</cp:lastModifiedBy>
  <dcterms:created xsi:type="dcterms:W3CDTF">2020-07-28T22:16:01Z</dcterms:created>
  <dcterms:modified xsi:type="dcterms:W3CDTF">2021-03-26T17:53:49Z</dcterms:modified>
</cp:coreProperties>
</file>