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0.12.29.rebatch/"/>
    </mc:Choice>
  </mc:AlternateContent>
  <xr:revisionPtr revIDLastSave="0" documentId="13_ncr:1_{3ECA1D3E-5034-4748-AFBA-E581B4CD03B6}" xr6:coauthVersionLast="46" xr6:coauthVersionMax="46" xr10:uidLastSave="{00000000-0000-0000-0000-000000000000}"/>
  <bookViews>
    <workbookView xWindow="-45240" yWindow="5580" windowWidth="27640" windowHeight="16940" xr2:uid="{133AB310-C6C0-C748-98FD-04D800CBB5FC}"/>
  </bookViews>
  <sheets>
    <sheet name="S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/>
  <c r="H12" i="1"/>
  <c r="G12" i="1"/>
  <c r="F12" i="1"/>
  <c r="H11" i="1"/>
  <c r="G11" i="1"/>
  <c r="F11" i="1"/>
  <c r="H8" i="1"/>
  <c r="G8" i="1"/>
  <c r="F8" i="1"/>
  <c r="H7" i="1" l="1"/>
  <c r="I13" i="1"/>
  <c r="I12" i="1"/>
  <c r="I11" i="1"/>
  <c r="I8" i="1"/>
  <c r="G7" i="1"/>
  <c r="F7" i="1"/>
  <c r="H6" i="1"/>
  <c r="G6" i="1"/>
  <c r="F6" i="1"/>
  <c r="I6" i="1" s="1"/>
  <c r="I7" i="1" l="1"/>
</calcChain>
</file>

<file path=xl/sharedStrings.xml><?xml version="1.0" encoding="utf-8"?>
<sst xmlns="http://schemas.openxmlformats.org/spreadsheetml/2006/main" count="23" uniqueCount="20">
  <si>
    <t>Sample</t>
  </si>
  <si>
    <t>Read number</t>
  </si>
  <si>
    <t>On-target</t>
  </si>
  <si>
    <t>Close-target</t>
  </si>
  <si>
    <t>Off-target</t>
  </si>
  <si>
    <t xml:space="preserve">                               Reference        Non-reference</t>
  </si>
  <si>
    <t>Reference</t>
  </si>
  <si>
    <t>Individual</t>
  </si>
  <si>
    <t>Flongle</t>
  </si>
  <si>
    <t>GM12878</t>
  </si>
  <si>
    <t>GM12891</t>
  </si>
  <si>
    <t>GM12892</t>
  </si>
  <si>
    <t>Pooled</t>
  </si>
  <si>
    <t>MinION</t>
  </si>
  <si>
    <t>Flow cell</t>
  </si>
  <si>
    <t>Run</t>
  </si>
  <si>
    <t>ABG188</t>
  </si>
  <si>
    <t>ABO515</t>
  </si>
  <si>
    <t>ABN780</t>
  </si>
  <si>
    <t>FAL15177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</si>
</sst>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rgb="FFFFFFFF"/>
      </right>
      <top style="medium">
        <color theme="1"/>
      </top>
      <bottom/>
      <diagonal/>
    </border>
    <border>
      <left style="medium">
        <color rgb="FFFFFFFF"/>
      </left>
      <right style="medium">
        <color rgb="FFFFFFFF"/>
      </right>
      <top style="medium">
        <color theme="1"/>
      </top>
      <bottom/>
      <diagonal/>
    </border>
    <border>
      <left/>
      <right/>
      <top style="medium">
        <color theme="1"/>
      </top>
      <bottom style="thin">
        <color theme="1" tint="0.499984740745262"/>
      </bottom>
      <diagonal/>
    </border>
    <border>
      <left/>
      <right style="thin">
        <color rgb="FFFFFFFF"/>
      </right>
      <top style="medium">
        <color theme="1"/>
      </top>
      <bottom style="thin">
        <color theme="1" tint="0.499984740745262"/>
      </bottom>
      <diagonal/>
    </border>
    <border>
      <left/>
      <right style="medium">
        <color theme="0"/>
      </right>
      <top style="medium">
        <color theme="1"/>
      </top>
      <bottom style="thin">
        <color theme="1" tint="0.499984740745262"/>
      </bottom>
      <diagonal/>
    </border>
    <border>
      <left/>
      <right style="medium">
        <color rgb="FFFFFFFF"/>
      </right>
      <top/>
      <bottom style="thin">
        <color theme="1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/>
      <top style="thin">
        <color theme="1" tint="0.499984740745262"/>
      </top>
      <bottom style="thin">
        <color theme="1"/>
      </bottom>
      <diagonal/>
    </border>
    <border>
      <left/>
      <right style="medium">
        <color rgb="FFFFFFFF"/>
      </right>
      <top style="thin">
        <color theme="1" tint="0.499984740745262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thin">
        <color theme="1" tint="0.499984740745262"/>
      </top>
      <bottom style="thin">
        <color theme="1"/>
      </bottom>
      <diagonal/>
    </border>
    <border>
      <left/>
      <right style="medium">
        <color theme="0"/>
      </right>
      <top/>
      <bottom style="thin">
        <color theme="1"/>
      </bottom>
      <diagonal/>
    </border>
    <border>
      <left/>
      <right style="medium">
        <color rgb="FFFFFFFF"/>
      </right>
      <top style="thin">
        <color theme="1"/>
      </top>
      <bottom style="medium">
        <color theme="0"/>
      </bottom>
      <diagonal/>
    </border>
    <border>
      <left/>
      <right/>
      <top style="thin">
        <color theme="1"/>
      </top>
      <bottom style="medium">
        <color theme="0"/>
      </bottom>
      <diagonal/>
    </border>
    <border>
      <left style="medium">
        <color theme="0"/>
      </left>
      <right style="medium">
        <color rgb="FFFFFFFF"/>
      </right>
      <top style="thin">
        <color theme="1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theme="0"/>
      </bottom>
      <diagonal/>
    </border>
    <border>
      <left/>
      <right style="medium">
        <color theme="0"/>
      </right>
      <top style="thin">
        <color theme="1"/>
      </top>
      <bottom style="medium">
        <color theme="0"/>
      </bottom>
      <diagonal/>
    </border>
    <border>
      <left/>
      <right style="medium">
        <color rgb="FFFFFFF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/>
      </left>
      <right style="medium">
        <color rgb="FFFFFFFF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theme="0"/>
      </right>
      <top/>
      <bottom style="thin">
        <color theme="2" tint="-0.499984740745262"/>
      </bottom>
      <diagonal/>
    </border>
    <border>
      <left/>
      <right style="medium">
        <color rgb="FFFFFFFF"/>
      </right>
      <top/>
      <bottom style="thin">
        <color theme="2" tint="-0.499984740745262"/>
      </bottom>
      <diagonal/>
    </border>
    <border>
      <left style="medium">
        <color rgb="FFFFFFFF"/>
      </left>
      <right style="medium">
        <color rgb="FFFFFFFF"/>
      </right>
      <top/>
      <bottom style="thin">
        <color theme="2" tint="-0.499984740745262"/>
      </bottom>
      <diagonal/>
    </border>
    <border>
      <left style="medium">
        <color theme="0"/>
      </left>
      <right style="medium">
        <color theme="0"/>
      </right>
      <top style="thin">
        <color theme="2" tint="-0.499984740745262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2" tint="-0.499984740745262"/>
      </top>
      <bottom/>
      <diagonal/>
    </border>
    <border>
      <left/>
      <right style="medium">
        <color rgb="FFFFFFFF"/>
      </right>
      <top style="thin">
        <color theme="2" tint="-0.499984740745262"/>
      </top>
      <bottom/>
      <diagonal/>
    </border>
    <border>
      <left style="thin">
        <color rgb="FFFFFFFF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rgb="FFFFFFFF"/>
      </right>
      <top/>
      <bottom style="medium">
        <color theme="1"/>
      </bottom>
      <diagonal/>
    </border>
    <border>
      <left style="thin">
        <color rgb="FFFFFFFF"/>
      </left>
      <right style="thin">
        <color theme="0"/>
      </right>
      <top/>
      <bottom style="medium">
        <color theme="1"/>
      </bottom>
      <diagonal/>
    </border>
    <border>
      <left/>
      <right style="medium">
        <color rgb="FFFFFFFF"/>
      </right>
      <top/>
      <bottom style="medium">
        <color theme="1"/>
      </bottom>
      <diagonal/>
    </border>
    <border>
      <left style="medium">
        <color rgb="FFFFFFFF"/>
      </left>
      <right style="medium">
        <color rgb="FFFFFFFF"/>
      </right>
      <top/>
      <bottom style="medium">
        <color theme="1"/>
      </bottom>
      <diagonal/>
    </border>
    <border>
      <left style="medium">
        <color rgb="FFFFFFFF"/>
      </left>
      <right style="medium">
        <color theme="0"/>
      </right>
      <top/>
      <bottom style="medium">
        <color theme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rgb="FFFFFFFF"/>
      </right>
      <top style="medium">
        <color theme="1"/>
      </top>
      <bottom/>
      <diagonal/>
    </border>
    <border>
      <left style="medium">
        <color theme="0"/>
      </left>
      <right style="medium">
        <color rgb="FFFFFFFF"/>
      </right>
      <top/>
      <bottom style="thin">
        <color theme="1"/>
      </bottom>
      <diagonal/>
    </border>
    <border>
      <left style="medium">
        <color theme="0"/>
      </left>
      <right style="medium">
        <color theme="0"/>
      </right>
      <top style="thin">
        <color theme="2" tint="-0.499984740745262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164" fontId="5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64" fontId="5" fillId="0" borderId="3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BE5DC-817E-834D-8E61-B4FE7A82DE92}">
  <dimension ref="A1:I14"/>
  <sheetViews>
    <sheetView tabSelected="1" workbookViewId="0">
      <selection activeCell="E22" sqref="E22"/>
    </sheetView>
  </sheetViews>
  <sheetFormatPr baseColWidth="10" defaultColWidth="16" defaultRowHeight="16" x14ac:dyDescent="0.2"/>
  <cols>
    <col min="3" max="3" width="13.6640625" style="54" customWidth="1"/>
  </cols>
  <sheetData>
    <row r="1" spans="1:9" ht="17" thickBot="1" x14ac:dyDescent="0.25"/>
    <row r="2" spans="1:9" x14ac:dyDescent="0.2">
      <c r="A2" s="1"/>
      <c r="B2" s="44" t="s">
        <v>0</v>
      </c>
      <c r="C2" s="55" t="s">
        <v>15</v>
      </c>
      <c r="D2" s="46" t="s">
        <v>14</v>
      </c>
      <c r="E2" s="48" t="s">
        <v>1</v>
      </c>
      <c r="F2" s="50" t="s">
        <v>2</v>
      </c>
      <c r="G2" s="51"/>
      <c r="H2" s="2" t="s">
        <v>3</v>
      </c>
      <c r="I2" s="3" t="s">
        <v>4</v>
      </c>
    </row>
    <row r="3" spans="1:9" x14ac:dyDescent="0.2">
      <c r="A3" s="1"/>
      <c r="B3" s="45"/>
      <c r="C3" s="56"/>
      <c r="D3" s="47"/>
      <c r="E3" s="49"/>
      <c r="F3" s="4" t="s">
        <v>5</v>
      </c>
      <c r="G3" s="5"/>
      <c r="H3" s="6" t="s">
        <v>6</v>
      </c>
      <c r="I3" s="7"/>
    </row>
    <row r="4" spans="1:9" ht="17" thickBot="1" x14ac:dyDescent="0.25">
      <c r="A4" s="1"/>
      <c r="B4" s="8"/>
      <c r="C4" s="8"/>
      <c r="D4" s="8"/>
      <c r="E4" s="9"/>
      <c r="F4" s="10"/>
      <c r="G4" s="11"/>
      <c r="H4" s="12"/>
      <c r="I4" s="13"/>
    </row>
    <row r="5" spans="1:9" x14ac:dyDescent="0.2">
      <c r="A5" s="1"/>
      <c r="B5" s="14" t="s">
        <v>7</v>
      </c>
      <c r="C5" s="14"/>
      <c r="D5" s="14"/>
      <c r="E5" s="15"/>
      <c r="F5" s="16"/>
      <c r="G5" s="17"/>
      <c r="H5" s="18"/>
      <c r="I5" s="19"/>
    </row>
    <row r="6" spans="1:9" x14ac:dyDescent="0.2">
      <c r="A6" s="1"/>
      <c r="B6" s="20" t="s">
        <v>9</v>
      </c>
      <c r="C6" s="20" t="s">
        <v>16</v>
      </c>
      <c r="D6" s="52" t="s">
        <v>8</v>
      </c>
      <c r="E6" s="21">
        <v>3537</v>
      </c>
      <c r="F6" s="22">
        <f>1240/E6</f>
        <v>0.35057958722080862</v>
      </c>
      <c r="G6" s="23">
        <f>205/E6</f>
        <v>5.7958722080859483E-2</v>
      </c>
      <c r="H6" s="24">
        <f>766/E6</f>
        <v>0.21656771275091885</v>
      </c>
      <c r="I6" s="25">
        <f>1-F6-G6-H6</f>
        <v>0.37489397794741303</v>
      </c>
    </row>
    <row r="7" spans="1:9" x14ac:dyDescent="0.2">
      <c r="A7" s="1"/>
      <c r="B7" s="20" t="s">
        <v>10</v>
      </c>
      <c r="C7" s="20" t="s">
        <v>17</v>
      </c>
      <c r="D7" s="53"/>
      <c r="E7" s="21">
        <v>3596</v>
      </c>
      <c r="F7" s="22">
        <f>1095/E7</f>
        <v>0.30450500556173526</v>
      </c>
      <c r="G7" s="23">
        <f>136/E7</f>
        <v>3.781979977753059E-2</v>
      </c>
      <c r="H7" s="24">
        <f>804/E7</f>
        <v>0.22358175750834261</v>
      </c>
      <c r="I7" s="25">
        <f t="shared" ref="I7:I8" si="0">1-F7-G7-H7</f>
        <v>0.43409343715239146</v>
      </c>
    </row>
    <row r="8" spans="1:9" x14ac:dyDescent="0.2">
      <c r="A8" s="1"/>
      <c r="B8" s="20" t="s">
        <v>11</v>
      </c>
      <c r="C8" s="20" t="s">
        <v>18</v>
      </c>
      <c r="D8" s="53"/>
      <c r="E8" s="21">
        <v>3204</v>
      </c>
      <c r="F8" s="22">
        <f>1123/E8</f>
        <v>0.35049937578027468</v>
      </c>
      <c r="G8" s="23">
        <f>172/E8</f>
        <v>5.3682896379525592E-2</v>
      </c>
      <c r="H8" s="24">
        <f>902/E8</f>
        <v>0.28152309612983772</v>
      </c>
      <c r="I8" s="25">
        <f t="shared" si="0"/>
        <v>0.31429463171036198</v>
      </c>
    </row>
    <row r="9" spans="1:9" x14ac:dyDescent="0.2">
      <c r="A9" s="1"/>
      <c r="B9" s="26"/>
      <c r="C9" s="27"/>
      <c r="D9" s="27"/>
      <c r="E9" s="20"/>
      <c r="F9" s="24"/>
      <c r="G9" s="28"/>
      <c r="H9" s="24"/>
      <c r="I9" s="25"/>
    </row>
    <row r="10" spans="1:9" x14ac:dyDescent="0.2">
      <c r="A10" s="1"/>
      <c r="B10" s="29" t="s">
        <v>12</v>
      </c>
      <c r="C10" s="29" t="s">
        <v>19</v>
      </c>
      <c r="D10" s="29" t="s">
        <v>13</v>
      </c>
      <c r="E10" s="30"/>
      <c r="F10" s="31"/>
      <c r="G10" s="32"/>
      <c r="H10" s="31"/>
      <c r="I10" s="33"/>
    </row>
    <row r="11" spans="1:9" ht="17" thickBot="1" x14ac:dyDescent="0.25">
      <c r="A11" s="1"/>
      <c r="B11" s="20" t="s">
        <v>9</v>
      </c>
      <c r="C11" s="57"/>
      <c r="D11" s="34"/>
      <c r="E11" s="21">
        <v>74171</v>
      </c>
      <c r="F11" s="35">
        <f>22578/E11</f>
        <v>0.30440468646775692</v>
      </c>
      <c r="G11" s="36">
        <f>3061/E11</f>
        <v>4.1269498860740723E-2</v>
      </c>
      <c r="H11" s="35">
        <f>12535/E11</f>
        <v>0.16900136171819174</v>
      </c>
      <c r="I11" s="25">
        <f t="shared" ref="I11:I13" si="1">1-F11-G11-H11</f>
        <v>0.48532445295331056</v>
      </c>
    </row>
    <row r="12" spans="1:9" ht="17" thickBot="1" x14ac:dyDescent="0.25">
      <c r="A12" s="1"/>
      <c r="B12" s="20" t="s">
        <v>10</v>
      </c>
      <c r="C12" s="58"/>
      <c r="D12" s="37"/>
      <c r="E12" s="21">
        <v>160641</v>
      </c>
      <c r="F12" s="22">
        <f>21684/E12</f>
        <v>0.13498421947074532</v>
      </c>
      <c r="G12" s="22">
        <f>3014/E12</f>
        <v>1.8762333401809002E-2</v>
      </c>
      <c r="H12" s="22">
        <f>14253/E12</f>
        <v>8.8725792294619674E-2</v>
      </c>
      <c r="I12" s="25">
        <f t="shared" si="1"/>
        <v>0.75752765483282603</v>
      </c>
    </row>
    <row r="13" spans="1:9" x14ac:dyDescent="0.2">
      <c r="A13" s="1"/>
      <c r="B13" s="20" t="s">
        <v>11</v>
      </c>
      <c r="C13" s="58"/>
      <c r="D13" s="38"/>
      <c r="E13" s="21">
        <v>101294</v>
      </c>
      <c r="F13" s="22">
        <f>38280/E13</f>
        <v>0.37790984658518767</v>
      </c>
      <c r="G13" s="22">
        <f>5844/E13</f>
        <v>5.769344679842834E-2</v>
      </c>
      <c r="H13" s="22">
        <f>21485/E13</f>
        <v>0.21210535668450253</v>
      </c>
      <c r="I13" s="25">
        <f t="shared" si="1"/>
        <v>0.35229134993188144</v>
      </c>
    </row>
    <row r="14" spans="1:9" ht="17" thickBot="1" x14ac:dyDescent="0.25">
      <c r="A14" s="1"/>
      <c r="B14" s="39"/>
      <c r="C14" s="40"/>
      <c r="D14" s="40"/>
      <c r="E14" s="41"/>
      <c r="F14" s="42"/>
      <c r="G14" s="42"/>
      <c r="H14" s="42"/>
      <c r="I14" s="43"/>
    </row>
  </sheetData>
  <mergeCells count="6">
    <mergeCell ref="B2:B3"/>
    <mergeCell ref="D2:D3"/>
    <mergeCell ref="E2:E3"/>
    <mergeCell ref="F2:G2"/>
    <mergeCell ref="D6:D8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2020-12-15T15:54:32Z</dcterms:created>
  <dcterms:modified xsi:type="dcterms:W3CDTF">2021-01-03T17:17:48Z</dcterms:modified>
</cp:coreProperties>
</file>