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ia_sara/Documents/Università/RICERCA/ARTICOLI DA PUBBLICARE/2020 Pregnant/COVID PREGNANT NAT COMMS FINAL/COVID PREGNANT REVISIONE 2/"/>
    </mc:Choice>
  </mc:AlternateContent>
  <xr:revisionPtr revIDLastSave="0" documentId="13_ncr:1_{7A921860-35B0-0B4C-8B0C-87603C22DA4A}" xr6:coauthVersionLast="46" xr6:coauthVersionMax="46" xr10:uidLastSave="{00000000-0000-0000-0000-000000000000}"/>
  <bookViews>
    <workbookView xWindow="1800" yWindow="460" windowWidth="46780" windowHeight="24200" xr2:uid="{C6A5A1EF-D0C2-334F-BA66-F85F8A8CE5B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" l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J55" i="1"/>
  <c r="J54" i="1"/>
  <c r="J53" i="1"/>
  <c r="G53" i="1"/>
  <c r="F53" i="1"/>
  <c r="P23" i="1" l="1"/>
  <c r="P22" i="1"/>
  <c r="P21" i="1"/>
  <c r="G21" i="1" l="1"/>
  <c r="J21" i="1"/>
  <c r="K21" i="1"/>
  <c r="L21" i="1"/>
  <c r="M21" i="1"/>
  <c r="N21" i="1"/>
  <c r="O21" i="1"/>
  <c r="Q21" i="1"/>
  <c r="R21" i="1"/>
  <c r="S21" i="1"/>
  <c r="T21" i="1"/>
  <c r="U21" i="1"/>
  <c r="V21" i="1"/>
  <c r="W21" i="1"/>
  <c r="X21" i="1"/>
  <c r="Y21" i="1"/>
  <c r="Z21" i="1"/>
  <c r="AA21" i="1"/>
  <c r="F21" i="1"/>
  <c r="G55" i="1"/>
  <c r="F55" i="1"/>
  <c r="G23" i="1"/>
  <c r="J23" i="1"/>
  <c r="K23" i="1"/>
  <c r="L23" i="1"/>
  <c r="M23" i="1"/>
  <c r="N23" i="1"/>
  <c r="O23" i="1"/>
  <c r="Q23" i="1"/>
  <c r="R23" i="1"/>
  <c r="S23" i="1"/>
  <c r="T23" i="1"/>
  <c r="U23" i="1"/>
  <c r="V23" i="1"/>
  <c r="W23" i="1"/>
  <c r="X23" i="1"/>
  <c r="Y23" i="1"/>
  <c r="Z23" i="1"/>
  <c r="AA23" i="1"/>
  <c r="F23" i="1"/>
  <c r="F54" i="1" l="1"/>
  <c r="F22" i="1"/>
  <c r="G54" i="1" l="1"/>
  <c r="K22" i="1"/>
  <c r="J22" i="1"/>
  <c r="L22" i="1"/>
  <c r="M22" i="1"/>
  <c r="N22" i="1"/>
  <c r="Q22" i="1"/>
  <c r="R22" i="1"/>
  <c r="S22" i="1"/>
  <c r="T22" i="1"/>
  <c r="U22" i="1"/>
  <c r="V22" i="1"/>
  <c r="W22" i="1"/>
  <c r="X22" i="1"/>
  <c r="Z22" i="1"/>
  <c r="AA22" i="1"/>
  <c r="O22" i="1"/>
  <c r="Y22" i="1"/>
  <c r="G22" i="1"/>
</calcChain>
</file>

<file path=xl/sharedStrings.xml><?xml version="1.0" encoding="utf-8"?>
<sst xmlns="http://schemas.openxmlformats.org/spreadsheetml/2006/main" count="417" uniqueCount="64">
  <si>
    <t xml:space="preserve">N. </t>
  </si>
  <si>
    <t xml:space="preserve">ALT </t>
  </si>
  <si>
    <t xml:space="preserve">Total bilirubin </t>
  </si>
  <si>
    <t xml:space="preserve">CK </t>
  </si>
  <si>
    <t xml:space="preserve">Creatinine  </t>
  </si>
  <si>
    <t xml:space="preserve">D-Dimer </t>
  </si>
  <si>
    <t xml:space="preserve">Hb </t>
  </si>
  <si>
    <t xml:space="preserve">WBC </t>
  </si>
  <si>
    <t>Neutrophil</t>
  </si>
  <si>
    <t>Lymphocytes</t>
  </si>
  <si>
    <t>RBC</t>
  </si>
  <si>
    <t>INR</t>
  </si>
  <si>
    <t>LDH</t>
  </si>
  <si>
    <t xml:space="preserve">Platelets </t>
  </si>
  <si>
    <t>(U/L)</t>
  </si>
  <si>
    <t xml:space="preserve"> (mg/L) </t>
  </si>
  <si>
    <t xml:space="preserve"> (mg/L)</t>
  </si>
  <si>
    <t xml:space="preserve"> (g/dL)</t>
  </si>
  <si>
    <t xml:space="preserve"> (N/uL) </t>
  </si>
  <si>
    <t>%</t>
  </si>
  <si>
    <t xml:space="preserve"> (N/uL)</t>
  </si>
  <si>
    <t xml:space="preserve"> (10^6/L)</t>
  </si>
  <si>
    <t>(ratio)</t>
  </si>
  <si>
    <t xml:space="preserve"> (10^9/L) </t>
  </si>
  <si>
    <t>Category</t>
  </si>
  <si>
    <t xml:space="preserve">Age </t>
  </si>
  <si>
    <t>(years)</t>
  </si>
  <si>
    <t>&lt;0,3</t>
  </si>
  <si>
    <t>&lt; 0,3</t>
  </si>
  <si>
    <t>&lt;03</t>
  </si>
  <si>
    <t>&lt;20</t>
  </si>
  <si>
    <t>Monocytes</t>
  </si>
  <si>
    <t>NA</t>
  </si>
  <si>
    <t xml:space="preserve">NA </t>
  </si>
  <si>
    <t>PREGNANT POSITIVE</t>
  </si>
  <si>
    <t>PREGNANT NEGATIVE</t>
  </si>
  <si>
    <t>PAUCISYMPTOMATIC</t>
  </si>
  <si>
    <t>ASYMPTOMATIC</t>
  </si>
  <si>
    <t>Covid Classification</t>
  </si>
  <si>
    <t>0.009</t>
  </si>
  <si>
    <t>0.0034</t>
  </si>
  <si>
    <t>mean</t>
  </si>
  <si>
    <t xml:space="preserve">Weeks of pregnancy </t>
  </si>
  <si>
    <t>ns</t>
  </si>
  <si>
    <t>median</t>
  </si>
  <si>
    <t>alfa1 antitripsin</t>
  </si>
  <si>
    <t>(mg/dL)</t>
  </si>
  <si>
    <t>Sars-Cov2 IgG</t>
  </si>
  <si>
    <t>Sars-Cov2 IgM</t>
  </si>
  <si>
    <t>positive</t>
  </si>
  <si>
    <t>negative</t>
  </si>
  <si>
    <t>weakly positive</t>
  </si>
  <si>
    <t>SD of the mean</t>
  </si>
  <si>
    <t>NOT INFECTED</t>
  </si>
  <si>
    <t>Sympthoms</t>
  </si>
  <si>
    <t>Fever &lt; 37.5°C, cough</t>
  </si>
  <si>
    <t>Fever &lt;37.5°C,  loss of smell and taste</t>
  </si>
  <si>
    <t xml:space="preserve">Fever &lt;37.5°C, cough, loss of smell </t>
  </si>
  <si>
    <t>Fever &lt;37.5°C, cough, loss of smell and taste</t>
  </si>
  <si>
    <t>Fever &lt;37.5°C, cough</t>
  </si>
  <si>
    <t>none</t>
  </si>
  <si>
    <t>n.a.</t>
  </si>
  <si>
    <t>exact p value is indicated (statical test used: two-sided Mann Withney test)</t>
  </si>
  <si>
    <t>Supplementary Data 1. Clinical and hematological data from pregnant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</si>
</sst>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 vertical="top"/>
    </xf>
    <xf numFmtId="1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top"/>
    </xf>
    <xf numFmtId="2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top"/>
    </xf>
    <xf numFmtId="2" fontId="4" fillId="0" borderId="3" xfId="0" applyNumberFormat="1" applyFont="1" applyFill="1" applyBorder="1" applyAlignment="1">
      <alignment horizontal="center" vertical="top"/>
    </xf>
    <xf numFmtId="4" fontId="4" fillId="0" borderId="3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4" xfId="0" applyNumberFormat="1" applyFont="1" applyFill="1" applyBorder="1" applyAlignment="1">
      <alignment horizontal="center" vertical="top"/>
    </xf>
    <xf numFmtId="1" fontId="0" fillId="0" borderId="4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AA64-18C6-3140-8035-1DF239A99911}">
  <dimension ref="B1:AD57"/>
  <sheetViews>
    <sheetView tabSelected="1" zoomScaleNormal="100" workbookViewId="0">
      <selection activeCell="D1" sqref="D1"/>
    </sheetView>
  </sheetViews>
  <sheetFormatPr baseColWidth="10" defaultRowHeight="16" x14ac:dyDescent="0.2"/>
  <cols>
    <col min="1" max="1" width="6" style="1" customWidth="1"/>
    <col min="2" max="2" width="10.83203125" style="1"/>
    <col min="3" max="3" width="21.6640625" style="1" customWidth="1"/>
    <col min="4" max="4" width="22.83203125" style="1" customWidth="1"/>
    <col min="5" max="5" width="42.33203125" style="1" customWidth="1"/>
    <col min="6" max="6" width="20.5" style="1" customWidth="1"/>
    <col min="7" max="7" width="10.83203125" style="1"/>
    <col min="8" max="8" width="15.33203125" style="1" customWidth="1"/>
    <col min="9" max="9" width="16.33203125" style="1" customWidth="1"/>
    <col min="10" max="10" width="14.83203125" style="1" customWidth="1"/>
    <col min="11" max="11" width="14.33203125" style="1" customWidth="1"/>
    <col min="12" max="15" width="10.83203125" style="1"/>
    <col min="16" max="16" width="16.5" style="1" customWidth="1"/>
    <col min="17" max="19" width="10.83203125" style="1"/>
    <col min="20" max="20" width="13.83203125" style="1" customWidth="1"/>
    <col min="21" max="21" width="14.5" style="1" customWidth="1"/>
    <col min="22" max="22" width="13.5" style="1" customWidth="1"/>
    <col min="23" max="27" width="10.83203125" style="1"/>
    <col min="28" max="28" width="35.1640625" style="1" customWidth="1"/>
    <col min="29" max="16384" width="10.83203125" style="1"/>
  </cols>
  <sheetData>
    <row r="1" spans="2:30" ht="24" x14ac:dyDescent="0.3">
      <c r="B1" s="50" t="s">
        <v>63</v>
      </c>
    </row>
    <row r="4" spans="2:30" x14ac:dyDescent="0.2">
      <c r="B4" s="2" t="s">
        <v>0</v>
      </c>
      <c r="C4" s="2" t="s">
        <v>24</v>
      </c>
      <c r="D4" s="2" t="s">
        <v>38</v>
      </c>
      <c r="E4" s="2" t="s">
        <v>54</v>
      </c>
      <c r="F4" s="2" t="s">
        <v>42</v>
      </c>
      <c r="G4" s="2" t="s">
        <v>25</v>
      </c>
      <c r="H4" s="49" t="s">
        <v>48</v>
      </c>
      <c r="I4" s="49" t="s">
        <v>47</v>
      </c>
      <c r="J4" s="2" t="s">
        <v>1</v>
      </c>
      <c r="K4" s="2" t="s">
        <v>2</v>
      </c>
      <c r="L4" s="2" t="s">
        <v>3</v>
      </c>
      <c r="M4" s="2" t="s">
        <v>4</v>
      </c>
      <c r="N4" s="2" t="s">
        <v>5</v>
      </c>
      <c r="O4" s="29" t="s">
        <v>12</v>
      </c>
      <c r="P4" s="42" t="s">
        <v>45</v>
      </c>
      <c r="Q4" s="36" t="s">
        <v>6</v>
      </c>
      <c r="R4" s="2" t="s">
        <v>7</v>
      </c>
      <c r="S4" s="2" t="s">
        <v>8</v>
      </c>
      <c r="T4" s="2" t="s">
        <v>8</v>
      </c>
      <c r="U4" s="2" t="s">
        <v>9</v>
      </c>
      <c r="V4" s="2" t="s">
        <v>9</v>
      </c>
      <c r="W4" s="2" t="s">
        <v>31</v>
      </c>
      <c r="X4" s="2" t="s">
        <v>31</v>
      </c>
      <c r="Y4" s="2" t="s">
        <v>13</v>
      </c>
      <c r="Z4" s="2" t="s">
        <v>10</v>
      </c>
      <c r="AA4" s="2" t="s">
        <v>11</v>
      </c>
      <c r="AD4" s="11"/>
    </row>
    <row r="5" spans="2:30" x14ac:dyDescent="0.2">
      <c r="B5" s="2"/>
      <c r="C5" s="2"/>
      <c r="D5" s="2"/>
      <c r="E5" s="2"/>
      <c r="F5" s="2"/>
      <c r="G5" s="2" t="s">
        <v>26</v>
      </c>
      <c r="H5" s="2"/>
      <c r="I5" s="2"/>
      <c r="J5" s="2" t="s">
        <v>14</v>
      </c>
      <c r="K5" s="2" t="s">
        <v>15</v>
      </c>
      <c r="L5" s="2" t="s">
        <v>14</v>
      </c>
      <c r="M5" s="2" t="s">
        <v>16</v>
      </c>
      <c r="N5" s="2" t="s">
        <v>16</v>
      </c>
      <c r="O5" s="29" t="s">
        <v>14</v>
      </c>
      <c r="P5" s="42" t="s">
        <v>46</v>
      </c>
      <c r="Q5" s="36" t="s">
        <v>17</v>
      </c>
      <c r="R5" s="2" t="s">
        <v>18</v>
      </c>
      <c r="S5" s="2" t="s">
        <v>19</v>
      </c>
      <c r="T5" s="2" t="s">
        <v>20</v>
      </c>
      <c r="U5" s="2" t="s">
        <v>19</v>
      </c>
      <c r="V5" s="2" t="s">
        <v>20</v>
      </c>
      <c r="W5" s="2" t="s">
        <v>19</v>
      </c>
      <c r="X5" s="2" t="s">
        <v>20</v>
      </c>
      <c r="Y5" s="2" t="s">
        <v>23</v>
      </c>
      <c r="Z5" s="2" t="s">
        <v>21</v>
      </c>
      <c r="AA5" s="2" t="s">
        <v>22</v>
      </c>
    </row>
    <row r="6" spans="2:3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30"/>
      <c r="P6" s="2"/>
      <c r="Q6" s="37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x14ac:dyDescent="0.2">
      <c r="B7" s="3">
        <v>1</v>
      </c>
      <c r="C7" s="3" t="s">
        <v>34</v>
      </c>
      <c r="D7" s="3" t="s">
        <v>36</v>
      </c>
      <c r="E7" s="3" t="s">
        <v>56</v>
      </c>
      <c r="F7" s="3">
        <v>13</v>
      </c>
      <c r="G7" s="44">
        <v>39.378082191780798</v>
      </c>
      <c r="H7" s="48" t="s">
        <v>49</v>
      </c>
      <c r="I7" s="48" t="s">
        <v>49</v>
      </c>
      <c r="J7" s="38">
        <v>25</v>
      </c>
      <c r="K7" s="5">
        <v>0.61</v>
      </c>
      <c r="L7" s="5" t="s">
        <v>33</v>
      </c>
      <c r="M7" s="5">
        <v>0.47</v>
      </c>
      <c r="N7" s="5">
        <v>570</v>
      </c>
      <c r="O7" s="31">
        <v>406</v>
      </c>
      <c r="P7" s="43">
        <v>183</v>
      </c>
      <c r="Q7" s="38">
        <v>12.5</v>
      </c>
      <c r="R7" s="5">
        <v>8930</v>
      </c>
      <c r="S7" s="13">
        <v>73.400000000000006</v>
      </c>
      <c r="T7" s="13">
        <v>6554.62</v>
      </c>
      <c r="U7" s="13">
        <v>20</v>
      </c>
      <c r="V7" s="13">
        <v>1786</v>
      </c>
      <c r="W7" s="13">
        <v>5.5999999999999943</v>
      </c>
      <c r="X7" s="13">
        <v>500.07999999999947</v>
      </c>
      <c r="Y7" s="5">
        <v>371</v>
      </c>
      <c r="Z7" s="5">
        <v>4.26</v>
      </c>
      <c r="AA7" s="5">
        <v>0.98</v>
      </c>
    </row>
    <row r="8" spans="2:30" x14ac:dyDescent="0.2">
      <c r="B8" s="3">
        <v>2</v>
      </c>
      <c r="C8" s="3" t="s">
        <v>34</v>
      </c>
      <c r="D8" s="3" t="s">
        <v>36</v>
      </c>
      <c r="E8" s="3" t="s">
        <v>57</v>
      </c>
      <c r="F8" s="3">
        <v>30</v>
      </c>
      <c r="G8" s="44">
        <v>34.909589041095899</v>
      </c>
      <c r="H8" s="48" t="s">
        <v>49</v>
      </c>
      <c r="I8" s="48" t="s">
        <v>49</v>
      </c>
      <c r="J8" s="38">
        <v>32</v>
      </c>
      <c r="K8" s="5">
        <v>0.35</v>
      </c>
      <c r="L8" s="5">
        <v>52</v>
      </c>
      <c r="M8" s="5">
        <v>0.49</v>
      </c>
      <c r="N8" s="5">
        <v>1090</v>
      </c>
      <c r="O8" s="31">
        <v>379</v>
      </c>
      <c r="P8" s="43">
        <v>204</v>
      </c>
      <c r="Q8" s="38">
        <v>12</v>
      </c>
      <c r="R8" s="5">
        <v>9820</v>
      </c>
      <c r="S8" s="13">
        <v>78.2</v>
      </c>
      <c r="T8" s="13">
        <v>7679.24</v>
      </c>
      <c r="U8" s="13">
        <v>17</v>
      </c>
      <c r="V8" s="13">
        <v>1669.4</v>
      </c>
      <c r="W8" s="13">
        <v>4</v>
      </c>
      <c r="X8" s="13">
        <v>392.8</v>
      </c>
      <c r="Y8" s="5">
        <v>207</v>
      </c>
      <c r="Z8" s="5">
        <v>3.57</v>
      </c>
      <c r="AA8" s="5">
        <v>1.02</v>
      </c>
    </row>
    <row r="9" spans="2:30" x14ac:dyDescent="0.2">
      <c r="B9" s="3">
        <v>3</v>
      </c>
      <c r="C9" s="3" t="s">
        <v>34</v>
      </c>
      <c r="D9" s="3" t="s">
        <v>36</v>
      </c>
      <c r="E9" s="3" t="s">
        <v>58</v>
      </c>
      <c r="F9" s="3">
        <v>39</v>
      </c>
      <c r="G9" s="44">
        <v>30.5150684931507</v>
      </c>
      <c r="H9" s="48" t="s">
        <v>49</v>
      </c>
      <c r="I9" s="48" t="s">
        <v>49</v>
      </c>
      <c r="J9" s="38">
        <v>14</v>
      </c>
      <c r="K9" s="5" t="s">
        <v>27</v>
      </c>
      <c r="L9" s="5" t="s">
        <v>30</v>
      </c>
      <c r="M9" s="5">
        <v>0.47</v>
      </c>
      <c r="N9" s="5">
        <v>700</v>
      </c>
      <c r="O9" s="31">
        <v>286</v>
      </c>
      <c r="P9" s="43">
        <v>222</v>
      </c>
      <c r="Q9" s="38">
        <v>10.9</v>
      </c>
      <c r="R9" s="5">
        <v>10640</v>
      </c>
      <c r="S9" s="13">
        <v>67.5</v>
      </c>
      <c r="T9" s="13">
        <v>7182</v>
      </c>
      <c r="U9" s="13">
        <v>26.5</v>
      </c>
      <c r="V9" s="13">
        <v>2819.6</v>
      </c>
      <c r="W9" s="13">
        <v>4.9000000000000004</v>
      </c>
      <c r="X9" s="13">
        <v>521.36000000000013</v>
      </c>
      <c r="Y9" s="5">
        <v>224</v>
      </c>
      <c r="Z9" s="5">
        <v>3.68</v>
      </c>
      <c r="AA9" s="5">
        <v>0.96</v>
      </c>
    </row>
    <row r="10" spans="2:30" x14ac:dyDescent="0.2">
      <c r="B10" s="3">
        <v>4</v>
      </c>
      <c r="C10" s="3" t="s">
        <v>34</v>
      </c>
      <c r="D10" s="3" t="s">
        <v>36</v>
      </c>
      <c r="E10" s="3" t="s">
        <v>55</v>
      </c>
      <c r="F10" s="3">
        <v>41</v>
      </c>
      <c r="G10" s="44">
        <v>33.852054794520498</v>
      </c>
      <c r="H10" s="48" t="s">
        <v>50</v>
      </c>
      <c r="I10" s="48" t="s">
        <v>50</v>
      </c>
      <c r="J10" s="38">
        <v>14</v>
      </c>
      <c r="K10" s="5" t="s">
        <v>28</v>
      </c>
      <c r="L10" s="5">
        <v>318</v>
      </c>
      <c r="M10" s="5">
        <v>0.48</v>
      </c>
      <c r="N10" s="5">
        <v>1770</v>
      </c>
      <c r="O10" s="31" t="s">
        <v>32</v>
      </c>
      <c r="P10" s="43">
        <v>226</v>
      </c>
      <c r="Q10" s="38">
        <v>7.5</v>
      </c>
      <c r="R10" s="5">
        <v>17320</v>
      </c>
      <c r="S10" s="13">
        <v>78.900000000000006</v>
      </c>
      <c r="T10" s="13">
        <v>13665.48</v>
      </c>
      <c r="U10" s="13">
        <v>18</v>
      </c>
      <c r="V10" s="13">
        <v>3117.6</v>
      </c>
      <c r="W10" s="13">
        <v>2.0999999999999943</v>
      </c>
      <c r="X10" s="13">
        <v>363.719999999999</v>
      </c>
      <c r="Y10" s="5">
        <v>174</v>
      </c>
      <c r="Z10" s="5">
        <v>2.3199999999999998</v>
      </c>
      <c r="AA10" s="5">
        <v>0.95</v>
      </c>
    </row>
    <row r="11" spans="2:30" x14ac:dyDescent="0.2">
      <c r="B11" s="3">
        <v>5</v>
      </c>
      <c r="C11" s="3" t="s">
        <v>34</v>
      </c>
      <c r="D11" s="3" t="s">
        <v>36</v>
      </c>
      <c r="E11" s="3" t="s">
        <v>58</v>
      </c>
      <c r="F11" s="3">
        <v>32</v>
      </c>
      <c r="G11" s="44">
        <v>37.5452054794521</v>
      </c>
      <c r="H11" s="48" t="s">
        <v>49</v>
      </c>
      <c r="I11" s="48" t="s">
        <v>49</v>
      </c>
      <c r="J11" s="38">
        <v>43</v>
      </c>
      <c r="K11" s="5">
        <v>0.73</v>
      </c>
      <c r="L11" s="5">
        <v>40</v>
      </c>
      <c r="M11" s="5">
        <v>0.34</v>
      </c>
      <c r="N11" s="5" t="s">
        <v>32</v>
      </c>
      <c r="O11" s="31">
        <v>556</v>
      </c>
      <c r="P11" s="43">
        <v>153</v>
      </c>
      <c r="Q11" s="38">
        <v>10.8</v>
      </c>
      <c r="R11" s="5">
        <v>8440</v>
      </c>
      <c r="S11" s="13">
        <v>84.4</v>
      </c>
      <c r="T11" s="13">
        <v>7123.36</v>
      </c>
      <c r="U11" s="13">
        <v>12</v>
      </c>
      <c r="V11" s="13">
        <v>1012.8</v>
      </c>
      <c r="W11" s="13">
        <v>2.5999999999999943</v>
      </c>
      <c r="X11" s="13">
        <v>219.43999999999951</v>
      </c>
      <c r="Y11" s="5">
        <v>267</v>
      </c>
      <c r="Z11" s="5">
        <v>3.44</v>
      </c>
      <c r="AA11" s="5" t="s">
        <v>32</v>
      </c>
    </row>
    <row r="12" spans="2:30" x14ac:dyDescent="0.2">
      <c r="B12" s="3">
        <v>6</v>
      </c>
      <c r="C12" s="3" t="s">
        <v>34</v>
      </c>
      <c r="D12" s="3" t="s">
        <v>36</v>
      </c>
      <c r="E12" s="3" t="s">
        <v>58</v>
      </c>
      <c r="F12" s="3">
        <v>7</v>
      </c>
      <c r="G12" s="45">
        <v>30.2520547945205</v>
      </c>
      <c r="H12" s="48" t="s">
        <v>49</v>
      </c>
      <c r="I12" s="48" t="s">
        <v>49</v>
      </c>
      <c r="J12" s="38">
        <v>14</v>
      </c>
      <c r="K12" s="5">
        <v>0.41</v>
      </c>
      <c r="L12" s="5">
        <v>51</v>
      </c>
      <c r="M12" s="5">
        <v>0.51</v>
      </c>
      <c r="N12" s="5">
        <v>250</v>
      </c>
      <c r="O12" s="31">
        <v>288</v>
      </c>
      <c r="P12" s="43">
        <v>300</v>
      </c>
      <c r="Q12" s="38">
        <v>13</v>
      </c>
      <c r="R12" s="5">
        <v>9320</v>
      </c>
      <c r="S12" s="13">
        <v>75.400000000000006</v>
      </c>
      <c r="T12" s="13">
        <v>7027.28</v>
      </c>
      <c r="U12" s="13">
        <v>18.8</v>
      </c>
      <c r="V12" s="13">
        <v>1752.16</v>
      </c>
      <c r="W12" s="13">
        <v>4.7</v>
      </c>
      <c r="X12" s="13">
        <v>438.04</v>
      </c>
      <c r="Y12" s="5">
        <v>171</v>
      </c>
      <c r="Z12" s="5">
        <v>4.54</v>
      </c>
      <c r="AA12" s="5">
        <v>1.07</v>
      </c>
    </row>
    <row r="13" spans="2:30" x14ac:dyDescent="0.2">
      <c r="B13" s="3">
        <v>7</v>
      </c>
      <c r="C13" s="3" t="s">
        <v>34</v>
      </c>
      <c r="D13" s="3" t="s">
        <v>36</v>
      </c>
      <c r="E13" s="3" t="s">
        <v>58</v>
      </c>
      <c r="F13" s="3">
        <v>30</v>
      </c>
      <c r="G13" s="45">
        <v>26.087671232876701</v>
      </c>
      <c r="H13" s="48" t="s">
        <v>49</v>
      </c>
      <c r="I13" s="48" t="s">
        <v>49</v>
      </c>
      <c r="J13" s="38">
        <v>20</v>
      </c>
      <c r="K13" s="5">
        <v>0.3</v>
      </c>
      <c r="L13" s="5">
        <v>40</v>
      </c>
      <c r="M13" s="5">
        <v>0.44</v>
      </c>
      <c r="N13" s="5">
        <v>870</v>
      </c>
      <c r="O13" s="31">
        <v>279</v>
      </c>
      <c r="P13" s="43">
        <v>191</v>
      </c>
      <c r="Q13" s="38">
        <v>11.2</v>
      </c>
      <c r="R13" s="5">
        <v>8620</v>
      </c>
      <c r="S13" s="13">
        <v>70.3</v>
      </c>
      <c r="T13" s="13">
        <v>6059.86</v>
      </c>
      <c r="U13" s="13">
        <v>20.9</v>
      </c>
      <c r="V13" s="13">
        <v>1801.58</v>
      </c>
      <c r="W13" s="13">
        <v>6.6</v>
      </c>
      <c r="X13" s="13">
        <v>568.91999999999996</v>
      </c>
      <c r="Y13" s="5">
        <v>300</v>
      </c>
      <c r="Z13" s="5">
        <v>3.94</v>
      </c>
      <c r="AA13" s="5">
        <v>0.93</v>
      </c>
    </row>
    <row r="14" spans="2:30" x14ac:dyDescent="0.2">
      <c r="B14" s="3">
        <v>8</v>
      </c>
      <c r="C14" s="3" t="s">
        <v>34</v>
      </c>
      <c r="D14" s="3" t="s">
        <v>37</v>
      </c>
      <c r="E14" s="3" t="s">
        <v>60</v>
      </c>
      <c r="F14" s="3">
        <v>9</v>
      </c>
      <c r="G14" s="44">
        <v>19</v>
      </c>
      <c r="H14" s="48" t="s">
        <v>49</v>
      </c>
      <c r="I14" s="48" t="s">
        <v>49</v>
      </c>
      <c r="J14" s="38">
        <v>58</v>
      </c>
      <c r="K14" s="5">
        <v>0.3</v>
      </c>
      <c r="L14" s="5" t="s">
        <v>32</v>
      </c>
      <c r="M14" s="5">
        <v>0.39</v>
      </c>
      <c r="N14" s="5">
        <v>320</v>
      </c>
      <c r="O14" s="31">
        <v>282</v>
      </c>
      <c r="P14" s="43">
        <v>241</v>
      </c>
      <c r="Q14" s="38">
        <v>11.6</v>
      </c>
      <c r="R14" s="5">
        <v>7700</v>
      </c>
      <c r="S14" s="13">
        <v>79.3</v>
      </c>
      <c r="T14" s="13">
        <v>6106.1</v>
      </c>
      <c r="U14" s="13">
        <v>18</v>
      </c>
      <c r="V14" s="13">
        <v>1386</v>
      </c>
      <c r="W14" s="13">
        <v>1.7000000000000028</v>
      </c>
      <c r="X14" s="13">
        <v>130.9000000000002</v>
      </c>
      <c r="Y14" s="5">
        <v>245</v>
      </c>
      <c r="Z14" s="5">
        <v>3.79</v>
      </c>
      <c r="AA14" s="5">
        <v>1.03</v>
      </c>
    </row>
    <row r="15" spans="2:30" x14ac:dyDescent="0.2">
      <c r="B15" s="3">
        <v>9</v>
      </c>
      <c r="C15" s="3" t="s">
        <v>34</v>
      </c>
      <c r="D15" s="3" t="s">
        <v>37</v>
      </c>
      <c r="E15" s="3" t="s">
        <v>60</v>
      </c>
      <c r="F15" s="3">
        <v>8</v>
      </c>
      <c r="G15" s="44">
        <v>36</v>
      </c>
      <c r="H15" s="48" t="s">
        <v>50</v>
      </c>
      <c r="I15" s="48" t="s">
        <v>50</v>
      </c>
      <c r="J15" s="38">
        <v>18</v>
      </c>
      <c r="K15" s="5">
        <v>0.5</v>
      </c>
      <c r="L15" s="5">
        <v>22</v>
      </c>
      <c r="M15" s="5">
        <v>0.56999999999999995</v>
      </c>
      <c r="N15" s="5">
        <v>1210</v>
      </c>
      <c r="O15" s="31">
        <v>255</v>
      </c>
      <c r="P15" s="43">
        <v>184</v>
      </c>
      <c r="Q15" s="38">
        <v>12.4</v>
      </c>
      <c r="R15" s="5">
        <v>7740</v>
      </c>
      <c r="S15" s="13">
        <v>61.9</v>
      </c>
      <c r="T15" s="13">
        <v>4791.0600000000004</v>
      </c>
      <c r="U15" s="13">
        <v>31.5</v>
      </c>
      <c r="V15" s="13">
        <v>2438.1</v>
      </c>
      <c r="W15" s="13">
        <v>4.5999999999999996</v>
      </c>
      <c r="X15" s="13">
        <v>356.04</v>
      </c>
      <c r="Y15" s="5">
        <v>363</v>
      </c>
      <c r="Z15" s="5">
        <v>4.29</v>
      </c>
      <c r="AA15" s="5">
        <v>0.99</v>
      </c>
    </row>
    <row r="16" spans="2:30" x14ac:dyDescent="0.2">
      <c r="B16" s="3">
        <v>10</v>
      </c>
      <c r="C16" s="3" t="s">
        <v>34</v>
      </c>
      <c r="D16" s="3" t="s">
        <v>37</v>
      </c>
      <c r="E16" s="3" t="s">
        <v>60</v>
      </c>
      <c r="F16" s="3">
        <v>41</v>
      </c>
      <c r="G16" s="44">
        <v>32.958904109589</v>
      </c>
      <c r="H16" s="48" t="s">
        <v>49</v>
      </c>
      <c r="I16" s="48" t="s">
        <v>51</v>
      </c>
      <c r="J16" s="38" t="s">
        <v>32</v>
      </c>
      <c r="K16" s="5" t="s">
        <v>32</v>
      </c>
      <c r="L16" s="5" t="s">
        <v>32</v>
      </c>
      <c r="M16" s="5" t="s">
        <v>32</v>
      </c>
      <c r="N16" s="5" t="s">
        <v>32</v>
      </c>
      <c r="O16" s="31" t="s">
        <v>32</v>
      </c>
      <c r="P16" s="43">
        <v>184</v>
      </c>
      <c r="Q16" s="38" t="s">
        <v>32</v>
      </c>
      <c r="R16" s="5" t="s">
        <v>32</v>
      </c>
      <c r="S16" s="13" t="s">
        <v>32</v>
      </c>
      <c r="T16" s="13" t="s">
        <v>32</v>
      </c>
      <c r="U16" s="13" t="s">
        <v>32</v>
      </c>
      <c r="V16" s="13" t="s">
        <v>32</v>
      </c>
      <c r="W16" s="13" t="s">
        <v>32</v>
      </c>
      <c r="X16" s="13" t="s">
        <v>32</v>
      </c>
      <c r="Y16" s="5" t="s">
        <v>32</v>
      </c>
      <c r="Z16" s="5" t="s">
        <v>32</v>
      </c>
      <c r="AA16" s="5" t="s">
        <v>32</v>
      </c>
    </row>
    <row r="17" spans="2:27" x14ac:dyDescent="0.2">
      <c r="B17" s="3">
        <v>11</v>
      </c>
      <c r="C17" s="3" t="s">
        <v>34</v>
      </c>
      <c r="D17" s="3" t="s">
        <v>37</v>
      </c>
      <c r="E17" s="3" t="s">
        <v>60</v>
      </c>
      <c r="F17" s="3">
        <v>7</v>
      </c>
      <c r="G17" s="46">
        <v>33.854794520547898</v>
      </c>
      <c r="H17" s="48" t="s">
        <v>50</v>
      </c>
      <c r="I17" s="48" t="s">
        <v>50</v>
      </c>
      <c r="J17" s="38">
        <v>24</v>
      </c>
      <c r="K17" s="5">
        <v>0.56999999999999995</v>
      </c>
      <c r="L17" s="5">
        <v>40</v>
      </c>
      <c r="M17" s="5">
        <v>0.56999999999999995</v>
      </c>
      <c r="N17" s="5">
        <v>90</v>
      </c>
      <c r="O17" s="31">
        <v>288</v>
      </c>
      <c r="P17" s="43">
        <v>217</v>
      </c>
      <c r="Q17" s="38">
        <v>13.3</v>
      </c>
      <c r="R17" s="5">
        <v>9920</v>
      </c>
      <c r="S17" s="13">
        <v>74.099999999999994</v>
      </c>
      <c r="T17" s="13">
        <v>7350.72</v>
      </c>
      <c r="U17" s="13">
        <v>18</v>
      </c>
      <c r="V17" s="13">
        <v>1785.6</v>
      </c>
      <c r="W17" s="13">
        <v>6.9000000000000057</v>
      </c>
      <c r="X17" s="13">
        <v>684.48000000000059</v>
      </c>
      <c r="Y17" s="5">
        <v>305</v>
      </c>
      <c r="Z17" s="5">
        <v>4.24</v>
      </c>
      <c r="AA17" s="5">
        <v>0.96</v>
      </c>
    </row>
    <row r="18" spans="2:27" x14ac:dyDescent="0.2">
      <c r="B18" s="3">
        <v>12</v>
      </c>
      <c r="C18" s="3" t="s">
        <v>34</v>
      </c>
      <c r="D18" s="3" t="s">
        <v>37</v>
      </c>
      <c r="E18" s="3" t="s">
        <v>60</v>
      </c>
      <c r="F18" s="3">
        <v>40</v>
      </c>
      <c r="G18" s="44">
        <v>39</v>
      </c>
      <c r="H18" s="48" t="s">
        <v>49</v>
      </c>
      <c r="I18" s="48" t="s">
        <v>49</v>
      </c>
      <c r="J18" s="38">
        <v>11</v>
      </c>
      <c r="K18" s="5">
        <v>0.59</v>
      </c>
      <c r="L18" s="5">
        <v>154</v>
      </c>
      <c r="M18" s="5">
        <v>0.39</v>
      </c>
      <c r="N18" s="5">
        <v>1630</v>
      </c>
      <c r="O18" s="31" t="s">
        <v>33</v>
      </c>
      <c r="P18" s="43">
        <v>203</v>
      </c>
      <c r="Q18" s="38">
        <v>11.9</v>
      </c>
      <c r="R18" s="5">
        <v>8320</v>
      </c>
      <c r="S18" s="13">
        <v>66.599999999999994</v>
      </c>
      <c r="T18" s="13">
        <v>5541.12</v>
      </c>
      <c r="U18" s="13">
        <v>21</v>
      </c>
      <c r="V18" s="13">
        <v>1747.2</v>
      </c>
      <c r="W18" s="13">
        <v>11.400000000000006</v>
      </c>
      <c r="X18" s="13">
        <v>948.48000000000047</v>
      </c>
      <c r="Y18" s="5">
        <v>311</v>
      </c>
      <c r="Z18" s="5">
        <v>3.69</v>
      </c>
      <c r="AA18" s="5">
        <v>0.94</v>
      </c>
    </row>
    <row r="19" spans="2:27" x14ac:dyDescent="0.2">
      <c r="B19" s="3">
        <v>13</v>
      </c>
      <c r="C19" s="3" t="s">
        <v>34</v>
      </c>
      <c r="D19" s="3" t="s">
        <v>36</v>
      </c>
      <c r="E19" s="3" t="s">
        <v>59</v>
      </c>
      <c r="F19" s="3">
        <v>38</v>
      </c>
      <c r="G19" s="44">
        <v>35</v>
      </c>
      <c r="H19" s="2" t="s">
        <v>32</v>
      </c>
      <c r="I19" s="2" t="s">
        <v>32</v>
      </c>
      <c r="J19" s="38" t="s">
        <v>32</v>
      </c>
      <c r="K19" s="5" t="s">
        <v>32</v>
      </c>
      <c r="L19" s="5">
        <v>85</v>
      </c>
      <c r="M19" s="5">
        <v>0.34</v>
      </c>
      <c r="N19" s="5">
        <v>1120</v>
      </c>
      <c r="O19" s="31">
        <v>364</v>
      </c>
      <c r="P19" s="5" t="s">
        <v>32</v>
      </c>
      <c r="Q19" s="38">
        <v>11.3</v>
      </c>
      <c r="R19" s="5">
        <v>8350</v>
      </c>
      <c r="S19" s="13">
        <v>66.2</v>
      </c>
      <c r="T19" s="13">
        <v>5527.7</v>
      </c>
      <c r="U19" s="13">
        <v>22</v>
      </c>
      <c r="V19" s="13">
        <v>1837</v>
      </c>
      <c r="W19" s="13">
        <v>10.799999999999997</v>
      </c>
      <c r="X19" s="13">
        <v>901.79999999999973</v>
      </c>
      <c r="Y19" s="5">
        <v>187</v>
      </c>
      <c r="Z19" s="5">
        <v>4.16</v>
      </c>
      <c r="AA19" s="5">
        <v>1</v>
      </c>
    </row>
    <row r="20" spans="2:27" x14ac:dyDescent="0.2">
      <c r="B20" s="3">
        <v>14</v>
      </c>
      <c r="C20" s="3" t="s">
        <v>34</v>
      </c>
      <c r="D20" s="3" t="s">
        <v>37</v>
      </c>
      <c r="E20" s="3" t="s">
        <v>60</v>
      </c>
      <c r="F20" s="3">
        <v>12</v>
      </c>
      <c r="G20" s="44">
        <v>28</v>
      </c>
      <c r="H20" s="2" t="s">
        <v>32</v>
      </c>
      <c r="I20" s="2" t="s">
        <v>32</v>
      </c>
      <c r="J20" s="38">
        <v>31</v>
      </c>
      <c r="K20" s="5" t="s">
        <v>28</v>
      </c>
      <c r="L20" s="5">
        <v>46</v>
      </c>
      <c r="M20" s="5">
        <v>0.51</v>
      </c>
      <c r="N20" s="5">
        <v>510</v>
      </c>
      <c r="O20" s="31">
        <v>348</v>
      </c>
      <c r="P20" s="5" t="s">
        <v>32</v>
      </c>
      <c r="Q20" s="38">
        <v>12.6</v>
      </c>
      <c r="R20" s="5">
        <v>9990</v>
      </c>
      <c r="S20" s="13">
        <v>71.3</v>
      </c>
      <c r="T20" s="13">
        <v>7122.87</v>
      </c>
      <c r="U20" s="13">
        <v>24.2</v>
      </c>
      <c r="V20" s="13">
        <v>2417.58</v>
      </c>
      <c r="W20" s="13">
        <v>3.8</v>
      </c>
      <c r="X20" s="13">
        <v>379.62</v>
      </c>
      <c r="Y20" s="5">
        <v>260</v>
      </c>
      <c r="Z20" s="5">
        <v>4.38</v>
      </c>
      <c r="AA20" s="5">
        <v>0.97</v>
      </c>
    </row>
    <row r="21" spans="2:27" s="17" customFormat="1" x14ac:dyDescent="0.2">
      <c r="B21" s="26" t="s">
        <v>44</v>
      </c>
      <c r="C21" s="26"/>
      <c r="D21" s="26"/>
      <c r="E21" s="21"/>
      <c r="F21" s="27">
        <f>MEDIAN(F7:F20)</f>
        <v>30</v>
      </c>
      <c r="G21" s="32">
        <f t="shared" ref="G21:AA21" si="0">MEDIAN(G7:G20)</f>
        <v>33.853424657534198</v>
      </c>
      <c r="H21" s="27"/>
      <c r="I21" s="27"/>
      <c r="J21" s="39">
        <f t="shared" si="0"/>
        <v>22</v>
      </c>
      <c r="K21" s="27">
        <f t="shared" si="0"/>
        <v>0.5</v>
      </c>
      <c r="L21" s="27">
        <f t="shared" si="0"/>
        <v>48.5</v>
      </c>
      <c r="M21" s="27">
        <f t="shared" si="0"/>
        <v>0.47</v>
      </c>
      <c r="N21" s="27">
        <f t="shared" si="0"/>
        <v>785</v>
      </c>
      <c r="O21" s="32">
        <f t="shared" si="0"/>
        <v>288</v>
      </c>
      <c r="P21" s="27">
        <f t="shared" ref="P21" si="1">MEDIAN(P7:P20)</f>
        <v>203.5</v>
      </c>
      <c r="Q21" s="39">
        <f t="shared" si="0"/>
        <v>11.9</v>
      </c>
      <c r="R21" s="27">
        <f t="shared" si="0"/>
        <v>8930</v>
      </c>
      <c r="S21" s="27">
        <f t="shared" si="0"/>
        <v>73.400000000000006</v>
      </c>
      <c r="T21" s="27">
        <f t="shared" si="0"/>
        <v>7027.28</v>
      </c>
      <c r="U21" s="27">
        <f t="shared" si="0"/>
        <v>20</v>
      </c>
      <c r="V21" s="27">
        <f t="shared" si="0"/>
        <v>1786</v>
      </c>
      <c r="W21" s="27">
        <f t="shared" si="0"/>
        <v>4.7</v>
      </c>
      <c r="X21" s="27">
        <f t="shared" si="0"/>
        <v>438.04</v>
      </c>
      <c r="Y21" s="27">
        <f t="shared" si="0"/>
        <v>260</v>
      </c>
      <c r="Z21" s="27">
        <f t="shared" si="0"/>
        <v>3.94</v>
      </c>
      <c r="AA21" s="27">
        <f t="shared" si="0"/>
        <v>0.97499999999999998</v>
      </c>
    </row>
    <row r="22" spans="2:27" s="17" customFormat="1" x14ac:dyDescent="0.2">
      <c r="B22" s="21" t="s">
        <v>41</v>
      </c>
      <c r="C22" s="21"/>
      <c r="D22" s="21"/>
      <c r="E22" s="21"/>
      <c r="F22" s="22">
        <f>AVERAGE(F7:F20)</f>
        <v>24.785714285714285</v>
      </c>
      <c r="G22" s="33">
        <f>AVERAGE(G7:G20)</f>
        <v>32.596673189823868</v>
      </c>
      <c r="H22" s="22"/>
      <c r="I22" s="22"/>
      <c r="J22" s="40">
        <f t="shared" ref="J22:X22" si="2">AVERAGE(J7:J20)</f>
        <v>25.333333333333332</v>
      </c>
      <c r="K22" s="22">
        <f t="shared" si="2"/>
        <v>0.4844444444444444</v>
      </c>
      <c r="L22" s="22">
        <f t="shared" si="2"/>
        <v>84.8</v>
      </c>
      <c r="M22" s="22">
        <f t="shared" si="2"/>
        <v>0.45923076923076922</v>
      </c>
      <c r="N22" s="22">
        <f t="shared" si="2"/>
        <v>844.16666666666663</v>
      </c>
      <c r="O22" s="33">
        <f>AVERAGE(O7:O20)</f>
        <v>339.18181818181819</v>
      </c>
      <c r="P22" s="22">
        <f>AVERAGE(P7:P20)</f>
        <v>209</v>
      </c>
      <c r="Q22" s="40">
        <f t="shared" si="2"/>
        <v>11.615384615384615</v>
      </c>
      <c r="R22" s="22">
        <f t="shared" si="2"/>
        <v>9623.8461538461543</v>
      </c>
      <c r="S22" s="22">
        <f t="shared" si="2"/>
        <v>72.884615384615373</v>
      </c>
      <c r="T22" s="22">
        <f t="shared" si="2"/>
        <v>7056.2623076923064</v>
      </c>
      <c r="U22" s="22">
        <f t="shared" si="2"/>
        <v>20.607692307692307</v>
      </c>
      <c r="V22" s="22">
        <f t="shared" si="2"/>
        <v>1966.9707692307688</v>
      </c>
      <c r="W22" s="22">
        <f t="shared" si="2"/>
        <v>5.3615384615384603</v>
      </c>
      <c r="X22" s="22">
        <f t="shared" si="2"/>
        <v>492.74461538461532</v>
      </c>
      <c r="Y22" s="22">
        <f>AVERAGE(Y7:Y20)</f>
        <v>260.38461538461536</v>
      </c>
      <c r="Z22" s="22">
        <f>AVERAGE(Z7:Z20)</f>
        <v>3.8692307692307697</v>
      </c>
      <c r="AA22" s="22">
        <f>AVERAGE(AA7:AA20)</f>
        <v>0.98333333333333339</v>
      </c>
    </row>
    <row r="23" spans="2:27" s="20" customFormat="1" x14ac:dyDescent="0.2">
      <c r="B23" s="51" t="s">
        <v>52</v>
      </c>
      <c r="C23" s="24"/>
      <c r="D23" s="24"/>
      <c r="E23" s="21"/>
      <c r="F23" s="25">
        <f>STDEV(F7:F20)</f>
        <v>14.428489826773927</v>
      </c>
      <c r="G23" s="34">
        <f t="shared" ref="G23:AA23" si="3">STDEV(G7:G20)</f>
        <v>5.5169157822409645</v>
      </c>
      <c r="H23" s="25"/>
      <c r="I23" s="25"/>
      <c r="J23" s="41">
        <f t="shared" si="3"/>
        <v>13.917505871993361</v>
      </c>
      <c r="K23" s="25">
        <f t="shared" si="3"/>
        <v>0.15265247386720543</v>
      </c>
      <c r="L23" s="25">
        <f t="shared" si="3"/>
        <v>89.975058272340746</v>
      </c>
      <c r="M23" s="25">
        <f t="shared" si="3"/>
        <v>7.6208216799058676E-2</v>
      </c>
      <c r="N23" s="25">
        <f t="shared" si="3"/>
        <v>535.12034896720934</v>
      </c>
      <c r="O23" s="34">
        <f t="shared" si="3"/>
        <v>87.062986603743653</v>
      </c>
      <c r="P23" s="25">
        <f t="shared" ref="P23" si="4">STDEV(P7:P20)</f>
        <v>37.26319168489804</v>
      </c>
      <c r="Q23" s="41">
        <f t="shared" si="3"/>
        <v>1.4644943119533098</v>
      </c>
      <c r="R23" s="25">
        <f t="shared" si="3"/>
        <v>2484.6077438955313</v>
      </c>
      <c r="S23" s="25">
        <f t="shared" si="3"/>
        <v>6.3855104408139223</v>
      </c>
      <c r="T23" s="25">
        <f t="shared" si="3"/>
        <v>2162.0346335267704</v>
      </c>
      <c r="U23" s="25">
        <f t="shared" si="3"/>
        <v>4.8269143936994228</v>
      </c>
      <c r="V23" s="25">
        <f t="shared" si="3"/>
        <v>578.5605742769676</v>
      </c>
      <c r="W23" s="25">
        <f t="shared" si="3"/>
        <v>2.9887395508080181</v>
      </c>
      <c r="X23" s="25">
        <f t="shared" si="3"/>
        <v>238.95606027801375</v>
      </c>
      <c r="Y23" s="25">
        <f t="shared" si="3"/>
        <v>67.193177309330096</v>
      </c>
      <c r="Z23" s="25">
        <f t="shared" si="3"/>
        <v>0.57848165540578678</v>
      </c>
      <c r="AA23" s="25">
        <f t="shared" si="3"/>
        <v>4.097301403104097E-2</v>
      </c>
    </row>
    <row r="24" spans="2:27" s="20" customFormat="1" x14ac:dyDescent="0.2">
      <c r="B24" s="11"/>
      <c r="C24" s="11"/>
      <c r="D24" s="11"/>
      <c r="E24" s="11"/>
      <c r="F24" s="11"/>
      <c r="G24" s="18"/>
      <c r="H24" s="4"/>
      <c r="I24" s="4"/>
      <c r="J24" s="9"/>
      <c r="K24" s="9"/>
      <c r="L24" s="9"/>
      <c r="M24" s="9"/>
      <c r="N24" s="9"/>
      <c r="O24" s="9"/>
      <c r="P24" s="5"/>
      <c r="Q24" s="9"/>
      <c r="R24" s="9"/>
      <c r="S24" s="19"/>
      <c r="T24" s="19"/>
      <c r="U24" s="19"/>
      <c r="V24" s="19"/>
      <c r="W24" s="19"/>
      <c r="X24" s="19"/>
      <c r="Y24" s="9"/>
      <c r="Z24" s="9"/>
      <c r="AA24" s="9"/>
    </row>
    <row r="25" spans="2:27" x14ac:dyDescent="0.2">
      <c r="B25" s="3">
        <v>1</v>
      </c>
      <c r="C25" s="3" t="s">
        <v>35</v>
      </c>
      <c r="D25" s="3" t="s">
        <v>53</v>
      </c>
      <c r="E25" s="3" t="s">
        <v>61</v>
      </c>
      <c r="F25" s="3">
        <v>22</v>
      </c>
      <c r="G25" s="44">
        <v>29.2630136986301</v>
      </c>
      <c r="H25" s="48" t="s">
        <v>50</v>
      </c>
      <c r="I25" s="48" t="s">
        <v>50</v>
      </c>
      <c r="J25" s="38">
        <v>12</v>
      </c>
      <c r="K25" s="5">
        <v>1.38</v>
      </c>
      <c r="L25" s="5">
        <v>30</v>
      </c>
      <c r="M25" s="5">
        <v>0.73</v>
      </c>
      <c r="N25" s="5">
        <v>860</v>
      </c>
      <c r="O25" s="31">
        <v>287</v>
      </c>
      <c r="P25" s="43">
        <v>216</v>
      </c>
      <c r="Q25" s="38">
        <v>12.2</v>
      </c>
      <c r="R25" s="5">
        <v>15120</v>
      </c>
      <c r="S25" s="13">
        <v>92</v>
      </c>
      <c r="T25" s="13">
        <v>13910.4</v>
      </c>
      <c r="U25" s="13">
        <v>5</v>
      </c>
      <c r="V25" s="13">
        <v>756</v>
      </c>
      <c r="W25" s="14" t="s">
        <v>32</v>
      </c>
      <c r="X25" s="13">
        <v>302.39999999999998</v>
      </c>
      <c r="Y25" s="5">
        <v>232</v>
      </c>
      <c r="Z25" s="5">
        <v>4.07</v>
      </c>
      <c r="AA25" s="5">
        <v>1.02</v>
      </c>
    </row>
    <row r="26" spans="2:27" x14ac:dyDescent="0.2">
      <c r="B26" s="3">
        <v>2</v>
      </c>
      <c r="C26" s="3" t="s">
        <v>35</v>
      </c>
      <c r="D26" s="3" t="s">
        <v>53</v>
      </c>
      <c r="E26" s="3" t="s">
        <v>61</v>
      </c>
      <c r="F26" s="3">
        <v>30</v>
      </c>
      <c r="G26" s="44">
        <v>35.054794520547901</v>
      </c>
      <c r="H26" s="48" t="s">
        <v>50</v>
      </c>
      <c r="I26" s="48" t="s">
        <v>50</v>
      </c>
      <c r="J26" s="38">
        <v>13</v>
      </c>
      <c r="K26" s="5" t="s">
        <v>27</v>
      </c>
      <c r="L26" s="5">
        <v>70</v>
      </c>
      <c r="M26" s="5">
        <v>0.57999999999999996</v>
      </c>
      <c r="N26" s="5">
        <v>590</v>
      </c>
      <c r="O26" s="31">
        <v>303</v>
      </c>
      <c r="P26" s="43">
        <v>244</v>
      </c>
      <c r="Q26" s="38">
        <v>10.1</v>
      </c>
      <c r="R26" s="5">
        <v>6460</v>
      </c>
      <c r="S26" s="13">
        <v>80.5</v>
      </c>
      <c r="T26" s="13">
        <v>5200.3</v>
      </c>
      <c r="U26" s="13">
        <v>14.4</v>
      </c>
      <c r="V26" s="13">
        <v>930.24</v>
      </c>
      <c r="W26" s="13">
        <v>4.7</v>
      </c>
      <c r="X26" s="13">
        <v>303.62</v>
      </c>
      <c r="Y26" s="5">
        <v>162</v>
      </c>
      <c r="Z26" s="5">
        <v>3.31</v>
      </c>
      <c r="AA26" s="5">
        <v>1.01</v>
      </c>
    </row>
    <row r="27" spans="2:27" x14ac:dyDescent="0.2">
      <c r="B27" s="3">
        <v>3</v>
      </c>
      <c r="C27" s="3" t="s">
        <v>35</v>
      </c>
      <c r="D27" s="3" t="s">
        <v>53</v>
      </c>
      <c r="E27" s="3" t="s">
        <v>61</v>
      </c>
      <c r="F27" s="3">
        <v>39</v>
      </c>
      <c r="G27" s="44">
        <v>23.347945205479501</v>
      </c>
      <c r="H27" s="48" t="s">
        <v>50</v>
      </c>
      <c r="I27" s="48" t="s">
        <v>50</v>
      </c>
      <c r="J27" s="38">
        <v>14</v>
      </c>
      <c r="K27" s="5">
        <v>1.17</v>
      </c>
      <c r="L27" s="5">
        <v>43</v>
      </c>
      <c r="M27" s="5">
        <v>0.47</v>
      </c>
      <c r="N27" s="5">
        <v>6810</v>
      </c>
      <c r="O27" s="31">
        <v>387</v>
      </c>
      <c r="P27" s="43">
        <v>276</v>
      </c>
      <c r="Q27" s="38">
        <v>10.5</v>
      </c>
      <c r="R27" s="5">
        <v>7230</v>
      </c>
      <c r="S27" s="13">
        <v>77.8</v>
      </c>
      <c r="T27" s="13">
        <v>5624.94</v>
      </c>
      <c r="U27" s="13">
        <v>18</v>
      </c>
      <c r="V27" s="13">
        <v>1301.4000000000001</v>
      </c>
      <c r="W27" s="13">
        <v>3.2000000000000028</v>
      </c>
      <c r="X27" s="13">
        <v>231.36000000000021</v>
      </c>
      <c r="Y27" s="5">
        <v>247</v>
      </c>
      <c r="Z27" s="5">
        <v>3.64</v>
      </c>
      <c r="AA27" s="5">
        <v>1.07</v>
      </c>
    </row>
    <row r="28" spans="2:27" x14ac:dyDescent="0.2">
      <c r="B28" s="3">
        <v>4</v>
      </c>
      <c r="C28" s="3" t="s">
        <v>35</v>
      </c>
      <c r="D28" s="3" t="s">
        <v>53</v>
      </c>
      <c r="E28" s="3" t="s">
        <v>61</v>
      </c>
      <c r="F28" s="3">
        <v>39</v>
      </c>
      <c r="G28" s="44">
        <v>34.260273972602697</v>
      </c>
      <c r="H28" s="48" t="s">
        <v>50</v>
      </c>
      <c r="I28" s="48" t="s">
        <v>50</v>
      </c>
      <c r="J28" s="38">
        <v>33</v>
      </c>
      <c r="K28" s="5">
        <v>0.37</v>
      </c>
      <c r="L28" s="5">
        <v>312</v>
      </c>
      <c r="M28" s="5">
        <v>0.68</v>
      </c>
      <c r="N28" s="5">
        <v>3680</v>
      </c>
      <c r="O28" s="31">
        <v>432</v>
      </c>
      <c r="P28" s="43">
        <v>200</v>
      </c>
      <c r="Q28" s="38">
        <v>11.8</v>
      </c>
      <c r="R28" s="5">
        <v>20310</v>
      </c>
      <c r="S28" s="13">
        <v>91.1</v>
      </c>
      <c r="T28" s="13">
        <v>18502.41</v>
      </c>
      <c r="U28" s="13">
        <v>6</v>
      </c>
      <c r="V28" s="13">
        <v>1218.5999999999999</v>
      </c>
      <c r="W28" s="13">
        <v>1.9000000000000057</v>
      </c>
      <c r="X28" s="13">
        <v>385.89000000000118</v>
      </c>
      <c r="Y28" s="5">
        <v>212</v>
      </c>
      <c r="Z28" s="5">
        <v>3.67</v>
      </c>
      <c r="AA28" s="5">
        <v>0.86</v>
      </c>
    </row>
    <row r="29" spans="2:27" x14ac:dyDescent="0.2">
      <c r="B29" s="3">
        <v>5</v>
      </c>
      <c r="C29" s="3" t="s">
        <v>35</v>
      </c>
      <c r="D29" s="3" t="s">
        <v>53</v>
      </c>
      <c r="E29" s="3" t="s">
        <v>61</v>
      </c>
      <c r="F29" s="3">
        <v>41</v>
      </c>
      <c r="G29" s="44">
        <v>34.260273972602697</v>
      </c>
      <c r="H29" s="48" t="s">
        <v>50</v>
      </c>
      <c r="I29" s="48" t="s">
        <v>50</v>
      </c>
      <c r="J29" s="38">
        <v>13</v>
      </c>
      <c r="K29" s="5">
        <v>0.54</v>
      </c>
      <c r="L29" s="5">
        <v>100</v>
      </c>
      <c r="M29" s="5">
        <v>0.56999999999999995</v>
      </c>
      <c r="N29" s="5">
        <v>2300</v>
      </c>
      <c r="O29" s="31">
        <v>192</v>
      </c>
      <c r="P29" s="43">
        <v>199</v>
      </c>
      <c r="Q29" s="38">
        <v>12.8</v>
      </c>
      <c r="R29" s="5">
        <v>8760</v>
      </c>
      <c r="S29" s="13">
        <v>72</v>
      </c>
      <c r="T29" s="13">
        <v>6307.2</v>
      </c>
      <c r="U29" s="13" t="s">
        <v>32</v>
      </c>
      <c r="V29" s="13" t="s">
        <v>32</v>
      </c>
      <c r="W29" s="13" t="s">
        <v>32</v>
      </c>
      <c r="X29" s="13" t="s">
        <v>32</v>
      </c>
      <c r="Y29" s="5">
        <v>155</v>
      </c>
      <c r="Z29" s="5">
        <v>4.2</v>
      </c>
      <c r="AA29" s="5">
        <v>0.99</v>
      </c>
    </row>
    <row r="30" spans="2:27" x14ac:dyDescent="0.2">
      <c r="B30" s="3">
        <v>6</v>
      </c>
      <c r="C30" s="3" t="s">
        <v>35</v>
      </c>
      <c r="D30" s="3" t="s">
        <v>53</v>
      </c>
      <c r="E30" s="3" t="s">
        <v>61</v>
      </c>
      <c r="F30" s="3">
        <v>40</v>
      </c>
      <c r="G30" s="44">
        <v>35.5150684931507</v>
      </c>
      <c r="H30" s="48" t="s">
        <v>50</v>
      </c>
      <c r="I30" s="48" t="s">
        <v>50</v>
      </c>
      <c r="J30" s="38">
        <v>16</v>
      </c>
      <c r="K30" s="5" t="s">
        <v>28</v>
      </c>
      <c r="L30" s="5">
        <v>411</v>
      </c>
      <c r="M30" s="5">
        <v>0.61</v>
      </c>
      <c r="N30" s="5">
        <v>5620</v>
      </c>
      <c r="O30" s="31">
        <v>325</v>
      </c>
      <c r="P30" s="43">
        <v>222</v>
      </c>
      <c r="Q30" s="38">
        <v>11</v>
      </c>
      <c r="R30" s="5">
        <v>19770</v>
      </c>
      <c r="S30" s="13">
        <v>89.6</v>
      </c>
      <c r="T30" s="13">
        <v>17713.919999999998</v>
      </c>
      <c r="U30" s="13">
        <v>8.1120000000000054</v>
      </c>
      <c r="V30" s="13">
        <v>1603.742400000001</v>
      </c>
      <c r="W30" s="13">
        <v>1.3880000000000003</v>
      </c>
      <c r="X30" s="13">
        <v>274.40760000000006</v>
      </c>
      <c r="Y30" s="5">
        <v>206</v>
      </c>
      <c r="Z30" s="5">
        <v>3.35</v>
      </c>
      <c r="AA30" s="5">
        <v>0.93</v>
      </c>
    </row>
    <row r="31" spans="2:27" x14ac:dyDescent="0.2">
      <c r="B31" s="3">
        <v>7</v>
      </c>
      <c r="C31" s="3" t="s">
        <v>35</v>
      </c>
      <c r="D31" s="3" t="s">
        <v>53</v>
      </c>
      <c r="E31" s="3" t="s">
        <v>61</v>
      </c>
      <c r="F31" s="3">
        <v>39</v>
      </c>
      <c r="G31" s="44">
        <v>33.630136986301402</v>
      </c>
      <c r="H31" s="48" t="s">
        <v>50</v>
      </c>
      <c r="I31" s="48" t="s">
        <v>50</v>
      </c>
      <c r="J31" s="38">
        <v>7</v>
      </c>
      <c r="K31" s="5">
        <v>0.38</v>
      </c>
      <c r="L31" s="5">
        <v>85</v>
      </c>
      <c r="M31" s="5">
        <v>0.55000000000000004</v>
      </c>
      <c r="N31" s="5">
        <v>1440</v>
      </c>
      <c r="O31" s="31">
        <v>221</v>
      </c>
      <c r="P31" s="43">
        <v>154</v>
      </c>
      <c r="Q31" s="38">
        <v>11</v>
      </c>
      <c r="R31" s="5">
        <v>5360</v>
      </c>
      <c r="S31" s="13">
        <v>53.8</v>
      </c>
      <c r="T31" s="13">
        <v>2883.68</v>
      </c>
      <c r="U31" s="13">
        <v>36.036000000000001</v>
      </c>
      <c r="V31" s="13">
        <v>1931.5296000000003</v>
      </c>
      <c r="W31" s="13">
        <v>9.1640000000000015</v>
      </c>
      <c r="X31" s="13">
        <v>491.19040000000007</v>
      </c>
      <c r="Y31" s="5">
        <v>261</v>
      </c>
      <c r="Z31" s="5">
        <v>4.13</v>
      </c>
      <c r="AA31" s="5">
        <v>0.92</v>
      </c>
    </row>
    <row r="32" spans="2:27" x14ac:dyDescent="0.2">
      <c r="B32" s="3">
        <v>8</v>
      </c>
      <c r="C32" s="3" t="s">
        <v>35</v>
      </c>
      <c r="D32" s="3" t="s">
        <v>53</v>
      </c>
      <c r="E32" s="3" t="s">
        <v>61</v>
      </c>
      <c r="F32" s="15">
        <v>39</v>
      </c>
      <c r="G32" s="44">
        <v>29.704109589041099</v>
      </c>
      <c r="H32" s="48" t="s">
        <v>50</v>
      </c>
      <c r="I32" s="48" t="s">
        <v>50</v>
      </c>
      <c r="J32" s="38">
        <v>30</v>
      </c>
      <c r="K32" s="5">
        <v>0.3</v>
      </c>
      <c r="L32" s="5">
        <v>1161</v>
      </c>
      <c r="M32" s="5">
        <v>0.69</v>
      </c>
      <c r="N32" s="5">
        <v>2340</v>
      </c>
      <c r="O32" s="31">
        <v>493</v>
      </c>
      <c r="P32" s="43">
        <v>225</v>
      </c>
      <c r="Q32" s="38">
        <v>8.6</v>
      </c>
      <c r="R32" s="5">
        <v>15170</v>
      </c>
      <c r="S32" s="13">
        <v>87.2</v>
      </c>
      <c r="T32" s="13">
        <v>13228.24</v>
      </c>
      <c r="U32" s="13">
        <v>9.9839999999999982</v>
      </c>
      <c r="V32" s="13">
        <v>1514.5727999999997</v>
      </c>
      <c r="W32" s="13">
        <v>1.8159999999999989</v>
      </c>
      <c r="X32" s="13">
        <v>275.4871999999998</v>
      </c>
      <c r="Y32" s="5">
        <v>145</v>
      </c>
      <c r="Z32" s="5">
        <v>2.75</v>
      </c>
      <c r="AA32" s="5">
        <v>1.03</v>
      </c>
    </row>
    <row r="33" spans="2:27" x14ac:dyDescent="0.2">
      <c r="B33" s="3">
        <v>9</v>
      </c>
      <c r="C33" s="3" t="s">
        <v>35</v>
      </c>
      <c r="D33" s="3" t="s">
        <v>53</v>
      </c>
      <c r="E33" s="3" t="s">
        <v>61</v>
      </c>
      <c r="F33" s="3">
        <v>39</v>
      </c>
      <c r="G33" s="44">
        <v>34.287671232876697</v>
      </c>
      <c r="H33" s="48" t="s">
        <v>50</v>
      </c>
      <c r="I33" s="48" t="s">
        <v>50</v>
      </c>
      <c r="J33" s="38">
        <v>8</v>
      </c>
      <c r="K33" s="5" t="s">
        <v>28</v>
      </c>
      <c r="L33" s="5">
        <v>34</v>
      </c>
      <c r="M33" s="5">
        <v>0.36</v>
      </c>
      <c r="N33" s="5">
        <v>2000</v>
      </c>
      <c r="O33" s="31">
        <v>306</v>
      </c>
      <c r="P33" s="43">
        <v>204</v>
      </c>
      <c r="Q33" s="38">
        <v>12.2</v>
      </c>
      <c r="R33" s="5">
        <v>5680</v>
      </c>
      <c r="S33" s="13">
        <v>62.5</v>
      </c>
      <c r="T33" s="13">
        <v>3550</v>
      </c>
      <c r="U33" s="13">
        <v>29.25</v>
      </c>
      <c r="V33" s="13">
        <v>1661.4</v>
      </c>
      <c r="W33" s="13">
        <v>7.25</v>
      </c>
      <c r="X33" s="13">
        <v>411.8</v>
      </c>
      <c r="Y33" s="5">
        <v>159</v>
      </c>
      <c r="Z33" s="5">
        <v>4.17</v>
      </c>
      <c r="AA33" s="5">
        <v>1.1000000000000001</v>
      </c>
    </row>
    <row r="34" spans="2:27" x14ac:dyDescent="0.2">
      <c r="B34" s="3">
        <v>10</v>
      </c>
      <c r="C34" s="3" t="s">
        <v>35</v>
      </c>
      <c r="D34" s="3" t="s">
        <v>53</v>
      </c>
      <c r="E34" s="3" t="s">
        <v>61</v>
      </c>
      <c r="F34" s="15">
        <v>41</v>
      </c>
      <c r="G34" s="44">
        <v>42.443835616438399</v>
      </c>
      <c r="H34" s="48" t="s">
        <v>50</v>
      </c>
      <c r="I34" s="48" t="s">
        <v>50</v>
      </c>
      <c r="J34" s="38">
        <v>10</v>
      </c>
      <c r="K34" s="5">
        <v>0.31</v>
      </c>
      <c r="L34" s="5">
        <v>29</v>
      </c>
      <c r="M34" s="5">
        <v>0.59</v>
      </c>
      <c r="N34" s="5">
        <v>850</v>
      </c>
      <c r="O34" s="31">
        <v>285</v>
      </c>
      <c r="P34" s="43">
        <v>223</v>
      </c>
      <c r="Q34" s="38">
        <v>13.7</v>
      </c>
      <c r="R34" s="5">
        <v>8830</v>
      </c>
      <c r="S34" s="13">
        <v>56.6</v>
      </c>
      <c r="T34" s="13">
        <v>4997.78</v>
      </c>
      <c r="U34" s="13">
        <v>33.851999999999997</v>
      </c>
      <c r="V34" s="13">
        <v>2989.1315999999997</v>
      </c>
      <c r="W34" s="13">
        <v>8.5480000000000018</v>
      </c>
      <c r="X34" s="13">
        <v>754.78840000000014</v>
      </c>
      <c r="Y34" s="5">
        <v>155</v>
      </c>
      <c r="Z34" s="5">
        <v>4.4800000000000004</v>
      </c>
      <c r="AA34" s="5">
        <v>0.96</v>
      </c>
    </row>
    <row r="35" spans="2:27" x14ac:dyDescent="0.2">
      <c r="B35" s="3">
        <v>11</v>
      </c>
      <c r="C35" s="3" t="s">
        <v>35</v>
      </c>
      <c r="D35" s="3" t="s">
        <v>53</v>
      </c>
      <c r="E35" s="3" t="s">
        <v>61</v>
      </c>
      <c r="F35" s="3">
        <v>39</v>
      </c>
      <c r="G35" s="44">
        <v>34.605479452054801</v>
      </c>
      <c r="H35" s="48" t="s">
        <v>50</v>
      </c>
      <c r="I35" s="48" t="s">
        <v>50</v>
      </c>
      <c r="J35" s="38">
        <v>15</v>
      </c>
      <c r="K35" s="5" t="s">
        <v>27</v>
      </c>
      <c r="L35" s="5">
        <v>119</v>
      </c>
      <c r="M35" s="5">
        <v>0.48</v>
      </c>
      <c r="N35" s="5">
        <v>2050</v>
      </c>
      <c r="O35" s="31">
        <v>333</v>
      </c>
      <c r="P35" s="43">
        <v>208</v>
      </c>
      <c r="Q35" s="38">
        <v>11.5</v>
      </c>
      <c r="R35" s="5">
        <v>9850</v>
      </c>
      <c r="S35" s="13">
        <v>71.900000000000006</v>
      </c>
      <c r="T35" s="13">
        <v>7082.15</v>
      </c>
      <c r="U35" s="13">
        <v>21.917999999999996</v>
      </c>
      <c r="V35" s="13">
        <v>2158.9229999999998</v>
      </c>
      <c r="W35" s="13">
        <v>5.1819999999999986</v>
      </c>
      <c r="X35" s="13">
        <v>510.42699999999991</v>
      </c>
      <c r="Y35" s="5">
        <v>187</v>
      </c>
      <c r="Z35" s="5">
        <v>3.84</v>
      </c>
      <c r="AA35" s="5">
        <v>0.94</v>
      </c>
    </row>
    <row r="36" spans="2:27" x14ac:dyDescent="0.2">
      <c r="B36" s="3">
        <v>12</v>
      </c>
      <c r="C36" s="3" t="s">
        <v>35</v>
      </c>
      <c r="D36" s="3" t="s">
        <v>53</v>
      </c>
      <c r="E36" s="3" t="s">
        <v>61</v>
      </c>
      <c r="F36" s="3">
        <v>40</v>
      </c>
      <c r="G36" s="44">
        <v>27.427397260273999</v>
      </c>
      <c r="H36" s="48" t="s">
        <v>50</v>
      </c>
      <c r="I36" s="48" t="s">
        <v>50</v>
      </c>
      <c r="J36" s="38">
        <v>8</v>
      </c>
      <c r="K36" s="5" t="s">
        <v>28</v>
      </c>
      <c r="L36" s="5">
        <v>24</v>
      </c>
      <c r="M36" s="5">
        <v>0.59</v>
      </c>
      <c r="N36" s="5">
        <v>1960</v>
      </c>
      <c r="O36" s="31">
        <v>297</v>
      </c>
      <c r="P36" s="43">
        <v>240</v>
      </c>
      <c r="Q36" s="38">
        <v>12.1</v>
      </c>
      <c r="R36" s="5">
        <v>6750</v>
      </c>
      <c r="S36" s="13">
        <v>66.7</v>
      </c>
      <c r="T36" s="13">
        <v>4502.25</v>
      </c>
      <c r="U36" s="13">
        <v>25.974</v>
      </c>
      <c r="V36" s="13">
        <v>1753.2449999999999</v>
      </c>
      <c r="W36" s="13">
        <v>6.325999999999997</v>
      </c>
      <c r="X36" s="13">
        <v>427.00499999999977</v>
      </c>
      <c r="Y36" s="5">
        <v>180</v>
      </c>
      <c r="Z36" s="5">
        <v>3.89</v>
      </c>
      <c r="AA36" s="5">
        <v>0.93</v>
      </c>
    </row>
    <row r="37" spans="2:27" x14ac:dyDescent="0.2">
      <c r="B37" s="3">
        <v>13</v>
      </c>
      <c r="C37" s="3" t="s">
        <v>35</v>
      </c>
      <c r="D37" s="3" t="s">
        <v>53</v>
      </c>
      <c r="E37" s="3" t="s">
        <v>61</v>
      </c>
      <c r="F37" s="3">
        <v>39</v>
      </c>
      <c r="G37" s="44">
        <v>31.7315068493151</v>
      </c>
      <c r="H37" s="48" t="s">
        <v>50</v>
      </c>
      <c r="I37" s="48" t="s">
        <v>50</v>
      </c>
      <c r="J37" s="38">
        <v>11</v>
      </c>
      <c r="K37" s="5" t="s">
        <v>28</v>
      </c>
      <c r="L37" s="5">
        <v>61</v>
      </c>
      <c r="M37" s="5">
        <v>0.59</v>
      </c>
      <c r="N37" s="5">
        <v>1270</v>
      </c>
      <c r="O37" s="31">
        <v>379</v>
      </c>
      <c r="P37" s="43">
        <v>216</v>
      </c>
      <c r="Q37" s="38">
        <v>12.5</v>
      </c>
      <c r="R37" s="5">
        <v>11590</v>
      </c>
      <c r="S37" s="13">
        <v>68.2</v>
      </c>
      <c r="T37" s="13">
        <v>7904.38</v>
      </c>
      <c r="U37" s="13">
        <v>24.803999999999998</v>
      </c>
      <c r="V37" s="13">
        <v>2874.7835999999998</v>
      </c>
      <c r="W37" s="13">
        <v>5.9959999999999987</v>
      </c>
      <c r="X37" s="13">
        <v>694.93639999999982</v>
      </c>
      <c r="Y37" s="5">
        <v>280</v>
      </c>
      <c r="Z37" s="5">
        <v>3.97</v>
      </c>
      <c r="AA37" s="5">
        <v>0.95</v>
      </c>
    </row>
    <row r="38" spans="2:27" x14ac:dyDescent="0.2">
      <c r="B38" s="3">
        <v>14</v>
      </c>
      <c r="C38" s="3" t="s">
        <v>35</v>
      </c>
      <c r="D38" s="3" t="s">
        <v>53</v>
      </c>
      <c r="E38" s="3" t="s">
        <v>61</v>
      </c>
      <c r="F38" s="3">
        <v>41</v>
      </c>
      <c r="G38" s="44">
        <v>37.290410958904097</v>
      </c>
      <c r="H38" s="48" t="s">
        <v>50</v>
      </c>
      <c r="I38" s="48" t="s">
        <v>50</v>
      </c>
      <c r="J38" s="38">
        <v>11</v>
      </c>
      <c r="K38" s="5" t="s">
        <v>28</v>
      </c>
      <c r="L38" s="5">
        <v>27</v>
      </c>
      <c r="M38" s="5">
        <v>0.59</v>
      </c>
      <c r="N38" s="5">
        <v>1110</v>
      </c>
      <c r="O38" s="31">
        <v>268</v>
      </c>
      <c r="P38" s="43">
        <v>285</v>
      </c>
      <c r="Q38" s="38">
        <v>13.1</v>
      </c>
      <c r="R38" s="5">
        <v>10440</v>
      </c>
      <c r="S38" s="13">
        <v>69.8</v>
      </c>
      <c r="T38" s="13">
        <v>7287.12</v>
      </c>
      <c r="U38" s="13">
        <v>23.556000000000004</v>
      </c>
      <c r="V38" s="13">
        <v>2459.2464000000004</v>
      </c>
      <c r="W38" s="13">
        <v>5.6439999999999984</v>
      </c>
      <c r="X38" s="13">
        <v>589.23359999999991</v>
      </c>
      <c r="Y38" s="5">
        <v>282</v>
      </c>
      <c r="Z38" s="5">
        <v>4.0999999999999996</v>
      </c>
      <c r="AA38" s="5">
        <v>0.95</v>
      </c>
    </row>
    <row r="39" spans="2:27" x14ac:dyDescent="0.2">
      <c r="B39" s="3">
        <v>15</v>
      </c>
      <c r="C39" s="3" t="s">
        <v>35</v>
      </c>
      <c r="D39" s="3" t="s">
        <v>53</v>
      </c>
      <c r="E39" s="3" t="s">
        <v>61</v>
      </c>
      <c r="F39" s="15">
        <v>41</v>
      </c>
      <c r="G39" s="44">
        <v>31.430136986301399</v>
      </c>
      <c r="H39" s="48" t="s">
        <v>50</v>
      </c>
      <c r="I39" s="48" t="s">
        <v>50</v>
      </c>
      <c r="J39" s="38">
        <v>33</v>
      </c>
      <c r="K39" s="5">
        <v>0.83</v>
      </c>
      <c r="L39" s="5">
        <v>29</v>
      </c>
      <c r="M39" s="5">
        <v>0.42</v>
      </c>
      <c r="N39" s="5">
        <v>2250</v>
      </c>
      <c r="O39" s="31">
        <v>328</v>
      </c>
      <c r="P39" s="43">
        <v>225</v>
      </c>
      <c r="Q39" s="38">
        <v>11.8</v>
      </c>
      <c r="R39" s="5">
        <v>10380</v>
      </c>
      <c r="S39" s="13">
        <v>75.2</v>
      </c>
      <c r="T39" s="13">
        <v>7805.76</v>
      </c>
      <c r="U39" s="13">
        <v>19.343999999999998</v>
      </c>
      <c r="V39" s="13">
        <v>2007.9071999999996</v>
      </c>
      <c r="W39" s="13">
        <v>4.4559999999999995</v>
      </c>
      <c r="X39" s="13">
        <v>462.5327999999999</v>
      </c>
      <c r="Y39" s="5">
        <v>243</v>
      </c>
      <c r="Z39" s="5">
        <v>4.3499999999999996</v>
      </c>
      <c r="AA39" s="5">
        <v>0.97</v>
      </c>
    </row>
    <row r="40" spans="2:27" x14ac:dyDescent="0.2">
      <c r="B40" s="3">
        <v>16</v>
      </c>
      <c r="C40" s="3" t="s">
        <v>35</v>
      </c>
      <c r="D40" s="3" t="s">
        <v>53</v>
      </c>
      <c r="E40" s="3" t="s">
        <v>61</v>
      </c>
      <c r="F40" s="15">
        <v>36</v>
      </c>
      <c r="G40" s="45">
        <v>36.057534246575301</v>
      </c>
      <c r="H40" s="48" t="s">
        <v>50</v>
      </c>
      <c r="I40" s="48" t="s">
        <v>50</v>
      </c>
      <c r="J40" s="38">
        <v>24</v>
      </c>
      <c r="K40" s="5" t="s">
        <v>27</v>
      </c>
      <c r="L40" s="5">
        <v>87</v>
      </c>
      <c r="M40" s="5">
        <v>0.47</v>
      </c>
      <c r="N40" s="5">
        <v>2560</v>
      </c>
      <c r="O40" s="31">
        <v>331</v>
      </c>
      <c r="P40" s="5" t="s">
        <v>32</v>
      </c>
      <c r="Q40" s="38">
        <v>12.3</v>
      </c>
      <c r="R40" s="5">
        <v>6580</v>
      </c>
      <c r="S40" s="13">
        <v>66.2</v>
      </c>
      <c r="T40" s="13">
        <v>4355.96</v>
      </c>
      <c r="U40" s="13">
        <v>26.363999999999997</v>
      </c>
      <c r="V40" s="13">
        <v>1734.7511999999999</v>
      </c>
      <c r="W40" s="13">
        <v>6.4359999999999999</v>
      </c>
      <c r="X40" s="13">
        <v>423.48879999999997</v>
      </c>
      <c r="Y40" s="5">
        <v>132</v>
      </c>
      <c r="Z40" s="5">
        <v>3.92</v>
      </c>
      <c r="AA40" s="5">
        <v>0.9</v>
      </c>
    </row>
    <row r="41" spans="2:27" x14ac:dyDescent="0.2">
      <c r="B41" s="3">
        <v>17</v>
      </c>
      <c r="C41" s="3" t="s">
        <v>35</v>
      </c>
      <c r="D41" s="3" t="s">
        <v>53</v>
      </c>
      <c r="E41" s="3" t="s">
        <v>61</v>
      </c>
      <c r="F41" s="15">
        <v>37</v>
      </c>
      <c r="G41" s="45">
        <v>25.619178082191802</v>
      </c>
      <c r="H41" s="48" t="s">
        <v>50</v>
      </c>
      <c r="I41" s="48" t="s">
        <v>50</v>
      </c>
      <c r="J41" s="38">
        <v>16</v>
      </c>
      <c r="K41" s="5" t="s">
        <v>29</v>
      </c>
      <c r="L41" s="5">
        <v>172</v>
      </c>
      <c r="M41" s="5">
        <v>0.46</v>
      </c>
      <c r="N41" s="5">
        <v>1740</v>
      </c>
      <c r="O41" s="31">
        <v>380</v>
      </c>
      <c r="P41" s="5" t="s">
        <v>32</v>
      </c>
      <c r="Q41" s="38">
        <v>12.3</v>
      </c>
      <c r="R41" s="5">
        <v>9660</v>
      </c>
      <c r="S41" s="13">
        <v>77</v>
      </c>
      <c r="T41" s="13">
        <v>7438.2</v>
      </c>
      <c r="U41" s="13">
        <v>17.940000000000001</v>
      </c>
      <c r="V41" s="13">
        <v>1733.0040000000001</v>
      </c>
      <c r="W41" s="13">
        <v>4.0599999999999987</v>
      </c>
      <c r="X41" s="13">
        <v>392.19599999999991</v>
      </c>
      <c r="Y41" s="5">
        <v>218</v>
      </c>
      <c r="Z41" s="5">
        <v>3.98</v>
      </c>
      <c r="AA41" s="5">
        <v>0.9</v>
      </c>
    </row>
    <row r="42" spans="2:27" x14ac:dyDescent="0.2">
      <c r="B42" s="3">
        <v>18</v>
      </c>
      <c r="C42" s="3" t="s">
        <v>35</v>
      </c>
      <c r="D42" s="3" t="s">
        <v>53</v>
      </c>
      <c r="E42" s="3" t="s">
        <v>61</v>
      </c>
      <c r="F42" s="15">
        <v>36</v>
      </c>
      <c r="G42" s="45">
        <v>34.789041095890397</v>
      </c>
      <c r="H42" s="48" t="s">
        <v>50</v>
      </c>
      <c r="I42" s="48" t="s">
        <v>50</v>
      </c>
      <c r="J42" s="38">
        <v>13</v>
      </c>
      <c r="K42" s="5" t="s">
        <v>27</v>
      </c>
      <c r="L42" s="5">
        <v>43</v>
      </c>
      <c r="M42" s="5">
        <v>0.43</v>
      </c>
      <c r="N42" s="5">
        <v>700</v>
      </c>
      <c r="O42" s="31">
        <v>274</v>
      </c>
      <c r="P42" s="5" t="s">
        <v>32</v>
      </c>
      <c r="Q42" s="38">
        <v>12.3</v>
      </c>
      <c r="R42" s="5">
        <v>6400</v>
      </c>
      <c r="S42" s="13">
        <v>67.900000000000006</v>
      </c>
      <c r="T42" s="13">
        <v>4345.6000000000004</v>
      </c>
      <c r="U42" s="13">
        <v>25.037999999999997</v>
      </c>
      <c r="V42" s="13">
        <v>1602.4319999999998</v>
      </c>
      <c r="W42" s="13">
        <v>6.0619999999999976</v>
      </c>
      <c r="X42" s="13">
        <v>387.9679999999999</v>
      </c>
      <c r="Y42" s="5">
        <v>206</v>
      </c>
      <c r="Z42" s="5">
        <v>3.85</v>
      </c>
      <c r="AA42" s="5">
        <v>0.87</v>
      </c>
    </row>
    <row r="43" spans="2:27" x14ac:dyDescent="0.2">
      <c r="B43" s="3">
        <v>19</v>
      </c>
      <c r="C43" s="3" t="s">
        <v>35</v>
      </c>
      <c r="D43" s="3" t="s">
        <v>53</v>
      </c>
      <c r="E43" s="3" t="s">
        <v>61</v>
      </c>
      <c r="F43" s="15">
        <v>8</v>
      </c>
      <c r="G43" s="45">
        <v>33.4657534246575</v>
      </c>
      <c r="H43" s="48" t="s">
        <v>50</v>
      </c>
      <c r="I43" s="48" t="s">
        <v>50</v>
      </c>
      <c r="J43" s="38">
        <v>10</v>
      </c>
      <c r="K43" s="5">
        <v>0.3</v>
      </c>
      <c r="L43" s="5" t="s">
        <v>32</v>
      </c>
      <c r="M43" s="5">
        <v>0.5</v>
      </c>
      <c r="N43" s="5">
        <v>400</v>
      </c>
      <c r="O43" s="31">
        <v>294</v>
      </c>
      <c r="P43" s="5" t="s">
        <v>32</v>
      </c>
      <c r="Q43" s="38">
        <v>11.7</v>
      </c>
      <c r="R43" s="5">
        <v>7500</v>
      </c>
      <c r="S43" s="13">
        <v>72.099999999999994</v>
      </c>
      <c r="T43" s="13">
        <v>5407.5</v>
      </c>
      <c r="U43" s="13">
        <v>21.762000000000004</v>
      </c>
      <c r="V43" s="13">
        <v>1632.1500000000003</v>
      </c>
      <c r="W43" s="13">
        <v>5.1380000000000017</v>
      </c>
      <c r="X43" s="13">
        <v>385.35000000000014</v>
      </c>
      <c r="Y43" s="5">
        <v>166</v>
      </c>
      <c r="Z43" s="5">
        <v>3.98</v>
      </c>
      <c r="AA43" s="5">
        <v>1.04</v>
      </c>
    </row>
    <row r="44" spans="2:27" x14ac:dyDescent="0.2">
      <c r="B44" s="3">
        <v>20</v>
      </c>
      <c r="C44" s="3" t="s">
        <v>35</v>
      </c>
      <c r="D44" s="3" t="s">
        <v>53</v>
      </c>
      <c r="E44" s="3" t="s">
        <v>61</v>
      </c>
      <c r="F44" s="15" t="s">
        <v>32</v>
      </c>
      <c r="G44" s="45">
        <v>28.4657534246575</v>
      </c>
      <c r="H44" s="48" t="s">
        <v>50</v>
      </c>
      <c r="I44" s="48" t="s">
        <v>50</v>
      </c>
      <c r="J44" s="12" t="s">
        <v>32</v>
      </c>
      <c r="K44" s="8" t="s">
        <v>32</v>
      </c>
      <c r="L44" s="8" t="s">
        <v>32</v>
      </c>
      <c r="M44" s="8" t="s">
        <v>32</v>
      </c>
      <c r="N44" s="8" t="s">
        <v>32</v>
      </c>
      <c r="O44" s="35" t="s">
        <v>32</v>
      </c>
      <c r="P44" s="5" t="s">
        <v>32</v>
      </c>
      <c r="Q44" s="12" t="s">
        <v>32</v>
      </c>
      <c r="R44" s="8" t="s">
        <v>32</v>
      </c>
      <c r="S44" s="6" t="s">
        <v>32</v>
      </c>
      <c r="T44" s="6" t="s">
        <v>32</v>
      </c>
      <c r="U44" s="6" t="s">
        <v>32</v>
      </c>
      <c r="V44" s="6" t="s">
        <v>32</v>
      </c>
      <c r="W44" s="6" t="s">
        <v>32</v>
      </c>
      <c r="X44" s="6" t="s">
        <v>32</v>
      </c>
      <c r="Y44" s="8" t="s">
        <v>32</v>
      </c>
      <c r="Z44" s="8" t="s">
        <v>32</v>
      </c>
      <c r="AA44" s="8" t="s">
        <v>32</v>
      </c>
    </row>
    <row r="45" spans="2:27" x14ac:dyDescent="0.2">
      <c r="B45" s="3">
        <v>21</v>
      </c>
      <c r="C45" s="3" t="s">
        <v>35</v>
      </c>
      <c r="D45" s="3" t="s">
        <v>53</v>
      </c>
      <c r="E45" s="3" t="s">
        <v>61</v>
      </c>
      <c r="F45" s="15">
        <v>41</v>
      </c>
      <c r="G45" s="44">
        <v>29</v>
      </c>
      <c r="H45" s="48" t="s">
        <v>50</v>
      </c>
      <c r="I45" s="48" t="s">
        <v>50</v>
      </c>
      <c r="J45" s="38">
        <v>13</v>
      </c>
      <c r="K45" s="5" t="s">
        <v>27</v>
      </c>
      <c r="L45" s="5">
        <v>175</v>
      </c>
      <c r="M45" s="5">
        <v>0.56999999999999995</v>
      </c>
      <c r="N45" s="5">
        <v>2120</v>
      </c>
      <c r="O45" s="31">
        <v>306</v>
      </c>
      <c r="P45" s="5" t="s">
        <v>32</v>
      </c>
      <c r="Q45" s="38">
        <v>11.8</v>
      </c>
      <c r="R45" s="5">
        <v>9620</v>
      </c>
      <c r="S45" s="13">
        <v>67.400000000000006</v>
      </c>
      <c r="T45" s="13">
        <v>6483.88</v>
      </c>
      <c r="U45" s="13">
        <v>25.427999999999997</v>
      </c>
      <c r="V45" s="13">
        <v>2446.1736000000001</v>
      </c>
      <c r="W45" s="13">
        <v>6.171999999999997</v>
      </c>
      <c r="X45" s="13">
        <v>593.74639999999965</v>
      </c>
      <c r="Y45" s="5">
        <v>269</v>
      </c>
      <c r="Z45" s="7">
        <v>3.72</v>
      </c>
      <c r="AA45" s="5">
        <v>0.92</v>
      </c>
    </row>
    <row r="46" spans="2:27" x14ac:dyDescent="0.2">
      <c r="B46" s="3">
        <v>22</v>
      </c>
      <c r="C46" s="3" t="s">
        <v>35</v>
      </c>
      <c r="D46" s="3" t="s">
        <v>53</v>
      </c>
      <c r="E46" s="3" t="s">
        <v>61</v>
      </c>
      <c r="F46" s="15">
        <v>7</v>
      </c>
      <c r="G46" s="45">
        <v>37</v>
      </c>
      <c r="H46" s="48" t="s">
        <v>50</v>
      </c>
      <c r="I46" s="48" t="s">
        <v>50</v>
      </c>
      <c r="J46" s="38">
        <v>12</v>
      </c>
      <c r="K46" s="5">
        <v>0.37</v>
      </c>
      <c r="L46" s="5" t="s">
        <v>32</v>
      </c>
      <c r="M46" s="5">
        <v>0.48</v>
      </c>
      <c r="N46" s="5">
        <v>380</v>
      </c>
      <c r="O46" s="31">
        <v>277</v>
      </c>
      <c r="P46" s="5" t="s">
        <v>32</v>
      </c>
      <c r="Q46" s="38">
        <v>12.8</v>
      </c>
      <c r="R46" s="5">
        <v>6820</v>
      </c>
      <c r="S46" s="13">
        <v>80.8</v>
      </c>
      <c r="T46" s="13">
        <v>5510.56</v>
      </c>
      <c r="U46" s="13">
        <v>14.976000000000003</v>
      </c>
      <c r="V46" s="13">
        <v>1021.3632000000002</v>
      </c>
      <c r="W46" s="13">
        <v>3.2240000000000002</v>
      </c>
      <c r="X46" s="13">
        <v>219.8768</v>
      </c>
      <c r="Y46" s="5">
        <v>252</v>
      </c>
      <c r="Z46" s="5">
        <v>4.26</v>
      </c>
      <c r="AA46" s="5">
        <v>0.97</v>
      </c>
    </row>
    <row r="47" spans="2:27" x14ac:dyDescent="0.2">
      <c r="B47" s="3">
        <v>23</v>
      </c>
      <c r="C47" s="3" t="s">
        <v>35</v>
      </c>
      <c r="D47" s="3" t="s">
        <v>53</v>
      </c>
      <c r="E47" s="3" t="s">
        <v>61</v>
      </c>
      <c r="F47" s="3">
        <v>8</v>
      </c>
      <c r="G47" s="35">
        <v>18</v>
      </c>
      <c r="H47" s="48" t="s">
        <v>50</v>
      </c>
      <c r="I47" s="48" t="s">
        <v>50</v>
      </c>
      <c r="J47" s="38">
        <v>14</v>
      </c>
      <c r="K47" s="5">
        <v>0.45</v>
      </c>
      <c r="L47" s="5" t="s">
        <v>32</v>
      </c>
      <c r="M47" s="5">
        <v>0.45</v>
      </c>
      <c r="N47" s="5">
        <v>400</v>
      </c>
      <c r="O47" s="31">
        <v>305</v>
      </c>
      <c r="P47" s="5" t="s">
        <v>32</v>
      </c>
      <c r="Q47" s="38">
        <v>12.5</v>
      </c>
      <c r="R47" s="5">
        <v>6990</v>
      </c>
      <c r="S47" s="13">
        <v>72.099999999999994</v>
      </c>
      <c r="T47" s="13">
        <v>5039.7899999999991</v>
      </c>
      <c r="U47" s="13">
        <v>21.762000000000004</v>
      </c>
      <c r="V47" s="13">
        <v>1521.1638000000003</v>
      </c>
      <c r="W47" s="13">
        <v>5.1380000000000017</v>
      </c>
      <c r="X47" s="13">
        <v>359.14620000000008</v>
      </c>
      <c r="Y47" s="5">
        <v>196</v>
      </c>
      <c r="Z47" s="5">
        <v>4.0599999999999996</v>
      </c>
      <c r="AA47" s="5">
        <v>1</v>
      </c>
    </row>
    <row r="48" spans="2:27" x14ac:dyDescent="0.2">
      <c r="B48" s="3">
        <v>24</v>
      </c>
      <c r="C48" s="3" t="s">
        <v>35</v>
      </c>
      <c r="D48" s="3" t="s">
        <v>53</v>
      </c>
      <c r="E48" s="3" t="s">
        <v>61</v>
      </c>
      <c r="F48" s="15">
        <v>37</v>
      </c>
      <c r="G48" s="47">
        <v>40</v>
      </c>
      <c r="H48" s="48" t="s">
        <v>50</v>
      </c>
      <c r="I48" s="48" t="s">
        <v>50</v>
      </c>
      <c r="J48" s="38">
        <v>17</v>
      </c>
      <c r="K48" s="5" t="s">
        <v>28</v>
      </c>
      <c r="L48" s="5">
        <v>147</v>
      </c>
      <c r="M48" s="5">
        <v>0.5</v>
      </c>
      <c r="N48" s="5">
        <v>1540</v>
      </c>
      <c r="O48" s="31">
        <v>324</v>
      </c>
      <c r="P48" s="5" t="s">
        <v>32</v>
      </c>
      <c r="Q48" s="38">
        <v>11.3</v>
      </c>
      <c r="R48" s="5">
        <v>6910</v>
      </c>
      <c r="S48" s="13">
        <v>66.7</v>
      </c>
      <c r="T48" s="13">
        <v>4608.97</v>
      </c>
      <c r="U48" s="13">
        <v>25.974</v>
      </c>
      <c r="V48" s="13">
        <v>1794.8034</v>
      </c>
      <c r="W48" s="13">
        <v>6.325999999999997</v>
      </c>
      <c r="X48" s="13">
        <v>437.12659999999983</v>
      </c>
      <c r="Y48" s="5">
        <v>135</v>
      </c>
      <c r="Z48" s="5">
        <v>3.49</v>
      </c>
      <c r="AA48" s="5">
        <v>0.93</v>
      </c>
    </row>
    <row r="49" spans="2:27" x14ac:dyDescent="0.2">
      <c r="B49" s="3">
        <v>25</v>
      </c>
      <c r="C49" s="3" t="s">
        <v>35</v>
      </c>
      <c r="D49" s="3" t="s">
        <v>53</v>
      </c>
      <c r="E49" s="3" t="s">
        <v>61</v>
      </c>
      <c r="F49" s="3">
        <v>37</v>
      </c>
      <c r="G49" s="35">
        <v>32</v>
      </c>
      <c r="H49" s="48" t="s">
        <v>50</v>
      </c>
      <c r="I49" s="48" t="s">
        <v>50</v>
      </c>
      <c r="J49" s="38">
        <v>17</v>
      </c>
      <c r="K49" s="5" t="s">
        <v>28</v>
      </c>
      <c r="L49" s="5">
        <v>31</v>
      </c>
      <c r="M49" s="5">
        <v>0.56000000000000005</v>
      </c>
      <c r="N49" s="5">
        <v>1110</v>
      </c>
      <c r="O49" s="31">
        <v>288</v>
      </c>
      <c r="P49" s="5" t="s">
        <v>32</v>
      </c>
      <c r="Q49" s="38">
        <v>13</v>
      </c>
      <c r="R49" s="5">
        <v>7520</v>
      </c>
      <c r="S49" s="13">
        <v>65.3</v>
      </c>
      <c r="T49" s="13">
        <v>4910.5600000000004</v>
      </c>
      <c r="U49" s="13">
        <v>27.066000000000003</v>
      </c>
      <c r="V49" s="13">
        <v>2035.3632</v>
      </c>
      <c r="W49" s="13">
        <v>6.6340000000000003</v>
      </c>
      <c r="X49" s="13">
        <v>498.8768</v>
      </c>
      <c r="Y49" s="5">
        <v>224</v>
      </c>
      <c r="Z49" s="5">
        <v>4.2</v>
      </c>
      <c r="AA49" s="5">
        <v>0.93</v>
      </c>
    </row>
    <row r="50" spans="2:27" x14ac:dyDescent="0.2">
      <c r="B50" s="3">
        <v>26</v>
      </c>
      <c r="C50" s="3" t="s">
        <v>35</v>
      </c>
      <c r="D50" s="3" t="s">
        <v>53</v>
      </c>
      <c r="E50" s="3" t="s">
        <v>61</v>
      </c>
      <c r="F50" s="3">
        <v>9</v>
      </c>
      <c r="G50" s="35">
        <v>40</v>
      </c>
      <c r="H50" s="48" t="s">
        <v>50</v>
      </c>
      <c r="I50" s="48" t="s">
        <v>50</v>
      </c>
      <c r="J50" s="12" t="s">
        <v>32</v>
      </c>
      <c r="K50" s="8" t="s">
        <v>32</v>
      </c>
      <c r="L50" s="8" t="s">
        <v>32</v>
      </c>
      <c r="M50" s="8" t="s">
        <v>32</v>
      </c>
      <c r="N50" s="8" t="s">
        <v>32</v>
      </c>
      <c r="O50" s="35" t="s">
        <v>32</v>
      </c>
      <c r="P50" s="5" t="s">
        <v>32</v>
      </c>
      <c r="Q50" s="12" t="s">
        <v>32</v>
      </c>
      <c r="R50" s="8" t="s">
        <v>32</v>
      </c>
      <c r="S50" s="6" t="s">
        <v>32</v>
      </c>
      <c r="T50" s="6" t="s">
        <v>32</v>
      </c>
      <c r="U50" s="6" t="s">
        <v>32</v>
      </c>
      <c r="V50" s="6" t="s">
        <v>32</v>
      </c>
      <c r="W50" s="6" t="s">
        <v>32</v>
      </c>
      <c r="X50" s="6" t="s">
        <v>32</v>
      </c>
      <c r="Y50" s="8" t="s">
        <v>32</v>
      </c>
      <c r="Z50" s="8" t="s">
        <v>32</v>
      </c>
      <c r="AA50" s="8" t="s">
        <v>32</v>
      </c>
    </row>
    <row r="51" spans="2:27" x14ac:dyDescent="0.2">
      <c r="B51" s="3">
        <v>27</v>
      </c>
      <c r="C51" s="3" t="s">
        <v>35</v>
      </c>
      <c r="D51" s="3" t="s">
        <v>53</v>
      </c>
      <c r="E51" s="3" t="s">
        <v>61</v>
      </c>
      <c r="F51" s="3">
        <v>12</v>
      </c>
      <c r="G51" s="35">
        <v>30</v>
      </c>
      <c r="H51" s="48" t="s">
        <v>50</v>
      </c>
      <c r="I51" s="48" t="s">
        <v>50</v>
      </c>
      <c r="J51" s="12" t="s">
        <v>32</v>
      </c>
      <c r="K51" s="8" t="s">
        <v>32</v>
      </c>
      <c r="L51" s="8" t="s">
        <v>32</v>
      </c>
      <c r="M51" s="8" t="s">
        <v>32</v>
      </c>
      <c r="N51" s="8" t="s">
        <v>32</v>
      </c>
      <c r="O51" s="35" t="s">
        <v>32</v>
      </c>
      <c r="P51" s="5" t="s">
        <v>32</v>
      </c>
      <c r="Q51" s="12" t="s">
        <v>32</v>
      </c>
      <c r="R51" s="8" t="s">
        <v>32</v>
      </c>
      <c r="S51" s="6" t="s">
        <v>32</v>
      </c>
      <c r="T51" s="6" t="s">
        <v>32</v>
      </c>
      <c r="U51" s="6" t="s">
        <v>32</v>
      </c>
      <c r="V51" s="6" t="s">
        <v>32</v>
      </c>
      <c r="W51" s="6" t="s">
        <v>32</v>
      </c>
      <c r="X51" s="6" t="s">
        <v>32</v>
      </c>
      <c r="Y51" s="8" t="s">
        <v>32</v>
      </c>
      <c r="Z51" s="8" t="s">
        <v>32</v>
      </c>
      <c r="AA51" s="8" t="s">
        <v>32</v>
      </c>
    </row>
    <row r="52" spans="2:27" x14ac:dyDescent="0.2">
      <c r="B52" s="3">
        <v>28</v>
      </c>
      <c r="C52" s="3" t="s">
        <v>35</v>
      </c>
      <c r="D52" s="3" t="s">
        <v>53</v>
      </c>
      <c r="E52" s="3" t="s">
        <v>61</v>
      </c>
      <c r="F52" s="3">
        <v>14</v>
      </c>
      <c r="G52" s="35">
        <v>25</v>
      </c>
      <c r="H52" s="48" t="s">
        <v>50</v>
      </c>
      <c r="I52" s="48" t="s">
        <v>50</v>
      </c>
      <c r="J52" s="12" t="s">
        <v>32</v>
      </c>
      <c r="K52" s="8" t="s">
        <v>32</v>
      </c>
      <c r="L52" s="8" t="s">
        <v>32</v>
      </c>
      <c r="M52" s="8" t="s">
        <v>32</v>
      </c>
      <c r="N52" s="8" t="s">
        <v>32</v>
      </c>
      <c r="O52" s="35" t="s">
        <v>32</v>
      </c>
      <c r="P52" s="5" t="s">
        <v>32</v>
      </c>
      <c r="Q52" s="12" t="s">
        <v>32</v>
      </c>
      <c r="R52" s="8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  <c r="Y52" s="8" t="s">
        <v>32</v>
      </c>
      <c r="Z52" s="8" t="s">
        <v>32</v>
      </c>
      <c r="AA52" s="8" t="s">
        <v>32</v>
      </c>
    </row>
    <row r="53" spans="2:27" x14ac:dyDescent="0.2">
      <c r="B53" s="26" t="s">
        <v>44</v>
      </c>
      <c r="C53" s="26"/>
      <c r="D53" s="26"/>
      <c r="E53" s="28"/>
      <c r="F53" s="27">
        <f>MEDIAN(F25:F52)</f>
        <v>39</v>
      </c>
      <c r="G53" s="32">
        <f>MEDIAN(G25:G52)</f>
        <v>33.547945205479451</v>
      </c>
      <c r="H53" s="27"/>
      <c r="I53" s="27"/>
      <c r="J53" s="39">
        <f>MEDIAN(J25:J49)</f>
        <v>13</v>
      </c>
      <c r="K53" s="39">
        <f t="shared" ref="K53:AA53" si="5">MEDIAN(K25:K49)</f>
        <v>0.38</v>
      </c>
      <c r="L53" s="39">
        <f t="shared" si="5"/>
        <v>70</v>
      </c>
      <c r="M53" s="39">
        <f t="shared" si="5"/>
        <v>0.55500000000000005</v>
      </c>
      <c r="N53" s="39">
        <f t="shared" si="5"/>
        <v>1640</v>
      </c>
      <c r="O53" s="39">
        <f t="shared" si="5"/>
        <v>305.5</v>
      </c>
      <c r="P53" s="39">
        <f t="shared" si="5"/>
        <v>222</v>
      </c>
      <c r="Q53" s="39">
        <f t="shared" si="5"/>
        <v>12.149999999999999</v>
      </c>
      <c r="R53" s="39">
        <f t="shared" si="5"/>
        <v>8140</v>
      </c>
      <c r="S53" s="39">
        <f t="shared" si="5"/>
        <v>71.95</v>
      </c>
      <c r="T53" s="39">
        <f t="shared" si="5"/>
        <v>5567.75</v>
      </c>
      <c r="U53" s="39">
        <f t="shared" si="5"/>
        <v>21.917999999999996</v>
      </c>
      <c r="V53" s="39">
        <f t="shared" si="5"/>
        <v>1733.0040000000001</v>
      </c>
      <c r="W53" s="39">
        <f t="shared" si="5"/>
        <v>5.4129999999999985</v>
      </c>
      <c r="X53" s="39">
        <f t="shared" si="5"/>
        <v>411.8</v>
      </c>
      <c r="Y53" s="39">
        <f t="shared" si="5"/>
        <v>206</v>
      </c>
      <c r="Z53" s="39">
        <f t="shared" si="5"/>
        <v>3.9750000000000001</v>
      </c>
      <c r="AA53" s="39">
        <f t="shared" si="5"/>
        <v>0.95</v>
      </c>
    </row>
    <row r="54" spans="2:27" s="16" customFormat="1" x14ac:dyDescent="0.2">
      <c r="B54" s="21" t="s">
        <v>41</v>
      </c>
      <c r="C54" s="21"/>
      <c r="D54" s="21"/>
      <c r="E54" s="21"/>
      <c r="F54" s="22">
        <f>AVERAGE(F25:F50)</f>
        <v>33</v>
      </c>
      <c r="G54" s="33">
        <f>AVERAGE(G25:G50)</f>
        <v>32.640358271865118</v>
      </c>
      <c r="H54" s="22"/>
      <c r="I54" s="22"/>
      <c r="J54" s="40">
        <f>AVERAGE(J25:J49)</f>
        <v>15.416666666666666</v>
      </c>
      <c r="K54" s="40">
        <f t="shared" ref="K54:AA54" si="6">AVERAGE(K25:K49)</f>
        <v>0.58181818181818179</v>
      </c>
      <c r="L54" s="40">
        <f t="shared" si="6"/>
        <v>151.9047619047619</v>
      </c>
      <c r="M54" s="40">
        <f t="shared" si="6"/>
        <v>0.53833333333333333</v>
      </c>
      <c r="N54" s="40">
        <f t="shared" si="6"/>
        <v>1920</v>
      </c>
      <c r="O54" s="40">
        <f t="shared" si="6"/>
        <v>317.29166666666669</v>
      </c>
      <c r="P54" s="40">
        <f t="shared" si="6"/>
        <v>222.46666666666667</v>
      </c>
      <c r="Q54" s="40">
        <f t="shared" si="6"/>
        <v>11.870833333333335</v>
      </c>
      <c r="R54" s="40">
        <f t="shared" si="6"/>
        <v>9570.8333333333339</v>
      </c>
      <c r="S54" s="40">
        <f t="shared" si="6"/>
        <v>72.933333333333337</v>
      </c>
      <c r="T54" s="40">
        <f t="shared" si="6"/>
        <v>7275.0645833333338</v>
      </c>
      <c r="U54" s="40">
        <f t="shared" si="6"/>
        <v>20.979999999999997</v>
      </c>
      <c r="V54" s="40">
        <f t="shared" si="6"/>
        <v>1768.7793913043479</v>
      </c>
      <c r="W54" s="40">
        <f t="shared" si="6"/>
        <v>5.2163636363636368</v>
      </c>
      <c r="X54" s="40">
        <f t="shared" si="6"/>
        <v>426.6458260869565</v>
      </c>
      <c r="Y54" s="40">
        <f t="shared" si="6"/>
        <v>204.33333333333334</v>
      </c>
      <c r="Z54" s="40">
        <f t="shared" si="6"/>
        <v>3.8908333333333336</v>
      </c>
      <c r="AA54" s="40">
        <f t="shared" si="6"/>
        <v>0.96208333333333329</v>
      </c>
    </row>
    <row r="55" spans="2:27" x14ac:dyDescent="0.2">
      <c r="B55" s="51" t="s">
        <v>52</v>
      </c>
      <c r="C55" s="24"/>
      <c r="D55" s="24"/>
      <c r="E55" s="21"/>
      <c r="F55" s="25">
        <f>STDEV(F37:F50)</f>
        <v>14.685593847940458</v>
      </c>
      <c r="G55" s="34">
        <f>STDEV(G37:G50)</f>
        <v>5.9654833985518483</v>
      </c>
      <c r="H55" s="25"/>
      <c r="I55" s="25"/>
      <c r="J55" s="41">
        <f>STDEV(J25:J49)</f>
        <v>7.3420567351014974</v>
      </c>
      <c r="K55" s="41">
        <f t="shared" ref="K55:AA55" si="7">STDEV(K25:K49)</f>
        <v>0.37775172221495373</v>
      </c>
      <c r="L55" s="41">
        <f t="shared" si="7"/>
        <v>251.86363468391079</v>
      </c>
      <c r="M55" s="41">
        <f t="shared" si="7"/>
        <v>9.1016800487681557E-2</v>
      </c>
      <c r="N55" s="41">
        <f t="shared" si="7"/>
        <v>1564.0527067734058</v>
      </c>
      <c r="O55" s="41">
        <f t="shared" si="7"/>
        <v>63.439446764588894</v>
      </c>
      <c r="P55" s="41">
        <f t="shared" si="7"/>
        <v>31.552375203023576</v>
      </c>
      <c r="Q55" s="41">
        <f t="shared" si="7"/>
        <v>1.0876696935737615</v>
      </c>
      <c r="R55" s="41">
        <f t="shared" si="7"/>
        <v>4133.9705270890099</v>
      </c>
      <c r="S55" s="41">
        <f t="shared" si="7"/>
        <v>10.116524006347948</v>
      </c>
      <c r="T55" s="41">
        <f t="shared" si="7"/>
        <v>4228.5643505547368</v>
      </c>
      <c r="U55" s="41">
        <f t="shared" si="7"/>
        <v>8.264618475492659</v>
      </c>
      <c r="V55" s="41">
        <f t="shared" si="7"/>
        <v>563.19303885324007</v>
      </c>
      <c r="W55" s="41">
        <f t="shared" si="7"/>
        <v>2.0312547973969317</v>
      </c>
      <c r="X55" s="41">
        <f t="shared" si="7"/>
        <v>138.19266874849123</v>
      </c>
      <c r="Y55" s="41">
        <f t="shared" si="7"/>
        <v>47.018651864854732</v>
      </c>
      <c r="Z55" s="41">
        <f t="shared" si="7"/>
        <v>0.38364291216959939</v>
      </c>
      <c r="AA55" s="41">
        <f t="shared" si="7"/>
        <v>6.0575441046442378E-2</v>
      </c>
    </row>
    <row r="57" spans="2:27" x14ac:dyDescent="0.2">
      <c r="B57" s="23" t="s">
        <v>62</v>
      </c>
      <c r="C57" s="23"/>
      <c r="F57" s="1" t="s">
        <v>43</v>
      </c>
      <c r="G57" s="1" t="s">
        <v>43</v>
      </c>
      <c r="J57" s="1" t="s">
        <v>40</v>
      </c>
      <c r="K57" s="1" t="s">
        <v>43</v>
      </c>
      <c r="L57" s="1" t="s">
        <v>43</v>
      </c>
      <c r="M57" s="1" t="s">
        <v>43</v>
      </c>
      <c r="N57" s="1" t="s">
        <v>39</v>
      </c>
      <c r="O57" s="1" t="s">
        <v>43</v>
      </c>
      <c r="P57" s="1" t="s">
        <v>43</v>
      </c>
      <c r="Q57" s="1" t="s">
        <v>43</v>
      </c>
      <c r="R57" s="1" t="s">
        <v>43</v>
      </c>
      <c r="S57" s="1" t="s">
        <v>43</v>
      </c>
      <c r="T57" s="1" t="s">
        <v>43</v>
      </c>
      <c r="U57" s="1" t="s">
        <v>43</v>
      </c>
      <c r="V57" s="1" t="s">
        <v>43</v>
      </c>
      <c r="W57" s="1" t="s">
        <v>43</v>
      </c>
      <c r="X57" s="1" t="s">
        <v>43</v>
      </c>
      <c r="Y57" s="1" t="s">
        <v>43</v>
      </c>
      <c r="Z57" s="1" t="s">
        <v>43</v>
      </c>
      <c r="AA57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2021-01-22T09:29:05Z</dcterms:created>
  <dcterms:modified xsi:type="dcterms:W3CDTF">2021-06-22T08:43:20Z</dcterms:modified>
</cp:coreProperties>
</file>