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 Matsuoka\Dropbox\oxPC final\"/>
    </mc:Choice>
  </mc:AlternateContent>
  <xr:revisionPtr revIDLastSave="0" documentId="13_ncr:1_{53CC1AFC-FC9A-44F6-8160-AB26D46ED7D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69" i="1" l="1"/>
  <c r="G186" i="1" l="1"/>
  <c r="G185" i="1"/>
  <c r="G184" i="1"/>
  <c r="G183" i="1"/>
  <c r="G182" i="1"/>
  <c r="G181" i="1"/>
  <c r="G180" i="1"/>
  <c r="G179" i="1"/>
  <c r="G178" i="1"/>
  <c r="G177" i="1"/>
  <c r="G176" i="1"/>
  <c r="G175" i="1"/>
  <c r="G174" i="1"/>
  <c r="G173" i="1"/>
  <c r="G172" i="1"/>
  <c r="G171" i="1"/>
  <c r="G170" i="1"/>
  <c r="G169" i="1"/>
  <c r="G168" i="1"/>
  <c r="G167" i="1"/>
  <c r="K167" i="1" s="1"/>
  <c r="G166" i="1"/>
  <c r="G165" i="1"/>
  <c r="G164" i="1"/>
  <c r="G163" i="1"/>
  <c r="G162" i="1"/>
  <c r="G161" i="1"/>
  <c r="G160" i="1"/>
  <c r="G159" i="1"/>
  <c r="G158" i="1"/>
  <c r="G157" i="1"/>
  <c r="G156" i="1"/>
  <c r="G155" i="1"/>
  <c r="K155" i="1" s="1"/>
  <c r="G154" i="1"/>
  <c r="G153" i="1"/>
  <c r="G152" i="1"/>
  <c r="G151" i="1"/>
  <c r="G150" i="1"/>
  <c r="G149" i="1"/>
  <c r="G148" i="1"/>
  <c r="G147" i="1"/>
  <c r="G146" i="1"/>
  <c r="G145" i="1"/>
  <c r="G144" i="1"/>
  <c r="G143" i="1"/>
  <c r="K143" i="1" s="1"/>
  <c r="G142" i="1"/>
  <c r="G141" i="1"/>
  <c r="G140" i="1"/>
  <c r="G139" i="1"/>
  <c r="K139" i="1" s="1"/>
  <c r="G138" i="1"/>
  <c r="G137" i="1"/>
  <c r="G136" i="1"/>
  <c r="G135" i="1"/>
  <c r="G134" i="1"/>
  <c r="G133" i="1"/>
  <c r="G132" i="1"/>
  <c r="K132" i="1" s="1"/>
  <c r="G131" i="1"/>
  <c r="K131" i="1" s="1"/>
  <c r="G130" i="1"/>
  <c r="G129" i="1"/>
  <c r="G128" i="1"/>
  <c r="G127" i="1"/>
  <c r="G126" i="1"/>
  <c r="G125" i="1"/>
  <c r="G124" i="1"/>
  <c r="G123" i="1"/>
  <c r="G122" i="1"/>
  <c r="G121" i="1"/>
  <c r="G120" i="1"/>
  <c r="K120" i="1" s="1"/>
  <c r="G119" i="1"/>
  <c r="G118" i="1"/>
  <c r="G117" i="1"/>
  <c r="G116" i="1"/>
  <c r="K116" i="1" s="1"/>
  <c r="G115" i="1"/>
  <c r="G114" i="1"/>
  <c r="G113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K85" i="1" s="1"/>
  <c r="G84" i="1"/>
  <c r="G83" i="1"/>
  <c r="K83" i="1" s="1"/>
  <c r="G82" i="1"/>
  <c r="K82" i="1" s="1"/>
  <c r="G81" i="1"/>
  <c r="G80" i="1"/>
  <c r="G79" i="1"/>
  <c r="G78" i="1"/>
  <c r="G77" i="1"/>
  <c r="G76" i="1"/>
  <c r="G75" i="1"/>
  <c r="G74" i="1"/>
  <c r="K74" i="1" s="1"/>
  <c r="G73" i="1"/>
  <c r="G72" i="1"/>
  <c r="G71" i="1"/>
  <c r="G70" i="1"/>
  <c r="G69" i="1"/>
  <c r="K69" i="1" s="1"/>
  <c r="G68" i="1"/>
  <c r="K68" i="1" s="1"/>
  <c r="G67" i="1"/>
  <c r="G66" i="1"/>
  <c r="G65" i="1"/>
  <c r="G64" i="1"/>
  <c r="G63" i="1"/>
  <c r="G62" i="1"/>
  <c r="G61" i="1"/>
  <c r="K61" i="1" s="1"/>
  <c r="G60" i="1"/>
  <c r="G59" i="1"/>
  <c r="G58" i="1"/>
  <c r="G57" i="1"/>
  <c r="G56" i="1"/>
  <c r="G55" i="1"/>
  <c r="G54" i="1"/>
  <c r="G53" i="1"/>
  <c r="G52" i="1"/>
  <c r="G51" i="1"/>
  <c r="G50" i="1"/>
  <c r="K50" i="1" s="1"/>
  <c r="G49" i="1"/>
  <c r="G48" i="1"/>
  <c r="G47" i="1"/>
  <c r="K47" i="1" s="1"/>
  <c r="G46" i="1"/>
  <c r="G45" i="1"/>
  <c r="G44" i="1"/>
  <c r="G4" i="1"/>
  <c r="G5" i="1"/>
  <c r="G6" i="1"/>
  <c r="G7" i="1"/>
  <c r="K7" i="1" s="1"/>
  <c r="G8" i="1"/>
  <c r="G9" i="1"/>
  <c r="G10" i="1"/>
  <c r="K10" i="1" s="1"/>
  <c r="G11" i="1"/>
  <c r="G12" i="1"/>
  <c r="K12" i="1" s="1"/>
  <c r="G13" i="1"/>
  <c r="G14" i="1"/>
  <c r="G16" i="1"/>
  <c r="G17" i="1"/>
  <c r="G18" i="1"/>
  <c r="G19" i="1"/>
  <c r="G20" i="1"/>
  <c r="G21" i="1"/>
  <c r="K21" i="1" s="1"/>
  <c r="G22" i="1"/>
  <c r="G23" i="1"/>
  <c r="K23" i="1" s="1"/>
  <c r="G24" i="1"/>
  <c r="G25" i="1"/>
  <c r="G26" i="1"/>
  <c r="K26" i="1" s="1"/>
  <c r="G27" i="1"/>
  <c r="G28" i="1"/>
  <c r="K28" i="1" s="1"/>
  <c r="G29" i="1"/>
  <c r="K29" i="1" s="1"/>
  <c r="G30" i="1"/>
  <c r="G31" i="1"/>
  <c r="G32" i="1"/>
  <c r="G33" i="1"/>
  <c r="G34" i="1"/>
  <c r="G35" i="1"/>
  <c r="G36" i="1"/>
  <c r="G37" i="1"/>
  <c r="G38" i="1"/>
  <c r="G39" i="1"/>
  <c r="G40" i="1"/>
  <c r="G3" i="1"/>
  <c r="K161" i="1"/>
  <c r="K160" i="1"/>
  <c r="K129" i="1"/>
  <c r="K125" i="1"/>
  <c r="K66" i="1"/>
  <c r="K63" i="1"/>
  <c r="K55" i="1"/>
  <c r="K25" i="1"/>
  <c r="K20" i="1"/>
  <c r="O186" i="1" l="1"/>
  <c r="M186" i="1"/>
  <c r="F186" i="1"/>
  <c r="O185" i="1"/>
  <c r="K185" i="1"/>
  <c r="F185" i="1"/>
  <c r="O184" i="1"/>
  <c r="M184" i="1"/>
  <c r="F184" i="1"/>
  <c r="O183" i="1"/>
  <c r="M183" i="1"/>
  <c r="F183" i="1"/>
  <c r="O182" i="1"/>
  <c r="M182" i="1"/>
  <c r="F182" i="1"/>
  <c r="O181" i="1"/>
  <c r="K181" i="1"/>
  <c r="F181" i="1"/>
  <c r="O180" i="1"/>
  <c r="M180" i="1"/>
  <c r="F180" i="1"/>
  <c r="O179" i="1"/>
  <c r="M179" i="1"/>
  <c r="F179" i="1"/>
  <c r="O178" i="1"/>
  <c r="M178" i="1"/>
  <c r="F178" i="1"/>
  <c r="O177" i="1"/>
  <c r="M177" i="1"/>
  <c r="F177" i="1"/>
  <c r="O176" i="1"/>
  <c r="K176" i="1"/>
  <c r="F176" i="1"/>
  <c r="O175" i="1"/>
  <c r="M175" i="1"/>
  <c r="F175" i="1"/>
  <c r="O174" i="1"/>
  <c r="M174" i="1"/>
  <c r="F174" i="1"/>
  <c r="O173" i="1"/>
  <c r="M173" i="1"/>
  <c r="F173" i="1"/>
  <c r="O172" i="1"/>
  <c r="M172" i="1"/>
  <c r="F172" i="1"/>
  <c r="O171" i="1"/>
  <c r="M171" i="1"/>
  <c r="F171" i="1"/>
  <c r="O170" i="1"/>
  <c r="M170" i="1"/>
  <c r="F170" i="1"/>
  <c r="O169" i="1"/>
  <c r="K169" i="1"/>
  <c r="F169" i="1"/>
  <c r="O168" i="1"/>
  <c r="M168" i="1"/>
  <c r="F168" i="1"/>
  <c r="O167" i="1"/>
  <c r="F167" i="1"/>
  <c r="M167" i="1" s="1"/>
  <c r="O166" i="1"/>
  <c r="M166" i="1"/>
  <c r="F166" i="1"/>
  <c r="O165" i="1"/>
  <c r="K165" i="1"/>
  <c r="F165" i="1"/>
  <c r="O164" i="1"/>
  <c r="M164" i="1"/>
  <c r="F164" i="1"/>
  <c r="O163" i="1"/>
  <c r="M163" i="1"/>
  <c r="F163" i="1"/>
  <c r="O162" i="1"/>
  <c r="M162" i="1"/>
  <c r="F162" i="1"/>
  <c r="O161" i="1"/>
  <c r="F161" i="1"/>
  <c r="M161" i="1" s="1"/>
  <c r="O160" i="1"/>
  <c r="F160" i="1"/>
  <c r="M160" i="1" s="1"/>
  <c r="O159" i="1"/>
  <c r="M159" i="1"/>
  <c r="F159" i="1"/>
  <c r="O158" i="1"/>
  <c r="K158" i="1"/>
  <c r="F158" i="1"/>
  <c r="O157" i="1"/>
  <c r="K157" i="1"/>
  <c r="F157" i="1"/>
  <c r="O156" i="1"/>
  <c r="M156" i="1"/>
  <c r="K156" i="1"/>
  <c r="F156" i="1"/>
  <c r="O155" i="1"/>
  <c r="F155" i="1"/>
  <c r="M155" i="1" s="1"/>
  <c r="O154" i="1"/>
  <c r="M154" i="1"/>
  <c r="F154" i="1"/>
  <c r="O153" i="1"/>
  <c r="M153" i="1"/>
  <c r="K153" i="1"/>
  <c r="F153" i="1"/>
  <c r="O152" i="1"/>
  <c r="K152" i="1"/>
  <c r="F152" i="1"/>
  <c r="O151" i="1"/>
  <c r="K151" i="1"/>
  <c r="F151" i="1"/>
  <c r="O150" i="1"/>
  <c r="K150" i="1"/>
  <c r="F150" i="1"/>
  <c r="O149" i="1"/>
  <c r="M149" i="1"/>
  <c r="F149" i="1"/>
  <c r="O148" i="1"/>
  <c r="K148" i="1"/>
  <c r="F148" i="1"/>
  <c r="O147" i="1"/>
  <c r="K147" i="1"/>
  <c r="F147" i="1"/>
  <c r="O146" i="1"/>
  <c r="M146" i="1"/>
  <c r="F146" i="1"/>
  <c r="O145" i="1"/>
  <c r="M145" i="1"/>
  <c r="F145" i="1"/>
  <c r="O144" i="1"/>
  <c r="M144" i="1"/>
  <c r="F144" i="1"/>
  <c r="O143" i="1"/>
  <c r="F143" i="1"/>
  <c r="M143" i="1" s="1"/>
  <c r="O142" i="1"/>
  <c r="M142" i="1"/>
  <c r="F142" i="1"/>
  <c r="O141" i="1"/>
  <c r="M141" i="1"/>
  <c r="K141" i="1"/>
  <c r="F141" i="1"/>
  <c r="O140" i="1"/>
  <c r="M140" i="1"/>
  <c r="K140" i="1"/>
  <c r="F140" i="1"/>
  <c r="O139" i="1"/>
  <c r="F139" i="1"/>
  <c r="M139" i="1" s="1"/>
  <c r="O138" i="1"/>
  <c r="M138" i="1"/>
  <c r="F138" i="1"/>
  <c r="O137" i="1"/>
  <c r="K137" i="1"/>
  <c r="F137" i="1"/>
  <c r="O136" i="1"/>
  <c r="M136" i="1"/>
  <c r="F136" i="1"/>
  <c r="O135" i="1"/>
  <c r="M135" i="1"/>
  <c r="F135" i="1"/>
  <c r="O134" i="1"/>
  <c r="M134" i="1"/>
  <c r="F134" i="1"/>
  <c r="O133" i="1"/>
  <c r="M133" i="1"/>
  <c r="F133" i="1"/>
  <c r="O132" i="1"/>
  <c r="F132" i="1"/>
  <c r="M132" i="1" s="1"/>
  <c r="O131" i="1"/>
  <c r="F131" i="1"/>
  <c r="M131" i="1" s="1"/>
  <c r="O130" i="1"/>
  <c r="M130" i="1"/>
  <c r="K130" i="1"/>
  <c r="F130" i="1"/>
  <c r="O129" i="1"/>
  <c r="F129" i="1"/>
  <c r="M129" i="1" s="1"/>
  <c r="O128" i="1"/>
  <c r="M128" i="1"/>
  <c r="F128" i="1"/>
  <c r="O127" i="1"/>
  <c r="M127" i="1"/>
  <c r="F127" i="1"/>
  <c r="O126" i="1"/>
  <c r="M126" i="1"/>
  <c r="F126" i="1"/>
  <c r="O125" i="1"/>
  <c r="F125" i="1"/>
  <c r="M125" i="1" s="1"/>
  <c r="O124" i="1"/>
  <c r="M124" i="1"/>
  <c r="K124" i="1"/>
  <c r="F124" i="1"/>
  <c r="O123" i="1"/>
  <c r="M123" i="1"/>
  <c r="K123" i="1"/>
  <c r="F123" i="1"/>
  <c r="O122" i="1"/>
  <c r="M122" i="1"/>
  <c r="F122" i="1"/>
  <c r="O121" i="1"/>
  <c r="M121" i="1"/>
  <c r="F121" i="1"/>
  <c r="O120" i="1"/>
  <c r="F120" i="1"/>
  <c r="M120" i="1" s="1"/>
  <c r="O119" i="1"/>
  <c r="K119" i="1"/>
  <c r="F119" i="1"/>
  <c r="O118" i="1"/>
  <c r="K118" i="1"/>
  <c r="M118" i="1"/>
  <c r="F118" i="1"/>
  <c r="O117" i="1"/>
  <c r="K117" i="1"/>
  <c r="F117" i="1"/>
  <c r="O116" i="1"/>
  <c r="F116" i="1"/>
  <c r="M116" i="1" s="1"/>
  <c r="O115" i="1"/>
  <c r="M115" i="1"/>
  <c r="F115" i="1"/>
  <c r="O114" i="1"/>
  <c r="M114" i="1"/>
  <c r="F114" i="1"/>
  <c r="O113" i="1"/>
  <c r="K113" i="1"/>
  <c r="F113" i="1"/>
  <c r="O109" i="1"/>
  <c r="M109" i="1"/>
  <c r="K109" i="1"/>
  <c r="F109" i="1"/>
  <c r="O108" i="1"/>
  <c r="M108" i="1"/>
  <c r="K108" i="1"/>
  <c r="F108" i="1"/>
  <c r="O107" i="1"/>
  <c r="K107" i="1"/>
  <c r="F107" i="1"/>
  <c r="O106" i="1"/>
  <c r="M106" i="1"/>
  <c r="F106" i="1"/>
  <c r="O105" i="1"/>
  <c r="M105" i="1"/>
  <c r="K105" i="1"/>
  <c r="F105" i="1"/>
  <c r="O104" i="1"/>
  <c r="K104" i="1"/>
  <c r="M104" i="1"/>
  <c r="F104" i="1"/>
  <c r="O103" i="1"/>
  <c r="M103" i="1"/>
  <c r="K103" i="1"/>
  <c r="F103" i="1"/>
  <c r="O102" i="1"/>
  <c r="M102" i="1"/>
  <c r="F102" i="1"/>
  <c r="O101" i="1"/>
  <c r="M101" i="1"/>
  <c r="K101" i="1"/>
  <c r="F101" i="1"/>
  <c r="O100" i="1"/>
  <c r="M100" i="1"/>
  <c r="F100" i="1"/>
  <c r="O99" i="1"/>
  <c r="K99" i="1"/>
  <c r="F99" i="1"/>
  <c r="O98" i="1"/>
  <c r="K98" i="1"/>
  <c r="M98" i="1"/>
  <c r="F98" i="1"/>
  <c r="O97" i="1"/>
  <c r="M97" i="1"/>
  <c r="K97" i="1"/>
  <c r="F97" i="1"/>
  <c r="O96" i="1"/>
  <c r="M96" i="1"/>
  <c r="F96" i="1"/>
  <c r="O95" i="1"/>
  <c r="M95" i="1"/>
  <c r="K95" i="1"/>
  <c r="F95" i="1"/>
  <c r="O94" i="1"/>
  <c r="K94" i="1"/>
  <c r="M94" i="1"/>
  <c r="F94" i="1"/>
  <c r="O93" i="1"/>
  <c r="M93" i="1"/>
  <c r="F93" i="1"/>
  <c r="O92" i="1"/>
  <c r="K92" i="1"/>
  <c r="M92" i="1"/>
  <c r="F92" i="1"/>
  <c r="O91" i="1"/>
  <c r="M91" i="1"/>
  <c r="K91" i="1"/>
  <c r="F91" i="1"/>
  <c r="O90" i="1"/>
  <c r="M90" i="1"/>
  <c r="K90" i="1"/>
  <c r="F90" i="1"/>
  <c r="O89" i="1"/>
  <c r="M89" i="1"/>
  <c r="K89" i="1"/>
  <c r="F89" i="1"/>
  <c r="O88" i="1"/>
  <c r="M88" i="1"/>
  <c r="F88" i="1"/>
  <c r="O87" i="1"/>
  <c r="M87" i="1"/>
  <c r="K87" i="1"/>
  <c r="F87" i="1"/>
  <c r="O86" i="1"/>
  <c r="M86" i="1"/>
  <c r="F86" i="1"/>
  <c r="O85" i="1"/>
  <c r="F85" i="1"/>
  <c r="M85" i="1" s="1"/>
  <c r="O84" i="1"/>
  <c r="M84" i="1"/>
  <c r="F84" i="1"/>
  <c r="O83" i="1"/>
  <c r="F83" i="1"/>
  <c r="M83" i="1" s="1"/>
  <c r="O82" i="1"/>
  <c r="F82" i="1"/>
  <c r="M82" i="1" s="1"/>
  <c r="O81" i="1"/>
  <c r="M81" i="1"/>
  <c r="F81" i="1"/>
  <c r="O80" i="1"/>
  <c r="M80" i="1"/>
  <c r="K80" i="1"/>
  <c r="F80" i="1"/>
  <c r="O79" i="1"/>
  <c r="M79" i="1"/>
  <c r="F79" i="1"/>
  <c r="O78" i="1"/>
  <c r="M78" i="1"/>
  <c r="K78" i="1"/>
  <c r="F78" i="1"/>
  <c r="O77" i="1"/>
  <c r="M77" i="1"/>
  <c r="K77" i="1"/>
  <c r="F77" i="1"/>
  <c r="O76" i="1"/>
  <c r="M76" i="1"/>
  <c r="F76" i="1"/>
  <c r="O75" i="1"/>
  <c r="M75" i="1"/>
  <c r="K75" i="1"/>
  <c r="F75" i="1"/>
  <c r="O74" i="1"/>
  <c r="F74" i="1"/>
  <c r="M74" i="1" s="1"/>
  <c r="O73" i="1"/>
  <c r="K73" i="1"/>
  <c r="M73" i="1"/>
  <c r="F73" i="1"/>
  <c r="O72" i="1"/>
  <c r="M72" i="1"/>
  <c r="K72" i="1"/>
  <c r="F72" i="1"/>
  <c r="O71" i="1"/>
  <c r="M71" i="1"/>
  <c r="K71" i="1"/>
  <c r="F71" i="1"/>
  <c r="O70" i="1"/>
  <c r="M70" i="1"/>
  <c r="K70" i="1"/>
  <c r="F70" i="1"/>
  <c r="O69" i="1"/>
  <c r="F69" i="1"/>
  <c r="M69" i="1" s="1"/>
  <c r="O68" i="1"/>
  <c r="F68" i="1"/>
  <c r="M68" i="1" s="1"/>
  <c r="O67" i="1"/>
  <c r="K67" i="1"/>
  <c r="M67" i="1"/>
  <c r="F67" i="1"/>
  <c r="O66" i="1"/>
  <c r="F66" i="1"/>
  <c r="M66" i="1" s="1"/>
  <c r="O65" i="1"/>
  <c r="M65" i="1"/>
  <c r="K65" i="1"/>
  <c r="F65" i="1"/>
  <c r="O64" i="1"/>
  <c r="K64" i="1"/>
  <c r="M64" i="1"/>
  <c r="F64" i="1"/>
  <c r="O63" i="1"/>
  <c r="F63" i="1"/>
  <c r="M63" i="1" s="1"/>
  <c r="O62" i="1"/>
  <c r="M62" i="1"/>
  <c r="K62" i="1"/>
  <c r="F62" i="1"/>
  <c r="O61" i="1"/>
  <c r="F61" i="1"/>
  <c r="M61" i="1" s="1"/>
  <c r="O60" i="1"/>
  <c r="M60" i="1"/>
  <c r="F60" i="1"/>
  <c r="O59" i="1"/>
  <c r="M59" i="1"/>
  <c r="K59" i="1"/>
  <c r="F59" i="1"/>
  <c r="O58" i="1"/>
  <c r="M58" i="1"/>
  <c r="F58" i="1"/>
  <c r="O57" i="1"/>
  <c r="M57" i="1"/>
  <c r="F57" i="1"/>
  <c r="O56" i="1"/>
  <c r="M56" i="1"/>
  <c r="K56" i="1"/>
  <c r="F56" i="1"/>
  <c r="O55" i="1"/>
  <c r="F55" i="1"/>
  <c r="M55" i="1" s="1"/>
  <c r="O54" i="1"/>
  <c r="M54" i="1"/>
  <c r="K54" i="1"/>
  <c r="F54" i="1"/>
  <c r="O53" i="1"/>
  <c r="K53" i="1"/>
  <c r="M53" i="1"/>
  <c r="F53" i="1"/>
  <c r="O52" i="1"/>
  <c r="M52" i="1"/>
  <c r="K52" i="1"/>
  <c r="F52" i="1"/>
  <c r="O51" i="1"/>
  <c r="M51" i="1"/>
  <c r="K51" i="1"/>
  <c r="F51" i="1"/>
  <c r="O50" i="1"/>
  <c r="F50" i="1"/>
  <c r="M50" i="1" s="1"/>
  <c r="O49" i="1"/>
  <c r="M49" i="1"/>
  <c r="F49" i="1"/>
  <c r="O48" i="1"/>
  <c r="M48" i="1"/>
  <c r="K48" i="1"/>
  <c r="F48" i="1"/>
  <c r="O47" i="1"/>
  <c r="F47" i="1"/>
  <c r="M47" i="1" s="1"/>
  <c r="O46" i="1"/>
  <c r="M46" i="1"/>
  <c r="K46" i="1"/>
  <c r="F46" i="1"/>
  <c r="O45" i="1"/>
  <c r="K45" i="1"/>
  <c r="M45" i="1"/>
  <c r="F45" i="1"/>
  <c r="O44" i="1"/>
  <c r="M44" i="1"/>
  <c r="K44" i="1"/>
  <c r="F44" i="1"/>
  <c r="O40" i="1"/>
  <c r="M40" i="1"/>
  <c r="K40" i="1"/>
  <c r="F40" i="1"/>
  <c r="O39" i="1"/>
  <c r="K39" i="1"/>
  <c r="M39" i="1"/>
  <c r="F39" i="1"/>
  <c r="O38" i="1"/>
  <c r="M38" i="1"/>
  <c r="K38" i="1"/>
  <c r="F38" i="1"/>
  <c r="O37" i="1"/>
  <c r="M37" i="1"/>
  <c r="F37" i="1"/>
  <c r="O36" i="1"/>
  <c r="M36" i="1"/>
  <c r="K36" i="1"/>
  <c r="F36" i="1"/>
  <c r="O35" i="1"/>
  <c r="K35" i="1"/>
  <c r="M35" i="1"/>
  <c r="F35" i="1"/>
  <c r="O34" i="1"/>
  <c r="M34" i="1"/>
  <c r="K34" i="1"/>
  <c r="F34" i="1"/>
  <c r="O33" i="1"/>
  <c r="M33" i="1"/>
  <c r="K33" i="1"/>
  <c r="F33" i="1"/>
  <c r="O32" i="1"/>
  <c r="M32" i="1"/>
  <c r="K32" i="1"/>
  <c r="F32" i="1"/>
  <c r="O31" i="1"/>
  <c r="M31" i="1"/>
  <c r="K31" i="1"/>
  <c r="F31" i="1"/>
  <c r="O30" i="1"/>
  <c r="M30" i="1"/>
  <c r="F30" i="1"/>
  <c r="O29" i="1"/>
  <c r="F29" i="1"/>
  <c r="M29" i="1" s="1"/>
  <c r="O28" i="1"/>
  <c r="F28" i="1"/>
  <c r="M28" i="1" s="1"/>
  <c r="O27" i="1"/>
  <c r="M27" i="1"/>
  <c r="K27" i="1"/>
  <c r="F27" i="1"/>
  <c r="O26" i="1"/>
  <c r="F26" i="1"/>
  <c r="M26" i="1" s="1"/>
  <c r="O25" i="1"/>
  <c r="F25" i="1"/>
  <c r="M25" i="1" s="1"/>
  <c r="O24" i="1"/>
  <c r="M24" i="1"/>
  <c r="K24" i="1"/>
  <c r="F24" i="1"/>
  <c r="O23" i="1"/>
  <c r="F23" i="1"/>
  <c r="M23" i="1" s="1"/>
  <c r="O22" i="1"/>
  <c r="M22" i="1"/>
  <c r="K22" i="1"/>
  <c r="F22" i="1"/>
  <c r="O21" i="1"/>
  <c r="F21" i="1"/>
  <c r="M21" i="1" s="1"/>
  <c r="O20" i="1"/>
  <c r="F20" i="1"/>
  <c r="M20" i="1" s="1"/>
  <c r="O19" i="1"/>
  <c r="M19" i="1"/>
  <c r="K19" i="1"/>
  <c r="F19" i="1"/>
  <c r="O18" i="1"/>
  <c r="M18" i="1"/>
  <c r="F18" i="1"/>
  <c r="O17" i="1"/>
  <c r="M17" i="1"/>
  <c r="K17" i="1"/>
  <c r="F17" i="1"/>
  <c r="O16" i="1"/>
  <c r="M16" i="1"/>
  <c r="F16" i="1"/>
  <c r="E15" i="1"/>
  <c r="O14" i="1"/>
  <c r="M14" i="1"/>
  <c r="K14" i="1"/>
  <c r="F14" i="1"/>
  <c r="O13" i="1"/>
  <c r="M13" i="1"/>
  <c r="F13" i="1"/>
  <c r="O12" i="1"/>
  <c r="F12" i="1"/>
  <c r="M12" i="1" s="1"/>
  <c r="O11" i="1"/>
  <c r="M11" i="1"/>
  <c r="K11" i="1"/>
  <c r="F11" i="1"/>
  <c r="O10" i="1"/>
  <c r="F10" i="1"/>
  <c r="M10" i="1" s="1"/>
  <c r="O9" i="1"/>
  <c r="M9" i="1"/>
  <c r="K9" i="1"/>
  <c r="F9" i="1"/>
  <c r="O8" i="1"/>
  <c r="K8" i="1"/>
  <c r="F8" i="1"/>
  <c r="O7" i="1"/>
  <c r="F7" i="1"/>
  <c r="M7" i="1" s="1"/>
  <c r="O6" i="1"/>
  <c r="M6" i="1"/>
  <c r="K6" i="1"/>
  <c r="F6" i="1"/>
  <c r="O5" i="1"/>
  <c r="M5" i="1"/>
  <c r="F5" i="1"/>
  <c r="O4" i="1"/>
  <c r="M4" i="1"/>
  <c r="F4" i="1"/>
  <c r="O3" i="1"/>
  <c r="K3" i="1"/>
  <c r="M3" i="1"/>
  <c r="F3" i="1"/>
  <c r="T6" i="1" l="1"/>
  <c r="S6" i="1"/>
  <c r="T12" i="1"/>
  <c r="S12" i="1"/>
  <c r="T7" i="1"/>
  <c r="S7" i="1"/>
  <c r="T20" i="1"/>
  <c r="S20" i="1"/>
  <c r="T29" i="1"/>
  <c r="S29" i="1"/>
  <c r="T47" i="1"/>
  <c r="S47" i="1"/>
  <c r="T52" i="1"/>
  <c r="S52" i="1"/>
  <c r="T107" i="1"/>
  <c r="S107" i="1"/>
  <c r="T5" i="1"/>
  <c r="S5" i="1"/>
  <c r="T13" i="1"/>
  <c r="S13" i="1"/>
  <c r="T21" i="1"/>
  <c r="S21" i="1"/>
  <c r="T38" i="1"/>
  <c r="S38" i="1"/>
  <c r="T67" i="1"/>
  <c r="S67" i="1"/>
  <c r="T70" i="1"/>
  <c r="S70" i="1"/>
  <c r="T79" i="1"/>
  <c r="S79" i="1"/>
  <c r="T96" i="1"/>
  <c r="S96" i="1"/>
  <c r="T137" i="1"/>
  <c r="S137" i="1"/>
  <c r="T145" i="1"/>
  <c r="S145" i="1"/>
  <c r="T158" i="1"/>
  <c r="S158" i="1"/>
  <c r="T164" i="1"/>
  <c r="S164" i="1"/>
  <c r="T167" i="1"/>
  <c r="S167" i="1"/>
  <c r="T30" i="1"/>
  <c r="S30" i="1"/>
  <c r="T32" i="1"/>
  <c r="S32" i="1"/>
  <c r="T34" i="1"/>
  <c r="S34" i="1"/>
  <c r="T36" i="1"/>
  <c r="S36" i="1"/>
  <c r="T55" i="1"/>
  <c r="S55" i="1"/>
  <c r="T77" i="1"/>
  <c r="S77" i="1"/>
  <c r="T82" i="1"/>
  <c r="S82" i="1"/>
  <c r="T94" i="1"/>
  <c r="S94" i="1"/>
  <c r="T103" i="1"/>
  <c r="S103" i="1"/>
  <c r="T105" i="1"/>
  <c r="S105" i="1"/>
  <c r="T118" i="1"/>
  <c r="S118" i="1"/>
  <c r="T121" i="1"/>
  <c r="S121" i="1"/>
  <c r="T129" i="1"/>
  <c r="S129" i="1"/>
  <c r="T132" i="1"/>
  <c r="S132" i="1"/>
  <c r="T140" i="1"/>
  <c r="S140" i="1"/>
  <c r="T148" i="1"/>
  <c r="S148" i="1"/>
  <c r="T153" i="1"/>
  <c r="S153" i="1"/>
  <c r="T170" i="1"/>
  <c r="S170" i="1"/>
  <c r="T178" i="1"/>
  <c r="S178" i="1"/>
  <c r="S186" i="1"/>
  <c r="T186" i="1"/>
  <c r="T3" i="1"/>
  <c r="S3" i="1"/>
  <c r="T24" i="1"/>
  <c r="S24" i="1"/>
  <c r="T27" i="1"/>
  <c r="S27" i="1"/>
  <c r="T48" i="1"/>
  <c r="S48" i="1"/>
  <c r="T60" i="1"/>
  <c r="S60" i="1"/>
  <c r="T63" i="1"/>
  <c r="S63" i="1"/>
  <c r="T65" i="1"/>
  <c r="S65" i="1"/>
  <c r="T68" i="1"/>
  <c r="S68" i="1"/>
  <c r="T75" i="1"/>
  <c r="S75" i="1"/>
  <c r="T88" i="1"/>
  <c r="S88" i="1"/>
  <c r="T90" i="1"/>
  <c r="S90" i="1"/>
  <c r="T92" i="1"/>
  <c r="S92" i="1"/>
  <c r="T101" i="1"/>
  <c r="S101" i="1"/>
  <c r="T113" i="1"/>
  <c r="S113" i="1"/>
  <c r="T116" i="1"/>
  <c r="S116" i="1"/>
  <c r="T135" i="1"/>
  <c r="S135" i="1"/>
  <c r="T143" i="1"/>
  <c r="S143" i="1"/>
  <c r="T151" i="1"/>
  <c r="S151" i="1"/>
  <c r="T156" i="1"/>
  <c r="S156" i="1"/>
  <c r="T162" i="1"/>
  <c r="S162" i="1"/>
  <c r="T173" i="1"/>
  <c r="S173" i="1"/>
  <c r="T181" i="1"/>
  <c r="S181" i="1"/>
  <c r="T11" i="1"/>
  <c r="S11" i="1"/>
  <c r="T51" i="1"/>
  <c r="S51" i="1"/>
  <c r="T53" i="1"/>
  <c r="S53" i="1"/>
  <c r="T58" i="1"/>
  <c r="S58" i="1"/>
  <c r="T83" i="1"/>
  <c r="S83" i="1"/>
  <c r="T86" i="1"/>
  <c r="S86" i="1"/>
  <c r="T99" i="1"/>
  <c r="S99" i="1"/>
  <c r="T108" i="1"/>
  <c r="S108" i="1"/>
  <c r="T138" i="1"/>
  <c r="S138" i="1"/>
  <c r="T146" i="1"/>
  <c r="S146" i="1"/>
  <c r="T159" i="1"/>
  <c r="S159" i="1"/>
  <c r="T165" i="1"/>
  <c r="S165" i="1"/>
  <c r="T168" i="1"/>
  <c r="S168" i="1"/>
  <c r="T176" i="1"/>
  <c r="S176" i="1"/>
  <c r="S184" i="1"/>
  <c r="T184" i="1"/>
  <c r="T19" i="1"/>
  <c r="S19" i="1"/>
  <c r="T22" i="1"/>
  <c r="S22" i="1"/>
  <c r="T25" i="1"/>
  <c r="S25" i="1"/>
  <c r="T28" i="1"/>
  <c r="S28" i="1"/>
  <c r="T37" i="1"/>
  <c r="S37" i="1"/>
  <c r="T39" i="1"/>
  <c r="S39" i="1"/>
  <c r="T44" i="1"/>
  <c r="S44" i="1"/>
  <c r="T46" i="1"/>
  <c r="S46" i="1"/>
  <c r="T61" i="1"/>
  <c r="S61" i="1"/>
  <c r="T66" i="1"/>
  <c r="S66" i="1"/>
  <c r="T69" i="1"/>
  <c r="S69" i="1"/>
  <c r="T71" i="1"/>
  <c r="S71" i="1"/>
  <c r="T73" i="1"/>
  <c r="S73" i="1"/>
  <c r="T80" i="1"/>
  <c r="S80" i="1"/>
  <c r="T97" i="1"/>
  <c r="S97" i="1"/>
  <c r="T106" i="1"/>
  <c r="S106" i="1"/>
  <c r="T119" i="1"/>
  <c r="S119" i="1"/>
  <c r="T122" i="1"/>
  <c r="S122" i="1"/>
  <c r="T124" i="1"/>
  <c r="S124" i="1"/>
  <c r="T127" i="1"/>
  <c r="S127" i="1"/>
  <c r="T133" i="1"/>
  <c r="S133" i="1"/>
  <c r="T149" i="1"/>
  <c r="S149" i="1"/>
  <c r="T154" i="1"/>
  <c r="S154" i="1"/>
  <c r="T171" i="1"/>
  <c r="S171" i="1"/>
  <c r="T179" i="1"/>
  <c r="S179" i="1"/>
  <c r="T9" i="1"/>
  <c r="S9" i="1"/>
  <c r="T31" i="1"/>
  <c r="S31" i="1"/>
  <c r="T33" i="1"/>
  <c r="S33" i="1"/>
  <c r="T35" i="1"/>
  <c r="S35" i="1"/>
  <c r="T49" i="1"/>
  <c r="S49" i="1"/>
  <c r="T56" i="1"/>
  <c r="S56" i="1"/>
  <c r="T76" i="1"/>
  <c r="S76" i="1"/>
  <c r="T78" i="1"/>
  <c r="S78" i="1"/>
  <c r="T93" i="1"/>
  <c r="S93" i="1"/>
  <c r="T95" i="1"/>
  <c r="S95" i="1"/>
  <c r="T102" i="1"/>
  <c r="S102" i="1"/>
  <c r="T104" i="1"/>
  <c r="S104" i="1"/>
  <c r="T114" i="1"/>
  <c r="S114" i="1"/>
  <c r="T117" i="1"/>
  <c r="S117" i="1"/>
  <c r="T130" i="1"/>
  <c r="S130" i="1"/>
  <c r="T136" i="1"/>
  <c r="S136" i="1"/>
  <c r="T139" i="1"/>
  <c r="S139" i="1"/>
  <c r="T141" i="1"/>
  <c r="S141" i="1"/>
  <c r="T144" i="1"/>
  <c r="S144" i="1"/>
  <c r="T152" i="1"/>
  <c r="S152" i="1"/>
  <c r="T157" i="1"/>
  <c r="S157" i="1"/>
  <c r="T160" i="1"/>
  <c r="S160" i="1"/>
  <c r="T163" i="1"/>
  <c r="S163" i="1"/>
  <c r="T174" i="1"/>
  <c r="S174" i="1"/>
  <c r="T182" i="1"/>
  <c r="S182" i="1"/>
  <c r="T26" i="1"/>
  <c r="S26" i="1"/>
  <c r="T64" i="1"/>
  <c r="S64" i="1"/>
  <c r="T74" i="1"/>
  <c r="S74" i="1"/>
  <c r="T84" i="1"/>
  <c r="S84" i="1"/>
  <c r="T89" i="1"/>
  <c r="S89" i="1"/>
  <c r="T91" i="1"/>
  <c r="S91" i="1"/>
  <c r="T100" i="1"/>
  <c r="S100" i="1"/>
  <c r="T120" i="1"/>
  <c r="S120" i="1"/>
  <c r="T125" i="1"/>
  <c r="S125" i="1"/>
  <c r="T147" i="1"/>
  <c r="S147" i="1"/>
  <c r="T155" i="1"/>
  <c r="S155" i="1"/>
  <c r="T166" i="1"/>
  <c r="S166" i="1"/>
  <c r="T177" i="1"/>
  <c r="S177" i="1"/>
  <c r="S185" i="1"/>
  <c r="T185" i="1"/>
  <c r="T4" i="1"/>
  <c r="S4" i="1"/>
  <c r="T17" i="1"/>
  <c r="S17" i="1"/>
  <c r="T23" i="1"/>
  <c r="S23" i="1"/>
  <c r="T10" i="1"/>
  <c r="S10" i="1"/>
  <c r="T50" i="1"/>
  <c r="S50" i="1"/>
  <c r="T54" i="1"/>
  <c r="S54" i="1"/>
  <c r="T59" i="1"/>
  <c r="S59" i="1"/>
  <c r="T81" i="1"/>
  <c r="S81" i="1"/>
  <c r="T87" i="1"/>
  <c r="S87" i="1"/>
  <c r="T109" i="1"/>
  <c r="S109" i="1"/>
  <c r="T128" i="1"/>
  <c r="S128" i="1"/>
  <c r="T131" i="1"/>
  <c r="S131" i="1"/>
  <c r="T134" i="1"/>
  <c r="S134" i="1"/>
  <c r="T150" i="1"/>
  <c r="S150" i="1"/>
  <c r="T161" i="1"/>
  <c r="S161" i="1"/>
  <c r="T172" i="1"/>
  <c r="S172" i="1"/>
  <c r="T180" i="1"/>
  <c r="S180" i="1"/>
  <c r="T14" i="1"/>
  <c r="S14" i="1"/>
  <c r="T18" i="1"/>
  <c r="S18" i="1"/>
  <c r="T57" i="1"/>
  <c r="S57" i="1"/>
  <c r="F15" i="1"/>
  <c r="M15" i="1" s="1"/>
  <c r="G15" i="1"/>
  <c r="K15" i="1" s="1"/>
  <c r="O15" i="1"/>
  <c r="T40" i="1"/>
  <c r="S40" i="1"/>
  <c r="T45" i="1"/>
  <c r="S45" i="1"/>
  <c r="T62" i="1"/>
  <c r="S62" i="1"/>
  <c r="T72" i="1"/>
  <c r="S72" i="1"/>
  <c r="T85" i="1"/>
  <c r="S85" i="1"/>
  <c r="T98" i="1"/>
  <c r="S98" i="1"/>
  <c r="T115" i="1"/>
  <c r="S115" i="1"/>
  <c r="T123" i="1"/>
  <c r="S123" i="1"/>
  <c r="T142" i="1"/>
  <c r="S142" i="1"/>
  <c r="T175" i="1"/>
  <c r="S175" i="1"/>
  <c r="T183" i="1"/>
  <c r="S183" i="1"/>
  <c r="T8" i="1"/>
  <c r="S8" i="1"/>
  <c r="T16" i="1"/>
  <c r="S16" i="1"/>
  <c r="T126" i="1"/>
  <c r="S126" i="1"/>
  <c r="T169" i="1"/>
  <c r="S169" i="1"/>
  <c r="K5" i="1"/>
  <c r="M8" i="1"/>
  <c r="K13" i="1"/>
  <c r="K16" i="1"/>
  <c r="K58" i="1"/>
  <c r="K76" i="1"/>
  <c r="K79" i="1"/>
  <c r="K88" i="1"/>
  <c r="K100" i="1"/>
  <c r="K4" i="1"/>
  <c r="K18" i="1"/>
  <c r="K30" i="1"/>
  <c r="K37" i="1"/>
  <c r="K49" i="1"/>
  <c r="K57" i="1"/>
  <c r="K60" i="1"/>
  <c r="K81" i="1"/>
  <c r="K84" i="1"/>
  <c r="K96" i="1"/>
  <c r="K102" i="1"/>
  <c r="K106" i="1"/>
  <c r="M117" i="1"/>
  <c r="K138" i="1"/>
  <c r="M99" i="1"/>
  <c r="M119" i="1"/>
  <c r="M113" i="1"/>
  <c r="M151" i="1"/>
  <c r="M157" i="1"/>
  <c r="K180" i="1"/>
  <c r="M169" i="1"/>
  <c r="K183" i="1"/>
  <c r="M181" i="1"/>
  <c r="K168" i="1"/>
  <c r="K179" i="1"/>
  <c r="M185" i="1"/>
  <c r="K178" i="1"/>
  <c r="K184" i="1"/>
  <c r="K182" i="1"/>
  <c r="M158" i="1"/>
  <c r="K154" i="1"/>
  <c r="M152" i="1"/>
  <c r="K142" i="1"/>
  <c r="K122" i="1"/>
  <c r="K149" i="1"/>
  <c r="K164" i="1"/>
  <c r="K166" i="1"/>
  <c r="K177" i="1"/>
  <c r="K115" i="1"/>
  <c r="K121" i="1"/>
  <c r="K127" i="1"/>
  <c r="K128" i="1"/>
  <c r="K136" i="1"/>
  <c r="M137" i="1"/>
  <c r="K146" i="1"/>
  <c r="M147" i="1"/>
  <c r="M148" i="1"/>
  <c r="M150" i="1"/>
  <c r="K163" i="1"/>
  <c r="M165" i="1"/>
  <c r="K174" i="1"/>
  <c r="K175" i="1"/>
  <c r="M176" i="1"/>
  <c r="K114" i="1"/>
  <c r="K126" i="1"/>
  <c r="K133" i="1"/>
  <c r="K134" i="1"/>
  <c r="K135" i="1"/>
  <c r="K144" i="1"/>
  <c r="K145" i="1"/>
  <c r="K159" i="1"/>
  <c r="K162" i="1"/>
  <c r="K170" i="1"/>
  <c r="K171" i="1"/>
  <c r="K172" i="1"/>
  <c r="K173" i="1"/>
  <c r="K186" i="1"/>
  <c r="M107" i="1"/>
  <c r="K93" i="1"/>
  <c r="K86" i="1"/>
  <c r="T15" i="1" l="1"/>
  <c r="S15" i="1"/>
</calcChain>
</file>

<file path=xl/sharedStrings.xml><?xml version="1.0" encoding="utf-8"?>
<sst xmlns="http://schemas.openxmlformats.org/spreadsheetml/2006/main" count="801" uniqueCount="601">
  <si>
    <t>ID</t>
  </si>
  <si>
    <t>Formula</t>
  </si>
  <si>
    <t>Monoisotopic mass</t>
  </si>
  <si>
    <r>
      <t>t</t>
    </r>
    <r>
      <rPr>
        <vertAlign val="subscript"/>
        <sz val="10"/>
        <color rgb="FF000000"/>
        <rFont val="Arial"/>
        <family val="2"/>
      </rPr>
      <t>R</t>
    </r>
    <r>
      <rPr>
        <sz val="10"/>
        <color rgb="FF000000"/>
        <rFont val="Arial"/>
        <family val="2"/>
      </rPr>
      <t>, min</t>
    </r>
  </si>
  <si>
    <r>
      <t xml:space="preserve">Observed precursor ion, </t>
    </r>
    <r>
      <rPr>
        <i/>
        <sz val="10"/>
        <color rgb="FF000000"/>
        <rFont val="Arial"/>
        <family val="2"/>
      </rPr>
      <t>m/z</t>
    </r>
  </si>
  <si>
    <t>C32H64NO8P</t>
    <phoneticPr fontId="1"/>
  </si>
  <si>
    <t>C32H64NO9P</t>
    <phoneticPr fontId="1"/>
  </si>
  <si>
    <t>C32H62NO9P</t>
    <phoneticPr fontId="1"/>
  </si>
  <si>
    <t>C32H64NO10P</t>
    <phoneticPr fontId="1"/>
  </si>
  <si>
    <t>C32H62NO10P</t>
    <phoneticPr fontId="1"/>
  </si>
  <si>
    <t>C33H64NO9P</t>
    <phoneticPr fontId="1"/>
  </si>
  <si>
    <t>C33H64NO10P</t>
    <phoneticPr fontId="1"/>
  </si>
  <si>
    <t>C34H68NO11P</t>
    <phoneticPr fontId="1"/>
  </si>
  <si>
    <t>C34H66NO11P</t>
    <phoneticPr fontId="1"/>
  </si>
  <si>
    <t>C34H64NO10P</t>
    <phoneticPr fontId="1"/>
  </si>
  <si>
    <t>C34H64NO9P</t>
    <phoneticPr fontId="1"/>
  </si>
  <si>
    <t>Plausibe structure</t>
    <phoneticPr fontId="1"/>
  </si>
  <si>
    <t>C35H66NO9P</t>
    <phoneticPr fontId="1"/>
  </si>
  <si>
    <t>C35H66NO10P</t>
    <phoneticPr fontId="1"/>
  </si>
  <si>
    <t>C35H68NO10P</t>
    <phoneticPr fontId="1"/>
  </si>
  <si>
    <t>C35H64NO11P</t>
    <phoneticPr fontId="1"/>
  </si>
  <si>
    <t>C35H66NO11P</t>
    <phoneticPr fontId="1"/>
  </si>
  <si>
    <t>C36H68NO9P</t>
    <phoneticPr fontId="1"/>
  </si>
  <si>
    <t>C36H68NO10P</t>
    <phoneticPr fontId="1"/>
  </si>
  <si>
    <t>C36H68NO11P</t>
    <phoneticPr fontId="1"/>
  </si>
  <si>
    <t>C36H68NO12P</t>
    <phoneticPr fontId="1"/>
  </si>
  <si>
    <t>C36H66NO10P</t>
    <phoneticPr fontId="1"/>
  </si>
  <si>
    <t>C37H68NO10P</t>
    <phoneticPr fontId="1"/>
  </si>
  <si>
    <t>C37H68NO11P</t>
    <phoneticPr fontId="1"/>
  </si>
  <si>
    <t>C42H78NO9P</t>
    <phoneticPr fontId="1"/>
  </si>
  <si>
    <t>C42H80NO9P</t>
    <phoneticPr fontId="1"/>
  </si>
  <si>
    <t>C42H78NO10P</t>
    <phoneticPr fontId="1"/>
  </si>
  <si>
    <t>C42H80NO10P</t>
    <phoneticPr fontId="1"/>
  </si>
  <si>
    <t>C42H78NO11P</t>
    <phoneticPr fontId="1"/>
  </si>
  <si>
    <t>C42H80NO11P</t>
    <phoneticPr fontId="1"/>
  </si>
  <si>
    <t>C42H80NO12P</t>
    <phoneticPr fontId="1"/>
  </si>
  <si>
    <t>187.0970 (+CH2)</t>
    <phoneticPr fontId="1"/>
  </si>
  <si>
    <t>201.1128 (+CH2)</t>
    <phoneticPr fontId="1"/>
  </si>
  <si>
    <t>591.3305 (-NMe3)</t>
    <phoneticPr fontId="1"/>
  </si>
  <si>
    <t>605.3469 (-NMe3)</t>
    <phoneticPr fontId="1"/>
  </si>
  <si>
    <t>617.3464 (-NMe3)</t>
    <phoneticPr fontId="1"/>
  </si>
  <si>
    <t>229.1079 (+CH2)</t>
    <phoneticPr fontId="1"/>
  </si>
  <si>
    <t>241.1079 (+CH2)</t>
    <phoneticPr fontId="1"/>
  </si>
  <si>
    <t>633.3414 (-NMe3)</t>
    <phoneticPr fontId="1"/>
  </si>
  <si>
    <t>645.3414 (-NMe3)</t>
    <phoneticPr fontId="1"/>
  </si>
  <si>
    <t>243.1238 (+CH2)</t>
    <phoneticPr fontId="1"/>
  </si>
  <si>
    <t>647.3571 (-NMe3)</t>
    <phoneticPr fontId="1"/>
  </si>
  <si>
    <t>645.3778 (-NMe3)</t>
    <phoneticPr fontId="1"/>
  </si>
  <si>
    <t>241.1441 (+CH2)</t>
    <phoneticPr fontId="1"/>
  </si>
  <si>
    <t>223.0979 (-2H2O)</t>
    <phoneticPr fontId="1"/>
  </si>
  <si>
    <t>257.1397 (+CH2)</t>
    <phoneticPr fontId="1"/>
  </si>
  <si>
    <t>273.1357 (+CH2)</t>
    <phoneticPr fontId="1"/>
  </si>
  <si>
    <t>C36H66NO11P</t>
    <phoneticPr fontId="1"/>
  </si>
  <si>
    <t>659.3571 (-NMe3)</t>
    <phoneticPr fontId="1"/>
  </si>
  <si>
    <t>255.1239 (+CH2)</t>
    <phoneticPr fontId="1"/>
  </si>
  <si>
    <t>661.3729 (-NMe3)</t>
    <phoneticPr fontId="1"/>
  </si>
  <si>
    <t>673.3745 (-NMe3)</t>
    <phoneticPr fontId="1"/>
  </si>
  <si>
    <t>201.1128 (-H2O)</t>
    <phoneticPr fontId="1"/>
  </si>
  <si>
    <t>195.1019 (-H2O), 213.1129</t>
    <phoneticPr fontId="1"/>
  </si>
  <si>
    <t>209.1179 (-H2O), 227.1286</t>
    <phoneticPr fontId="1"/>
  </si>
  <si>
    <t>293.2122 (-H2O)</t>
    <phoneticPr fontId="1"/>
  </si>
  <si>
    <t>756.5176 (-H2O), 774.5275</t>
    <phoneticPr fontId="1"/>
  </si>
  <si>
    <t>770.4988 (-H2O), 788.5096</t>
    <phoneticPr fontId="1"/>
  </si>
  <si>
    <t>307.1918 (-H2O)</t>
    <phoneticPr fontId="1"/>
  </si>
  <si>
    <t>291.1967 (-2H2O), 309.2075 (-H2O)</t>
    <phoneticPr fontId="1"/>
  </si>
  <si>
    <t>772.5132 (-H2O), 790.5234</t>
    <phoneticPr fontId="1"/>
  </si>
  <si>
    <t>307.1918 (-2H2O), 325.2024 (-H2O)</t>
    <phoneticPr fontId="1"/>
  </si>
  <si>
    <t>LC/HRMS/MS in negative ion mode</t>
    <phoneticPr fontId="1"/>
  </si>
  <si>
    <t>LC/HRMS/MS in positive ion mode</t>
    <phoneticPr fontId="1"/>
  </si>
  <si>
    <t>225.1130 (-H2O)</t>
    <phoneticPr fontId="1"/>
  </si>
  <si>
    <t>269.1399 (+CH2)</t>
    <phoneticPr fontId="1"/>
  </si>
  <si>
    <t>12.0-14.0</t>
    <phoneticPr fontId="1"/>
  </si>
  <si>
    <t>11.5-14.5</t>
    <phoneticPr fontId="1"/>
  </si>
  <si>
    <t>10.0-12.0</t>
    <phoneticPr fontId="1"/>
  </si>
  <si>
    <t>8.5-11.0</t>
    <phoneticPr fontId="1"/>
  </si>
  <si>
    <t>6.0-10.0</t>
    <phoneticPr fontId="1"/>
  </si>
  <si>
    <t>9.0-11.5</t>
    <phoneticPr fontId="1"/>
  </si>
  <si>
    <t>7.5-9.0</t>
    <phoneticPr fontId="1"/>
  </si>
  <si>
    <t>788.5099 (-H2O), 806.5204</t>
    <phoneticPr fontId="1"/>
  </si>
  <si>
    <t>7.0-12.0</t>
    <phoneticPr fontId="1"/>
  </si>
  <si>
    <t>C28H56NO9P</t>
    <phoneticPr fontId="1"/>
  </si>
  <si>
    <t>C28H54NO9P</t>
    <phoneticPr fontId="1"/>
  </si>
  <si>
    <t>C29H56NO9P</t>
    <phoneticPr fontId="1"/>
  </si>
  <si>
    <t>C28H54NO10P</t>
    <phoneticPr fontId="1"/>
  </si>
  <si>
    <t>131.0339 (+CH2)</t>
    <phoneticPr fontId="1"/>
  </si>
  <si>
    <t>535.2689 (-NMe3)</t>
    <phoneticPr fontId="1"/>
  </si>
  <si>
    <t>C28H56NO10P</t>
    <phoneticPr fontId="1"/>
  </si>
  <si>
    <t>C30H56NO9P</t>
    <phoneticPr fontId="1"/>
  </si>
  <si>
    <t>187.0605 (+CH2)</t>
    <phoneticPr fontId="1"/>
  </si>
  <si>
    <t>591.2949 (-NMe3)</t>
    <phoneticPr fontId="1"/>
  </si>
  <si>
    <t>C29H56NO10P</t>
    <phoneticPr fontId="1"/>
  </si>
  <si>
    <t>145.0495 (+CH2)</t>
    <phoneticPr fontId="1"/>
  </si>
  <si>
    <t>549.2838 (-NMe3)</t>
    <phoneticPr fontId="1"/>
  </si>
  <si>
    <t>C31H58NO9P</t>
    <phoneticPr fontId="1"/>
  </si>
  <si>
    <t>201.0764 (+CH2)</t>
    <phoneticPr fontId="1"/>
  </si>
  <si>
    <t>605.3101 (-NMe3)</t>
    <phoneticPr fontId="1"/>
  </si>
  <si>
    <t>C31H60NO9P</t>
    <phoneticPr fontId="1"/>
  </si>
  <si>
    <t>3.5 and 6.0</t>
    <phoneticPr fontId="1"/>
  </si>
  <si>
    <t>C30H58NO10P</t>
    <phoneticPr fontId="1"/>
  </si>
  <si>
    <t>C32H60NO9P</t>
    <phoneticPr fontId="1"/>
  </si>
  <si>
    <t>C31H58NO10P</t>
    <phoneticPr fontId="1"/>
  </si>
  <si>
    <t>171.0654 (+CH2)</t>
    <phoneticPr fontId="1"/>
  </si>
  <si>
    <t>575.3003 (-NMe3)</t>
    <phoneticPr fontId="1"/>
  </si>
  <si>
    <t>C31H60NO10P</t>
    <phoneticPr fontId="1"/>
  </si>
  <si>
    <t>C30H58NO11P</t>
    <phoneticPr fontId="1"/>
  </si>
  <si>
    <t>143.0340 (-H2O)</t>
    <phoneticPr fontId="1"/>
  </si>
  <si>
    <t>606.3423 (-H2O)</t>
    <phoneticPr fontId="1"/>
  </si>
  <si>
    <t>C33H60NO9P</t>
    <phoneticPr fontId="1"/>
  </si>
  <si>
    <t>C32H58NO10P</t>
    <phoneticPr fontId="1"/>
  </si>
  <si>
    <t>C32H60NO10P</t>
    <phoneticPr fontId="1"/>
  </si>
  <si>
    <t>185.0813 (+CH2)</t>
    <phoneticPr fontId="1"/>
  </si>
  <si>
    <t>589.3159 (-NMe3)</t>
    <phoneticPr fontId="1"/>
  </si>
  <si>
    <t>153.0547 (-H2O), 171.0654</t>
    <phoneticPr fontId="1"/>
  </si>
  <si>
    <t>C31H58NO11P</t>
    <phoneticPr fontId="1"/>
  </si>
  <si>
    <t>C31H60NO11P</t>
    <phoneticPr fontId="1"/>
  </si>
  <si>
    <t>157.0497 (-H2O), 175.0606</t>
    <phoneticPr fontId="1"/>
  </si>
  <si>
    <t>C33H60NO10P</t>
    <phoneticPr fontId="1"/>
  </si>
  <si>
    <t>C34H62NO9P</t>
    <phoneticPr fontId="1"/>
  </si>
  <si>
    <t>197.0813 (+CH2)</t>
    <phoneticPr fontId="1"/>
  </si>
  <si>
    <t>601.3165 (-NMe3)</t>
    <phoneticPr fontId="1"/>
  </si>
  <si>
    <t>C32H58NO11P</t>
    <phoneticPr fontId="1"/>
  </si>
  <si>
    <t>199.0606 (+CH2)</t>
    <phoneticPr fontId="1"/>
  </si>
  <si>
    <t>603.2945 (-NMe3)</t>
    <phoneticPr fontId="1"/>
  </si>
  <si>
    <t>C32H60NO11P</t>
    <phoneticPr fontId="1"/>
  </si>
  <si>
    <t>169.0498 (-H2O), 187.0605</t>
    <phoneticPr fontId="1"/>
  </si>
  <si>
    <t>C32H62NO11P</t>
    <phoneticPr fontId="1"/>
  </si>
  <si>
    <t>171.0655 (-H2O), 189.0763</t>
    <phoneticPr fontId="1"/>
  </si>
  <si>
    <t>C35H64NO9P</t>
    <phoneticPr fontId="1"/>
  </si>
  <si>
    <t>C34H62NO10P</t>
    <phoneticPr fontId="1"/>
  </si>
  <si>
    <t>C32H62NO12P</t>
    <phoneticPr fontId="1"/>
  </si>
  <si>
    <t>201.0763 (+CH2-H2O), 219.0871 (+CH2)</t>
    <phoneticPr fontId="1"/>
  </si>
  <si>
    <t>C36H64NO9P</t>
    <phoneticPr fontId="1"/>
  </si>
  <si>
    <t>650.3681 (-H2O), 668.3782</t>
    <phoneticPr fontId="1"/>
  </si>
  <si>
    <t>C35H62NO10P</t>
    <phoneticPr fontId="1"/>
  </si>
  <si>
    <t>C35H64NO10P</t>
    <phoneticPr fontId="1"/>
  </si>
  <si>
    <t>C34H62NO11P</t>
    <phoneticPr fontId="1"/>
  </si>
  <si>
    <t>C36H64NO10P</t>
    <phoneticPr fontId="1"/>
  </si>
  <si>
    <t>C37H66NO9P</t>
    <phoneticPr fontId="1"/>
  </si>
  <si>
    <t>C35H62NO11P</t>
    <phoneticPr fontId="1"/>
  </si>
  <si>
    <t>239.0934 (+CH2)</t>
    <phoneticPr fontId="1"/>
  </si>
  <si>
    <t>C35H64NO11P</t>
    <phoneticPr fontId="1"/>
  </si>
  <si>
    <t>241.1080 (+CH2)</t>
    <phoneticPr fontId="1"/>
  </si>
  <si>
    <t>623.3204 (-NMe3)</t>
    <phoneticPr fontId="1"/>
  </si>
  <si>
    <t>643.3185 (-NMe3)</t>
    <phoneticPr fontId="1"/>
  </si>
  <si>
    <t>645.3416 (-NMe3)</t>
    <phoneticPr fontId="1"/>
  </si>
  <si>
    <t>C34H62NO12P</t>
    <phoneticPr fontId="1"/>
  </si>
  <si>
    <t>C38H68NO9P</t>
    <phoneticPr fontId="1"/>
  </si>
  <si>
    <t>C36H64NO11P</t>
    <phoneticPr fontId="1"/>
  </si>
  <si>
    <t>3.1 and 4.5</t>
    <phoneticPr fontId="1"/>
  </si>
  <si>
    <t>221.0811 (-H2O), 239.0923</t>
    <phoneticPr fontId="1"/>
  </si>
  <si>
    <t>C35H64NO12P</t>
    <phoneticPr fontId="1"/>
  </si>
  <si>
    <t>207.0659 (-2H2O), 225.0766 (-H2O)</t>
    <phoneticPr fontId="1"/>
  </si>
  <si>
    <t>C38H68NO10P</t>
    <phoneticPr fontId="1"/>
  </si>
  <si>
    <t>233.1182 (-H2O), 251.1290</t>
    <phoneticPr fontId="1"/>
  </si>
  <si>
    <t>235.0977 (-H2O), 253.1079</t>
    <phoneticPr fontId="1"/>
  </si>
  <si>
    <t>3.0-6.0</t>
    <phoneticPr fontId="1"/>
  </si>
  <si>
    <t>C37H66NO11P</t>
    <phoneticPr fontId="1"/>
  </si>
  <si>
    <t>647.3204 (-NMe3)</t>
    <phoneticPr fontId="1"/>
  </si>
  <si>
    <t>C38H68NO11P</t>
    <phoneticPr fontId="1"/>
  </si>
  <si>
    <t>11.0-13.5</t>
    <phoneticPr fontId="1"/>
  </si>
  <si>
    <t>C41H74NO9P</t>
    <phoneticPr fontId="1"/>
  </si>
  <si>
    <t>C38H68NO12P</t>
    <phoneticPr fontId="1"/>
  </si>
  <si>
    <t>2.0-6.0</t>
    <phoneticPr fontId="1"/>
  </si>
  <si>
    <t>265.1085 (-H2O)</t>
    <phoneticPr fontId="1"/>
  </si>
  <si>
    <t>C41H76NO9P</t>
    <phoneticPr fontId="1"/>
  </si>
  <si>
    <t>11.0-13.0</t>
    <phoneticPr fontId="1"/>
  </si>
  <si>
    <t>7.5-11.5</t>
    <phoneticPr fontId="1"/>
  </si>
  <si>
    <t>C41H74NO10P</t>
    <phoneticPr fontId="1"/>
  </si>
  <si>
    <t>C41H76NO10P</t>
    <phoneticPr fontId="1"/>
  </si>
  <si>
    <t>C44H78NO9P</t>
    <phoneticPr fontId="1"/>
  </si>
  <si>
    <t>C44H80NO9P</t>
    <phoneticPr fontId="1"/>
  </si>
  <si>
    <t>C44H76NO10P</t>
    <phoneticPr fontId="1"/>
  </si>
  <si>
    <t>C44H78NO10P</t>
    <phoneticPr fontId="1"/>
  </si>
  <si>
    <t>C44H80NO10P</t>
    <phoneticPr fontId="1"/>
  </si>
  <si>
    <t>C44H78NO11P</t>
    <phoneticPr fontId="1"/>
  </si>
  <si>
    <t>C44H80NO11P</t>
    <phoneticPr fontId="1"/>
  </si>
  <si>
    <t>C44H78NO12P</t>
    <phoneticPr fontId="1"/>
  </si>
  <si>
    <t>C44H80NO13P</t>
    <phoneticPr fontId="1"/>
  </si>
  <si>
    <t>C44H80NO12P</t>
    <phoneticPr fontId="1"/>
  </si>
  <si>
    <t>11.0-15.5</t>
    <phoneticPr fontId="1"/>
  </si>
  <si>
    <t>11.5-15.0</t>
    <phoneticPr fontId="1"/>
  </si>
  <si>
    <t>9.0-12.5</t>
    <phoneticPr fontId="1"/>
  </si>
  <si>
    <t>9.0-14.0</t>
    <phoneticPr fontId="1"/>
  </si>
  <si>
    <t>780.5184 (-H2O), 798.5298</t>
    <phoneticPr fontId="1"/>
  </si>
  <si>
    <t>317.2120 (-H2O)</t>
    <phoneticPr fontId="1"/>
  </si>
  <si>
    <t>7.0-12.0</t>
    <phoneticPr fontId="1"/>
  </si>
  <si>
    <t>7.0-15.0</t>
    <phoneticPr fontId="1"/>
  </si>
  <si>
    <t>333.2076 (-H2O)</t>
    <phoneticPr fontId="1"/>
  </si>
  <si>
    <t>796.5146 (-H2O), 814.5251</t>
    <phoneticPr fontId="1"/>
  </si>
  <si>
    <t>8.0-12.0</t>
    <phoneticPr fontId="1"/>
  </si>
  <si>
    <t>4.0-12.0</t>
    <phoneticPr fontId="1"/>
  </si>
  <si>
    <t>4.0-13.0</t>
    <phoneticPr fontId="1"/>
  </si>
  <si>
    <t>331.1916 (-2H2O), 349.2021 (-H2O)</t>
    <phoneticPr fontId="1"/>
  </si>
  <si>
    <t>812.5099 (-H2O), 830.5191</t>
    <phoneticPr fontId="1"/>
  </si>
  <si>
    <r>
      <rPr>
        <sz val="10"/>
        <color rgb="FF000000"/>
        <rFont val="Arial"/>
        <family val="2"/>
      </rPr>
      <t>[M-H]</t>
    </r>
    <r>
      <rPr>
        <i/>
        <vertAlign val="superscript"/>
        <sz val="10"/>
        <color rgb="FF000000"/>
        <rFont val="Arial"/>
        <family val="2"/>
      </rPr>
      <t>-</t>
    </r>
    <r>
      <rPr>
        <vertAlign val="superscript"/>
        <sz val="10"/>
        <color rgb="FF000000"/>
        <rFont val="Arial"/>
        <family val="2"/>
      </rPr>
      <t xml:space="preserve"> </t>
    </r>
    <phoneticPr fontId="1"/>
  </si>
  <si>
    <r>
      <rPr>
        <sz val="10"/>
        <color rgb="FF000000"/>
        <rFont val="Arial"/>
        <family val="2"/>
      </rPr>
      <t>[M+HCOO-]</t>
    </r>
    <r>
      <rPr>
        <i/>
        <vertAlign val="superscript"/>
        <sz val="10"/>
        <color rgb="FF000000"/>
        <rFont val="Arial"/>
        <family val="2"/>
      </rPr>
      <t>-</t>
    </r>
    <r>
      <rPr>
        <vertAlign val="superscript"/>
        <sz val="10"/>
        <color rgb="FF000000"/>
        <rFont val="Arial"/>
        <family val="2"/>
      </rPr>
      <t xml:space="preserve"> 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</si>
  <si>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16:0 group</t>
    </r>
    <phoneticPr fontId="1"/>
  </si>
  <si>
    <r>
      <t xml:space="preserve">Observed product ion-1,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16:0 group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</si>
  <si>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oxidized fatty acyl group</t>
    </r>
    <phoneticPr fontId="1"/>
  </si>
  <si>
    <r>
      <t xml:space="preserve">Observed charastristic product ion
for oxidized fatty acyl group, </t>
    </r>
    <r>
      <rPr>
        <i/>
        <sz val="10"/>
        <color rgb="FF000000"/>
        <rFont val="Arial"/>
        <family val="2"/>
      </rPr>
      <t>m/z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</si>
  <si>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choline group</t>
    </r>
    <phoneticPr fontId="1"/>
  </si>
  <si>
    <r>
      <t xml:space="preserve">Observed product ion-3,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choline group</t>
    </r>
    <phoneticPr fontId="1"/>
  </si>
  <si>
    <r>
      <t>[M+H]</t>
    </r>
    <r>
      <rPr>
        <vertAlign val="superscript"/>
        <sz val="10"/>
        <color rgb="FF000000"/>
        <rFont val="Arial"/>
        <family val="2"/>
      </rPr>
      <t>+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</si>
  <si>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PC head group</t>
    </r>
    <phoneticPr fontId="1"/>
  </si>
  <si>
    <r>
      <t xml:space="preserve">Observed product ion-2,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H2O or H2O2</t>
    </r>
    <phoneticPr fontId="1"/>
  </si>
  <si>
    <r>
      <rPr>
        <sz val="10"/>
        <color rgb="FF000000"/>
        <rFont val="Arial"/>
        <family val="2"/>
      </rPr>
      <t>[M-H]</t>
    </r>
    <r>
      <rPr>
        <i/>
        <vertAlign val="superscript"/>
        <sz val="10"/>
        <color rgb="FF000000"/>
        <rFont val="Arial"/>
        <family val="2"/>
      </rPr>
      <t>-</t>
    </r>
    <r>
      <rPr>
        <vertAlign val="superscript"/>
        <sz val="10"/>
        <color rgb="FF000000"/>
        <rFont val="Arial"/>
        <family val="2"/>
      </rPr>
      <t xml:space="preserve"> </t>
    </r>
    <phoneticPr fontId="1"/>
  </si>
  <si>
    <r>
      <rPr>
        <sz val="10"/>
        <color rgb="FF000000"/>
        <rFont val="Arial"/>
        <family val="2"/>
      </rPr>
      <t>[M+HCOO-]</t>
    </r>
    <r>
      <rPr>
        <i/>
        <vertAlign val="superscript"/>
        <sz val="10"/>
        <color rgb="FF000000"/>
        <rFont val="Arial"/>
        <family val="2"/>
      </rPr>
      <t>-</t>
    </r>
    <r>
      <rPr>
        <vertAlign val="superscript"/>
        <sz val="10"/>
        <color rgb="FF000000"/>
        <rFont val="Arial"/>
        <family val="2"/>
      </rPr>
      <t xml:space="preserve"> 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</si>
  <si>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16:0 group</t>
    </r>
    <phoneticPr fontId="1"/>
  </si>
  <si>
    <r>
      <t xml:space="preserve">Observed product ion-1,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16:0 group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</si>
  <si>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oxidized fatty acyl group</t>
    </r>
    <phoneticPr fontId="1"/>
  </si>
  <si>
    <r>
      <t xml:space="preserve">Observed charastristic product ion
for oxidized fatty acyl group, </t>
    </r>
    <r>
      <rPr>
        <i/>
        <sz val="10"/>
        <color rgb="FF000000"/>
        <rFont val="Arial"/>
        <family val="2"/>
      </rPr>
      <t>m/z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</si>
  <si>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choline group</t>
    </r>
    <phoneticPr fontId="1"/>
  </si>
  <si>
    <r>
      <t xml:space="preserve">Observed product ion-3,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choline group</t>
    </r>
    <phoneticPr fontId="1"/>
  </si>
  <si>
    <r>
      <t>[M+H]</t>
    </r>
    <r>
      <rPr>
        <vertAlign val="superscript"/>
        <sz val="10"/>
        <color rgb="FF000000"/>
        <rFont val="Arial"/>
        <family val="2"/>
      </rPr>
      <t>+</t>
    </r>
    <phoneticPr fontId="1"/>
  </si>
  <si>
    <r>
      <t xml:space="preserve">Observed product ion-2,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H2O or H2O2</t>
    </r>
    <phoneticPr fontId="1"/>
  </si>
  <si>
    <t>C27H54NO9P</t>
    <phoneticPr fontId="1"/>
  </si>
  <si>
    <t>C27H54NO10P</t>
    <phoneticPr fontId="1"/>
  </si>
  <si>
    <t>C28H54NO9P</t>
    <phoneticPr fontId="1"/>
  </si>
  <si>
    <t>C28H54NO10P</t>
    <phoneticPr fontId="1"/>
  </si>
  <si>
    <t>C30H56NO9P</t>
    <phoneticPr fontId="1"/>
  </si>
  <si>
    <t>C30H56NO10P</t>
    <phoneticPr fontId="1"/>
  </si>
  <si>
    <t>C30H58NO9P</t>
    <phoneticPr fontId="1"/>
  </si>
  <si>
    <t>C30H58NO11P</t>
    <phoneticPr fontId="1"/>
  </si>
  <si>
    <t>C31H60NO11P</t>
    <phoneticPr fontId="1"/>
  </si>
  <si>
    <t>C31H56NO10P</t>
    <phoneticPr fontId="1"/>
  </si>
  <si>
    <t>C31H58NO9P</t>
    <phoneticPr fontId="1"/>
  </si>
  <si>
    <t>C31H58NO11P</t>
    <phoneticPr fontId="1"/>
  </si>
  <si>
    <t>131.0338 (+CH2)</t>
    <phoneticPr fontId="1"/>
  </si>
  <si>
    <t>157.0497 (+CH2)</t>
    <phoneticPr fontId="1"/>
  </si>
  <si>
    <t>143.0344 (-H2O)</t>
    <phoneticPr fontId="1"/>
  </si>
  <si>
    <t>185.0450 (+CH2)</t>
    <phoneticPr fontId="1"/>
  </si>
  <si>
    <t>589.2793 (-NMe3)</t>
    <phoneticPr fontId="1"/>
  </si>
  <si>
    <t>561.2839 (-NMe3)</t>
    <phoneticPr fontId="1"/>
  </si>
  <si>
    <t>535.2680 (-NMe3)</t>
    <phoneticPr fontId="1"/>
  </si>
  <si>
    <t>171.0655 (+CH2)</t>
    <phoneticPr fontId="1"/>
  </si>
  <si>
    <t>575.3001 (-NMe3)</t>
    <phoneticPr fontId="1"/>
  </si>
  <si>
    <t>187.0606 (+CH2)</t>
    <phoneticPr fontId="1"/>
  </si>
  <si>
    <t>591.2944 (-NMe3)</t>
    <phoneticPr fontId="1"/>
  </si>
  <si>
    <t>C32H58NO9P</t>
    <phoneticPr fontId="1"/>
  </si>
  <si>
    <t>183.0655 (+CH2)</t>
    <phoneticPr fontId="1"/>
  </si>
  <si>
    <t>587.2999 (-NMe3)</t>
    <phoneticPr fontId="1"/>
  </si>
  <si>
    <t>C33H60NO11P</t>
    <phoneticPr fontId="1"/>
  </si>
  <si>
    <t>C34H60NO10P</t>
    <phoneticPr fontId="1"/>
  </si>
  <si>
    <t>211.0971 (+CH2)</t>
    <phoneticPr fontId="1"/>
  </si>
  <si>
    <t>615.3320 (-NMe3)</t>
    <phoneticPr fontId="1"/>
  </si>
  <si>
    <t>227.0923 (+CH2)</t>
    <phoneticPr fontId="1"/>
  </si>
  <si>
    <t>631.3255 (-NMe3)</t>
    <phoneticPr fontId="1"/>
  </si>
  <si>
    <t>193.0501 (-2H2O), 211.0609 (-H2O)</t>
    <phoneticPr fontId="1"/>
  </si>
  <si>
    <t>C35H62NO9P</t>
    <phoneticPr fontId="1"/>
  </si>
  <si>
    <t>3.1 and 4.2</t>
    <phoneticPr fontId="1"/>
  </si>
  <si>
    <t>2.5-6.0</t>
    <phoneticPr fontId="1"/>
  </si>
  <si>
    <t>C37H64NO11P</t>
    <phoneticPr fontId="1"/>
  </si>
  <si>
    <t>2.0-6.5</t>
    <phoneticPr fontId="1"/>
  </si>
  <si>
    <t>233.0816 (-H2O)</t>
    <phoneticPr fontId="1"/>
  </si>
  <si>
    <t>C37H64NO12P</t>
    <phoneticPr fontId="1"/>
  </si>
  <si>
    <t>281.1032 (+CH2)</t>
    <phoneticPr fontId="1"/>
  </si>
  <si>
    <t>685.3351 (-NMe3)</t>
    <phoneticPr fontId="1"/>
  </si>
  <si>
    <t>C37H66NO10P</t>
    <phoneticPr fontId="1"/>
  </si>
  <si>
    <t>267.1242 (+CH2)</t>
    <phoneticPr fontId="1"/>
  </si>
  <si>
    <t>671.3571 (-NMe3)</t>
    <phoneticPr fontId="1"/>
  </si>
  <si>
    <t>C37H66NO12P</t>
    <phoneticPr fontId="1"/>
  </si>
  <si>
    <t>283.1181 (+CH2)</t>
    <phoneticPr fontId="1"/>
  </si>
  <si>
    <t>687.3521 (-NMe3)</t>
    <phoneticPr fontId="1"/>
  </si>
  <si>
    <t>233.0817 (-2H2O), 251.0927 (-H2O)</t>
    <phoneticPr fontId="1"/>
  </si>
  <si>
    <t>C38H66NO9P</t>
    <phoneticPr fontId="1"/>
  </si>
  <si>
    <t>3.0-7.5</t>
    <phoneticPr fontId="1"/>
  </si>
  <si>
    <t>C38H66NO11P</t>
    <phoneticPr fontId="1"/>
  </si>
  <si>
    <t>C39H68NO9P</t>
    <phoneticPr fontId="1"/>
  </si>
  <si>
    <t>C39H68NO10P</t>
    <phoneticPr fontId="1"/>
  </si>
  <si>
    <t>C39H68NO11P</t>
    <phoneticPr fontId="1"/>
  </si>
  <si>
    <t>5.0-8.5</t>
    <phoneticPr fontId="1"/>
  </si>
  <si>
    <t>C40H70NO9P</t>
    <phoneticPr fontId="1"/>
  </si>
  <si>
    <t>C40H70NO10P</t>
    <phoneticPr fontId="1"/>
  </si>
  <si>
    <t>C40H70NO11P</t>
    <phoneticPr fontId="1"/>
  </si>
  <si>
    <t>307.1548 (+CH2)</t>
    <phoneticPr fontId="1"/>
  </si>
  <si>
    <t>711.3986 (-NMe3)</t>
    <phoneticPr fontId="1"/>
  </si>
  <si>
    <t>C41H70NO9P</t>
    <phoneticPr fontId="1"/>
  </si>
  <si>
    <t>3.0-8.5</t>
    <phoneticPr fontId="1"/>
  </si>
  <si>
    <t>C41H70NO11P</t>
    <phoneticPr fontId="1"/>
  </si>
  <si>
    <t>287.1294 (-H2O)</t>
    <phoneticPr fontId="1"/>
  </si>
  <si>
    <t>C42H72NO9P</t>
    <phoneticPr fontId="1"/>
  </si>
  <si>
    <t>C42H72NO11P</t>
    <phoneticPr fontId="1"/>
  </si>
  <si>
    <t>4.5-9.0</t>
    <phoneticPr fontId="1"/>
  </si>
  <si>
    <t>C43H74NO9P</t>
    <phoneticPr fontId="1"/>
  </si>
  <si>
    <t>C43H74NO10P</t>
    <phoneticPr fontId="1"/>
  </si>
  <si>
    <t>C43H74NO11P</t>
    <phoneticPr fontId="1"/>
  </si>
  <si>
    <t>6.0-11.0</t>
    <phoneticPr fontId="1"/>
  </si>
  <si>
    <t>315.1602 (-H2O)</t>
    <phoneticPr fontId="1"/>
  </si>
  <si>
    <t>6.5-10.0</t>
    <phoneticPr fontId="1"/>
  </si>
  <si>
    <t>C43H76NO9P</t>
    <phoneticPr fontId="1"/>
  </si>
  <si>
    <t>C43H76NO10P</t>
    <phoneticPr fontId="1"/>
  </si>
  <si>
    <t>C46H78NO9P</t>
    <phoneticPr fontId="1"/>
  </si>
  <si>
    <t>C46H78NO10P</t>
    <phoneticPr fontId="1"/>
  </si>
  <si>
    <t>C46H80NO10P</t>
    <phoneticPr fontId="1"/>
  </si>
  <si>
    <t>C46H76NO10P</t>
    <phoneticPr fontId="1"/>
  </si>
  <si>
    <t>C46H80NO9P</t>
    <phoneticPr fontId="1"/>
  </si>
  <si>
    <t>C46H78NO11P</t>
    <phoneticPr fontId="1"/>
  </si>
  <si>
    <t>C46H80NO11P</t>
    <phoneticPr fontId="1"/>
  </si>
  <si>
    <t>C46H80NO12P</t>
    <phoneticPr fontId="1"/>
  </si>
  <si>
    <t>11.0-15.0</t>
    <phoneticPr fontId="1"/>
  </si>
  <si>
    <t>9.0-12.0</t>
    <phoneticPr fontId="1"/>
  </si>
  <si>
    <t>8.5-13.0</t>
    <phoneticPr fontId="1"/>
  </si>
  <si>
    <t>804.5188 (-H2O), 822.5292</t>
    <phoneticPr fontId="1"/>
  </si>
  <si>
    <t>6.5-11.5</t>
    <phoneticPr fontId="1"/>
  </si>
  <si>
    <t>6.5-13.0</t>
    <phoneticPr fontId="1"/>
  </si>
  <si>
    <t>5.0-13.0</t>
    <phoneticPr fontId="1"/>
  </si>
  <si>
    <t>357.2073 (-H2O)</t>
    <phoneticPr fontId="1"/>
  </si>
  <si>
    <t>341.2122 (-H2O)</t>
    <phoneticPr fontId="1"/>
  </si>
  <si>
    <t>373.2022 (-H2O)</t>
    <phoneticPr fontId="1"/>
  </si>
  <si>
    <t>836.5089 (-H2O), 854.5197</t>
    <phoneticPr fontId="1"/>
  </si>
  <si>
    <t>4.0-9.0</t>
    <phoneticPr fontId="1"/>
  </si>
  <si>
    <t>2.5-11.5</t>
    <phoneticPr fontId="1"/>
  </si>
  <si>
    <r>
      <t xml:space="preserve">Observed product ion,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PC head group</t>
    </r>
    <phoneticPr fontId="1"/>
  </si>
  <si>
    <r>
      <t xml:space="preserve">Observed precursor ion, </t>
    </r>
    <r>
      <rPr>
        <i/>
        <sz val="10"/>
        <color rgb="FF000000"/>
        <rFont val="Arial"/>
        <family val="2"/>
      </rPr>
      <t>m/z</t>
    </r>
    <phoneticPr fontId="1"/>
  </si>
  <si>
    <t>-</t>
    <phoneticPr fontId="1"/>
  </si>
  <si>
    <t>157.0861 (-H2O), 175.0968</t>
    <phoneticPr fontId="1"/>
  </si>
  <si>
    <t>197.1178 (-H2O), 215.1288</t>
    <phoneticPr fontId="1"/>
  </si>
  <si>
    <t>678.4332 (-H2O)</t>
    <phoneticPr fontId="1"/>
  </si>
  <si>
    <t>664.4537 (-H2O2)</t>
    <phoneticPr fontId="1"/>
  </si>
  <si>
    <t>199.0971 (-H2O), 217.1072</t>
    <phoneticPr fontId="1"/>
  </si>
  <si>
    <t>688.4162 (-H2O)</t>
    <phoneticPr fontId="1"/>
  </si>
  <si>
    <t>688.4536 (-H2O)</t>
    <phoneticPr fontId="1"/>
  </si>
  <si>
    <t>704.4489 (-H2O)</t>
    <phoneticPr fontId="1"/>
  </si>
  <si>
    <t>720.4435 (-H2O)</t>
    <phoneticPr fontId="1"/>
  </si>
  <si>
    <t>677.3668 (-NMe3)</t>
    <phoneticPr fontId="1"/>
  </si>
  <si>
    <t>756.5511 (-H2O)</t>
    <phoneticPr fontId="1"/>
  </si>
  <si>
    <t>772.5459 (-H2O)</t>
    <phoneticPr fontId="1"/>
  </si>
  <si>
    <t>756.5518 (-H2O2)</t>
    <phoneticPr fontId="1"/>
  </si>
  <si>
    <t>786.5255 (-H2O)</t>
    <phoneticPr fontId="1"/>
  </si>
  <si>
    <t>770.5250 (-H2O2)</t>
    <phoneticPr fontId="1"/>
  </si>
  <si>
    <t>772.5475 (-H2O2)</t>
    <phoneticPr fontId="1"/>
  </si>
  <si>
    <t>788.5402 (-H2O)</t>
    <phoneticPr fontId="1"/>
  </si>
  <si>
    <t>788.5425 (-H2O2), 804.5361 (-H2O)</t>
    <phoneticPr fontId="1"/>
  </si>
  <si>
    <t>101.0232 (-H2O), 119.0339</t>
    <phoneticPr fontId="1"/>
  </si>
  <si>
    <t>141.0547 (-H2O), 159.0655</t>
    <phoneticPr fontId="1"/>
  </si>
  <si>
    <t>622.3708 (-H2O)</t>
    <phoneticPr fontId="1"/>
  </si>
  <si>
    <t>838.5192 (-H2O), 856.5289</t>
    <phoneticPr fontId="1"/>
  </si>
  <si>
    <t>375.2128 (-H2O), 393.2308</t>
    <phoneticPr fontId="1"/>
  </si>
  <si>
    <t>636.3880 (-H2O)</t>
    <phoneticPr fontId="1"/>
  </si>
  <si>
    <t>648.3877 (-H2O)</t>
    <phoneticPr fontId="1"/>
  </si>
  <si>
    <t>632.3913 (-2H2O)</t>
    <phoneticPr fontId="1"/>
  </si>
  <si>
    <t>179.0707 (-H2O), 197.0814</t>
    <phoneticPr fontId="1"/>
  </si>
  <si>
    <t>666.3965 (-H2O)</t>
    <phoneticPr fontId="1"/>
  </si>
  <si>
    <t>666.3946 (-H2O)</t>
    <phoneticPr fontId="1"/>
  </si>
  <si>
    <t>169.0499 (-2H2O), 187.0606 (-H2O)</t>
    <phoneticPr fontId="1"/>
  </si>
  <si>
    <t>193.0864 (-H2O), 211.0974</t>
    <phoneticPr fontId="1"/>
  </si>
  <si>
    <t>672.4227 (-H2O)</t>
    <phoneticPr fontId="1"/>
  </si>
  <si>
    <t>195.0658 (-H2O), 213.0762</t>
    <phoneticPr fontId="1"/>
  </si>
  <si>
    <t>674.4026 (-H2O)</t>
    <phoneticPr fontId="1"/>
  </si>
  <si>
    <t>347.1866 (-2H2O), 365.1971 (-H2O)</t>
    <phoneticPr fontId="1"/>
  </si>
  <si>
    <t>688.4168 (-H2O)</t>
    <phoneticPr fontId="1"/>
  </si>
  <si>
    <t>688.4175 (-H2O)</t>
    <phoneticPr fontId="1"/>
  </si>
  <si>
    <t>209.0816 (-H2O), 227.0926</t>
    <phoneticPr fontId="1"/>
  </si>
  <si>
    <t>690.3962 (-H2O)</t>
    <phoneticPr fontId="1"/>
  </si>
  <si>
    <t>225.0762 (+CH2-H2O), 243.0872 (+CH2)</t>
    <phoneticPr fontId="1"/>
  </si>
  <si>
    <t>700.4323 (-H2O)</t>
    <phoneticPr fontId="1"/>
  </si>
  <si>
    <t>704.4128 (-H2O)</t>
    <phoneticPr fontId="1"/>
  </si>
  <si>
    <t>712.4536 (-H2O)</t>
    <phoneticPr fontId="1"/>
  </si>
  <si>
    <t>714.4388 (-H2O)</t>
    <phoneticPr fontId="1"/>
  </si>
  <si>
    <t>712.4543 (-H2O2), 728.4485 (-H2O)</t>
    <phoneticPr fontId="1"/>
  </si>
  <si>
    <t>-</t>
    <phoneticPr fontId="1"/>
  </si>
  <si>
    <t>249.1139 (-H2O), 267.1244</t>
    <phoneticPr fontId="1"/>
  </si>
  <si>
    <t>712.4189 (-H2O), 730.4299</t>
    <phoneticPr fontId="1"/>
  </si>
  <si>
    <t>726.4336 (-2H2O)</t>
    <phoneticPr fontId="1"/>
  </si>
  <si>
    <t>754.5003 (-H2O)</t>
    <phoneticPr fontId="1"/>
  </si>
  <si>
    <t>9.0-12.0</t>
    <phoneticPr fontId="1"/>
  </si>
  <si>
    <t>10.0-12.5</t>
    <phoneticPr fontId="1"/>
  </si>
  <si>
    <t>740.4892 (-H2O), 758.4988</t>
    <phoneticPr fontId="1"/>
  </si>
  <si>
    <t>740.5217 (-H2O2)</t>
    <phoneticPr fontId="1"/>
  </si>
  <si>
    <t>756.5169 (-H2O)</t>
    <phoneticPr fontId="1"/>
  </si>
  <si>
    <t>780.5518 (-H2O)</t>
    <phoneticPr fontId="1"/>
  </si>
  <si>
    <t>794.5338 (-H2O)</t>
    <phoneticPr fontId="1"/>
  </si>
  <si>
    <t>780.5513 (-H2O2)</t>
    <phoneticPr fontId="1"/>
  </si>
  <si>
    <t>796.5470 (-H2O)</t>
    <phoneticPr fontId="1"/>
  </si>
  <si>
    <t>810.5293 (-H2O)</t>
    <phoneticPr fontId="1"/>
  </si>
  <si>
    <t>812.5401 (-H2O)</t>
    <phoneticPr fontId="1"/>
  </si>
  <si>
    <t>826.5214 (-H2O)</t>
    <phoneticPr fontId="1"/>
  </si>
  <si>
    <t>812.5414 (-H2O2), 828.5361 (-H2O)</t>
    <phoneticPr fontId="1"/>
  </si>
  <si>
    <t>828.5532 (-H2O2), 844.5343 (-H2O)</t>
    <phoneticPr fontId="1"/>
  </si>
  <si>
    <t>127.0390 (-H2O), 145.0497</t>
    <phoneticPr fontId="1"/>
  </si>
  <si>
    <t>139.0389 (-H2O), 157.0497</t>
    <phoneticPr fontId="1"/>
  </si>
  <si>
    <t>622.3708 (-H2O)</t>
    <phoneticPr fontId="1"/>
  </si>
  <si>
    <t>155.0340 (-H2O), 173.0448</t>
    <phoneticPr fontId="1"/>
  </si>
  <si>
    <t>634.3719 (-H2O)</t>
    <phoneticPr fontId="1"/>
  </si>
  <si>
    <t>618.3764 (-2H2O)</t>
    <phoneticPr fontId="1"/>
  </si>
  <si>
    <t>658.4070 (-H2O)</t>
    <phoneticPr fontId="1"/>
  </si>
  <si>
    <t>165.0548 (-H2O), 183.0656</t>
    <phoneticPr fontId="1"/>
  </si>
  <si>
    <t>179.0706 (-H2O), 197.0812</t>
    <phoneticPr fontId="1"/>
  </si>
  <si>
    <t>163.0391 (-2H2O), 181.0499 (-H2O)</t>
    <phoneticPr fontId="1"/>
  </si>
  <si>
    <t>660.3882 (-H2O)</t>
    <phoneticPr fontId="1"/>
  </si>
  <si>
    <t>674.4021 (-H2O)</t>
    <phoneticPr fontId="1"/>
  </si>
  <si>
    <t>674.4023 (-H2O)</t>
    <phoneticPr fontId="1"/>
  </si>
  <si>
    <t>195.0658 (-H2O), 213.0765</t>
    <phoneticPr fontId="1"/>
  </si>
  <si>
    <t>207.0654 (-H2O), 225.0768</t>
    <phoneticPr fontId="1"/>
  </si>
  <si>
    <t>686.4141 (-H2O)</t>
    <phoneticPr fontId="1"/>
  </si>
  <si>
    <t>686.4327 (-H2O)</t>
    <phoneticPr fontId="1"/>
  </si>
  <si>
    <t>690.3964 (-H2O)</t>
    <phoneticPr fontId="1"/>
  </si>
  <si>
    <t>698.4385 (-H2O)</t>
    <phoneticPr fontId="1"/>
  </si>
  <si>
    <t>221.0816 (-H2O), 239.0929</t>
    <phoneticPr fontId="1"/>
  </si>
  <si>
    <t>700.4205 (-H2O)</t>
    <phoneticPr fontId="1"/>
  </si>
  <si>
    <t>712.4214 (-H2O)</t>
    <phoneticPr fontId="1"/>
  </si>
  <si>
    <t>235.0976 (-H2O), 253.1095</t>
    <phoneticPr fontId="1"/>
  </si>
  <si>
    <t>714.4381 (-H2O)</t>
    <phoneticPr fontId="1"/>
  </si>
  <si>
    <t>712.4365 (-H2O)</t>
    <phoneticPr fontId="1"/>
  </si>
  <si>
    <t>247.0986 (-H2O), 265.1083</t>
    <phoneticPr fontId="1"/>
  </si>
  <si>
    <t>726.4345 (-H2O)</t>
    <phoneticPr fontId="1"/>
  </si>
  <si>
    <t>728.4133 (-H2O)</t>
    <phoneticPr fontId="1"/>
  </si>
  <si>
    <t>730.4288 (-H2O)</t>
    <phoneticPr fontId="1"/>
  </si>
  <si>
    <t>712.4177 (-2H2O), 730.4277 (-H2O)</t>
    <phoneticPr fontId="1"/>
  </si>
  <si>
    <t>259.1342 (H2O), 277.1446</t>
    <phoneticPr fontId="1"/>
  </si>
  <si>
    <t>738.4697 (-H2O)</t>
    <phoneticPr fontId="1"/>
  </si>
  <si>
    <t>740.4502 (-H2O)</t>
    <phoneticPr fontId="1"/>
  </si>
  <si>
    <t>766.4678 (-H2O)</t>
    <phoneticPr fontId="1"/>
  </si>
  <si>
    <t>778.5009 (-H2O)</t>
    <phoneticPr fontId="1"/>
  </si>
  <si>
    <t>780.4631 (-H2O)</t>
    <phoneticPr fontId="1"/>
  </si>
  <si>
    <t>-</t>
    <phoneticPr fontId="1"/>
  </si>
  <si>
    <t>301.1812 (-H2O), 319.1917</t>
    <phoneticPr fontId="1"/>
  </si>
  <si>
    <t>9.0-13.0</t>
    <phoneticPr fontId="1"/>
  </si>
  <si>
    <t>794.5021 (-H2O)</t>
    <phoneticPr fontId="1"/>
  </si>
  <si>
    <t>804.5521 (-H2O)</t>
    <phoneticPr fontId="1"/>
  </si>
  <si>
    <t>818.5342 (-H2O)</t>
    <phoneticPr fontId="1"/>
  </si>
  <si>
    <t>838.5573 (-H2O)</t>
    <phoneticPr fontId="1"/>
  </si>
  <si>
    <t>804.5509 (-H2O2)</t>
    <phoneticPr fontId="1"/>
  </si>
  <si>
    <t>834.5267 (-H2O)</t>
    <phoneticPr fontId="1"/>
  </si>
  <si>
    <t>836.5417 (-H2O)</t>
    <phoneticPr fontId="1"/>
  </si>
  <si>
    <t>796.5472 (-H2O2), 812.5401 (-H2O)</t>
    <phoneticPr fontId="1"/>
  </si>
  <si>
    <t>818.5306 (-H2O2), 836.5417 (-H2O)</t>
    <phoneticPr fontId="1"/>
  </si>
  <si>
    <t>836.5407 (-H2O2), 852.5364 (-H2O)</t>
    <phoneticPr fontId="1"/>
  </si>
  <si>
    <t>852.5330 (-H2O2), 868.5297 (-H2O)</t>
    <phoneticPr fontId="1"/>
  </si>
  <si>
    <t>838.5475 (-H2O2), 854.5459 (-H2O)</t>
    <phoneticPr fontId="1"/>
  </si>
  <si>
    <t>213.1128 (+CH2)</t>
    <phoneticPr fontId="1"/>
  </si>
  <si>
    <t>C34H64NO11P</t>
    <phoneticPr fontId="1"/>
  </si>
  <si>
    <t>C31H56NO11P</t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</si>
  <si>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H2O</t>
    </r>
    <phoneticPr fontId="1"/>
  </si>
  <si>
    <r>
      <t xml:space="preserve">calculated </t>
    </r>
    <r>
      <rPr>
        <i/>
        <sz val="10"/>
        <color rgb="FF000000"/>
        <rFont val="Arial"/>
        <family val="2"/>
      </rPr>
      <t>m/z</t>
    </r>
    <r>
      <rPr>
        <sz val="10"/>
        <color rgb="FF000000"/>
        <rFont val="Arial"/>
        <family val="2"/>
      </rPr>
      <t xml:space="preserve">
neutral loss of H2O2</t>
    </r>
    <phoneticPr fontId="1"/>
  </si>
  <si>
    <t>C46H82NO12P</t>
    <phoneticPr fontId="1"/>
  </si>
  <si>
    <t>C46H80NO13P</t>
    <phoneticPr fontId="1"/>
  </si>
  <si>
    <t>9.0-10.5</t>
    <phoneticPr fontId="1"/>
  </si>
  <si>
    <t>11.0-12.0</t>
    <phoneticPr fontId="1"/>
  </si>
  <si>
    <t>11.5-12.5</t>
    <phoneticPr fontId="1"/>
  </si>
  <si>
    <t>8.0-10.5</t>
    <phoneticPr fontId="1"/>
  </si>
  <si>
    <t>10.5-13.0</t>
    <phoneticPr fontId="1"/>
  </si>
  <si>
    <t>PC16:0_8:0</t>
    <phoneticPr fontId="1"/>
  </si>
  <si>
    <t>PC16:0_8:1;O</t>
    <phoneticPr fontId="1"/>
  </si>
  <si>
    <t>PC16:0_8:0;O</t>
    <phoneticPr fontId="1"/>
  </si>
  <si>
    <t>PC16:0_9:1;O</t>
    <phoneticPr fontId="1"/>
  </si>
  <si>
    <t>PC16:0_8:0;COOH</t>
    <phoneticPr fontId="1"/>
  </si>
  <si>
    <t>PC16:0_8:0;O2</t>
    <phoneticPr fontId="1"/>
  </si>
  <si>
    <t>PC16:0_10:2;O</t>
    <phoneticPr fontId="1"/>
  </si>
  <si>
    <t>PC16:0_9:0;COOH</t>
    <phoneticPr fontId="1"/>
  </si>
  <si>
    <t>PC16:0_11:2;O</t>
    <phoneticPr fontId="11"/>
  </si>
  <si>
    <t>PC16:0_10:1;COOH</t>
    <phoneticPr fontId="1"/>
  </si>
  <si>
    <t>PC16:0_12:2;O</t>
    <phoneticPr fontId="11"/>
  </si>
  <si>
    <t>PC16:0_11:2;O2</t>
    <phoneticPr fontId="11"/>
  </si>
  <si>
    <t>PC16:0_10:1;O;COOH</t>
    <phoneticPr fontId="1"/>
  </si>
  <si>
    <t>PC16:0_11:1;O2</t>
    <phoneticPr fontId="11"/>
  </si>
  <si>
    <t>PC16:0_10:1;O3</t>
    <phoneticPr fontId="1"/>
  </si>
  <si>
    <t>PC16:0_10:0;O;OOH</t>
    <phoneticPr fontId="1"/>
  </si>
  <si>
    <t>PC16:0_12:3;O2</t>
    <phoneticPr fontId="11"/>
  </si>
  <si>
    <t>PC16:0_11:2;O;COOH</t>
    <phoneticPr fontId="11"/>
  </si>
  <si>
    <t>PC16:0_12:1;O;COOH</t>
    <phoneticPr fontId="11"/>
  </si>
  <si>
    <t>PC16:0_12:2;O2</t>
    <phoneticPr fontId="11"/>
  </si>
  <si>
    <t>PC16:0_11:1;O;COOH</t>
    <phoneticPr fontId="11"/>
  </si>
  <si>
    <t>PC16:0_13:3;O2</t>
    <phoneticPr fontId="11"/>
  </si>
  <si>
    <t>PC16:0_12:2;O;COOH</t>
    <phoneticPr fontId="11"/>
  </si>
  <si>
    <t>PC16:0_12:2;O3</t>
    <phoneticPr fontId="11"/>
  </si>
  <si>
    <t>PC16:0_13:2;O;COOH</t>
    <phoneticPr fontId="11"/>
  </si>
  <si>
    <t>PC16:0_12:1;O2;COOH</t>
    <phoneticPr fontId="11"/>
  </si>
  <si>
    <t>PC16:0_12:2;O4</t>
    <phoneticPr fontId="11"/>
  </si>
  <si>
    <t>PC16:0_18:2;oxo</t>
    <phoneticPr fontId="11"/>
  </si>
  <si>
    <t>PC16:0_18:2;O</t>
    <phoneticPr fontId="11"/>
  </si>
  <si>
    <t>PC16:0_18:2;O;oxo</t>
    <phoneticPr fontId="11"/>
  </si>
  <si>
    <t>PC16:0_18:2;O2</t>
    <phoneticPr fontId="11"/>
  </si>
  <si>
    <t>PC16:0_18:2;OOH</t>
    <phoneticPr fontId="11"/>
  </si>
  <si>
    <t>PC16:0_18:2;O2;oxo</t>
    <phoneticPr fontId="11"/>
  </si>
  <si>
    <t>PC16:0_18:2;OOH;oxo</t>
    <phoneticPr fontId="11"/>
  </si>
  <si>
    <t>PC16:0_18:2;O3</t>
    <phoneticPr fontId="11"/>
  </si>
  <si>
    <t>PC16:0_18:2;O;OOH</t>
    <phoneticPr fontId="11"/>
  </si>
  <si>
    <t>PC16:0_18:2;O2;OOH</t>
    <phoneticPr fontId="11"/>
  </si>
  <si>
    <t>PC16:0_4:1;O</t>
    <phoneticPr fontId="1"/>
  </si>
  <si>
    <t>PC16:0_4:0;O</t>
    <phoneticPr fontId="1"/>
  </si>
  <si>
    <t>PC16:0_5:1;O</t>
    <phoneticPr fontId="1"/>
  </si>
  <si>
    <t>PC16:0_4:0;COOH</t>
    <phoneticPr fontId="1"/>
  </si>
  <si>
    <t>PC16:0_4:0;O2</t>
    <phoneticPr fontId="1"/>
  </si>
  <si>
    <t>PC16:0_6:2;O</t>
    <phoneticPr fontId="1"/>
  </si>
  <si>
    <t>PC16:0_5:0;COOH</t>
    <phoneticPr fontId="1"/>
  </si>
  <si>
    <t>PC16:0_7:2;O</t>
    <phoneticPr fontId="1"/>
  </si>
  <si>
    <t>PC16:0_7:1;O</t>
    <phoneticPr fontId="1"/>
  </si>
  <si>
    <t>PC16:0_6:1;O2</t>
    <phoneticPr fontId="1"/>
  </si>
  <si>
    <t>PC16:0_8:2;O</t>
    <phoneticPr fontId="1"/>
  </si>
  <si>
    <t>PC16:0_7:1;COOH</t>
    <phoneticPr fontId="1"/>
  </si>
  <si>
    <t>PC16:0_7:2;O2</t>
    <phoneticPr fontId="1"/>
  </si>
  <si>
    <t>PC16:0_7:1;O2</t>
    <phoneticPr fontId="1"/>
  </si>
  <si>
    <t>PC16:0_6:1;O3</t>
    <phoneticPr fontId="1"/>
  </si>
  <si>
    <t>PC16:0_9:3;O</t>
    <phoneticPr fontId="1"/>
  </si>
  <si>
    <t>PC16:0_8:3;O2</t>
    <phoneticPr fontId="1"/>
  </si>
  <si>
    <t>PC16:0_8:1;COOH</t>
    <phoneticPr fontId="1"/>
  </si>
  <si>
    <t>PC16:0_8:2;O2</t>
    <phoneticPr fontId="1"/>
  </si>
  <si>
    <t>PC16:0_7:1;O;COOH</t>
    <phoneticPr fontId="1"/>
  </si>
  <si>
    <t>PC16:0_7:1;O3</t>
    <phoneticPr fontId="1"/>
  </si>
  <si>
    <t>PC16:0_10:3;O</t>
    <phoneticPr fontId="1"/>
  </si>
  <si>
    <t>PC16:0_9:2;COOH</t>
    <phoneticPr fontId="1"/>
  </si>
  <si>
    <t>PC16:0_9:3;O2</t>
    <phoneticPr fontId="1"/>
  </si>
  <si>
    <t>PC16:0_8:2;O;COOH</t>
    <phoneticPr fontId="1"/>
  </si>
  <si>
    <t>PC16:0_8:1;O;COOH</t>
    <phoneticPr fontId="1"/>
  </si>
  <si>
    <t>PC16:0_8:2;O3</t>
    <phoneticPr fontId="1"/>
  </si>
  <si>
    <t>PC16:0_8:1;O3</t>
    <phoneticPr fontId="1"/>
  </si>
  <si>
    <t>PC16:0_10:3;O2</t>
    <phoneticPr fontId="1"/>
  </si>
  <si>
    <t>PC16:0_11:3;O</t>
    <phoneticPr fontId="1"/>
  </si>
  <si>
    <t>PC16:0_8:0;O2;COOH</t>
    <phoneticPr fontId="1"/>
  </si>
  <si>
    <t>PC16:0_8:1;O4</t>
    <phoneticPr fontId="1"/>
  </si>
  <si>
    <t>PC16:0_12:4;O</t>
    <phoneticPr fontId="1"/>
  </si>
  <si>
    <t>PC16:0_11:4;O2</t>
    <phoneticPr fontId="1"/>
  </si>
  <si>
    <t>PC16:0_11:3;O2</t>
    <phoneticPr fontId="1"/>
  </si>
  <si>
    <t>PC16:0_10:3;O3</t>
    <phoneticPr fontId="1"/>
  </si>
  <si>
    <t>PC16:0_13:4;O</t>
    <phoneticPr fontId="1"/>
  </si>
  <si>
    <t>PC16:0_12:4;O2</t>
    <phoneticPr fontId="1"/>
  </si>
  <si>
    <t>PC16:0_11:3;O;COOH</t>
    <phoneticPr fontId="1"/>
  </si>
  <si>
    <t>PC16:0_11:2;O;COOH</t>
    <phoneticPr fontId="1"/>
  </si>
  <si>
    <t>PC16:0_11:3;O3</t>
    <phoneticPr fontId="1"/>
  </si>
  <si>
    <t>PC16:0_10:2;O2;COOH</t>
    <phoneticPr fontId="1"/>
  </si>
  <si>
    <t>PC16:0_14:4;O</t>
    <phoneticPr fontId="1"/>
  </si>
  <si>
    <t>PC16:0_12:4;O3</t>
    <phoneticPr fontId="1"/>
  </si>
  <si>
    <t>PC16:0_11:3;O4</t>
    <phoneticPr fontId="1"/>
  </si>
  <si>
    <t>PC16:0_14:4;O2</t>
    <phoneticPr fontId="1"/>
  </si>
  <si>
    <t>PC16:0_13:4;O3</t>
    <phoneticPr fontId="1"/>
  </si>
  <si>
    <t>PC16:0_14:4;O;OOH</t>
    <phoneticPr fontId="1"/>
  </si>
  <si>
    <t>PC16:0_17:4;O</t>
    <phoneticPr fontId="1"/>
  </si>
  <si>
    <t>PC16:0_17:3;O</t>
    <phoneticPr fontId="1"/>
  </si>
  <si>
    <t>PC16:0_14:4;O4</t>
    <phoneticPr fontId="1"/>
  </si>
  <si>
    <t>PC16:0_17:4;O2</t>
    <phoneticPr fontId="1"/>
  </si>
  <si>
    <t>PC16:0_17:3;O2</t>
    <phoneticPr fontId="1"/>
  </si>
  <si>
    <t>PC16:0_17:3;OOH</t>
    <phoneticPr fontId="1"/>
  </si>
  <si>
    <t>PC16:0_20:4;oxo</t>
    <phoneticPr fontId="1"/>
  </si>
  <si>
    <t>PC16:0_20:4;O</t>
    <phoneticPr fontId="1"/>
  </si>
  <si>
    <t>PC16:0_20:4;O;oxo</t>
    <phoneticPr fontId="1"/>
  </si>
  <si>
    <t>PC16:0_20:5;O;oxo</t>
    <phoneticPr fontId="1"/>
  </si>
  <si>
    <t>PC16:0_20:4;O2</t>
    <phoneticPr fontId="1"/>
  </si>
  <si>
    <t>PC16:0_20:4;OOH</t>
    <phoneticPr fontId="1"/>
  </si>
  <si>
    <t>PC16:0_20:4;O2;oxo</t>
    <phoneticPr fontId="1"/>
  </si>
  <si>
    <t>PC16:0_20:4;O3</t>
    <phoneticPr fontId="1"/>
  </si>
  <si>
    <t>PC16:0_20:4;O;OOH</t>
    <phoneticPr fontId="1"/>
  </si>
  <si>
    <t>PC16:0_20:4;O3;oxo</t>
    <phoneticPr fontId="1"/>
  </si>
  <si>
    <t>PC16:0_20:4;O2;OOH</t>
    <phoneticPr fontId="1"/>
  </si>
  <si>
    <t>PC16:0_20:4;O3;OOH</t>
    <phoneticPr fontId="1"/>
  </si>
  <si>
    <t>Oxidized PC16:0/18:2</t>
    <phoneticPr fontId="1"/>
  </si>
  <si>
    <t>Oxidized PC16:0/20:4</t>
    <phoneticPr fontId="1"/>
  </si>
  <si>
    <t>Oxidized PC16:0/22:6</t>
    <phoneticPr fontId="1"/>
  </si>
  <si>
    <t>PC16:0_3:0;O</t>
    <phoneticPr fontId="1"/>
  </si>
  <si>
    <t>PC16:0_3:0;O2</t>
    <phoneticPr fontId="1"/>
  </si>
  <si>
    <t>PC16:0_6:1;O</t>
    <phoneticPr fontId="1"/>
  </si>
  <si>
    <t>PC16:0_6:1;COOH</t>
    <phoneticPr fontId="1"/>
  </si>
  <si>
    <t>PC16:0_6:2;O2</t>
    <phoneticPr fontId="1"/>
  </si>
  <si>
    <t>PC16:0_8:3;O</t>
    <phoneticPr fontId="1"/>
  </si>
  <si>
    <t>PC16:0_7:3;O2</t>
    <phoneticPr fontId="1"/>
  </si>
  <si>
    <t>PC16:0_8:2;COOH</t>
    <phoneticPr fontId="1"/>
  </si>
  <si>
    <t>PC16:0_7:2;O;COOH</t>
    <phoneticPr fontId="1"/>
  </si>
  <si>
    <t>PC16:0_7:2;O3</t>
    <phoneticPr fontId="1"/>
  </si>
  <si>
    <t>PC16:0_11:4;O</t>
    <phoneticPr fontId="1"/>
  </si>
  <si>
    <t>PC16:0_10:4;O2</t>
    <phoneticPr fontId="1"/>
  </si>
  <si>
    <t>PC16:0_10:2;COOH</t>
    <phoneticPr fontId="1"/>
  </si>
  <si>
    <t>PC16:0_9:3;O3</t>
    <phoneticPr fontId="1"/>
  </si>
  <si>
    <t>PC16:0_10:2;O;COOH</t>
    <phoneticPr fontId="1"/>
  </si>
  <si>
    <t>PC16:0_11:4;O3</t>
    <phoneticPr fontId="1"/>
  </si>
  <si>
    <t>PC16:0_12:3;O2</t>
    <phoneticPr fontId="1"/>
  </si>
  <si>
    <t>PC16:0_10:3;O4</t>
    <phoneticPr fontId="1"/>
  </si>
  <si>
    <t>PC16:0_14:5;O</t>
    <phoneticPr fontId="1"/>
  </si>
  <si>
    <t>PC16:0_13:4;O2</t>
    <phoneticPr fontId="1"/>
  </si>
  <si>
    <t>PC16:0_15:5;O</t>
    <phoneticPr fontId="1"/>
  </si>
  <si>
    <t>PC16:0_13:5;O3</t>
    <phoneticPr fontId="1"/>
  </si>
  <si>
    <t>PC16:0_13:3;O;COOH</t>
    <phoneticPr fontId="1"/>
  </si>
  <si>
    <t>PC16:0_16:5;O</t>
    <phoneticPr fontId="1"/>
  </si>
  <si>
    <t>PC16:0_15:5;O2</t>
    <phoneticPr fontId="1"/>
  </si>
  <si>
    <t>PC16:0_14:5;O3</t>
    <phoneticPr fontId="1"/>
  </si>
  <si>
    <t>PC16:0_13:4;O2;COOH</t>
    <phoneticPr fontId="1"/>
  </si>
  <si>
    <t>PC16:0_13:3;O2;COOH</t>
    <phoneticPr fontId="1"/>
  </si>
  <si>
    <t>PC16:0_13:4;O4</t>
    <phoneticPr fontId="1"/>
  </si>
  <si>
    <t>PC16:0_17:6;O3</t>
    <phoneticPr fontId="1"/>
  </si>
  <si>
    <t>PC16:0_16:5;O2</t>
    <phoneticPr fontId="1"/>
  </si>
  <si>
    <t>PC16:0_15:5;O3</t>
    <phoneticPr fontId="1"/>
  </si>
  <si>
    <t>PC16:0_18:6;O</t>
    <phoneticPr fontId="1"/>
  </si>
  <si>
    <t>PC16:0_16:4;O;COOH</t>
    <phoneticPr fontId="1"/>
  </si>
  <si>
    <t>PC16:0_19:6;O</t>
    <phoneticPr fontId="1"/>
  </si>
  <si>
    <t>PC16:0_19:6;O2</t>
    <phoneticPr fontId="1"/>
  </si>
  <si>
    <t>PC16:0_18:6;O3</t>
    <phoneticPr fontId="1"/>
  </si>
  <si>
    <t>PC16:0_19:5;O2</t>
    <phoneticPr fontId="1"/>
  </si>
  <si>
    <t>PC16:0_19:6;O3</t>
    <phoneticPr fontId="1"/>
  </si>
  <si>
    <t>PC16:0_22:6;oxo</t>
    <phoneticPr fontId="1"/>
  </si>
  <si>
    <t>PC16:0_22:6;O</t>
    <phoneticPr fontId="1"/>
  </si>
  <si>
    <t>PC16:0_22:7;O;oxo</t>
    <phoneticPr fontId="1"/>
  </si>
  <si>
    <t>PC16:0_22:6;O;oxo</t>
    <phoneticPr fontId="1"/>
  </si>
  <si>
    <t>PC16:0_22:6;O2</t>
    <phoneticPr fontId="1"/>
  </si>
  <si>
    <t>PC16:0_22:6;OOH</t>
    <phoneticPr fontId="1"/>
  </si>
  <si>
    <t>PC16:0_22:6;O2;oxo</t>
    <phoneticPr fontId="1"/>
  </si>
  <si>
    <t>PC16:0_22:6;O3</t>
    <phoneticPr fontId="1"/>
  </si>
  <si>
    <t>PC16:0_22:6;O;OOH</t>
    <phoneticPr fontId="1"/>
  </si>
  <si>
    <t>PC16:0_22:6;O2;OOH</t>
    <phoneticPr fontId="1"/>
  </si>
  <si>
    <t>PC16:0_22:5;O2;OOH</t>
    <phoneticPr fontId="1"/>
  </si>
  <si>
    <t>PC16:0_22:6;O3;OOH</t>
    <phoneticPr fontId="1"/>
  </si>
  <si>
    <t>PC16:0_12:1;COOH</t>
    <phoneticPr fontId="11"/>
  </si>
  <si>
    <t>PC16:0_18:6;O2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</si>
</sst>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_ "/>
    <numFmt numFmtId="177" formatCode="0.0000_);[Red]\(0.0000\)"/>
    <numFmt numFmtId="178" formatCode="0.0_ "/>
    <numFmt numFmtId="179" formatCode="0.0000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i/>
      <vertAlign val="superscript"/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vertAlign val="subscript"/>
      <sz val="10"/>
      <color rgb="FF000000"/>
      <name val="Arial"/>
      <family val="2"/>
    </font>
    <font>
      <sz val="11"/>
      <color theme="1"/>
      <name val="游ゴシック"/>
      <family val="2"/>
      <charset val="128"/>
      <scheme val="minor"/>
    </font>
    <font>
      <sz val="11"/>
      <color rgb="FF000000"/>
      <name val="Calibri"/>
      <family val="2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 applyNumberFormat="0" applyFont="0" applyFill="0"/>
    <xf numFmtId="0" fontId="10" fillId="0" borderId="0" applyNumberFormat="0" applyFont="0" applyFill="0"/>
    <xf numFmtId="0" fontId="9" fillId="0" borderId="0">
      <alignment vertical="center"/>
    </xf>
  </cellStyleXfs>
  <cellXfs count="67">
    <xf numFmtId="0" fontId="0" fillId="0" borderId="0" xfId="0">
      <alignment vertical="center"/>
    </xf>
    <xf numFmtId="0" fontId="4" fillId="0" borderId="0" xfId="2" applyFont="1" applyFill="1" applyBorder="1" applyAlignment="1">
      <alignment horizontal="left"/>
    </xf>
    <xf numFmtId="177" fontId="3" fillId="0" borderId="0" xfId="0" applyNumberFormat="1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176" fontId="3" fillId="0" borderId="0" xfId="0" applyNumberFormat="1" applyFont="1" applyBorder="1" applyAlignment="1">
      <alignment horizontal="left" vertical="center"/>
    </xf>
    <xf numFmtId="178" fontId="3" fillId="0" borderId="0" xfId="0" applyNumberFormat="1" applyFont="1" applyBorder="1" applyAlignment="1">
      <alignment horizontal="left" vertical="center"/>
    </xf>
    <xf numFmtId="0" fontId="3" fillId="0" borderId="0" xfId="0" applyFont="1" applyBorder="1">
      <alignment vertical="center"/>
    </xf>
    <xf numFmtId="0" fontId="3" fillId="0" borderId="0" xfId="0" applyNumberFormat="1" applyFont="1" applyBorder="1" applyAlignment="1">
      <alignment horizontal="left" vertical="center"/>
    </xf>
    <xf numFmtId="177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179" fontId="4" fillId="0" borderId="0" xfId="0" applyNumberFormat="1" applyFont="1" applyFill="1" applyBorder="1" applyAlignment="1">
      <alignment horizontal="left"/>
    </xf>
    <xf numFmtId="177" fontId="3" fillId="0" borderId="0" xfId="2" applyNumberFormat="1" applyFont="1" applyFill="1" applyBorder="1" applyAlignment="1">
      <alignment horizontal="left"/>
    </xf>
    <xf numFmtId="0" fontId="3" fillId="0" borderId="0" xfId="2" applyFont="1" applyFill="1" applyBorder="1" applyAlignment="1">
      <alignment horizontal="left"/>
    </xf>
    <xf numFmtId="0" fontId="3" fillId="0" borderId="0" xfId="0" applyFont="1" applyBorder="1" applyAlignment="1"/>
    <xf numFmtId="56" fontId="3" fillId="0" borderId="0" xfId="0" applyNumberFormat="1" applyFont="1" applyBorder="1" applyAlignment="1">
      <alignment horizontal="left" vertical="center"/>
    </xf>
    <xf numFmtId="177" fontId="3" fillId="0" borderId="0" xfId="2" applyNumberFormat="1" applyFont="1" applyFill="1" applyBorder="1" applyAlignment="1">
      <alignment horizontal="left" vertical="center"/>
    </xf>
    <xf numFmtId="176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wrapText="1"/>
    </xf>
    <xf numFmtId="176" fontId="4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vertical="center"/>
    </xf>
    <xf numFmtId="0" fontId="4" fillId="0" borderId="2" xfId="2" applyFont="1" applyFill="1" applyBorder="1" applyAlignment="1">
      <alignment horizontal="left"/>
    </xf>
    <xf numFmtId="0" fontId="3" fillId="0" borderId="2" xfId="0" applyNumberFormat="1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left" vertical="center"/>
    </xf>
    <xf numFmtId="176" fontId="3" fillId="0" borderId="2" xfId="0" applyNumberFormat="1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77" fontId="3" fillId="0" borderId="3" xfId="0" applyNumberFormat="1" applyFont="1" applyFill="1" applyBorder="1" applyAlignment="1">
      <alignment vertical="center"/>
    </xf>
    <xf numFmtId="178" fontId="3" fillId="0" borderId="2" xfId="0" applyNumberFormat="1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5" fillId="0" borderId="6" xfId="0" applyFont="1" applyFill="1" applyBorder="1" applyAlignment="1">
      <alignment wrapText="1"/>
    </xf>
    <xf numFmtId="177" fontId="3" fillId="0" borderId="7" xfId="0" applyNumberFormat="1" applyFont="1" applyBorder="1" applyAlignment="1">
      <alignment horizontal="left" vertical="center"/>
    </xf>
    <xf numFmtId="177" fontId="3" fillId="0" borderId="8" xfId="0" applyNumberFormat="1" applyFont="1" applyBorder="1" applyAlignment="1">
      <alignment horizontal="left" vertical="center"/>
    </xf>
    <xf numFmtId="0" fontId="4" fillId="0" borderId="9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177" fontId="3" fillId="0" borderId="7" xfId="0" applyNumberFormat="1" applyFont="1" applyFill="1" applyBorder="1" applyAlignment="1">
      <alignment horizontal="left" vertical="center"/>
    </xf>
    <xf numFmtId="0" fontId="4" fillId="0" borderId="9" xfId="0" applyFont="1" applyFill="1" applyBorder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4" fillId="0" borderId="10" xfId="0" applyFont="1" applyFill="1" applyBorder="1" applyAlignment="1">
      <alignment horizontal="left" wrapText="1"/>
    </xf>
    <xf numFmtId="0" fontId="3" fillId="0" borderId="11" xfId="0" applyFont="1" applyBorder="1" applyAlignment="1">
      <alignment horizontal="left" vertical="center"/>
    </xf>
    <xf numFmtId="176" fontId="3" fillId="0" borderId="11" xfId="0" applyNumberFormat="1" applyFont="1" applyBorder="1" applyAlignment="1">
      <alignment horizontal="left" vertical="center"/>
    </xf>
    <xf numFmtId="176" fontId="3" fillId="0" borderId="12" xfId="0" applyNumberFormat="1" applyFont="1" applyBorder="1" applyAlignment="1">
      <alignment horizontal="left" vertical="center"/>
    </xf>
    <xf numFmtId="177" fontId="3" fillId="0" borderId="8" xfId="0" applyNumberFormat="1" applyFont="1" applyFill="1" applyBorder="1" applyAlignment="1">
      <alignment horizontal="left" vertical="center"/>
    </xf>
    <xf numFmtId="177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177" fontId="4" fillId="0" borderId="0" xfId="0" applyNumberFormat="1" applyFont="1" applyFill="1" applyBorder="1" applyAlignment="1">
      <alignment horizontal="left"/>
    </xf>
    <xf numFmtId="177" fontId="4" fillId="0" borderId="2" xfId="0" applyNumberFormat="1" applyFont="1" applyFill="1" applyBorder="1" applyAlignment="1">
      <alignment horizontal="left"/>
    </xf>
    <xf numFmtId="177" fontId="4" fillId="0" borderId="0" xfId="2" applyNumberFormat="1" applyFont="1" applyFill="1" applyBorder="1" applyAlignment="1">
      <alignment horizontal="left"/>
    </xf>
    <xf numFmtId="177" fontId="3" fillId="0" borderId="13" xfId="0" applyNumberFormat="1" applyFont="1" applyBorder="1" applyAlignment="1">
      <alignment horizontal="left" vertical="center"/>
    </xf>
    <xf numFmtId="177" fontId="3" fillId="0" borderId="13" xfId="0" applyNumberFormat="1" applyFont="1" applyFill="1" applyBorder="1" applyAlignment="1">
      <alignment horizontal="left" vertical="center"/>
    </xf>
    <xf numFmtId="0" fontId="5" fillId="0" borderId="14" xfId="0" applyFont="1" applyFill="1" applyBorder="1" applyAlignment="1">
      <alignment wrapText="1"/>
    </xf>
    <xf numFmtId="0" fontId="3" fillId="2" borderId="0" xfId="0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178" fontId="3" fillId="0" borderId="0" xfId="0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</cellXfs>
  <cellStyles count="4">
    <cellStyle name="標準" xfId="0" builtinId="0"/>
    <cellStyle name="標準 2" xfId="2" xr:uid="{00000000-0005-0000-0000-000001000000}"/>
    <cellStyle name="標準 3" xfId="3" xr:uid="{00000000-0005-0000-0000-000002000000}"/>
    <cellStyle name="標準 4" xfId="1" xr:uid="{00000000-0005-0000-0000-000003000000}"/>
  </cellStyles>
  <dxfs count="0"/>
  <tableStyles count="0" defaultTableStyle="TableStyleMedium2" defaultPivotStyle="PivotStyleLight16"/>
  <colors>
    <mruColors>
      <color rgb="FFFFFF99"/>
      <color rgb="FFFF5357"/>
      <color rgb="FFFF5D61"/>
      <color rgb="FFFF7C80"/>
      <color rgb="FF99CCFF"/>
      <color rgb="FF00D000"/>
      <color rgb="FFFF9999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203"/>
  <sheetViews>
    <sheetView tabSelected="1" topLeftCell="A112" zoomScale="40" zoomScaleNormal="40" workbookViewId="0">
      <selection activeCell="C17" sqref="C17"/>
    </sheetView>
  </sheetViews>
  <sheetFormatPr defaultColWidth="8.625" defaultRowHeight="12.75" x14ac:dyDescent="0.4"/>
  <cols>
    <col min="1" max="1" width="5.625" style="9" customWidth="1"/>
    <col min="2" max="2" width="16" style="3" customWidth="1"/>
    <col min="3" max="3" width="19.625" style="3" bestFit="1" customWidth="1"/>
    <col min="4" max="4" width="10.625" style="5" customWidth="1"/>
    <col min="5" max="5" width="16.625" style="2" customWidth="1"/>
    <col min="6" max="6" width="15.75" style="8" customWidth="1"/>
    <col min="7" max="7" width="16.25" style="8" customWidth="1"/>
    <col min="8" max="8" width="22.875" style="4" customWidth="1"/>
    <col min="9" max="9" width="14.875" style="3" customWidth="1"/>
    <col min="10" max="10" width="23.5" style="4" bestFit="1" customWidth="1"/>
    <col min="11" max="11" width="20.125" style="3" bestFit="1" customWidth="1"/>
    <col min="12" max="12" width="33.875" style="2" bestFit="1" customWidth="1"/>
    <col min="13" max="13" width="23" style="3" bestFit="1" customWidth="1"/>
    <col min="14" max="14" width="27.875" style="2" bestFit="1" customWidth="1"/>
    <col min="15" max="15" width="14.875" style="2" customWidth="1"/>
    <col min="16" max="16" width="25.625" style="4" bestFit="1" customWidth="1"/>
    <col min="17" max="17" width="13.5" style="3" bestFit="1" customWidth="1"/>
    <col min="18" max="18" width="25.625" style="4" bestFit="1" customWidth="1"/>
    <col min="19" max="19" width="22.875" style="3" bestFit="1" customWidth="1"/>
    <col min="20" max="20" width="22.875" style="3" customWidth="1"/>
    <col min="21" max="21" width="29.375" style="3" bestFit="1" customWidth="1"/>
    <col min="22" max="16384" width="8.625" style="6"/>
  </cols>
  <sheetData>
    <row r="1" spans="1:21" ht="15.6" customHeight="1" x14ac:dyDescent="0.4">
      <c r="A1" s="63" t="s">
        <v>545</v>
      </c>
      <c r="B1" s="64"/>
      <c r="C1" s="64"/>
      <c r="D1" s="28"/>
      <c r="E1" s="28"/>
      <c r="F1" s="65" t="s">
        <v>67</v>
      </c>
      <c r="G1" s="66"/>
      <c r="H1" s="28"/>
      <c r="I1" s="28"/>
      <c r="J1" s="28"/>
      <c r="K1" s="28"/>
      <c r="L1" s="28"/>
      <c r="M1" s="28"/>
      <c r="N1" s="29"/>
      <c r="O1" s="65" t="s">
        <v>68</v>
      </c>
      <c r="P1" s="66"/>
      <c r="Q1" s="66"/>
      <c r="R1" s="33"/>
      <c r="S1" s="30"/>
      <c r="T1" s="30"/>
      <c r="U1" s="43"/>
    </row>
    <row r="2" spans="1:21" s="13" customFormat="1" ht="27.6" customHeight="1" thickBot="1" x14ac:dyDescent="0.35">
      <c r="A2" s="40" t="s">
        <v>0</v>
      </c>
      <c r="B2" s="18" t="s">
        <v>1</v>
      </c>
      <c r="C2" s="18" t="s">
        <v>16</v>
      </c>
      <c r="D2" s="18" t="s">
        <v>3</v>
      </c>
      <c r="E2" s="18" t="s">
        <v>2</v>
      </c>
      <c r="F2" s="34" t="s">
        <v>194</v>
      </c>
      <c r="G2" s="19" t="s">
        <v>195</v>
      </c>
      <c r="H2" s="18" t="s">
        <v>4</v>
      </c>
      <c r="I2" s="20" t="s">
        <v>196</v>
      </c>
      <c r="J2" s="20" t="s">
        <v>197</v>
      </c>
      <c r="K2" s="20" t="s">
        <v>198</v>
      </c>
      <c r="L2" s="20" t="s">
        <v>199</v>
      </c>
      <c r="M2" s="20" t="s">
        <v>200</v>
      </c>
      <c r="N2" s="20" t="s">
        <v>201</v>
      </c>
      <c r="O2" s="37" t="s">
        <v>202</v>
      </c>
      <c r="P2" s="21" t="s">
        <v>313</v>
      </c>
      <c r="Q2" s="22" t="s">
        <v>203</v>
      </c>
      <c r="R2" s="21" t="s">
        <v>312</v>
      </c>
      <c r="S2" s="22" t="s">
        <v>433</v>
      </c>
      <c r="T2" s="22" t="s">
        <v>434</v>
      </c>
      <c r="U2" s="44" t="s">
        <v>204</v>
      </c>
    </row>
    <row r="3" spans="1:21" ht="13.5" thickTop="1" x14ac:dyDescent="0.4">
      <c r="A3" s="41">
        <v>1</v>
      </c>
      <c r="B3" s="57" t="s">
        <v>5</v>
      </c>
      <c r="C3" s="57" t="s">
        <v>442</v>
      </c>
      <c r="D3" s="5">
        <v>11.5</v>
      </c>
      <c r="E3" s="2">
        <v>621.43700000000001</v>
      </c>
      <c r="F3" s="39">
        <f t="shared" ref="F3:F40" si="0">E3-1.0078</f>
        <v>620.42920000000004</v>
      </c>
      <c r="G3" s="55">
        <f>E3+44.9976</f>
        <v>666.43460000000005</v>
      </c>
      <c r="H3" s="2">
        <v>666.4357</v>
      </c>
      <c r="I3" s="2">
        <v>255.23240000000001</v>
      </c>
      <c r="J3" s="2">
        <v>255.233</v>
      </c>
      <c r="K3" s="2">
        <f t="shared" ref="K3:K40" si="1">G3-523.3274</f>
        <v>143.10720000000003</v>
      </c>
      <c r="L3" s="4">
        <v>143.10669999999999</v>
      </c>
      <c r="M3" s="4">
        <f t="shared" ref="M3:M40" si="2">G3-60.0211</f>
        <v>606.4135</v>
      </c>
      <c r="N3" s="4">
        <v>606.41510000000005</v>
      </c>
      <c r="O3" s="35">
        <f t="shared" ref="O3:O40" si="3">E3+1.0078</f>
        <v>622.44479999999999</v>
      </c>
      <c r="P3" s="4">
        <v>622.44370000000004</v>
      </c>
      <c r="Q3" s="3">
        <v>184.07329999999999</v>
      </c>
      <c r="R3" s="4">
        <v>184.07320000000001</v>
      </c>
      <c r="S3" s="2">
        <f t="shared" ref="S3:S16" si="4">O3-15.9949-1.0078-1.0078</f>
        <v>604.43430000000001</v>
      </c>
      <c r="T3" s="2">
        <f>O3-15.9949-15.9949-1.0078-1.0078</f>
        <v>588.43939999999998</v>
      </c>
      <c r="U3" s="45" t="s">
        <v>314</v>
      </c>
    </row>
    <row r="4" spans="1:21" x14ac:dyDescent="0.4">
      <c r="A4" s="41">
        <v>2</v>
      </c>
      <c r="B4" s="3" t="s">
        <v>7</v>
      </c>
      <c r="C4" s="3" t="s">
        <v>443</v>
      </c>
      <c r="D4" s="5">
        <v>6.6</v>
      </c>
      <c r="E4" s="2">
        <v>635.4162</v>
      </c>
      <c r="F4" s="39">
        <f t="shared" si="0"/>
        <v>634.40840000000003</v>
      </c>
      <c r="G4" s="8">
        <f t="shared" ref="G4:G40" si="5">E4+44.9976</f>
        <v>680.41380000000004</v>
      </c>
      <c r="H4" s="2">
        <v>680.41499999999996</v>
      </c>
      <c r="I4" s="2">
        <v>255.23240000000001</v>
      </c>
      <c r="J4" s="2">
        <v>255.233</v>
      </c>
      <c r="K4" s="2">
        <f t="shared" si="1"/>
        <v>157.08640000000003</v>
      </c>
      <c r="L4" s="4">
        <v>157.08609999999999</v>
      </c>
      <c r="M4" s="4">
        <f t="shared" si="2"/>
        <v>620.39269999999999</v>
      </c>
      <c r="N4" s="4">
        <v>620.39300000000003</v>
      </c>
      <c r="O4" s="35">
        <f t="shared" si="3"/>
        <v>636.42399999999998</v>
      </c>
      <c r="P4" s="4">
        <v>636.42380000000003</v>
      </c>
      <c r="Q4" s="3">
        <v>184.07329999999999</v>
      </c>
      <c r="R4" s="4">
        <v>184.07320000000001</v>
      </c>
      <c r="S4" s="2">
        <f t="shared" si="4"/>
        <v>618.4135</v>
      </c>
      <c r="T4" s="2">
        <f t="shared" ref="T4:T40" si="6">O4-15.9949-15.9949-1.0078-1.0078</f>
        <v>602.41859999999997</v>
      </c>
      <c r="U4" s="45" t="s">
        <v>314</v>
      </c>
    </row>
    <row r="5" spans="1:21" x14ac:dyDescent="0.4">
      <c r="A5" s="41">
        <v>3</v>
      </c>
      <c r="B5" s="3" t="s">
        <v>6</v>
      </c>
      <c r="C5" s="3" t="s">
        <v>444</v>
      </c>
      <c r="D5" s="5">
        <v>6.2</v>
      </c>
      <c r="E5" s="2">
        <v>637.43190000000004</v>
      </c>
      <c r="F5" s="39">
        <f t="shared" si="0"/>
        <v>636.42410000000007</v>
      </c>
      <c r="G5" s="8">
        <f t="shared" si="5"/>
        <v>682.42950000000008</v>
      </c>
      <c r="H5" s="2">
        <v>682.4307</v>
      </c>
      <c r="I5" s="2">
        <v>255.23240000000001</v>
      </c>
      <c r="J5" s="2">
        <v>255.233</v>
      </c>
      <c r="K5" s="2">
        <f t="shared" si="1"/>
        <v>159.10210000000006</v>
      </c>
      <c r="L5" s="4">
        <v>159.10169999999999</v>
      </c>
      <c r="M5" s="4">
        <f t="shared" si="2"/>
        <v>622.40840000000003</v>
      </c>
      <c r="N5" s="4">
        <v>622.40930000000003</v>
      </c>
      <c r="O5" s="35">
        <f t="shared" si="3"/>
        <v>638.43970000000002</v>
      </c>
      <c r="P5" s="4">
        <v>638.43859999999995</v>
      </c>
      <c r="Q5" s="3">
        <v>184.07329999999999</v>
      </c>
      <c r="R5" s="4">
        <v>184.07320000000001</v>
      </c>
      <c r="S5" s="2">
        <f t="shared" si="4"/>
        <v>620.42920000000004</v>
      </c>
      <c r="T5" s="2">
        <f t="shared" si="6"/>
        <v>604.43430000000001</v>
      </c>
      <c r="U5" s="45" t="s">
        <v>314</v>
      </c>
    </row>
    <row r="6" spans="1:21" x14ac:dyDescent="0.4">
      <c r="A6" s="41">
        <v>4</v>
      </c>
      <c r="B6" s="3" t="s">
        <v>10</v>
      </c>
      <c r="C6" s="3" t="s">
        <v>445</v>
      </c>
      <c r="D6" s="5">
        <v>7.3</v>
      </c>
      <c r="E6" s="2">
        <v>649.43190000000004</v>
      </c>
      <c r="F6" s="39">
        <f t="shared" si="0"/>
        <v>648.42410000000007</v>
      </c>
      <c r="G6" s="8">
        <f t="shared" si="5"/>
        <v>694.42950000000008</v>
      </c>
      <c r="H6" s="2">
        <v>694.4307</v>
      </c>
      <c r="I6" s="2">
        <v>255.23240000000001</v>
      </c>
      <c r="J6" s="2">
        <v>255.2328</v>
      </c>
      <c r="K6" s="2">
        <f t="shared" si="1"/>
        <v>171.10210000000006</v>
      </c>
      <c r="L6" s="4">
        <v>171.1018</v>
      </c>
      <c r="M6" s="4">
        <f t="shared" si="2"/>
        <v>634.40840000000003</v>
      </c>
      <c r="N6" s="4">
        <v>634.40830000000005</v>
      </c>
      <c r="O6" s="35">
        <f t="shared" si="3"/>
        <v>650.43970000000002</v>
      </c>
      <c r="P6" s="4">
        <v>650.43870000000004</v>
      </c>
      <c r="Q6" s="3">
        <v>184.07329999999999</v>
      </c>
      <c r="R6" s="4">
        <v>184.07310000000001</v>
      </c>
      <c r="S6" s="2">
        <f t="shared" si="4"/>
        <v>632.42920000000004</v>
      </c>
      <c r="T6" s="2">
        <f t="shared" si="6"/>
        <v>616.43430000000001</v>
      </c>
      <c r="U6" s="45" t="s">
        <v>314</v>
      </c>
    </row>
    <row r="7" spans="1:21" x14ac:dyDescent="0.4">
      <c r="A7" s="41">
        <v>5</v>
      </c>
      <c r="B7" s="57" t="s">
        <v>9</v>
      </c>
      <c r="C7" s="57" t="s">
        <v>446</v>
      </c>
      <c r="D7" s="5">
        <v>2.5</v>
      </c>
      <c r="E7" s="2">
        <v>651.41110000000003</v>
      </c>
      <c r="F7" s="39">
        <f t="shared" si="0"/>
        <v>650.40330000000006</v>
      </c>
      <c r="G7" s="8">
        <f t="shared" si="5"/>
        <v>696.40870000000007</v>
      </c>
      <c r="H7" s="2">
        <v>650.40459999999996</v>
      </c>
      <c r="I7" s="2">
        <v>255.23240000000001</v>
      </c>
      <c r="J7" s="2">
        <v>255.2329</v>
      </c>
      <c r="K7" s="2">
        <f>G7-523.3274+14.0156</f>
        <v>187.09690000000006</v>
      </c>
      <c r="L7" s="4" t="s">
        <v>36</v>
      </c>
      <c r="M7" s="4">
        <f>F7-59.0735</f>
        <v>591.32980000000009</v>
      </c>
      <c r="N7" s="4" t="s">
        <v>38</v>
      </c>
      <c r="O7" s="35">
        <f t="shared" si="3"/>
        <v>652.41890000000001</v>
      </c>
      <c r="P7" s="4">
        <v>652.41869999999994</v>
      </c>
      <c r="Q7" s="3">
        <v>184.07329999999999</v>
      </c>
      <c r="R7" s="4">
        <v>184.07320000000001</v>
      </c>
      <c r="S7" s="2">
        <f t="shared" si="4"/>
        <v>634.40840000000003</v>
      </c>
      <c r="T7" s="2">
        <f t="shared" si="6"/>
        <v>618.4135</v>
      </c>
      <c r="U7" s="45" t="s">
        <v>314</v>
      </c>
    </row>
    <row r="8" spans="1:21" x14ac:dyDescent="0.4">
      <c r="A8" s="41">
        <v>6</v>
      </c>
      <c r="B8" s="57" t="s">
        <v>8</v>
      </c>
      <c r="C8" s="57" t="s">
        <v>447</v>
      </c>
      <c r="D8" s="5">
        <v>5.8</v>
      </c>
      <c r="E8" s="2">
        <v>653.42679999999996</v>
      </c>
      <c r="F8" s="39">
        <f t="shared" si="0"/>
        <v>652.41899999999998</v>
      </c>
      <c r="G8" s="8">
        <f t="shared" si="5"/>
        <v>698.42439999999999</v>
      </c>
      <c r="H8" s="2">
        <v>698.42570000000001</v>
      </c>
      <c r="I8" s="2">
        <v>255.23240000000001</v>
      </c>
      <c r="J8" s="2">
        <v>255.23320000000001</v>
      </c>
      <c r="K8" s="2">
        <f t="shared" si="1"/>
        <v>175.09699999999998</v>
      </c>
      <c r="L8" s="4" t="s">
        <v>315</v>
      </c>
      <c r="M8" s="4">
        <f t="shared" si="2"/>
        <v>638.40329999999994</v>
      </c>
      <c r="N8" s="4">
        <v>638.40800000000002</v>
      </c>
      <c r="O8" s="35">
        <f t="shared" si="3"/>
        <v>654.43459999999993</v>
      </c>
      <c r="P8" s="4">
        <v>654.43430000000001</v>
      </c>
      <c r="Q8" s="3">
        <v>184.07329999999999</v>
      </c>
      <c r="R8" s="4">
        <v>184.07320000000001</v>
      </c>
      <c r="S8" s="2">
        <f t="shared" si="4"/>
        <v>636.42409999999995</v>
      </c>
      <c r="T8" s="2">
        <f t="shared" si="6"/>
        <v>620.42919999999992</v>
      </c>
      <c r="U8" s="45" t="s">
        <v>314</v>
      </c>
    </row>
    <row r="9" spans="1:21" x14ac:dyDescent="0.4">
      <c r="A9" s="41">
        <v>7</v>
      </c>
      <c r="B9" s="57" t="s">
        <v>15</v>
      </c>
      <c r="C9" s="57" t="s">
        <v>448</v>
      </c>
      <c r="D9" s="5">
        <v>7.3</v>
      </c>
      <c r="E9" s="2">
        <v>661.43190000000004</v>
      </c>
      <c r="F9" s="39">
        <f t="shared" si="0"/>
        <v>660.42410000000007</v>
      </c>
      <c r="G9" s="8">
        <f t="shared" si="5"/>
        <v>706.42950000000008</v>
      </c>
      <c r="H9" s="2">
        <v>706.43079999999998</v>
      </c>
      <c r="I9" s="2">
        <v>255.23240000000001</v>
      </c>
      <c r="J9" s="2">
        <v>255.233</v>
      </c>
      <c r="K9" s="2">
        <f t="shared" si="1"/>
        <v>183.10210000000006</v>
      </c>
      <c r="L9" s="4">
        <v>183.102</v>
      </c>
      <c r="M9" s="4">
        <f t="shared" si="2"/>
        <v>646.40840000000003</v>
      </c>
      <c r="N9" s="4">
        <v>646.41</v>
      </c>
      <c r="O9" s="35">
        <f t="shared" si="3"/>
        <v>662.43970000000002</v>
      </c>
      <c r="P9" s="4">
        <v>662.43809999999996</v>
      </c>
      <c r="Q9" s="3">
        <v>184.07329999999999</v>
      </c>
      <c r="R9" s="4">
        <v>184.07310000000001</v>
      </c>
      <c r="S9" s="2">
        <f t="shared" si="4"/>
        <v>644.42920000000004</v>
      </c>
      <c r="T9" s="2">
        <f t="shared" si="6"/>
        <v>628.43430000000001</v>
      </c>
      <c r="U9" s="45" t="s">
        <v>314</v>
      </c>
    </row>
    <row r="10" spans="1:21" x14ac:dyDescent="0.4">
      <c r="A10" s="41">
        <v>8</v>
      </c>
      <c r="B10" s="3" t="s">
        <v>11</v>
      </c>
      <c r="C10" s="3" t="s">
        <v>449</v>
      </c>
      <c r="D10" s="5">
        <v>3</v>
      </c>
      <c r="E10" s="2">
        <v>665.42679999999996</v>
      </c>
      <c r="F10" s="39">
        <f t="shared" si="0"/>
        <v>664.41899999999998</v>
      </c>
      <c r="G10" s="8">
        <f t="shared" si="5"/>
        <v>710.42439999999999</v>
      </c>
      <c r="H10" s="2">
        <v>664.4203</v>
      </c>
      <c r="I10" s="2">
        <v>255.23240000000001</v>
      </c>
      <c r="J10" s="2">
        <v>255.23310000000001</v>
      </c>
      <c r="K10" s="2">
        <f>G10-523.3274+14.0156</f>
        <v>201.11259999999999</v>
      </c>
      <c r="L10" s="4" t="s">
        <v>37</v>
      </c>
      <c r="M10" s="4">
        <f>F10-59.0735</f>
        <v>605.34550000000002</v>
      </c>
      <c r="N10" s="4" t="s">
        <v>39</v>
      </c>
      <c r="O10" s="35">
        <f t="shared" si="3"/>
        <v>666.43459999999993</v>
      </c>
      <c r="P10" s="4">
        <v>666.43430000000001</v>
      </c>
      <c r="Q10" s="3">
        <v>184.07329999999999</v>
      </c>
      <c r="R10" s="4">
        <v>184.07320000000001</v>
      </c>
      <c r="S10" s="2">
        <f t="shared" si="4"/>
        <v>648.42409999999995</v>
      </c>
      <c r="T10" s="2">
        <f t="shared" si="6"/>
        <v>632.42919999999992</v>
      </c>
      <c r="U10" s="45" t="s">
        <v>314</v>
      </c>
    </row>
    <row r="11" spans="1:21" x14ac:dyDescent="0.2">
      <c r="A11" s="41">
        <v>9</v>
      </c>
      <c r="B11" s="17" t="s">
        <v>17</v>
      </c>
      <c r="C11" s="1" t="s">
        <v>450</v>
      </c>
      <c r="D11" s="5">
        <v>8.1</v>
      </c>
      <c r="E11" s="53">
        <v>675.44749999999999</v>
      </c>
      <c r="F11" s="39">
        <f t="shared" si="0"/>
        <v>674.43970000000002</v>
      </c>
      <c r="G11" s="8">
        <f t="shared" si="5"/>
        <v>720.44510000000002</v>
      </c>
      <c r="H11" s="2">
        <v>720.44650000000001</v>
      </c>
      <c r="I11" s="2">
        <v>255.23240000000001</v>
      </c>
      <c r="J11" s="2">
        <v>255.233</v>
      </c>
      <c r="K11" s="2">
        <f t="shared" si="1"/>
        <v>197.11770000000001</v>
      </c>
      <c r="L11" s="4">
        <v>197.11779999999999</v>
      </c>
      <c r="M11" s="4">
        <f t="shared" si="2"/>
        <v>660.42399999999998</v>
      </c>
      <c r="N11" s="4">
        <v>660.42539999999997</v>
      </c>
      <c r="O11" s="35">
        <f t="shared" si="3"/>
        <v>676.45529999999997</v>
      </c>
      <c r="P11" s="4">
        <v>676.45450000000005</v>
      </c>
      <c r="Q11" s="3">
        <v>184.07329999999999</v>
      </c>
      <c r="R11" s="4">
        <v>184.07320000000001</v>
      </c>
      <c r="S11" s="2">
        <f t="shared" si="4"/>
        <v>658.44479999999999</v>
      </c>
      <c r="T11" s="2">
        <f t="shared" si="6"/>
        <v>642.44989999999996</v>
      </c>
      <c r="U11" s="45" t="s">
        <v>314</v>
      </c>
    </row>
    <row r="12" spans="1:21" x14ac:dyDescent="0.4">
      <c r="A12" s="41">
        <v>10</v>
      </c>
      <c r="B12" s="57" t="s">
        <v>14</v>
      </c>
      <c r="C12" s="57" t="s">
        <v>451</v>
      </c>
      <c r="D12" s="5">
        <v>2.2999999999999998</v>
      </c>
      <c r="E12" s="2">
        <v>677.42679999999996</v>
      </c>
      <c r="F12" s="39">
        <f t="shared" si="0"/>
        <v>676.41899999999998</v>
      </c>
      <c r="G12" s="8">
        <f t="shared" si="5"/>
        <v>722.42439999999999</v>
      </c>
      <c r="H12" s="2">
        <v>676.4203</v>
      </c>
      <c r="I12" s="2">
        <v>255.23240000000001</v>
      </c>
      <c r="J12" s="2">
        <v>255.233</v>
      </c>
      <c r="K12" s="2">
        <f>G12-523.3274+14.0156</f>
        <v>213.11259999999999</v>
      </c>
      <c r="L12" s="4" t="s">
        <v>430</v>
      </c>
      <c r="M12" s="4">
        <f>F12-59.0735</f>
        <v>617.34550000000002</v>
      </c>
      <c r="N12" s="4" t="s">
        <v>40</v>
      </c>
      <c r="O12" s="35">
        <f t="shared" si="3"/>
        <v>678.43459999999993</v>
      </c>
      <c r="P12" s="4">
        <v>678.43409999999994</v>
      </c>
      <c r="Q12" s="3">
        <v>184.07329999999999</v>
      </c>
      <c r="R12" s="4">
        <v>184.07320000000001</v>
      </c>
      <c r="S12" s="2">
        <f t="shared" si="4"/>
        <v>660.42409999999995</v>
      </c>
      <c r="T12" s="2">
        <f t="shared" si="6"/>
        <v>644.42919999999992</v>
      </c>
      <c r="U12" s="45" t="s">
        <v>314</v>
      </c>
    </row>
    <row r="13" spans="1:21" x14ac:dyDescent="0.2">
      <c r="A13" s="41">
        <v>11</v>
      </c>
      <c r="B13" s="57" t="s">
        <v>22</v>
      </c>
      <c r="C13" s="58" t="s">
        <v>452</v>
      </c>
      <c r="D13" s="5">
        <v>8.9</v>
      </c>
      <c r="E13" s="53">
        <v>689.46320000000003</v>
      </c>
      <c r="F13" s="39">
        <f t="shared" si="0"/>
        <v>688.45540000000005</v>
      </c>
      <c r="G13" s="8">
        <f t="shared" si="5"/>
        <v>734.46080000000006</v>
      </c>
      <c r="H13" s="2">
        <v>734.46230000000003</v>
      </c>
      <c r="I13" s="2">
        <v>255.23240000000001</v>
      </c>
      <c r="J13" s="2">
        <v>255.233</v>
      </c>
      <c r="K13" s="2">
        <f t="shared" si="1"/>
        <v>211.13340000000005</v>
      </c>
      <c r="L13" s="4">
        <v>211.1336</v>
      </c>
      <c r="M13" s="4">
        <f t="shared" si="2"/>
        <v>674.43970000000002</v>
      </c>
      <c r="N13" s="4">
        <v>674.44119999999998</v>
      </c>
      <c r="O13" s="35">
        <f t="shared" si="3"/>
        <v>690.471</v>
      </c>
      <c r="P13" s="4">
        <v>690.47050000000002</v>
      </c>
      <c r="Q13" s="3">
        <v>184.07329999999999</v>
      </c>
      <c r="R13" s="4">
        <v>184.07320000000001</v>
      </c>
      <c r="S13" s="2">
        <f t="shared" si="4"/>
        <v>672.46050000000002</v>
      </c>
      <c r="T13" s="2">
        <f t="shared" si="6"/>
        <v>656.46559999999999</v>
      </c>
      <c r="U13" s="45" t="s">
        <v>314</v>
      </c>
    </row>
    <row r="14" spans="1:21" x14ac:dyDescent="0.2">
      <c r="A14" s="41">
        <v>12</v>
      </c>
      <c r="B14" s="57" t="s">
        <v>18</v>
      </c>
      <c r="C14" s="58" t="s">
        <v>453</v>
      </c>
      <c r="D14" s="5">
        <v>6.4</v>
      </c>
      <c r="E14" s="53">
        <v>691.44240000000002</v>
      </c>
      <c r="F14" s="39">
        <f t="shared" si="0"/>
        <v>690.43460000000005</v>
      </c>
      <c r="G14" s="8">
        <f t="shared" si="5"/>
        <v>736.44</v>
      </c>
      <c r="H14" s="2">
        <v>736.44190000000003</v>
      </c>
      <c r="I14" s="2">
        <v>255.23240000000001</v>
      </c>
      <c r="J14" s="2">
        <v>255.23310000000001</v>
      </c>
      <c r="K14" s="2">
        <f t="shared" si="1"/>
        <v>213.11260000000004</v>
      </c>
      <c r="L14" s="4" t="s">
        <v>58</v>
      </c>
      <c r="M14" s="4">
        <f t="shared" si="2"/>
        <v>676.41890000000001</v>
      </c>
      <c r="N14" s="4">
        <v>676.42</v>
      </c>
      <c r="O14" s="35">
        <f t="shared" si="3"/>
        <v>692.4502</v>
      </c>
      <c r="P14" s="4">
        <v>692.44960000000003</v>
      </c>
      <c r="Q14" s="3">
        <v>184.07329999999999</v>
      </c>
      <c r="R14" s="4">
        <v>184.07329999999999</v>
      </c>
      <c r="S14" s="2">
        <f t="shared" si="4"/>
        <v>674.43970000000002</v>
      </c>
      <c r="T14" s="2">
        <f t="shared" si="6"/>
        <v>658.44479999999999</v>
      </c>
      <c r="U14" s="45" t="s">
        <v>314</v>
      </c>
    </row>
    <row r="15" spans="1:21" x14ac:dyDescent="0.4">
      <c r="A15" s="41">
        <v>13</v>
      </c>
      <c r="B15" s="57" t="s">
        <v>431</v>
      </c>
      <c r="C15" s="57" t="s">
        <v>454</v>
      </c>
      <c r="D15" s="5">
        <v>1.2</v>
      </c>
      <c r="E15" s="2">
        <f>693.4217</f>
        <v>693.42169999999999</v>
      </c>
      <c r="F15" s="39">
        <f t="shared" si="0"/>
        <v>692.41390000000001</v>
      </c>
      <c r="G15" s="8">
        <f t="shared" si="5"/>
        <v>738.41930000000002</v>
      </c>
      <c r="H15" s="2">
        <v>692.41499999999996</v>
      </c>
      <c r="I15" s="2">
        <v>255.23240000000001</v>
      </c>
      <c r="J15" s="2">
        <v>255.233</v>
      </c>
      <c r="K15" s="2">
        <f>G15-523.3274+14.0156</f>
        <v>229.10750000000002</v>
      </c>
      <c r="L15" s="4" t="s">
        <v>41</v>
      </c>
      <c r="M15" s="4">
        <f>F15-59.0735</f>
        <v>633.34040000000005</v>
      </c>
      <c r="N15" s="4" t="s">
        <v>43</v>
      </c>
      <c r="O15" s="35">
        <f t="shared" si="3"/>
        <v>694.42949999999996</v>
      </c>
      <c r="P15" s="4">
        <v>694.42939999999999</v>
      </c>
      <c r="Q15" s="3">
        <v>184.07329999999999</v>
      </c>
      <c r="R15" s="4">
        <v>184.07329999999999</v>
      </c>
      <c r="S15" s="2">
        <f t="shared" si="4"/>
        <v>676.41899999999998</v>
      </c>
      <c r="T15" s="2">
        <f t="shared" si="6"/>
        <v>660.42409999999995</v>
      </c>
      <c r="U15" s="45" t="s">
        <v>314</v>
      </c>
    </row>
    <row r="16" spans="1:21" x14ac:dyDescent="0.2">
      <c r="A16" s="41">
        <v>14</v>
      </c>
      <c r="B16" s="17" t="s">
        <v>19</v>
      </c>
      <c r="C16" s="1" t="s">
        <v>455</v>
      </c>
      <c r="D16" s="5">
        <v>7.5</v>
      </c>
      <c r="E16" s="53">
        <v>693.45809999999994</v>
      </c>
      <c r="F16" s="39">
        <f t="shared" si="0"/>
        <v>692.45029999999997</v>
      </c>
      <c r="G16" s="8">
        <f t="shared" si="5"/>
        <v>738.45569999999998</v>
      </c>
      <c r="H16" s="2">
        <v>738.45680000000004</v>
      </c>
      <c r="I16" s="2">
        <v>255.23240000000001</v>
      </c>
      <c r="J16" s="2">
        <v>255.233</v>
      </c>
      <c r="K16" s="2">
        <f t="shared" si="1"/>
        <v>215.12829999999997</v>
      </c>
      <c r="L16" s="4" t="s">
        <v>316</v>
      </c>
      <c r="M16" s="4">
        <f t="shared" si="2"/>
        <v>678.43459999999993</v>
      </c>
      <c r="N16" s="4">
        <v>678.43539999999996</v>
      </c>
      <c r="O16" s="35">
        <f t="shared" si="3"/>
        <v>694.46589999999992</v>
      </c>
      <c r="P16" s="4">
        <v>694.46389999999997</v>
      </c>
      <c r="Q16" s="3">
        <v>184.07329999999999</v>
      </c>
      <c r="R16" s="4">
        <v>184.07320000000001</v>
      </c>
      <c r="S16" s="2">
        <f t="shared" si="4"/>
        <v>676.45539999999994</v>
      </c>
      <c r="T16" s="2">
        <f t="shared" si="6"/>
        <v>660.46049999999991</v>
      </c>
      <c r="U16" s="45" t="s">
        <v>314</v>
      </c>
    </row>
    <row r="17" spans="1:21" x14ac:dyDescent="0.4">
      <c r="A17" s="41">
        <v>15</v>
      </c>
      <c r="B17" s="17" t="s">
        <v>13</v>
      </c>
      <c r="C17" s="3" t="s">
        <v>456</v>
      </c>
      <c r="D17" s="5">
        <v>5.3</v>
      </c>
      <c r="E17" s="2">
        <v>695.43730000000005</v>
      </c>
      <c r="F17" s="39">
        <f t="shared" si="0"/>
        <v>694.42950000000008</v>
      </c>
      <c r="G17" s="8">
        <f t="shared" si="5"/>
        <v>740.43490000000008</v>
      </c>
      <c r="H17" s="2">
        <v>740.43679999999995</v>
      </c>
      <c r="I17" s="2">
        <v>255.23240000000001</v>
      </c>
      <c r="J17" s="2">
        <v>255.23310000000001</v>
      </c>
      <c r="K17" s="2">
        <f t="shared" si="1"/>
        <v>217.10750000000007</v>
      </c>
      <c r="L17" s="4" t="s">
        <v>319</v>
      </c>
      <c r="M17" s="4">
        <f t="shared" si="2"/>
        <v>680.41380000000004</v>
      </c>
      <c r="N17" s="4">
        <v>680.41669999999999</v>
      </c>
      <c r="O17" s="35">
        <f t="shared" si="3"/>
        <v>696.44510000000002</v>
      </c>
      <c r="P17" s="4">
        <v>696.44460000000004</v>
      </c>
      <c r="Q17" s="3">
        <v>184.07329999999999</v>
      </c>
      <c r="R17" s="4">
        <v>184.07329999999999</v>
      </c>
      <c r="S17" s="2">
        <f>O17-15.9949-1.0078-1.0078</f>
        <v>678.43460000000005</v>
      </c>
      <c r="T17" s="2">
        <f t="shared" si="6"/>
        <v>662.43970000000002</v>
      </c>
      <c r="U17" s="46" t="s">
        <v>317</v>
      </c>
    </row>
    <row r="18" spans="1:21" x14ac:dyDescent="0.4">
      <c r="A18" s="41">
        <v>16</v>
      </c>
      <c r="B18" s="57" t="s">
        <v>12</v>
      </c>
      <c r="C18" s="57" t="s">
        <v>457</v>
      </c>
      <c r="D18" s="5">
        <v>6.2</v>
      </c>
      <c r="E18" s="2">
        <v>697.45299999999997</v>
      </c>
      <c r="F18" s="39">
        <f t="shared" si="0"/>
        <v>696.4452</v>
      </c>
      <c r="G18" s="8">
        <f t="shared" si="5"/>
        <v>742.45060000000001</v>
      </c>
      <c r="H18" s="2">
        <v>742.45219999999995</v>
      </c>
      <c r="I18" s="2">
        <v>255.23240000000001</v>
      </c>
      <c r="J18" s="2">
        <v>255.23310000000001</v>
      </c>
      <c r="K18" s="2">
        <f t="shared" si="1"/>
        <v>219.1232</v>
      </c>
      <c r="L18" s="4" t="s">
        <v>57</v>
      </c>
      <c r="M18" s="4">
        <f t="shared" si="2"/>
        <v>682.42949999999996</v>
      </c>
      <c r="N18" s="4">
        <v>682.42939999999999</v>
      </c>
      <c r="O18" s="35">
        <f t="shared" si="3"/>
        <v>698.46079999999995</v>
      </c>
      <c r="P18" s="4">
        <v>698.46050000000002</v>
      </c>
      <c r="Q18" s="3">
        <v>184.07329999999999</v>
      </c>
      <c r="R18" s="4">
        <v>184.07320000000001</v>
      </c>
      <c r="S18" s="2">
        <f t="shared" ref="S18:S40" si="7">O18-15.9949-1.0078-1.0078</f>
        <v>680.45029999999997</v>
      </c>
      <c r="T18" s="2">
        <f t="shared" si="6"/>
        <v>664.45539999999994</v>
      </c>
      <c r="U18" s="46" t="s">
        <v>318</v>
      </c>
    </row>
    <row r="19" spans="1:21" x14ac:dyDescent="0.2">
      <c r="A19" s="41">
        <v>17</v>
      </c>
      <c r="B19" s="17" t="s">
        <v>26</v>
      </c>
      <c r="C19" s="1" t="s">
        <v>458</v>
      </c>
      <c r="D19" s="5">
        <v>6.5</v>
      </c>
      <c r="E19" s="53">
        <v>703.44240000000002</v>
      </c>
      <c r="F19" s="39">
        <f t="shared" si="0"/>
        <v>702.43460000000005</v>
      </c>
      <c r="G19" s="8">
        <f t="shared" si="5"/>
        <v>748.44</v>
      </c>
      <c r="H19" s="2">
        <v>748.44100000000003</v>
      </c>
      <c r="I19" s="2">
        <v>255.23240000000001</v>
      </c>
      <c r="J19" s="2">
        <v>255.233</v>
      </c>
      <c r="K19" s="2">
        <f t="shared" si="1"/>
        <v>225.11260000000004</v>
      </c>
      <c r="L19" s="4">
        <v>225.1129</v>
      </c>
      <c r="M19" s="4">
        <f t="shared" si="2"/>
        <v>688.41890000000001</v>
      </c>
      <c r="N19" s="4">
        <v>688.42060000000004</v>
      </c>
      <c r="O19" s="35">
        <f t="shared" si="3"/>
        <v>704.4502</v>
      </c>
      <c r="P19" s="4">
        <v>704.44939999999997</v>
      </c>
      <c r="Q19" s="3">
        <v>184.07329999999999</v>
      </c>
      <c r="R19" s="4">
        <v>184.07320000000001</v>
      </c>
      <c r="S19" s="2">
        <f t="shared" si="7"/>
        <v>686.43970000000002</v>
      </c>
      <c r="T19" s="2">
        <f t="shared" si="6"/>
        <v>670.44479999999999</v>
      </c>
      <c r="U19" s="45" t="s">
        <v>314</v>
      </c>
    </row>
    <row r="20" spans="1:21" x14ac:dyDescent="0.2">
      <c r="A20" s="41">
        <v>18</v>
      </c>
      <c r="B20" s="57" t="s">
        <v>20</v>
      </c>
      <c r="C20" s="58" t="s">
        <v>459</v>
      </c>
      <c r="D20" s="5">
        <v>1.1000000000000001</v>
      </c>
      <c r="E20" s="53">
        <v>705.42169999999999</v>
      </c>
      <c r="F20" s="39">
        <f t="shared" si="0"/>
        <v>704.41390000000001</v>
      </c>
      <c r="G20" s="8">
        <f t="shared" si="5"/>
        <v>750.41930000000002</v>
      </c>
      <c r="H20" s="2">
        <v>704.41409999999996</v>
      </c>
      <c r="I20" s="2">
        <v>255.23240000000001</v>
      </c>
      <c r="J20" s="2">
        <v>255.23349999999999</v>
      </c>
      <c r="K20" s="2">
        <f>G20-523.3274+14.0156</f>
        <v>241.10750000000002</v>
      </c>
      <c r="L20" s="4" t="s">
        <v>42</v>
      </c>
      <c r="M20" s="4">
        <f>F20-59.0735</f>
        <v>645.34040000000005</v>
      </c>
      <c r="N20" s="4" t="s">
        <v>44</v>
      </c>
      <c r="O20" s="35">
        <f t="shared" si="3"/>
        <v>706.42949999999996</v>
      </c>
      <c r="P20" s="4">
        <v>706.42859999999996</v>
      </c>
      <c r="Q20" s="3">
        <v>184.07329999999999</v>
      </c>
      <c r="R20" s="4">
        <v>184.07329999999999</v>
      </c>
      <c r="S20" s="2">
        <f t="shared" si="7"/>
        <v>688.41899999999998</v>
      </c>
      <c r="T20" s="2">
        <f t="shared" si="6"/>
        <v>672.42409999999995</v>
      </c>
      <c r="U20" s="46" t="s">
        <v>320</v>
      </c>
    </row>
    <row r="21" spans="1:21" x14ac:dyDescent="0.2">
      <c r="A21" s="41">
        <v>19</v>
      </c>
      <c r="B21" s="57" t="s">
        <v>23</v>
      </c>
      <c r="C21" s="58" t="s">
        <v>599</v>
      </c>
      <c r="D21" s="5">
        <v>3.7</v>
      </c>
      <c r="E21" s="53">
        <v>705.45809999999994</v>
      </c>
      <c r="F21" s="39">
        <f t="shared" si="0"/>
        <v>704.45029999999997</v>
      </c>
      <c r="G21" s="8">
        <f t="shared" si="5"/>
        <v>750.45569999999998</v>
      </c>
      <c r="H21" s="2">
        <v>704.452</v>
      </c>
      <c r="I21" s="2">
        <v>255.23240000000001</v>
      </c>
      <c r="J21" s="2">
        <v>255.23310000000001</v>
      </c>
      <c r="K21" s="2">
        <f>G21-523.3274+14.0156</f>
        <v>241.14389999999997</v>
      </c>
      <c r="L21" s="4" t="s">
        <v>48</v>
      </c>
      <c r="M21" s="4">
        <f>F21-59.0735</f>
        <v>645.3768</v>
      </c>
      <c r="N21" s="4" t="s">
        <v>47</v>
      </c>
      <c r="O21" s="35">
        <f t="shared" si="3"/>
        <v>706.46589999999992</v>
      </c>
      <c r="P21" s="4">
        <v>706.46510000000001</v>
      </c>
      <c r="Q21" s="3">
        <v>184.07329999999999</v>
      </c>
      <c r="R21" s="4">
        <v>184.07329999999999</v>
      </c>
      <c r="S21" s="2">
        <f t="shared" si="7"/>
        <v>688.45539999999994</v>
      </c>
      <c r="T21" s="2">
        <f t="shared" si="6"/>
        <v>672.46049999999991</v>
      </c>
      <c r="U21" s="45" t="s">
        <v>314</v>
      </c>
    </row>
    <row r="22" spans="1:21" ht="13.5" customHeight="1" x14ac:dyDescent="0.2">
      <c r="A22" s="41">
        <v>20</v>
      </c>
      <c r="B22" s="17" t="s">
        <v>23</v>
      </c>
      <c r="C22" s="1" t="s">
        <v>461</v>
      </c>
      <c r="D22" s="5">
        <v>5.5</v>
      </c>
      <c r="E22" s="53">
        <v>705.45809999999994</v>
      </c>
      <c r="F22" s="39">
        <f t="shared" si="0"/>
        <v>704.45029999999997</v>
      </c>
      <c r="G22" s="8">
        <f t="shared" si="5"/>
        <v>750.45569999999998</v>
      </c>
      <c r="H22" s="2">
        <v>750.45719999999994</v>
      </c>
      <c r="I22" s="2">
        <v>255.23240000000001</v>
      </c>
      <c r="J22" s="2">
        <v>255.233</v>
      </c>
      <c r="K22" s="2">
        <f t="shared" si="1"/>
        <v>227.12829999999997</v>
      </c>
      <c r="L22" s="4" t="s">
        <v>59</v>
      </c>
      <c r="M22" s="4">
        <f t="shared" si="2"/>
        <v>690.43459999999993</v>
      </c>
      <c r="N22" s="4">
        <v>690.43610000000001</v>
      </c>
      <c r="O22" s="35">
        <f t="shared" si="3"/>
        <v>706.46589999999992</v>
      </c>
      <c r="P22" s="4">
        <v>706.46529999999996</v>
      </c>
      <c r="Q22" s="3">
        <v>184.07329999999999</v>
      </c>
      <c r="R22" s="4">
        <v>184.07310000000001</v>
      </c>
      <c r="S22" s="2">
        <f t="shared" si="7"/>
        <v>688.45539999999994</v>
      </c>
      <c r="T22" s="2">
        <f t="shared" si="6"/>
        <v>672.46049999999991</v>
      </c>
      <c r="U22" s="46" t="s">
        <v>321</v>
      </c>
    </row>
    <row r="23" spans="1:21" x14ac:dyDescent="0.2">
      <c r="A23" s="41">
        <v>21</v>
      </c>
      <c r="B23" s="57" t="s">
        <v>21</v>
      </c>
      <c r="C23" s="58" t="s">
        <v>462</v>
      </c>
      <c r="D23" s="5">
        <v>1.1000000000000001</v>
      </c>
      <c r="E23" s="53">
        <v>707.43730000000005</v>
      </c>
      <c r="F23" s="39">
        <f t="shared" si="0"/>
        <v>706.42950000000008</v>
      </c>
      <c r="G23" s="8">
        <f t="shared" si="5"/>
        <v>752.43490000000008</v>
      </c>
      <c r="H23" s="2">
        <v>706.43100000000004</v>
      </c>
      <c r="I23" s="2">
        <v>255.23240000000001</v>
      </c>
      <c r="J23" s="2">
        <v>255.233</v>
      </c>
      <c r="K23" s="2">
        <f>G23-523.3274+14.0156</f>
        <v>243.12310000000008</v>
      </c>
      <c r="L23" s="4" t="s">
        <v>45</v>
      </c>
      <c r="M23" s="4">
        <f>F23-59.0735</f>
        <v>647.35600000000011</v>
      </c>
      <c r="N23" s="4" t="s">
        <v>46</v>
      </c>
      <c r="O23" s="35">
        <f t="shared" si="3"/>
        <v>708.44510000000002</v>
      </c>
      <c r="P23" s="4">
        <v>708.44479999999999</v>
      </c>
      <c r="Q23" s="3">
        <v>184.07329999999999</v>
      </c>
      <c r="R23" s="4">
        <v>184.07329999999999</v>
      </c>
      <c r="S23" s="2">
        <f t="shared" si="7"/>
        <v>690.43460000000005</v>
      </c>
      <c r="T23" s="2">
        <f t="shared" si="6"/>
        <v>674.43970000000002</v>
      </c>
      <c r="U23" s="45" t="s">
        <v>314</v>
      </c>
    </row>
    <row r="24" spans="1:21" x14ac:dyDescent="0.2">
      <c r="A24" s="41">
        <v>22</v>
      </c>
      <c r="B24" s="17" t="s">
        <v>27</v>
      </c>
      <c r="C24" s="1" t="s">
        <v>463</v>
      </c>
      <c r="D24" s="5">
        <v>7.2</v>
      </c>
      <c r="E24" s="2">
        <v>717.45809999999994</v>
      </c>
      <c r="F24" s="39">
        <f t="shared" si="0"/>
        <v>716.45029999999997</v>
      </c>
      <c r="G24" s="8">
        <f t="shared" si="5"/>
        <v>762.45569999999998</v>
      </c>
      <c r="H24" s="2">
        <v>762.45759999999996</v>
      </c>
      <c r="I24" s="2">
        <v>255.23240000000001</v>
      </c>
      <c r="J24" s="2">
        <v>255.23310000000001</v>
      </c>
      <c r="K24" s="2">
        <f t="shared" si="1"/>
        <v>239.12829999999997</v>
      </c>
      <c r="L24" s="4">
        <v>239.12880000000001</v>
      </c>
      <c r="M24" s="4">
        <f t="shared" si="2"/>
        <v>702.43459999999993</v>
      </c>
      <c r="N24" s="4">
        <v>702.43520000000001</v>
      </c>
      <c r="O24" s="35">
        <f t="shared" si="3"/>
        <v>718.46589999999992</v>
      </c>
      <c r="P24" s="4">
        <v>718.46479999999997</v>
      </c>
      <c r="Q24" s="3">
        <v>184.07329999999999</v>
      </c>
      <c r="R24" s="4">
        <v>184.07320000000001</v>
      </c>
      <c r="S24" s="2">
        <f t="shared" si="7"/>
        <v>700.45539999999994</v>
      </c>
      <c r="T24" s="2">
        <f t="shared" si="6"/>
        <v>684.46049999999991</v>
      </c>
      <c r="U24" s="45" t="s">
        <v>314</v>
      </c>
    </row>
    <row r="25" spans="1:21" x14ac:dyDescent="0.2">
      <c r="A25" s="41">
        <v>23</v>
      </c>
      <c r="B25" s="57" t="s">
        <v>52</v>
      </c>
      <c r="C25" s="58" t="s">
        <v>464</v>
      </c>
      <c r="D25" s="5">
        <v>1.1000000000000001</v>
      </c>
      <c r="E25" s="53">
        <v>719.43730000000005</v>
      </c>
      <c r="F25" s="39">
        <f t="shared" si="0"/>
        <v>718.42950000000008</v>
      </c>
      <c r="G25" s="8">
        <f t="shared" si="5"/>
        <v>764.43490000000008</v>
      </c>
      <c r="H25" s="2">
        <v>718.43079999999998</v>
      </c>
      <c r="I25" s="2">
        <v>255.23240000000001</v>
      </c>
      <c r="J25" s="2">
        <v>255.2329</v>
      </c>
      <c r="K25" s="2">
        <f>G25-523.3274+14.0156</f>
        <v>255.12310000000008</v>
      </c>
      <c r="L25" s="4" t="s">
        <v>54</v>
      </c>
      <c r="M25" s="4">
        <f>F25-59.0735</f>
        <v>659.35600000000011</v>
      </c>
      <c r="N25" s="4" t="s">
        <v>53</v>
      </c>
      <c r="O25" s="35">
        <f t="shared" si="3"/>
        <v>720.44510000000002</v>
      </c>
      <c r="P25" s="4">
        <v>720.44449999999995</v>
      </c>
      <c r="Q25" s="3">
        <v>184.07329999999999</v>
      </c>
      <c r="R25" s="4">
        <v>184.07310000000001</v>
      </c>
      <c r="S25" s="2">
        <f t="shared" si="7"/>
        <v>702.43460000000005</v>
      </c>
      <c r="T25" s="2">
        <f t="shared" si="6"/>
        <v>686.43970000000002</v>
      </c>
      <c r="U25" s="45" t="s">
        <v>314</v>
      </c>
    </row>
    <row r="26" spans="1:21" x14ac:dyDescent="0.2">
      <c r="A26" s="41">
        <v>24</v>
      </c>
      <c r="B26" s="57" t="s">
        <v>24</v>
      </c>
      <c r="C26" s="58" t="s">
        <v>460</v>
      </c>
      <c r="D26" s="5">
        <v>1.3</v>
      </c>
      <c r="E26" s="53">
        <v>721.45299999999997</v>
      </c>
      <c r="F26" s="39">
        <f t="shared" si="0"/>
        <v>720.4452</v>
      </c>
      <c r="G26" s="8">
        <f t="shared" si="5"/>
        <v>766.45060000000001</v>
      </c>
      <c r="H26" s="2">
        <v>720.44640000000004</v>
      </c>
      <c r="I26" s="2">
        <v>255.23240000000001</v>
      </c>
      <c r="J26" s="2">
        <v>255.23310000000001</v>
      </c>
      <c r="K26" s="2">
        <f>G26-523.3274+14.0156</f>
        <v>257.1388</v>
      </c>
      <c r="L26" s="4" t="s">
        <v>50</v>
      </c>
      <c r="M26" s="4">
        <f>F26-59.0735</f>
        <v>661.37170000000003</v>
      </c>
      <c r="N26" s="4" t="s">
        <v>55</v>
      </c>
      <c r="O26" s="35">
        <f t="shared" si="3"/>
        <v>722.46079999999995</v>
      </c>
      <c r="P26" s="4">
        <v>722.46029999999996</v>
      </c>
      <c r="Q26" s="3">
        <v>184.07329999999999</v>
      </c>
      <c r="R26" s="4">
        <v>184.07320000000001</v>
      </c>
      <c r="S26" s="2">
        <f t="shared" si="7"/>
        <v>704.45029999999997</v>
      </c>
      <c r="T26" s="2">
        <f t="shared" si="6"/>
        <v>688.45539999999994</v>
      </c>
      <c r="U26" s="46" t="s">
        <v>322</v>
      </c>
    </row>
    <row r="27" spans="1:21" x14ac:dyDescent="0.2">
      <c r="A27" s="41">
        <v>25</v>
      </c>
      <c r="B27" s="17" t="s">
        <v>24</v>
      </c>
      <c r="C27" s="1" t="s">
        <v>465</v>
      </c>
      <c r="D27" s="5">
        <v>5.5</v>
      </c>
      <c r="E27" s="53">
        <v>721.45299999999997</v>
      </c>
      <c r="F27" s="39">
        <f t="shared" si="0"/>
        <v>720.4452</v>
      </c>
      <c r="G27" s="8">
        <f t="shared" si="5"/>
        <v>766.45060000000001</v>
      </c>
      <c r="H27" s="2">
        <v>766.452</v>
      </c>
      <c r="I27" s="2">
        <v>255.23240000000001</v>
      </c>
      <c r="J27" s="2">
        <v>255.23310000000001</v>
      </c>
      <c r="K27" s="2">
        <f t="shared" si="1"/>
        <v>243.1232</v>
      </c>
      <c r="L27" s="4" t="s">
        <v>69</v>
      </c>
      <c r="M27" s="4">
        <f t="shared" si="2"/>
        <v>706.42949999999996</v>
      </c>
      <c r="N27" s="4">
        <v>706.46860000000004</v>
      </c>
      <c r="O27" s="35">
        <f t="shared" si="3"/>
        <v>722.46079999999995</v>
      </c>
      <c r="P27" s="4">
        <v>722.46029999999996</v>
      </c>
      <c r="Q27" s="3">
        <v>184.07329999999999</v>
      </c>
      <c r="R27" s="4">
        <v>184.07310000000001</v>
      </c>
      <c r="S27" s="2">
        <f t="shared" si="7"/>
        <v>704.45029999999997</v>
      </c>
      <c r="T27" s="2">
        <f t="shared" si="6"/>
        <v>688.45539999999994</v>
      </c>
      <c r="U27" s="45" t="s">
        <v>314</v>
      </c>
    </row>
    <row r="28" spans="1:21" x14ac:dyDescent="0.2">
      <c r="A28" s="41">
        <v>26</v>
      </c>
      <c r="B28" s="57" t="s">
        <v>28</v>
      </c>
      <c r="C28" s="58" t="s">
        <v>466</v>
      </c>
      <c r="D28" s="5">
        <v>1.5</v>
      </c>
      <c r="E28" s="2">
        <v>733.45299999999997</v>
      </c>
      <c r="F28" s="39">
        <f t="shared" si="0"/>
        <v>732.4452</v>
      </c>
      <c r="G28" s="8">
        <f t="shared" si="5"/>
        <v>778.45060000000001</v>
      </c>
      <c r="H28" s="2">
        <v>732.44619999999998</v>
      </c>
      <c r="I28" s="2">
        <v>255.23240000000001</v>
      </c>
      <c r="J28" s="2">
        <v>255.23310000000001</v>
      </c>
      <c r="K28" s="2">
        <f>G28-523.3274+14.0156</f>
        <v>269.1388</v>
      </c>
      <c r="L28" s="4" t="s">
        <v>70</v>
      </c>
      <c r="M28" s="4">
        <f>F28-59.0735</f>
        <v>673.37170000000003</v>
      </c>
      <c r="N28" s="4" t="s">
        <v>56</v>
      </c>
      <c r="O28" s="35">
        <f t="shared" si="3"/>
        <v>734.46079999999995</v>
      </c>
      <c r="P28" s="4">
        <v>734.46079999999995</v>
      </c>
      <c r="Q28" s="3">
        <v>184.07329999999999</v>
      </c>
      <c r="R28" s="4">
        <v>184.07320000000001</v>
      </c>
      <c r="S28" s="2">
        <f t="shared" si="7"/>
        <v>716.45029999999997</v>
      </c>
      <c r="T28" s="2">
        <f t="shared" si="6"/>
        <v>700.45539999999994</v>
      </c>
      <c r="U28" s="45" t="s">
        <v>314</v>
      </c>
    </row>
    <row r="29" spans="1:21" x14ac:dyDescent="0.2">
      <c r="A29" s="41">
        <v>27</v>
      </c>
      <c r="B29" s="57" t="s">
        <v>25</v>
      </c>
      <c r="C29" s="58" t="s">
        <v>467</v>
      </c>
      <c r="D29" s="5">
        <v>1.1499999999999999</v>
      </c>
      <c r="E29" s="53">
        <v>737.4479</v>
      </c>
      <c r="F29" s="39">
        <f t="shared" si="0"/>
        <v>736.44010000000003</v>
      </c>
      <c r="G29" s="8">
        <f t="shared" si="5"/>
        <v>782.44550000000004</v>
      </c>
      <c r="H29" s="2">
        <v>736.44140000000004</v>
      </c>
      <c r="I29" s="2">
        <v>255.23240000000001</v>
      </c>
      <c r="J29" s="2">
        <v>255.233</v>
      </c>
      <c r="K29" s="2">
        <f>G29-523.3274+14.0156</f>
        <v>273.13370000000003</v>
      </c>
      <c r="L29" s="4" t="s">
        <v>51</v>
      </c>
      <c r="M29" s="4">
        <f>F29-59.0735</f>
        <v>677.36660000000006</v>
      </c>
      <c r="N29" s="4" t="s">
        <v>324</v>
      </c>
      <c r="O29" s="35">
        <f t="shared" si="3"/>
        <v>738.45569999999998</v>
      </c>
      <c r="P29" s="4">
        <v>738.4556</v>
      </c>
      <c r="Q29" s="3">
        <v>184.07329999999999</v>
      </c>
      <c r="R29" s="4">
        <v>184.07320000000001</v>
      </c>
      <c r="S29" s="2">
        <f t="shared" si="7"/>
        <v>720.4452</v>
      </c>
      <c r="T29" s="2">
        <f t="shared" si="6"/>
        <v>704.45029999999997</v>
      </c>
      <c r="U29" s="46" t="s">
        <v>314</v>
      </c>
    </row>
    <row r="30" spans="1:21" x14ac:dyDescent="0.2">
      <c r="A30" s="41">
        <v>28</v>
      </c>
      <c r="B30" s="57" t="s">
        <v>25</v>
      </c>
      <c r="C30" s="58" t="s">
        <v>468</v>
      </c>
      <c r="D30" s="5">
        <v>4.3</v>
      </c>
      <c r="E30" s="53">
        <v>737.4479</v>
      </c>
      <c r="F30" s="39">
        <f t="shared" si="0"/>
        <v>736.44010000000003</v>
      </c>
      <c r="G30" s="8">
        <f t="shared" si="5"/>
        <v>782.44550000000004</v>
      </c>
      <c r="H30" s="2">
        <v>782.447</v>
      </c>
      <c r="I30" s="2">
        <v>255.23240000000001</v>
      </c>
      <c r="J30" s="2">
        <v>255.233</v>
      </c>
      <c r="K30" s="2">
        <f t="shared" si="1"/>
        <v>259.11810000000003</v>
      </c>
      <c r="L30" s="4" t="s">
        <v>49</v>
      </c>
      <c r="M30" s="4">
        <f t="shared" si="2"/>
        <v>722.42439999999999</v>
      </c>
      <c r="N30" s="4">
        <v>722.42639999999994</v>
      </c>
      <c r="O30" s="35">
        <f t="shared" si="3"/>
        <v>738.45569999999998</v>
      </c>
      <c r="P30" s="4">
        <v>738.4556</v>
      </c>
      <c r="Q30" s="3">
        <v>184.07329999999999</v>
      </c>
      <c r="R30" s="4">
        <v>184.07320000000001</v>
      </c>
      <c r="S30" s="2">
        <f t="shared" si="7"/>
        <v>720.4452</v>
      </c>
      <c r="T30" s="2">
        <f t="shared" si="6"/>
        <v>704.45029999999997</v>
      </c>
      <c r="U30" s="46" t="s">
        <v>323</v>
      </c>
    </row>
    <row r="31" spans="1:21" x14ac:dyDescent="0.2">
      <c r="A31" s="41">
        <v>29</v>
      </c>
      <c r="B31" s="17" t="s">
        <v>29</v>
      </c>
      <c r="C31" s="1" t="s">
        <v>469</v>
      </c>
      <c r="D31" s="14" t="s">
        <v>71</v>
      </c>
      <c r="E31" s="2">
        <v>771.54139999999995</v>
      </c>
      <c r="F31" s="39">
        <f t="shared" si="0"/>
        <v>770.53359999999998</v>
      </c>
      <c r="G31" s="8">
        <f t="shared" si="5"/>
        <v>816.53899999999999</v>
      </c>
      <c r="H31" s="2">
        <v>816.54070000000002</v>
      </c>
      <c r="I31" s="2">
        <v>255.23240000000001</v>
      </c>
      <c r="J31" s="2">
        <v>255.2329</v>
      </c>
      <c r="K31" s="2">
        <f t="shared" si="1"/>
        <v>293.21159999999998</v>
      </c>
      <c r="L31" s="4">
        <v>293.2124</v>
      </c>
      <c r="M31" s="4">
        <f t="shared" si="2"/>
        <v>756.51789999999994</v>
      </c>
      <c r="N31" s="4">
        <v>756.51769999999999</v>
      </c>
      <c r="O31" s="35">
        <f t="shared" si="3"/>
        <v>772.54919999999993</v>
      </c>
      <c r="P31" s="4">
        <v>772.54849999999999</v>
      </c>
      <c r="Q31" s="3">
        <v>184.07329999999999</v>
      </c>
      <c r="R31" s="4">
        <v>184.07320000000001</v>
      </c>
      <c r="S31" s="2">
        <f t="shared" si="7"/>
        <v>754.53869999999995</v>
      </c>
      <c r="T31" s="2">
        <f t="shared" si="6"/>
        <v>738.54379999999992</v>
      </c>
      <c r="U31" s="45" t="s">
        <v>314</v>
      </c>
    </row>
    <row r="32" spans="1:21" x14ac:dyDescent="0.2">
      <c r="A32" s="41">
        <v>30</v>
      </c>
      <c r="B32" s="17" t="s">
        <v>30</v>
      </c>
      <c r="C32" s="1" t="s">
        <v>470</v>
      </c>
      <c r="D32" s="7" t="s">
        <v>72</v>
      </c>
      <c r="E32" s="2">
        <v>773.55709999999999</v>
      </c>
      <c r="F32" s="39">
        <f t="shared" si="0"/>
        <v>772.54930000000002</v>
      </c>
      <c r="G32" s="8">
        <f t="shared" si="5"/>
        <v>818.55470000000003</v>
      </c>
      <c r="H32" s="2">
        <v>818.55430000000001</v>
      </c>
      <c r="I32" s="2">
        <v>255.23240000000001</v>
      </c>
      <c r="J32" s="2">
        <v>255.2329</v>
      </c>
      <c r="K32" s="2">
        <f t="shared" si="1"/>
        <v>295.22730000000001</v>
      </c>
      <c r="L32" s="4">
        <v>295.22789999999998</v>
      </c>
      <c r="M32" s="4">
        <f t="shared" si="2"/>
        <v>758.53359999999998</v>
      </c>
      <c r="N32" s="4">
        <v>758.53369999999995</v>
      </c>
      <c r="O32" s="35">
        <f t="shared" si="3"/>
        <v>774.56489999999997</v>
      </c>
      <c r="P32" s="4">
        <v>774.56370000000004</v>
      </c>
      <c r="Q32" s="3">
        <v>184.07329999999999</v>
      </c>
      <c r="R32" s="4">
        <v>184.07310000000001</v>
      </c>
      <c r="S32" s="2">
        <f t="shared" si="7"/>
        <v>756.55439999999999</v>
      </c>
      <c r="T32" s="2">
        <f t="shared" si="6"/>
        <v>740.55949999999996</v>
      </c>
      <c r="U32" s="46" t="s">
        <v>325</v>
      </c>
    </row>
    <row r="33" spans="1:21" x14ac:dyDescent="0.2">
      <c r="A33" s="41">
        <v>31</v>
      </c>
      <c r="B33" s="17" t="s">
        <v>31</v>
      </c>
      <c r="C33" s="1" t="s">
        <v>471</v>
      </c>
      <c r="D33" s="7" t="s">
        <v>73</v>
      </c>
      <c r="E33" s="2">
        <v>787.53629999999998</v>
      </c>
      <c r="F33" s="39">
        <f t="shared" si="0"/>
        <v>786.52850000000001</v>
      </c>
      <c r="G33" s="8">
        <f t="shared" si="5"/>
        <v>832.53390000000002</v>
      </c>
      <c r="H33" s="2">
        <v>832.53539999999998</v>
      </c>
      <c r="I33" s="2">
        <v>255.23240000000001</v>
      </c>
      <c r="J33" s="2">
        <v>255.23269999999999</v>
      </c>
      <c r="K33" s="2">
        <f t="shared" si="1"/>
        <v>309.20650000000001</v>
      </c>
      <c r="L33" s="4">
        <v>309.20710000000003</v>
      </c>
      <c r="M33" s="4">
        <f t="shared" si="2"/>
        <v>772.51279999999997</v>
      </c>
      <c r="N33" s="4">
        <v>772.51170000000002</v>
      </c>
      <c r="O33" s="35">
        <f t="shared" si="3"/>
        <v>788.54409999999996</v>
      </c>
      <c r="P33" s="4">
        <v>788.54349999999999</v>
      </c>
      <c r="Q33" s="3">
        <v>184.07329999999999</v>
      </c>
      <c r="R33" s="4">
        <v>184.07310000000001</v>
      </c>
      <c r="S33" s="2">
        <f t="shared" si="7"/>
        <v>770.53359999999998</v>
      </c>
      <c r="T33" s="2">
        <f t="shared" si="6"/>
        <v>754.53869999999995</v>
      </c>
      <c r="U33" s="45" t="s">
        <v>314</v>
      </c>
    </row>
    <row r="34" spans="1:21" x14ac:dyDescent="0.2">
      <c r="A34" s="41">
        <v>32</v>
      </c>
      <c r="B34" s="17" t="s">
        <v>32</v>
      </c>
      <c r="C34" s="1" t="s">
        <v>472</v>
      </c>
      <c r="D34" s="7" t="s">
        <v>437</v>
      </c>
      <c r="E34" s="2">
        <v>789.55200000000002</v>
      </c>
      <c r="F34" s="39">
        <f t="shared" si="0"/>
        <v>788.54420000000005</v>
      </c>
      <c r="G34" s="8">
        <f t="shared" si="5"/>
        <v>834.54960000000005</v>
      </c>
      <c r="H34" s="2">
        <v>834.55079999999998</v>
      </c>
      <c r="I34" s="2">
        <v>255.23240000000001</v>
      </c>
      <c r="J34" s="2">
        <v>255.2329</v>
      </c>
      <c r="K34" s="2">
        <f t="shared" si="1"/>
        <v>311.22220000000004</v>
      </c>
      <c r="L34" s="4">
        <v>311.22280000000001</v>
      </c>
      <c r="M34" s="4">
        <f t="shared" si="2"/>
        <v>774.52850000000001</v>
      </c>
      <c r="N34" s="4">
        <v>774.52760000000001</v>
      </c>
      <c r="O34" s="35">
        <f t="shared" si="3"/>
        <v>790.5598</v>
      </c>
      <c r="P34" s="4">
        <v>790.55790000000002</v>
      </c>
      <c r="Q34" s="3">
        <v>184.07329999999999</v>
      </c>
      <c r="R34" s="4">
        <v>184.07310000000001</v>
      </c>
      <c r="S34" s="2">
        <f t="shared" si="7"/>
        <v>772.54930000000002</v>
      </c>
      <c r="T34" s="2">
        <f t="shared" si="6"/>
        <v>756.55439999999999</v>
      </c>
      <c r="U34" s="46" t="s">
        <v>326</v>
      </c>
    </row>
    <row r="35" spans="1:21" x14ac:dyDescent="0.2">
      <c r="A35" s="41">
        <v>33</v>
      </c>
      <c r="B35" s="17" t="s">
        <v>32</v>
      </c>
      <c r="C35" s="1" t="s">
        <v>473</v>
      </c>
      <c r="D35" s="7" t="s">
        <v>438</v>
      </c>
      <c r="E35" s="2">
        <v>789.55200000000002</v>
      </c>
      <c r="F35" s="39">
        <f t="shared" si="0"/>
        <v>788.54420000000005</v>
      </c>
      <c r="G35" s="8">
        <f t="shared" si="5"/>
        <v>834.54960000000005</v>
      </c>
      <c r="H35" s="2">
        <v>834.55100000000004</v>
      </c>
      <c r="I35" s="2">
        <v>255.23240000000001</v>
      </c>
      <c r="J35" s="2">
        <v>255.2329</v>
      </c>
      <c r="K35" s="2">
        <f t="shared" si="1"/>
        <v>311.22220000000004</v>
      </c>
      <c r="L35" s="4" t="s">
        <v>60</v>
      </c>
      <c r="M35" s="4">
        <f t="shared" si="2"/>
        <v>774.52850000000001</v>
      </c>
      <c r="N35" s="4" t="s">
        <v>61</v>
      </c>
      <c r="O35" s="35">
        <f t="shared" si="3"/>
        <v>790.5598</v>
      </c>
      <c r="P35" s="4">
        <v>790.55880000000002</v>
      </c>
      <c r="Q35" s="3">
        <v>184.07329999999999</v>
      </c>
      <c r="R35" s="4">
        <v>184.07310000000001</v>
      </c>
      <c r="S35" s="2">
        <f t="shared" si="7"/>
        <v>772.54930000000002</v>
      </c>
      <c r="T35" s="2">
        <f t="shared" si="6"/>
        <v>756.55439999999999</v>
      </c>
      <c r="U35" s="46" t="s">
        <v>327</v>
      </c>
    </row>
    <row r="36" spans="1:21" x14ac:dyDescent="0.2">
      <c r="A36" s="41">
        <v>34</v>
      </c>
      <c r="B36" s="17" t="s">
        <v>33</v>
      </c>
      <c r="C36" s="1" t="s">
        <v>474</v>
      </c>
      <c r="D36" s="7" t="s">
        <v>75</v>
      </c>
      <c r="E36" s="2">
        <v>803.53120000000001</v>
      </c>
      <c r="F36" s="39">
        <f t="shared" si="0"/>
        <v>802.52340000000004</v>
      </c>
      <c r="G36" s="8">
        <f t="shared" si="5"/>
        <v>848.52880000000005</v>
      </c>
      <c r="H36" s="2">
        <v>848.53049999999996</v>
      </c>
      <c r="I36" s="2">
        <v>255.23240000000001</v>
      </c>
      <c r="J36" s="2">
        <v>255.233</v>
      </c>
      <c r="K36" s="2">
        <f t="shared" si="1"/>
        <v>325.20140000000004</v>
      </c>
      <c r="L36" s="4">
        <v>325.20240000000001</v>
      </c>
      <c r="M36" s="4">
        <f t="shared" si="2"/>
        <v>788.5077</v>
      </c>
      <c r="N36" s="4">
        <v>788.50919999999996</v>
      </c>
      <c r="O36" s="35">
        <f t="shared" si="3"/>
        <v>804.53899999999999</v>
      </c>
      <c r="P36" s="4">
        <v>804.5385</v>
      </c>
      <c r="Q36" s="3">
        <v>184.07329999999999</v>
      </c>
      <c r="R36" s="4">
        <v>184.07320000000001</v>
      </c>
      <c r="S36" s="2">
        <f t="shared" si="7"/>
        <v>786.52850000000001</v>
      </c>
      <c r="T36" s="2">
        <f t="shared" si="6"/>
        <v>770.53359999999998</v>
      </c>
      <c r="U36" s="46" t="s">
        <v>328</v>
      </c>
    </row>
    <row r="37" spans="1:21" x14ac:dyDescent="0.2">
      <c r="A37" s="41">
        <v>35</v>
      </c>
      <c r="B37" s="57" t="s">
        <v>33</v>
      </c>
      <c r="C37" s="58" t="s">
        <v>475</v>
      </c>
      <c r="D37" s="7" t="s">
        <v>74</v>
      </c>
      <c r="E37" s="2">
        <v>803.53120000000001</v>
      </c>
      <c r="F37" s="39">
        <f t="shared" si="0"/>
        <v>802.52340000000004</v>
      </c>
      <c r="G37" s="8">
        <f t="shared" si="5"/>
        <v>848.52880000000005</v>
      </c>
      <c r="H37" s="2">
        <v>848.53049999999996</v>
      </c>
      <c r="I37" s="2">
        <v>255.23240000000001</v>
      </c>
      <c r="J37" s="2">
        <v>255.233</v>
      </c>
      <c r="K37" s="2">
        <f t="shared" si="1"/>
        <v>325.20140000000004</v>
      </c>
      <c r="L37" s="4" t="s">
        <v>63</v>
      </c>
      <c r="M37" s="4">
        <f t="shared" si="2"/>
        <v>788.5077</v>
      </c>
      <c r="N37" s="4" t="s">
        <v>62</v>
      </c>
      <c r="O37" s="35">
        <f t="shared" si="3"/>
        <v>804.53899999999999</v>
      </c>
      <c r="P37" s="4">
        <v>804.53769999999997</v>
      </c>
      <c r="Q37" s="3">
        <v>184.07329999999999</v>
      </c>
      <c r="R37" s="4">
        <v>184.07320000000001</v>
      </c>
      <c r="S37" s="2">
        <f t="shared" si="7"/>
        <v>786.52850000000001</v>
      </c>
      <c r="T37" s="2">
        <f t="shared" si="6"/>
        <v>770.53359999999998</v>
      </c>
      <c r="U37" s="46" t="s">
        <v>329</v>
      </c>
    </row>
    <row r="38" spans="1:21" x14ac:dyDescent="0.2">
      <c r="A38" s="41">
        <v>36</v>
      </c>
      <c r="B38" s="17" t="s">
        <v>34</v>
      </c>
      <c r="C38" s="1" t="s">
        <v>476</v>
      </c>
      <c r="D38" s="7" t="s">
        <v>77</v>
      </c>
      <c r="E38" s="2">
        <v>805.54690000000005</v>
      </c>
      <c r="F38" s="39">
        <f t="shared" si="0"/>
        <v>804.53910000000008</v>
      </c>
      <c r="G38" s="8">
        <f t="shared" si="5"/>
        <v>850.54450000000008</v>
      </c>
      <c r="H38" s="2">
        <v>850.54549999999995</v>
      </c>
      <c r="I38" s="2">
        <v>255.23240000000001</v>
      </c>
      <c r="J38" s="2">
        <v>255.233</v>
      </c>
      <c r="K38" s="2">
        <f t="shared" si="1"/>
        <v>327.21710000000007</v>
      </c>
      <c r="L38" s="4">
        <v>327.2183</v>
      </c>
      <c r="M38" s="4">
        <f t="shared" si="2"/>
        <v>790.52340000000004</v>
      </c>
      <c r="N38" s="4">
        <v>790.52480000000003</v>
      </c>
      <c r="O38" s="35">
        <f t="shared" si="3"/>
        <v>806.55470000000003</v>
      </c>
      <c r="P38" s="4">
        <v>806.55319999999995</v>
      </c>
      <c r="Q38" s="3">
        <v>184.07329999999999</v>
      </c>
      <c r="R38" s="4">
        <v>184.07320000000001</v>
      </c>
      <c r="S38" s="2">
        <f t="shared" si="7"/>
        <v>788.54420000000005</v>
      </c>
      <c r="T38" s="2">
        <f t="shared" si="6"/>
        <v>772.54930000000002</v>
      </c>
      <c r="U38" s="46" t="s">
        <v>331</v>
      </c>
    </row>
    <row r="39" spans="1:21" x14ac:dyDescent="0.2">
      <c r="A39" s="41">
        <v>37</v>
      </c>
      <c r="B39" s="57" t="s">
        <v>34</v>
      </c>
      <c r="C39" s="58" t="s">
        <v>477</v>
      </c>
      <c r="D39" s="7" t="s">
        <v>76</v>
      </c>
      <c r="E39" s="2">
        <v>805.54690000000005</v>
      </c>
      <c r="F39" s="39">
        <f t="shared" si="0"/>
        <v>804.53910000000008</v>
      </c>
      <c r="G39" s="8">
        <f t="shared" si="5"/>
        <v>850.54450000000008</v>
      </c>
      <c r="H39" s="2">
        <v>850.54549999999995</v>
      </c>
      <c r="I39" s="2">
        <v>255.23240000000001</v>
      </c>
      <c r="J39" s="2">
        <v>255.2328</v>
      </c>
      <c r="K39" s="2">
        <f t="shared" si="1"/>
        <v>327.21710000000007</v>
      </c>
      <c r="L39" s="4" t="s">
        <v>64</v>
      </c>
      <c r="M39" s="4">
        <f t="shared" si="2"/>
        <v>790.52340000000004</v>
      </c>
      <c r="N39" s="4" t="s">
        <v>65</v>
      </c>
      <c r="O39" s="35">
        <f t="shared" si="3"/>
        <v>806.55470000000003</v>
      </c>
      <c r="P39" s="4">
        <v>806.55460000000005</v>
      </c>
      <c r="Q39" s="3">
        <v>184.07329999999999</v>
      </c>
      <c r="R39" s="4">
        <v>184.07320000000001</v>
      </c>
      <c r="S39" s="2">
        <f t="shared" si="7"/>
        <v>788.54420000000005</v>
      </c>
      <c r="T39" s="2">
        <f t="shared" si="6"/>
        <v>772.54930000000002</v>
      </c>
      <c r="U39" s="46" t="s">
        <v>330</v>
      </c>
    </row>
    <row r="40" spans="1:21" x14ac:dyDescent="0.2">
      <c r="A40" s="42">
        <v>38</v>
      </c>
      <c r="B40" s="50" t="s">
        <v>35</v>
      </c>
      <c r="C40" s="24" t="s">
        <v>478</v>
      </c>
      <c r="D40" s="25" t="s">
        <v>79</v>
      </c>
      <c r="E40" s="26">
        <v>821.54179999999997</v>
      </c>
      <c r="F40" s="48">
        <f t="shared" si="0"/>
        <v>820.53399999999999</v>
      </c>
      <c r="G40" s="49">
        <f t="shared" si="5"/>
        <v>866.5394</v>
      </c>
      <c r="H40" s="26">
        <v>866.54070000000002</v>
      </c>
      <c r="I40" s="26">
        <v>255.23240000000001</v>
      </c>
      <c r="J40" s="26">
        <v>255.233</v>
      </c>
      <c r="K40" s="26">
        <f t="shared" si="1"/>
        <v>343.21199999999999</v>
      </c>
      <c r="L40" s="27" t="s">
        <v>66</v>
      </c>
      <c r="M40" s="27">
        <f t="shared" si="2"/>
        <v>806.51829999999995</v>
      </c>
      <c r="N40" s="27" t="s">
        <v>78</v>
      </c>
      <c r="O40" s="36">
        <f t="shared" si="3"/>
        <v>822.54959999999994</v>
      </c>
      <c r="P40" s="27">
        <v>822.54859999999996</v>
      </c>
      <c r="Q40" s="23">
        <v>184.07329999999999</v>
      </c>
      <c r="R40" s="27">
        <v>184.07310000000001</v>
      </c>
      <c r="S40" s="26">
        <f t="shared" si="7"/>
        <v>804.53909999999996</v>
      </c>
      <c r="T40" s="26">
        <f t="shared" si="6"/>
        <v>788.54419999999993</v>
      </c>
      <c r="U40" s="47" t="s">
        <v>332</v>
      </c>
    </row>
    <row r="41" spans="1:21" x14ac:dyDescent="0.4">
      <c r="J41" s="3"/>
      <c r="L41" s="3"/>
      <c r="N41" s="3"/>
    </row>
    <row r="42" spans="1:21" x14ac:dyDescent="0.4">
      <c r="A42" s="63" t="s">
        <v>546</v>
      </c>
      <c r="B42" s="64"/>
      <c r="C42" s="64"/>
      <c r="D42" s="28"/>
      <c r="E42" s="31"/>
      <c r="F42" s="65" t="s">
        <v>67</v>
      </c>
      <c r="G42" s="66"/>
      <c r="H42" s="66"/>
      <c r="I42" s="28"/>
      <c r="J42" s="28"/>
      <c r="K42" s="28"/>
      <c r="L42" s="28"/>
      <c r="M42" s="28"/>
      <c r="N42" s="29"/>
      <c r="O42" s="65" t="s">
        <v>68</v>
      </c>
      <c r="P42" s="66"/>
      <c r="Q42" s="66"/>
      <c r="R42" s="33"/>
      <c r="S42" s="30"/>
      <c r="T42" s="30"/>
      <c r="U42" s="43"/>
    </row>
    <row r="43" spans="1:21" ht="27.75" thickBot="1" x14ac:dyDescent="0.35">
      <c r="A43" s="40" t="s">
        <v>0</v>
      </c>
      <c r="B43" s="18" t="s">
        <v>1</v>
      </c>
      <c r="C43" s="18" t="s">
        <v>16</v>
      </c>
      <c r="D43" s="18" t="s">
        <v>3</v>
      </c>
      <c r="E43" s="18" t="s">
        <v>2</v>
      </c>
      <c r="F43" s="38" t="s">
        <v>205</v>
      </c>
      <c r="G43" s="56" t="s">
        <v>206</v>
      </c>
      <c r="H43" s="18" t="s">
        <v>4</v>
      </c>
      <c r="I43" s="20" t="s">
        <v>207</v>
      </c>
      <c r="J43" s="20" t="s">
        <v>208</v>
      </c>
      <c r="K43" s="20" t="s">
        <v>209</v>
      </c>
      <c r="L43" s="20" t="s">
        <v>210</v>
      </c>
      <c r="M43" s="20" t="s">
        <v>211</v>
      </c>
      <c r="N43" s="20" t="s">
        <v>212</v>
      </c>
      <c r="O43" s="37" t="s">
        <v>213</v>
      </c>
      <c r="P43" s="21" t="s">
        <v>313</v>
      </c>
      <c r="Q43" s="22" t="s">
        <v>203</v>
      </c>
      <c r="R43" s="21" t="s">
        <v>312</v>
      </c>
      <c r="S43" s="22" t="s">
        <v>433</v>
      </c>
      <c r="T43" s="22" t="s">
        <v>434</v>
      </c>
      <c r="U43" s="44" t="s">
        <v>214</v>
      </c>
    </row>
    <row r="44" spans="1:21" ht="13.5" thickTop="1" x14ac:dyDescent="0.2">
      <c r="A44" s="41">
        <v>1</v>
      </c>
      <c r="B44" s="3" t="s">
        <v>81</v>
      </c>
      <c r="C44" s="1" t="s">
        <v>479</v>
      </c>
      <c r="D44" s="5">
        <v>4.7</v>
      </c>
      <c r="E44" s="2">
        <v>579.35360000000003</v>
      </c>
      <c r="F44" s="39">
        <f t="shared" ref="F44:F74" si="8">E44-1.0078</f>
        <v>578.34580000000005</v>
      </c>
      <c r="G44" s="8">
        <f t="shared" ref="G44:G107" si="9">E44+44.9976</f>
        <v>624.35120000000006</v>
      </c>
      <c r="H44" s="2">
        <v>624.35239999999999</v>
      </c>
      <c r="I44" s="2">
        <v>255.23240000000001</v>
      </c>
      <c r="J44" s="2">
        <v>255.23320000000001</v>
      </c>
      <c r="K44" s="2">
        <f t="shared" ref="K44:K73" si="10">G44-523.3274</f>
        <v>101.02380000000005</v>
      </c>
      <c r="L44" s="2">
        <v>101.0232</v>
      </c>
      <c r="M44" s="4">
        <f t="shared" ref="M44:M73" si="11">G44-60.0211</f>
        <v>564.33010000000002</v>
      </c>
      <c r="N44" s="2">
        <v>564.33140000000003</v>
      </c>
      <c r="O44" s="35">
        <f t="shared" ref="O44:O74" si="12">E44+1.0078</f>
        <v>580.3614</v>
      </c>
      <c r="P44" s="4">
        <v>580.36120000000005</v>
      </c>
      <c r="Q44" s="3">
        <v>184.07329999999999</v>
      </c>
      <c r="R44" s="4">
        <v>184.07320000000001</v>
      </c>
      <c r="S44" s="2">
        <f t="shared" ref="S44:S107" si="13">O44-15.9949-1.0078-1.0078</f>
        <v>562.35090000000002</v>
      </c>
      <c r="T44" s="2">
        <f t="shared" ref="T44:T107" si="14">O44-15.9949-15.9949-1.0078-1.0078</f>
        <v>546.35599999999999</v>
      </c>
      <c r="U44" s="45" t="s">
        <v>314</v>
      </c>
    </row>
    <row r="45" spans="1:21" x14ac:dyDescent="0.2">
      <c r="A45" s="41">
        <v>2</v>
      </c>
      <c r="B45" s="57" t="s">
        <v>80</v>
      </c>
      <c r="C45" s="58" t="s">
        <v>480</v>
      </c>
      <c r="D45" s="5">
        <v>4.5</v>
      </c>
      <c r="E45" s="2">
        <v>581.36929999999995</v>
      </c>
      <c r="F45" s="39">
        <f t="shared" si="8"/>
        <v>580.36149999999998</v>
      </c>
      <c r="G45" s="8">
        <f t="shared" si="9"/>
        <v>626.36689999999999</v>
      </c>
      <c r="H45" s="2">
        <v>626.36829999999998</v>
      </c>
      <c r="I45" s="2">
        <v>255.23240000000001</v>
      </c>
      <c r="J45" s="2">
        <v>255.23310000000001</v>
      </c>
      <c r="K45" s="2">
        <f t="shared" si="10"/>
        <v>103.03949999999998</v>
      </c>
      <c r="L45" s="2">
        <v>103.0389</v>
      </c>
      <c r="M45" s="4">
        <f t="shared" si="11"/>
        <v>566.34579999999994</v>
      </c>
      <c r="N45" s="2">
        <v>566.34670000000006</v>
      </c>
      <c r="O45" s="35">
        <f t="shared" si="12"/>
        <v>582.37709999999993</v>
      </c>
      <c r="P45" s="4">
        <v>582.37729999999999</v>
      </c>
      <c r="Q45" s="3">
        <v>184.07329999999999</v>
      </c>
      <c r="R45" s="4">
        <v>184.07329999999999</v>
      </c>
      <c r="S45" s="2">
        <f t="shared" si="13"/>
        <v>564.36659999999995</v>
      </c>
      <c r="T45" s="2">
        <f t="shared" si="14"/>
        <v>548.37169999999992</v>
      </c>
      <c r="U45" s="45" t="s">
        <v>314</v>
      </c>
    </row>
    <row r="46" spans="1:21" x14ac:dyDescent="0.2">
      <c r="A46" s="41">
        <v>3</v>
      </c>
      <c r="B46" s="3" t="s">
        <v>82</v>
      </c>
      <c r="C46" s="1" t="s">
        <v>481</v>
      </c>
      <c r="D46" s="5">
        <v>5.0999999999999996</v>
      </c>
      <c r="E46" s="2">
        <v>593.36929999999995</v>
      </c>
      <c r="F46" s="39">
        <f t="shared" si="8"/>
        <v>592.36149999999998</v>
      </c>
      <c r="G46" s="8">
        <f t="shared" si="9"/>
        <v>638.36689999999999</v>
      </c>
      <c r="H46" s="2">
        <v>638.36789999999996</v>
      </c>
      <c r="I46" s="2">
        <v>255.23240000000001</v>
      </c>
      <c r="J46" s="2">
        <v>255.2329</v>
      </c>
      <c r="K46" s="2">
        <f t="shared" si="10"/>
        <v>115.03949999999998</v>
      </c>
      <c r="L46" s="2">
        <v>115.0389</v>
      </c>
      <c r="M46" s="4">
        <f t="shared" si="11"/>
        <v>578.34579999999994</v>
      </c>
      <c r="N46" s="2">
        <v>578.34609999999998</v>
      </c>
      <c r="O46" s="35">
        <f t="shared" si="12"/>
        <v>594.37709999999993</v>
      </c>
      <c r="P46" s="4">
        <v>594.37620000000004</v>
      </c>
      <c r="Q46" s="3">
        <v>184.07329999999999</v>
      </c>
      <c r="R46" s="4">
        <v>184.07320000000001</v>
      </c>
      <c r="S46" s="2">
        <f t="shared" si="13"/>
        <v>576.36659999999995</v>
      </c>
      <c r="T46" s="2">
        <f t="shared" si="14"/>
        <v>560.37169999999992</v>
      </c>
      <c r="U46" s="45" t="s">
        <v>314</v>
      </c>
    </row>
    <row r="47" spans="1:21" x14ac:dyDescent="0.2">
      <c r="A47" s="41">
        <v>4</v>
      </c>
      <c r="B47" s="3" t="s">
        <v>83</v>
      </c>
      <c r="C47" s="1" t="s">
        <v>482</v>
      </c>
      <c r="D47" s="5">
        <v>1.2</v>
      </c>
      <c r="E47" s="2">
        <v>595.34850000000006</v>
      </c>
      <c r="F47" s="39">
        <f t="shared" si="8"/>
        <v>594.34070000000008</v>
      </c>
      <c r="G47" s="8">
        <f t="shared" si="9"/>
        <v>640.34610000000009</v>
      </c>
      <c r="H47" s="2">
        <v>594.3415</v>
      </c>
      <c r="I47" s="2">
        <v>255.23240000000001</v>
      </c>
      <c r="J47" s="2">
        <v>255.233</v>
      </c>
      <c r="K47" s="2">
        <f>G47-523.3274+14.0156</f>
        <v>131.03430000000009</v>
      </c>
      <c r="L47" s="2" t="s">
        <v>84</v>
      </c>
      <c r="M47" s="4">
        <f>F47-59.0735</f>
        <v>535.26720000000012</v>
      </c>
      <c r="N47" s="2" t="s">
        <v>85</v>
      </c>
      <c r="O47" s="35">
        <f t="shared" si="12"/>
        <v>596.35630000000003</v>
      </c>
      <c r="P47" s="4">
        <v>596.35569999999996</v>
      </c>
      <c r="Q47" s="3">
        <v>184.07329999999999</v>
      </c>
      <c r="R47" s="4">
        <v>184.07320000000001</v>
      </c>
      <c r="S47" s="2">
        <f t="shared" si="13"/>
        <v>578.34580000000005</v>
      </c>
      <c r="T47" s="2">
        <f t="shared" si="14"/>
        <v>562.35090000000002</v>
      </c>
      <c r="U47" s="45" t="s">
        <v>314</v>
      </c>
    </row>
    <row r="48" spans="1:21" x14ac:dyDescent="0.2">
      <c r="A48" s="41">
        <v>5</v>
      </c>
      <c r="B48" s="57" t="s">
        <v>86</v>
      </c>
      <c r="C48" s="58" t="s">
        <v>483</v>
      </c>
      <c r="D48" s="5">
        <v>4.0999999999999996</v>
      </c>
      <c r="E48" s="2">
        <v>597.36419999999998</v>
      </c>
      <c r="F48" s="39">
        <f t="shared" si="8"/>
        <v>596.35640000000001</v>
      </c>
      <c r="G48" s="8">
        <f t="shared" si="9"/>
        <v>642.36180000000002</v>
      </c>
      <c r="H48" s="2">
        <v>642.36289999999997</v>
      </c>
      <c r="I48" s="2">
        <v>255.23240000000001</v>
      </c>
      <c r="J48" s="2">
        <v>255.23310000000001</v>
      </c>
      <c r="K48" s="2">
        <f t="shared" si="10"/>
        <v>119.03440000000001</v>
      </c>
      <c r="L48" s="2" t="s">
        <v>333</v>
      </c>
      <c r="M48" s="4">
        <f t="shared" si="11"/>
        <v>582.34069999999997</v>
      </c>
      <c r="N48" s="2">
        <v>582.34220000000005</v>
      </c>
      <c r="O48" s="35">
        <f t="shared" si="12"/>
        <v>598.37199999999996</v>
      </c>
      <c r="P48" s="4">
        <v>598.37149999999997</v>
      </c>
      <c r="Q48" s="3">
        <v>184.07329999999999</v>
      </c>
      <c r="R48" s="4">
        <v>184.07320000000001</v>
      </c>
      <c r="S48" s="2">
        <f t="shared" si="13"/>
        <v>580.36149999999998</v>
      </c>
      <c r="T48" s="2">
        <f t="shared" si="14"/>
        <v>564.36659999999995</v>
      </c>
      <c r="U48" s="45" t="s">
        <v>314</v>
      </c>
    </row>
    <row r="49" spans="1:21" x14ac:dyDescent="0.2">
      <c r="A49" s="41">
        <v>6</v>
      </c>
      <c r="B49" s="3" t="s">
        <v>87</v>
      </c>
      <c r="C49" s="1" t="s">
        <v>484</v>
      </c>
      <c r="D49" s="5">
        <v>5.2</v>
      </c>
      <c r="E49" s="2">
        <v>605.36929999999995</v>
      </c>
      <c r="F49" s="39">
        <f t="shared" si="8"/>
        <v>604.36149999999998</v>
      </c>
      <c r="G49" s="8">
        <f t="shared" si="9"/>
        <v>650.36689999999999</v>
      </c>
      <c r="H49" s="2">
        <v>650.3682</v>
      </c>
      <c r="I49" s="2">
        <v>255.23240000000001</v>
      </c>
      <c r="J49" s="2">
        <v>255.23320000000001</v>
      </c>
      <c r="K49" s="2">
        <f t="shared" si="10"/>
        <v>127.03949999999998</v>
      </c>
      <c r="L49" s="2">
        <v>127.039</v>
      </c>
      <c r="M49" s="4">
        <f t="shared" si="11"/>
        <v>590.34579999999994</v>
      </c>
      <c r="N49" s="2">
        <v>590.34690000000001</v>
      </c>
      <c r="O49" s="35">
        <f t="shared" si="12"/>
        <v>606.37709999999993</v>
      </c>
      <c r="P49" s="4">
        <v>606.37599999999998</v>
      </c>
      <c r="Q49" s="3">
        <v>184.07329999999999</v>
      </c>
      <c r="R49" s="4">
        <v>184.07320000000001</v>
      </c>
      <c r="S49" s="2">
        <f t="shared" si="13"/>
        <v>588.36659999999995</v>
      </c>
      <c r="T49" s="2">
        <f t="shared" si="14"/>
        <v>572.37169999999992</v>
      </c>
      <c r="U49" s="45" t="s">
        <v>314</v>
      </c>
    </row>
    <row r="50" spans="1:21" x14ac:dyDescent="0.2">
      <c r="A50" s="41">
        <v>7</v>
      </c>
      <c r="B50" s="3" t="s">
        <v>90</v>
      </c>
      <c r="C50" s="1" t="s">
        <v>485</v>
      </c>
      <c r="D50" s="5">
        <v>1.4</v>
      </c>
      <c r="E50" s="2">
        <v>609.36419999999998</v>
      </c>
      <c r="F50" s="39">
        <f t="shared" si="8"/>
        <v>608.35640000000001</v>
      </c>
      <c r="G50" s="8">
        <f t="shared" si="9"/>
        <v>654.36180000000002</v>
      </c>
      <c r="H50" s="2">
        <v>608.35730000000001</v>
      </c>
      <c r="I50" s="2">
        <v>255.23240000000001</v>
      </c>
      <c r="J50" s="2">
        <v>255.2329</v>
      </c>
      <c r="K50" s="2">
        <f>G50-523.3274+14.0156</f>
        <v>145.05000000000001</v>
      </c>
      <c r="L50" s="2" t="s">
        <v>91</v>
      </c>
      <c r="M50" s="4">
        <f>F50-59.0735</f>
        <v>549.28290000000004</v>
      </c>
      <c r="N50" s="2" t="s">
        <v>92</v>
      </c>
      <c r="O50" s="35">
        <f t="shared" si="12"/>
        <v>610.37199999999996</v>
      </c>
      <c r="P50" s="4">
        <v>610.37139999999999</v>
      </c>
      <c r="Q50" s="3">
        <v>184.07329999999999</v>
      </c>
      <c r="R50" s="4">
        <v>184.07320000000001</v>
      </c>
      <c r="S50" s="2">
        <f t="shared" si="13"/>
        <v>592.36149999999998</v>
      </c>
      <c r="T50" s="2">
        <f t="shared" si="14"/>
        <v>576.36659999999995</v>
      </c>
      <c r="U50" s="45" t="s">
        <v>314</v>
      </c>
    </row>
    <row r="51" spans="1:21" x14ac:dyDescent="0.2">
      <c r="A51" s="41">
        <v>8</v>
      </c>
      <c r="B51" s="3" t="s">
        <v>93</v>
      </c>
      <c r="C51" s="1" t="s">
        <v>486</v>
      </c>
      <c r="D51" s="5">
        <v>5.8</v>
      </c>
      <c r="E51" s="2">
        <v>619.38490000000002</v>
      </c>
      <c r="F51" s="39">
        <f t="shared" si="8"/>
        <v>618.37710000000004</v>
      </c>
      <c r="G51" s="8">
        <f t="shared" si="9"/>
        <v>664.38250000000005</v>
      </c>
      <c r="H51" s="2">
        <v>664.38379999999995</v>
      </c>
      <c r="I51" s="2">
        <v>255.23240000000001</v>
      </c>
      <c r="J51" s="2">
        <v>255.233</v>
      </c>
      <c r="K51" s="2">
        <f t="shared" si="10"/>
        <v>141.05510000000004</v>
      </c>
      <c r="L51" s="2">
        <v>141.0547</v>
      </c>
      <c r="M51" s="4">
        <f t="shared" si="11"/>
        <v>604.3614</v>
      </c>
      <c r="N51" s="2">
        <v>604.36249999999995</v>
      </c>
      <c r="O51" s="35">
        <f t="shared" si="12"/>
        <v>620.39269999999999</v>
      </c>
      <c r="P51" s="4">
        <v>620.39189999999996</v>
      </c>
      <c r="Q51" s="3">
        <v>184.07329999999999</v>
      </c>
      <c r="R51" s="4">
        <v>184.07320000000001</v>
      </c>
      <c r="S51" s="2">
        <f t="shared" si="13"/>
        <v>602.38220000000001</v>
      </c>
      <c r="T51" s="2">
        <f t="shared" si="14"/>
        <v>586.38729999999998</v>
      </c>
      <c r="U51" s="45" t="s">
        <v>314</v>
      </c>
    </row>
    <row r="52" spans="1:21" x14ac:dyDescent="0.2">
      <c r="A52" s="41">
        <v>9</v>
      </c>
      <c r="B52" s="3" t="s">
        <v>96</v>
      </c>
      <c r="C52" s="1" t="s">
        <v>487</v>
      </c>
      <c r="D52" s="5">
        <v>5.6</v>
      </c>
      <c r="E52" s="2">
        <v>621.40060000000005</v>
      </c>
      <c r="F52" s="39">
        <f t="shared" si="8"/>
        <v>620.39280000000008</v>
      </c>
      <c r="G52" s="8">
        <f t="shared" si="9"/>
        <v>666.39820000000009</v>
      </c>
      <c r="H52" s="2">
        <v>666.39970000000005</v>
      </c>
      <c r="I52" s="2">
        <v>255.23240000000001</v>
      </c>
      <c r="J52" s="2">
        <v>255.23320000000001</v>
      </c>
      <c r="K52" s="2">
        <f t="shared" si="10"/>
        <v>143.07080000000008</v>
      </c>
      <c r="L52" s="2">
        <v>143.07040000000001</v>
      </c>
      <c r="M52" s="4">
        <f t="shared" si="11"/>
        <v>606.37710000000004</v>
      </c>
      <c r="N52" s="2">
        <v>606.37670000000003</v>
      </c>
      <c r="O52" s="35">
        <f t="shared" si="12"/>
        <v>622.40840000000003</v>
      </c>
      <c r="P52" s="4">
        <v>622.40549999999996</v>
      </c>
      <c r="Q52" s="3">
        <v>184.07329999999999</v>
      </c>
      <c r="R52" s="4">
        <v>184.07320000000001</v>
      </c>
      <c r="S52" s="2">
        <f t="shared" si="13"/>
        <v>604.39790000000005</v>
      </c>
      <c r="T52" s="2">
        <f t="shared" si="14"/>
        <v>588.40300000000002</v>
      </c>
      <c r="U52" s="45" t="s">
        <v>314</v>
      </c>
    </row>
    <row r="53" spans="1:21" x14ac:dyDescent="0.2">
      <c r="A53" s="41">
        <v>10</v>
      </c>
      <c r="B53" s="3" t="s">
        <v>98</v>
      </c>
      <c r="C53" s="1" t="s">
        <v>488</v>
      </c>
      <c r="D53" s="5" t="s">
        <v>97</v>
      </c>
      <c r="E53" s="2">
        <v>623.37980000000005</v>
      </c>
      <c r="F53" s="39">
        <f t="shared" si="8"/>
        <v>622.37200000000007</v>
      </c>
      <c r="G53" s="8">
        <f t="shared" si="9"/>
        <v>668.37740000000008</v>
      </c>
      <c r="H53" s="2">
        <v>668.37860000000001</v>
      </c>
      <c r="I53" s="2">
        <v>255.23240000000001</v>
      </c>
      <c r="J53" s="2">
        <v>255.233</v>
      </c>
      <c r="K53" s="2">
        <f t="shared" si="10"/>
        <v>145.05000000000007</v>
      </c>
      <c r="L53" s="2">
        <v>145.0496</v>
      </c>
      <c r="M53" s="4">
        <f t="shared" si="11"/>
        <v>608.35630000000003</v>
      </c>
      <c r="N53" s="2">
        <v>608.35799999999995</v>
      </c>
      <c r="O53" s="35">
        <f t="shared" si="12"/>
        <v>624.38760000000002</v>
      </c>
      <c r="P53" s="4">
        <v>624.38750000000005</v>
      </c>
      <c r="Q53" s="3">
        <v>184.07329999999999</v>
      </c>
      <c r="R53" s="4">
        <v>184.07320000000001</v>
      </c>
      <c r="S53" s="2">
        <f t="shared" si="13"/>
        <v>606.37710000000004</v>
      </c>
      <c r="T53" s="2">
        <f t="shared" si="14"/>
        <v>590.38220000000001</v>
      </c>
      <c r="U53" s="45" t="s">
        <v>314</v>
      </c>
    </row>
    <row r="54" spans="1:21" x14ac:dyDescent="0.2">
      <c r="A54" s="41">
        <v>11</v>
      </c>
      <c r="B54" s="3" t="s">
        <v>99</v>
      </c>
      <c r="C54" s="1" t="s">
        <v>489</v>
      </c>
      <c r="D54" s="5">
        <v>6.2</v>
      </c>
      <c r="E54" s="2">
        <v>633.40060000000005</v>
      </c>
      <c r="F54" s="39">
        <f t="shared" si="8"/>
        <v>632.39280000000008</v>
      </c>
      <c r="G54" s="8">
        <f t="shared" si="9"/>
        <v>678.39820000000009</v>
      </c>
      <c r="H54" s="2">
        <v>678.39940000000001</v>
      </c>
      <c r="I54" s="2">
        <v>255.23240000000001</v>
      </c>
      <c r="J54" s="2">
        <v>255.233</v>
      </c>
      <c r="K54" s="2">
        <f t="shared" si="10"/>
        <v>155.07080000000008</v>
      </c>
      <c r="L54" s="2">
        <v>155.07040000000001</v>
      </c>
      <c r="M54" s="4">
        <f t="shared" si="11"/>
        <v>618.37710000000004</v>
      </c>
      <c r="N54" s="2">
        <v>618.37840000000006</v>
      </c>
      <c r="O54" s="35">
        <f t="shared" si="12"/>
        <v>634.40840000000003</v>
      </c>
      <c r="P54" s="4">
        <v>634.40750000000003</v>
      </c>
      <c r="Q54" s="3">
        <v>184.07329999999999</v>
      </c>
      <c r="R54" s="4">
        <v>184.07310000000001</v>
      </c>
      <c r="S54" s="2">
        <f t="shared" si="13"/>
        <v>616.39790000000005</v>
      </c>
      <c r="T54" s="2">
        <f t="shared" si="14"/>
        <v>600.40300000000002</v>
      </c>
      <c r="U54" s="45" t="s">
        <v>314</v>
      </c>
    </row>
    <row r="55" spans="1:21" x14ac:dyDescent="0.2">
      <c r="A55" s="41">
        <v>12</v>
      </c>
      <c r="B55" s="57" t="s">
        <v>100</v>
      </c>
      <c r="C55" s="58" t="s">
        <v>490</v>
      </c>
      <c r="D55" s="5">
        <v>1.6</v>
      </c>
      <c r="E55" s="2">
        <v>635.37980000000005</v>
      </c>
      <c r="F55" s="39">
        <f t="shared" si="8"/>
        <v>634.37200000000007</v>
      </c>
      <c r="G55" s="8">
        <f t="shared" si="9"/>
        <v>680.37740000000008</v>
      </c>
      <c r="H55" s="2">
        <v>634.37310000000002</v>
      </c>
      <c r="I55" s="2">
        <v>255.23240000000001</v>
      </c>
      <c r="J55" s="2">
        <v>255.2329</v>
      </c>
      <c r="K55" s="2">
        <f>G55-523.3274+14.0156</f>
        <v>171.06560000000007</v>
      </c>
      <c r="L55" s="2" t="s">
        <v>101</v>
      </c>
      <c r="M55" s="4">
        <f>F55-59.0735</f>
        <v>575.2985000000001</v>
      </c>
      <c r="N55" s="2" t="s">
        <v>102</v>
      </c>
      <c r="O55" s="35">
        <f t="shared" si="12"/>
        <v>636.38760000000002</v>
      </c>
      <c r="P55" s="4">
        <v>636.38720000000001</v>
      </c>
      <c r="Q55" s="3">
        <v>184.07329999999999</v>
      </c>
      <c r="R55" s="4">
        <v>184.07329999999999</v>
      </c>
      <c r="S55" s="2">
        <f t="shared" si="13"/>
        <v>618.37710000000004</v>
      </c>
      <c r="T55" s="2">
        <f t="shared" si="14"/>
        <v>602.38220000000001</v>
      </c>
      <c r="U55" s="45" t="s">
        <v>314</v>
      </c>
    </row>
    <row r="56" spans="1:21" x14ac:dyDescent="0.2">
      <c r="A56" s="41">
        <v>13</v>
      </c>
      <c r="B56" s="3" t="s">
        <v>100</v>
      </c>
      <c r="C56" s="1" t="s">
        <v>491</v>
      </c>
      <c r="D56" s="5">
        <v>5.6</v>
      </c>
      <c r="E56" s="2">
        <v>635.37980000000005</v>
      </c>
      <c r="F56" s="39">
        <f t="shared" si="8"/>
        <v>634.37200000000007</v>
      </c>
      <c r="G56" s="8">
        <f t="shared" si="9"/>
        <v>680.37740000000008</v>
      </c>
      <c r="H56" s="2">
        <v>680.37840000000006</v>
      </c>
      <c r="I56" s="2">
        <v>255.23240000000001</v>
      </c>
      <c r="J56" s="2">
        <v>255.23310000000001</v>
      </c>
      <c r="K56" s="2">
        <f t="shared" si="10"/>
        <v>157.05000000000007</v>
      </c>
      <c r="L56" s="2">
        <v>157.0498</v>
      </c>
      <c r="M56" s="4">
        <f t="shared" si="11"/>
        <v>620.35630000000003</v>
      </c>
      <c r="N56" s="2">
        <v>620.35820000000001</v>
      </c>
      <c r="O56" s="35">
        <f t="shared" si="12"/>
        <v>636.38760000000002</v>
      </c>
      <c r="P56" s="4">
        <v>636.38679999999999</v>
      </c>
      <c r="Q56" s="3">
        <v>184.07329999999999</v>
      </c>
      <c r="R56" s="4">
        <v>184.07320000000001</v>
      </c>
      <c r="S56" s="2">
        <f t="shared" si="13"/>
        <v>618.37710000000004</v>
      </c>
      <c r="T56" s="2">
        <f t="shared" si="14"/>
        <v>602.38220000000001</v>
      </c>
      <c r="U56" s="45" t="s">
        <v>314</v>
      </c>
    </row>
    <row r="57" spans="1:21" x14ac:dyDescent="0.2">
      <c r="A57" s="41">
        <v>14</v>
      </c>
      <c r="B57" s="3" t="s">
        <v>103</v>
      </c>
      <c r="C57" s="1" t="s">
        <v>492</v>
      </c>
      <c r="D57" s="5">
        <v>5.3</v>
      </c>
      <c r="E57" s="2">
        <v>637.39549999999997</v>
      </c>
      <c r="F57" s="39">
        <f t="shared" si="8"/>
        <v>636.3877</v>
      </c>
      <c r="G57" s="8">
        <f t="shared" si="9"/>
        <v>682.3931</v>
      </c>
      <c r="H57" s="2">
        <v>682.39480000000003</v>
      </c>
      <c r="I57" s="2">
        <v>255.23240000000001</v>
      </c>
      <c r="J57" s="2">
        <v>255.233</v>
      </c>
      <c r="K57" s="2">
        <f t="shared" si="10"/>
        <v>159.06569999999999</v>
      </c>
      <c r="L57" s="2" t="s">
        <v>334</v>
      </c>
      <c r="M57" s="4">
        <f t="shared" si="11"/>
        <v>622.37199999999996</v>
      </c>
      <c r="N57" s="2">
        <v>622.37300000000005</v>
      </c>
      <c r="O57" s="35">
        <f t="shared" si="12"/>
        <v>638.40329999999994</v>
      </c>
      <c r="P57" s="4">
        <v>638.40229999999997</v>
      </c>
      <c r="Q57" s="3">
        <v>184.07329999999999</v>
      </c>
      <c r="R57" s="4">
        <v>184.07320000000001</v>
      </c>
      <c r="S57" s="2">
        <f t="shared" si="13"/>
        <v>620.39279999999997</v>
      </c>
      <c r="T57" s="2">
        <f t="shared" si="14"/>
        <v>604.39789999999994</v>
      </c>
      <c r="U57" s="45" t="s">
        <v>314</v>
      </c>
    </row>
    <row r="58" spans="1:21" x14ac:dyDescent="0.2">
      <c r="A58" s="41">
        <v>15</v>
      </c>
      <c r="B58" s="57" t="s">
        <v>104</v>
      </c>
      <c r="C58" s="58" t="s">
        <v>493</v>
      </c>
      <c r="D58" s="5">
        <v>3.4</v>
      </c>
      <c r="E58" s="2">
        <v>639.37469999999996</v>
      </c>
      <c r="F58" s="39">
        <f t="shared" si="8"/>
        <v>638.36689999999999</v>
      </c>
      <c r="G58" s="8">
        <f t="shared" si="9"/>
        <v>684.3723</v>
      </c>
      <c r="H58" s="2">
        <v>684.37339999999995</v>
      </c>
      <c r="I58" s="2">
        <v>255.23240000000001</v>
      </c>
      <c r="J58" s="2">
        <v>255.233</v>
      </c>
      <c r="K58" s="2">
        <f t="shared" si="10"/>
        <v>161.04489999999998</v>
      </c>
      <c r="L58" s="2" t="s">
        <v>105</v>
      </c>
      <c r="M58" s="4">
        <f t="shared" si="11"/>
        <v>624.35119999999995</v>
      </c>
      <c r="N58" s="2" t="s">
        <v>106</v>
      </c>
      <c r="O58" s="35">
        <f t="shared" si="12"/>
        <v>640.38249999999994</v>
      </c>
      <c r="P58" s="4">
        <v>640.38210000000004</v>
      </c>
      <c r="Q58" s="3">
        <v>184.07329999999999</v>
      </c>
      <c r="R58" s="4">
        <v>184.07320000000001</v>
      </c>
      <c r="S58" s="2">
        <f t="shared" si="13"/>
        <v>622.37199999999996</v>
      </c>
      <c r="T58" s="2">
        <f t="shared" si="14"/>
        <v>606.37709999999993</v>
      </c>
      <c r="U58" s="46" t="s">
        <v>335</v>
      </c>
    </row>
    <row r="59" spans="1:21" x14ac:dyDescent="0.2">
      <c r="A59" s="41">
        <v>16</v>
      </c>
      <c r="B59" s="3" t="s">
        <v>107</v>
      </c>
      <c r="C59" s="1" t="s">
        <v>494</v>
      </c>
      <c r="D59" s="5">
        <v>6.3</v>
      </c>
      <c r="E59" s="2">
        <v>645.40060000000005</v>
      </c>
      <c r="F59" s="39">
        <f t="shared" si="8"/>
        <v>644.39280000000008</v>
      </c>
      <c r="G59" s="8">
        <f t="shared" si="9"/>
        <v>690.39820000000009</v>
      </c>
      <c r="H59" s="2">
        <v>690.39949999999999</v>
      </c>
      <c r="I59" s="2">
        <v>255.23240000000001</v>
      </c>
      <c r="J59" s="2">
        <v>255.233</v>
      </c>
      <c r="K59" s="2">
        <f t="shared" si="10"/>
        <v>167.07080000000008</v>
      </c>
      <c r="L59" s="2">
        <v>167.07060000000001</v>
      </c>
      <c r="M59" s="4">
        <f t="shared" si="11"/>
        <v>630.37710000000004</v>
      </c>
      <c r="N59" s="2">
        <v>630.3777</v>
      </c>
      <c r="O59" s="35">
        <f t="shared" si="12"/>
        <v>646.40840000000003</v>
      </c>
      <c r="P59" s="4">
        <v>646.4076</v>
      </c>
      <c r="Q59" s="3">
        <v>184.07329999999999</v>
      </c>
      <c r="R59" s="4">
        <v>184.07310000000001</v>
      </c>
      <c r="S59" s="2">
        <f t="shared" si="13"/>
        <v>628.39790000000005</v>
      </c>
      <c r="T59" s="2">
        <f t="shared" si="14"/>
        <v>612.40300000000002</v>
      </c>
      <c r="U59" s="45" t="s">
        <v>314</v>
      </c>
    </row>
    <row r="60" spans="1:21" x14ac:dyDescent="0.2">
      <c r="A60" s="41">
        <v>17</v>
      </c>
      <c r="B60" s="57" t="s">
        <v>108</v>
      </c>
      <c r="C60" s="58" t="s">
        <v>495</v>
      </c>
      <c r="D60" s="5">
        <v>4.5999999999999996</v>
      </c>
      <c r="E60" s="2">
        <v>647.37980000000005</v>
      </c>
      <c r="F60" s="39">
        <f t="shared" si="8"/>
        <v>646.37200000000007</v>
      </c>
      <c r="G60" s="8">
        <f t="shared" si="9"/>
        <v>692.37740000000008</v>
      </c>
      <c r="H60" s="2">
        <v>692.37869999999998</v>
      </c>
      <c r="I60" s="2">
        <v>255.23240000000001</v>
      </c>
      <c r="J60" s="2">
        <v>255.233</v>
      </c>
      <c r="K60" s="2">
        <f t="shared" si="10"/>
        <v>169.05000000000007</v>
      </c>
      <c r="L60" s="2">
        <v>169.05</v>
      </c>
      <c r="M60" s="4">
        <f t="shared" si="11"/>
        <v>632.35630000000003</v>
      </c>
      <c r="N60" s="2">
        <v>632.3777</v>
      </c>
      <c r="O60" s="35">
        <f t="shared" si="12"/>
        <v>648.38760000000002</v>
      </c>
      <c r="P60" s="4">
        <v>648.38750000000005</v>
      </c>
      <c r="Q60" s="3">
        <v>184.07329999999999</v>
      </c>
      <c r="R60" s="4">
        <v>184.07320000000001</v>
      </c>
      <c r="S60" s="2">
        <f t="shared" si="13"/>
        <v>630.37710000000004</v>
      </c>
      <c r="T60" s="2">
        <f t="shared" si="14"/>
        <v>614.38220000000001</v>
      </c>
      <c r="U60" s="45" t="s">
        <v>314</v>
      </c>
    </row>
    <row r="61" spans="1:21" x14ac:dyDescent="0.2">
      <c r="A61" s="41">
        <v>18</v>
      </c>
      <c r="B61" s="57" t="s">
        <v>109</v>
      </c>
      <c r="C61" s="58" t="s">
        <v>496</v>
      </c>
      <c r="D61" s="5">
        <v>1.7</v>
      </c>
      <c r="E61" s="2">
        <v>649.39549999999997</v>
      </c>
      <c r="F61" s="39">
        <f t="shared" si="8"/>
        <v>648.3877</v>
      </c>
      <c r="G61" s="8">
        <f t="shared" si="9"/>
        <v>694.3931</v>
      </c>
      <c r="H61" s="2">
        <v>648.3886</v>
      </c>
      <c r="I61" s="2">
        <v>255.23240000000001</v>
      </c>
      <c r="J61" s="2">
        <v>255.23310000000001</v>
      </c>
      <c r="K61" s="2">
        <f>G61-523.3274+14.0156</f>
        <v>185.0813</v>
      </c>
      <c r="L61" s="2" t="s">
        <v>110</v>
      </c>
      <c r="M61" s="4">
        <f>F61-59.0735</f>
        <v>589.31420000000003</v>
      </c>
      <c r="N61" s="2" t="s">
        <v>111</v>
      </c>
      <c r="O61" s="35">
        <f t="shared" si="12"/>
        <v>650.40329999999994</v>
      </c>
      <c r="P61" s="4">
        <v>650.40319999999997</v>
      </c>
      <c r="Q61" s="3">
        <v>184.07329999999999</v>
      </c>
      <c r="R61" s="4">
        <v>184.07320000000001</v>
      </c>
      <c r="S61" s="2">
        <f t="shared" si="13"/>
        <v>632.39279999999997</v>
      </c>
      <c r="T61" s="2">
        <f t="shared" si="14"/>
        <v>616.39789999999994</v>
      </c>
      <c r="U61" s="45" t="s">
        <v>314</v>
      </c>
    </row>
    <row r="62" spans="1:21" x14ac:dyDescent="0.2">
      <c r="A62" s="41">
        <v>19</v>
      </c>
      <c r="B62" s="3" t="s">
        <v>109</v>
      </c>
      <c r="C62" s="1" t="s">
        <v>497</v>
      </c>
      <c r="D62" s="5">
        <v>3.9</v>
      </c>
      <c r="E62" s="2">
        <v>649.39549999999997</v>
      </c>
      <c r="F62" s="39">
        <f t="shared" si="8"/>
        <v>648.3877</v>
      </c>
      <c r="G62" s="8">
        <f t="shared" si="9"/>
        <v>694.3931</v>
      </c>
      <c r="H62" s="2">
        <v>694.39419999999996</v>
      </c>
      <c r="I62" s="2">
        <v>255.23240000000001</v>
      </c>
      <c r="J62" s="2">
        <v>255.2329</v>
      </c>
      <c r="K62" s="2">
        <f t="shared" si="10"/>
        <v>171.06569999999999</v>
      </c>
      <c r="L62" s="4" t="s">
        <v>112</v>
      </c>
      <c r="M62" s="4">
        <f t="shared" si="11"/>
        <v>634.37199999999996</v>
      </c>
      <c r="N62" s="2">
        <v>634.37270000000001</v>
      </c>
      <c r="O62" s="35">
        <f t="shared" si="12"/>
        <v>650.40329999999994</v>
      </c>
      <c r="P62" s="4">
        <v>650.40309999999999</v>
      </c>
      <c r="Q62" s="3">
        <v>184.07329999999999</v>
      </c>
      <c r="R62" s="4">
        <v>184.07320000000001</v>
      </c>
      <c r="S62" s="2">
        <f t="shared" si="13"/>
        <v>632.39279999999997</v>
      </c>
      <c r="T62" s="2">
        <f t="shared" si="14"/>
        <v>616.39789999999994</v>
      </c>
      <c r="U62" s="45" t="s">
        <v>314</v>
      </c>
    </row>
    <row r="63" spans="1:21" x14ac:dyDescent="0.2">
      <c r="A63" s="41">
        <v>20</v>
      </c>
      <c r="B63" s="3" t="s">
        <v>113</v>
      </c>
      <c r="C63" s="1" t="s">
        <v>498</v>
      </c>
      <c r="D63" s="5">
        <v>1</v>
      </c>
      <c r="E63" s="2">
        <v>651.37469999999996</v>
      </c>
      <c r="F63" s="39">
        <f t="shared" si="8"/>
        <v>650.36689999999999</v>
      </c>
      <c r="G63" s="8">
        <f t="shared" si="9"/>
        <v>696.3723</v>
      </c>
      <c r="H63" s="2">
        <v>650.36739999999998</v>
      </c>
      <c r="I63" s="2">
        <v>255.23240000000001</v>
      </c>
      <c r="J63" s="2">
        <v>255.233</v>
      </c>
      <c r="K63" s="2">
        <f>G63-523.3274+14.0156</f>
        <v>187.06049999999999</v>
      </c>
      <c r="L63" s="2" t="s">
        <v>88</v>
      </c>
      <c r="M63" s="4">
        <f>F63-59.0735</f>
        <v>591.29340000000002</v>
      </c>
      <c r="N63" s="2" t="s">
        <v>89</v>
      </c>
      <c r="O63" s="35">
        <f t="shared" si="12"/>
        <v>652.38249999999994</v>
      </c>
      <c r="P63" s="4">
        <v>652.38199999999995</v>
      </c>
      <c r="Q63" s="3">
        <v>184.07329999999999</v>
      </c>
      <c r="R63" s="4">
        <v>184.07320000000001</v>
      </c>
      <c r="S63" s="2">
        <f t="shared" si="13"/>
        <v>634.37199999999996</v>
      </c>
      <c r="T63" s="2">
        <f t="shared" si="14"/>
        <v>618.37709999999993</v>
      </c>
      <c r="U63" s="45" t="s">
        <v>314</v>
      </c>
    </row>
    <row r="64" spans="1:21" x14ac:dyDescent="0.2">
      <c r="A64" s="41">
        <v>21</v>
      </c>
      <c r="B64" s="57" t="s">
        <v>114</v>
      </c>
      <c r="C64" s="58" t="s">
        <v>499</v>
      </c>
      <c r="D64" s="5">
        <v>4.0999999999999996</v>
      </c>
      <c r="E64" s="2">
        <v>653.3904</v>
      </c>
      <c r="F64" s="39">
        <f t="shared" si="8"/>
        <v>652.38260000000002</v>
      </c>
      <c r="G64" s="8">
        <f t="shared" si="9"/>
        <v>698.38800000000003</v>
      </c>
      <c r="H64" s="2">
        <v>698.38900000000001</v>
      </c>
      <c r="I64" s="2">
        <v>255.23240000000001</v>
      </c>
      <c r="J64" s="2">
        <v>255.23310000000001</v>
      </c>
      <c r="K64" s="2">
        <f t="shared" si="10"/>
        <v>175.06060000000002</v>
      </c>
      <c r="L64" s="4" t="s">
        <v>115</v>
      </c>
      <c r="M64" s="4">
        <f t="shared" si="11"/>
        <v>638.36689999999999</v>
      </c>
      <c r="N64" s="2">
        <v>638.37289999999996</v>
      </c>
      <c r="O64" s="35">
        <f t="shared" si="12"/>
        <v>654.39819999999997</v>
      </c>
      <c r="P64" s="4">
        <v>654.39750000000004</v>
      </c>
      <c r="Q64" s="3">
        <v>184.07329999999999</v>
      </c>
      <c r="R64" s="4">
        <v>184.07329999999999</v>
      </c>
      <c r="S64" s="2">
        <f t="shared" si="13"/>
        <v>636.3877</v>
      </c>
      <c r="T64" s="2">
        <f t="shared" si="14"/>
        <v>620.39279999999997</v>
      </c>
      <c r="U64" s="46" t="s">
        <v>338</v>
      </c>
    </row>
    <row r="65" spans="1:21" x14ac:dyDescent="0.2">
      <c r="A65" s="41">
        <v>22</v>
      </c>
      <c r="B65" s="57" t="s">
        <v>117</v>
      </c>
      <c r="C65" s="58" t="s">
        <v>500</v>
      </c>
      <c r="D65" s="5">
        <v>6.7</v>
      </c>
      <c r="E65" s="2">
        <v>659.4162</v>
      </c>
      <c r="F65" s="39">
        <f t="shared" si="8"/>
        <v>658.40840000000003</v>
      </c>
      <c r="G65" s="8">
        <f t="shared" si="9"/>
        <v>704.41380000000004</v>
      </c>
      <c r="H65" s="2">
        <v>704.41510000000005</v>
      </c>
      <c r="I65" s="2">
        <v>255.23240000000001</v>
      </c>
      <c r="J65" s="2">
        <v>255.233</v>
      </c>
      <c r="K65" s="2">
        <f t="shared" si="10"/>
        <v>181.08640000000003</v>
      </c>
      <c r="L65" s="2">
        <v>181.08629999999999</v>
      </c>
      <c r="M65" s="4">
        <f t="shared" si="11"/>
        <v>644.39269999999999</v>
      </c>
      <c r="N65" s="2">
        <v>644.39340000000004</v>
      </c>
      <c r="O65" s="35">
        <f t="shared" si="12"/>
        <v>660.42399999999998</v>
      </c>
      <c r="P65" s="4">
        <v>660.42340000000002</v>
      </c>
      <c r="Q65" s="3">
        <v>184.07329999999999</v>
      </c>
      <c r="R65" s="4">
        <v>184.07300000000001</v>
      </c>
      <c r="S65" s="2">
        <f t="shared" si="13"/>
        <v>642.4135</v>
      </c>
      <c r="T65" s="2">
        <f t="shared" si="14"/>
        <v>626.41859999999997</v>
      </c>
      <c r="U65" s="45" t="s">
        <v>314</v>
      </c>
    </row>
    <row r="66" spans="1:21" x14ac:dyDescent="0.2">
      <c r="A66" s="41">
        <v>23</v>
      </c>
      <c r="B66" s="57" t="s">
        <v>116</v>
      </c>
      <c r="C66" s="58" t="s">
        <v>501</v>
      </c>
      <c r="D66" s="5">
        <v>1.6</v>
      </c>
      <c r="E66" s="2">
        <v>661.39549999999997</v>
      </c>
      <c r="F66" s="39">
        <f t="shared" si="8"/>
        <v>660.3877</v>
      </c>
      <c r="G66" s="8">
        <f t="shared" si="9"/>
        <v>706.3931</v>
      </c>
      <c r="H66" s="2">
        <v>660.3895</v>
      </c>
      <c r="I66" s="2">
        <v>255.23240000000001</v>
      </c>
      <c r="J66" s="2">
        <v>255.233</v>
      </c>
      <c r="K66" s="2">
        <f>G66-523.3274+14.0156</f>
        <v>197.0813</v>
      </c>
      <c r="L66" s="2" t="s">
        <v>118</v>
      </c>
      <c r="M66" s="4">
        <f>F66-59.0735</f>
        <v>601.31420000000003</v>
      </c>
      <c r="N66" s="2" t="s">
        <v>119</v>
      </c>
      <c r="O66" s="35">
        <f t="shared" si="12"/>
        <v>662.40329999999994</v>
      </c>
      <c r="P66" s="4">
        <v>662.40229999999997</v>
      </c>
      <c r="Q66" s="3">
        <v>184.07329999999999</v>
      </c>
      <c r="R66" s="4">
        <v>184.07329999999999</v>
      </c>
      <c r="S66" s="2">
        <f t="shared" si="13"/>
        <v>644.39279999999997</v>
      </c>
      <c r="T66" s="2">
        <f t="shared" si="14"/>
        <v>628.39789999999994</v>
      </c>
      <c r="U66" s="45" t="s">
        <v>314</v>
      </c>
    </row>
    <row r="67" spans="1:21" x14ac:dyDescent="0.2">
      <c r="A67" s="41">
        <v>24</v>
      </c>
      <c r="B67" s="57" t="s">
        <v>116</v>
      </c>
      <c r="C67" s="58" t="s">
        <v>502</v>
      </c>
      <c r="D67" s="5">
        <v>4.8</v>
      </c>
      <c r="E67" s="2">
        <v>661.39549999999997</v>
      </c>
      <c r="F67" s="39">
        <f t="shared" si="8"/>
        <v>660.3877</v>
      </c>
      <c r="G67" s="8">
        <f t="shared" si="9"/>
        <v>706.3931</v>
      </c>
      <c r="H67" s="2">
        <v>706.39419999999996</v>
      </c>
      <c r="I67" s="2">
        <v>255.23240000000001</v>
      </c>
      <c r="J67" s="2">
        <v>255.23310000000001</v>
      </c>
      <c r="K67" s="2">
        <f t="shared" si="10"/>
        <v>183.06569999999999</v>
      </c>
      <c r="L67" s="2">
        <v>183.06569999999999</v>
      </c>
      <c r="M67" s="4">
        <f t="shared" si="11"/>
        <v>646.37199999999996</v>
      </c>
      <c r="N67" s="2">
        <v>646.37260000000003</v>
      </c>
      <c r="O67" s="35">
        <f t="shared" si="12"/>
        <v>662.40329999999994</v>
      </c>
      <c r="P67" s="4">
        <v>662.40260000000001</v>
      </c>
      <c r="Q67" s="3">
        <v>184.07329999999999</v>
      </c>
      <c r="R67" s="4">
        <v>184.07320000000001</v>
      </c>
      <c r="S67" s="2">
        <f t="shared" si="13"/>
        <v>644.39279999999997</v>
      </c>
      <c r="T67" s="2">
        <f t="shared" si="14"/>
        <v>628.39789999999994</v>
      </c>
      <c r="U67" s="45" t="s">
        <v>314</v>
      </c>
    </row>
    <row r="68" spans="1:21" x14ac:dyDescent="0.2">
      <c r="A68" s="41">
        <v>25</v>
      </c>
      <c r="B68" s="57" t="s">
        <v>120</v>
      </c>
      <c r="C68" s="58" t="s">
        <v>503</v>
      </c>
      <c r="D68" s="5">
        <v>1</v>
      </c>
      <c r="E68" s="2">
        <v>663.37469999999996</v>
      </c>
      <c r="F68" s="39">
        <f t="shared" si="8"/>
        <v>662.36689999999999</v>
      </c>
      <c r="G68" s="8">
        <f t="shared" si="9"/>
        <v>708.3723</v>
      </c>
      <c r="H68" s="2">
        <v>662.36789999999996</v>
      </c>
      <c r="I68" s="2">
        <v>255.23240000000001</v>
      </c>
      <c r="J68" s="2">
        <v>255.2329</v>
      </c>
      <c r="K68" s="2">
        <f>G68-523.3274+14.0156</f>
        <v>199.06049999999999</v>
      </c>
      <c r="L68" s="2" t="s">
        <v>121</v>
      </c>
      <c r="M68" s="4">
        <f>F68-59.0735</f>
        <v>603.29340000000002</v>
      </c>
      <c r="N68" s="2" t="s">
        <v>122</v>
      </c>
      <c r="O68" s="35">
        <f t="shared" si="12"/>
        <v>664.38249999999994</v>
      </c>
      <c r="P68" s="4">
        <v>664.38210000000004</v>
      </c>
      <c r="Q68" s="3">
        <v>184.07329999999999</v>
      </c>
      <c r="R68" s="4">
        <v>184.07329999999999</v>
      </c>
      <c r="S68" s="2">
        <f t="shared" si="13"/>
        <v>646.37199999999996</v>
      </c>
      <c r="T68" s="2">
        <f t="shared" si="14"/>
        <v>630.37709999999993</v>
      </c>
      <c r="U68" s="45" t="s">
        <v>314</v>
      </c>
    </row>
    <row r="69" spans="1:21" x14ac:dyDescent="0.2">
      <c r="A69" s="41">
        <v>26</v>
      </c>
      <c r="B69" s="3" t="s">
        <v>123</v>
      </c>
      <c r="C69" s="1" t="s">
        <v>504</v>
      </c>
      <c r="D69" s="5">
        <v>1.2</v>
      </c>
      <c r="E69" s="2">
        <v>665.3904</v>
      </c>
      <c r="F69" s="39">
        <f t="shared" si="8"/>
        <v>664.38260000000002</v>
      </c>
      <c r="G69" s="8">
        <f t="shared" si="9"/>
        <v>710.38800000000003</v>
      </c>
      <c r="H69" s="2">
        <v>664.38390000000004</v>
      </c>
      <c r="I69" s="2">
        <v>255.23240000000001</v>
      </c>
      <c r="J69" s="2">
        <v>255.233</v>
      </c>
      <c r="K69" s="2">
        <f>G69-523.3274+14.0156</f>
        <v>201.07620000000003</v>
      </c>
      <c r="L69" s="2" t="s">
        <v>94</v>
      </c>
      <c r="M69" s="4">
        <f>F69-59.0735</f>
        <v>605.30910000000006</v>
      </c>
      <c r="N69" s="2" t="s">
        <v>95</v>
      </c>
      <c r="O69" s="35">
        <f t="shared" si="12"/>
        <v>666.39819999999997</v>
      </c>
      <c r="P69" s="4">
        <v>666.39779999999996</v>
      </c>
      <c r="Q69" s="3">
        <v>184.07329999999999</v>
      </c>
      <c r="R69" s="4">
        <v>184.07310000000001</v>
      </c>
      <c r="S69" s="2">
        <f t="shared" si="13"/>
        <v>648.3877</v>
      </c>
      <c r="T69" s="2">
        <f t="shared" si="14"/>
        <v>632.39279999999997</v>
      </c>
      <c r="U69" s="45" t="s">
        <v>314</v>
      </c>
    </row>
    <row r="70" spans="1:21" x14ac:dyDescent="0.2">
      <c r="A70" s="41">
        <v>27</v>
      </c>
      <c r="B70" s="57" t="s">
        <v>123</v>
      </c>
      <c r="C70" s="58" t="s">
        <v>505</v>
      </c>
      <c r="D70" s="5">
        <v>3.7</v>
      </c>
      <c r="E70" s="2">
        <v>665.3904</v>
      </c>
      <c r="F70" s="39">
        <f t="shared" si="8"/>
        <v>664.38260000000002</v>
      </c>
      <c r="G70" s="8">
        <f t="shared" si="9"/>
        <v>710.38800000000003</v>
      </c>
      <c r="H70" s="2">
        <v>710.38930000000005</v>
      </c>
      <c r="I70" s="2">
        <v>255.23240000000001</v>
      </c>
      <c r="J70" s="2">
        <v>255.233</v>
      </c>
      <c r="K70" s="2">
        <f t="shared" si="10"/>
        <v>187.06060000000002</v>
      </c>
      <c r="L70" s="4" t="s">
        <v>124</v>
      </c>
      <c r="M70" s="4">
        <f t="shared" si="11"/>
        <v>650.36689999999999</v>
      </c>
      <c r="N70" s="2">
        <v>650.36829999999998</v>
      </c>
      <c r="O70" s="35">
        <f t="shared" si="12"/>
        <v>666.39819999999997</v>
      </c>
      <c r="P70" s="4">
        <v>666.39760000000001</v>
      </c>
      <c r="Q70" s="3">
        <v>184.07329999999999</v>
      </c>
      <c r="R70" s="4">
        <v>184.07320000000001</v>
      </c>
      <c r="S70" s="2">
        <f t="shared" si="13"/>
        <v>648.3877</v>
      </c>
      <c r="T70" s="2">
        <f t="shared" si="14"/>
        <v>632.39279999999997</v>
      </c>
      <c r="U70" s="46" t="s">
        <v>339</v>
      </c>
    </row>
    <row r="71" spans="1:21" x14ac:dyDescent="0.2">
      <c r="A71" s="41">
        <v>28</v>
      </c>
      <c r="B71" s="3" t="s">
        <v>125</v>
      </c>
      <c r="C71" s="1" t="s">
        <v>506</v>
      </c>
      <c r="D71" s="5">
        <v>3.1</v>
      </c>
      <c r="E71" s="2">
        <v>667.40600000000006</v>
      </c>
      <c r="F71" s="39">
        <f t="shared" si="8"/>
        <v>666.39820000000009</v>
      </c>
      <c r="G71" s="8">
        <f t="shared" si="9"/>
        <v>712.4036000000001</v>
      </c>
      <c r="H71" s="2">
        <v>712.40520000000004</v>
      </c>
      <c r="I71" s="2">
        <v>255.23240000000001</v>
      </c>
      <c r="J71" s="2">
        <v>255.233</v>
      </c>
      <c r="K71" s="2">
        <f t="shared" si="10"/>
        <v>189.07620000000009</v>
      </c>
      <c r="L71" s="4" t="s">
        <v>126</v>
      </c>
      <c r="M71" s="4">
        <f t="shared" si="11"/>
        <v>652.38250000000005</v>
      </c>
      <c r="N71" s="2">
        <v>652.38279999999997</v>
      </c>
      <c r="O71" s="35">
        <f t="shared" si="12"/>
        <v>668.41380000000004</v>
      </c>
      <c r="P71" s="4">
        <v>668.4135</v>
      </c>
      <c r="Q71" s="3">
        <v>184.07329999999999</v>
      </c>
      <c r="R71" s="4">
        <v>184.07320000000001</v>
      </c>
      <c r="S71" s="2">
        <f t="shared" si="13"/>
        <v>650.40330000000006</v>
      </c>
      <c r="T71" s="2">
        <f t="shared" si="14"/>
        <v>634.40840000000003</v>
      </c>
      <c r="U71" s="46" t="s">
        <v>340</v>
      </c>
    </row>
    <row r="72" spans="1:21" x14ac:dyDescent="0.2">
      <c r="A72" s="41">
        <v>29</v>
      </c>
      <c r="B72" s="3" t="s">
        <v>127</v>
      </c>
      <c r="C72" s="1" t="s">
        <v>508</v>
      </c>
      <c r="D72" s="5">
        <v>7.7</v>
      </c>
      <c r="E72" s="2">
        <v>673.43190000000004</v>
      </c>
      <c r="F72" s="39">
        <f t="shared" si="8"/>
        <v>672.42410000000007</v>
      </c>
      <c r="G72" s="8">
        <f t="shared" si="9"/>
        <v>718.42950000000008</v>
      </c>
      <c r="H72" s="2">
        <v>718.43100000000004</v>
      </c>
      <c r="I72" s="2">
        <v>255.23240000000001</v>
      </c>
      <c r="J72" s="2">
        <v>255.233</v>
      </c>
      <c r="K72" s="2">
        <f t="shared" si="10"/>
        <v>195.10210000000006</v>
      </c>
      <c r="L72" s="2">
        <v>195.10210000000001</v>
      </c>
      <c r="M72" s="4">
        <f t="shared" si="11"/>
        <v>658.40840000000003</v>
      </c>
      <c r="N72" s="2">
        <v>658.40989999999999</v>
      </c>
      <c r="O72" s="35">
        <f t="shared" si="12"/>
        <v>674.43970000000002</v>
      </c>
      <c r="P72" s="4">
        <v>674.43870000000004</v>
      </c>
      <c r="Q72" s="3">
        <v>184.07329999999999</v>
      </c>
      <c r="R72" s="4">
        <v>184.07320000000001</v>
      </c>
      <c r="S72" s="2">
        <f t="shared" si="13"/>
        <v>656.42920000000004</v>
      </c>
      <c r="T72" s="2">
        <f t="shared" si="14"/>
        <v>640.43430000000001</v>
      </c>
      <c r="U72" s="45" t="s">
        <v>314</v>
      </c>
    </row>
    <row r="73" spans="1:21" x14ac:dyDescent="0.2">
      <c r="A73" s="41">
        <v>30</v>
      </c>
      <c r="B73" s="57" t="s">
        <v>128</v>
      </c>
      <c r="C73" s="58" t="s">
        <v>507</v>
      </c>
      <c r="D73" s="5">
        <v>5</v>
      </c>
      <c r="E73" s="2">
        <v>675.41110000000003</v>
      </c>
      <c r="F73" s="39">
        <f t="shared" si="8"/>
        <v>674.40330000000006</v>
      </c>
      <c r="G73" s="8">
        <f t="shared" si="9"/>
        <v>720.40870000000007</v>
      </c>
      <c r="H73" s="2">
        <v>720.41039999999998</v>
      </c>
      <c r="I73" s="2">
        <v>255.23240000000001</v>
      </c>
      <c r="J73" s="2">
        <v>255.233</v>
      </c>
      <c r="K73" s="2">
        <f t="shared" si="10"/>
        <v>197.08130000000006</v>
      </c>
      <c r="L73" s="2" t="s">
        <v>341</v>
      </c>
      <c r="M73" s="4">
        <f t="shared" si="11"/>
        <v>660.38760000000002</v>
      </c>
      <c r="N73" s="2">
        <v>660.38890000000004</v>
      </c>
      <c r="O73" s="35">
        <f t="shared" si="12"/>
        <v>676.41890000000001</v>
      </c>
      <c r="P73" s="4">
        <v>676.41819999999996</v>
      </c>
      <c r="Q73" s="3">
        <v>184.07329999999999</v>
      </c>
      <c r="R73" s="4">
        <v>184.07320000000001</v>
      </c>
      <c r="S73" s="2">
        <f t="shared" si="13"/>
        <v>658.40840000000003</v>
      </c>
      <c r="T73" s="2">
        <f t="shared" si="14"/>
        <v>642.4135</v>
      </c>
      <c r="U73" s="45" t="s">
        <v>314</v>
      </c>
    </row>
    <row r="74" spans="1:21" x14ac:dyDescent="0.2">
      <c r="A74" s="41">
        <v>31</v>
      </c>
      <c r="B74" s="57" t="s">
        <v>129</v>
      </c>
      <c r="C74" s="58" t="s">
        <v>509</v>
      </c>
      <c r="D74" s="5">
        <v>1</v>
      </c>
      <c r="E74" s="2">
        <v>683.40099999999995</v>
      </c>
      <c r="F74" s="39">
        <f t="shared" si="8"/>
        <v>682.39319999999998</v>
      </c>
      <c r="G74" s="8">
        <f t="shared" si="9"/>
        <v>728.39859999999999</v>
      </c>
      <c r="H74" s="2">
        <v>682.39419999999996</v>
      </c>
      <c r="I74" s="2">
        <v>255.23240000000001</v>
      </c>
      <c r="J74" s="2">
        <v>255.2329</v>
      </c>
      <c r="K74" s="2">
        <f>G74-523.3274+14.0156</f>
        <v>219.08679999999998</v>
      </c>
      <c r="L74" s="2" t="s">
        <v>130</v>
      </c>
      <c r="M74" s="4">
        <f>F74-59.0735</f>
        <v>623.31970000000001</v>
      </c>
      <c r="N74" s="2" t="s">
        <v>142</v>
      </c>
      <c r="O74" s="35">
        <f t="shared" si="12"/>
        <v>684.40879999999993</v>
      </c>
      <c r="P74" s="4">
        <v>684.4085</v>
      </c>
      <c r="Q74" s="3">
        <v>184.07329999999999</v>
      </c>
      <c r="R74" s="4">
        <v>184.07310000000001</v>
      </c>
      <c r="S74" s="2">
        <f t="shared" si="13"/>
        <v>666.39829999999995</v>
      </c>
      <c r="T74" s="2">
        <f t="shared" si="14"/>
        <v>650.40339999999992</v>
      </c>
      <c r="U74" s="46" t="s">
        <v>342</v>
      </c>
    </row>
    <row r="75" spans="1:21" x14ac:dyDescent="0.2">
      <c r="A75" s="41">
        <v>32</v>
      </c>
      <c r="B75" s="57" t="s">
        <v>129</v>
      </c>
      <c r="C75" s="58" t="s">
        <v>510</v>
      </c>
      <c r="D75" s="5">
        <v>2.9</v>
      </c>
      <c r="E75" s="2">
        <v>683.40099999999995</v>
      </c>
      <c r="F75" s="39">
        <f t="shared" ref="F75:F103" si="15">E75-1.0078</f>
        <v>682.39319999999998</v>
      </c>
      <c r="G75" s="8">
        <f t="shared" si="9"/>
        <v>728.39859999999999</v>
      </c>
      <c r="H75" s="2">
        <v>728.40030000000002</v>
      </c>
      <c r="I75" s="2">
        <v>255.23240000000001</v>
      </c>
      <c r="J75" s="2">
        <v>255.233</v>
      </c>
      <c r="K75" s="2">
        <f t="shared" ref="K75:K109" si="16">G75-523.3274</f>
        <v>205.07119999999998</v>
      </c>
      <c r="L75" s="4" t="s">
        <v>344</v>
      </c>
      <c r="M75" s="4">
        <f t="shared" ref="M75:M109" si="17">G75-60.0211</f>
        <v>668.37749999999994</v>
      </c>
      <c r="N75" s="2" t="s">
        <v>132</v>
      </c>
      <c r="O75" s="35">
        <f t="shared" ref="O75:O109" si="18">E75+1.0078</f>
        <v>684.40879999999993</v>
      </c>
      <c r="P75" s="4">
        <v>684.40859999999998</v>
      </c>
      <c r="Q75" s="3">
        <v>184.07329999999999</v>
      </c>
      <c r="R75" s="4">
        <v>184.07320000000001</v>
      </c>
      <c r="S75" s="2">
        <f t="shared" si="13"/>
        <v>666.39829999999995</v>
      </c>
      <c r="T75" s="2">
        <f t="shared" si="14"/>
        <v>650.40339999999992</v>
      </c>
      <c r="U75" s="46" t="s">
        <v>343</v>
      </c>
    </row>
    <row r="76" spans="1:21" x14ac:dyDescent="0.2">
      <c r="A76" s="41">
        <v>33</v>
      </c>
      <c r="B76" s="57" t="s">
        <v>131</v>
      </c>
      <c r="C76" s="58" t="s">
        <v>511</v>
      </c>
      <c r="D76" s="5">
        <v>7.7</v>
      </c>
      <c r="E76" s="2">
        <v>685.43190000000004</v>
      </c>
      <c r="F76" s="39">
        <f t="shared" si="15"/>
        <v>684.42410000000007</v>
      </c>
      <c r="G76" s="8">
        <f t="shared" si="9"/>
        <v>730.42950000000008</v>
      </c>
      <c r="H76" s="2">
        <v>730.43140000000005</v>
      </c>
      <c r="I76" s="2">
        <v>255.23240000000001</v>
      </c>
      <c r="J76" s="2">
        <v>255.233</v>
      </c>
      <c r="K76" s="2">
        <f t="shared" si="16"/>
        <v>207.10210000000006</v>
      </c>
      <c r="L76" s="2">
        <v>207.10230000000001</v>
      </c>
      <c r="M76" s="4">
        <f t="shared" si="17"/>
        <v>670.40840000000003</v>
      </c>
      <c r="N76" s="2">
        <v>670.40970000000004</v>
      </c>
      <c r="O76" s="35">
        <f t="shared" si="18"/>
        <v>686.43970000000002</v>
      </c>
      <c r="P76" s="4">
        <v>686.43880000000001</v>
      </c>
      <c r="Q76" s="3">
        <v>184.07329999999999</v>
      </c>
      <c r="R76" s="4">
        <v>184.07320000000001</v>
      </c>
      <c r="S76" s="2">
        <f t="shared" si="13"/>
        <v>668.42920000000004</v>
      </c>
      <c r="T76" s="2">
        <f t="shared" si="14"/>
        <v>652.43430000000001</v>
      </c>
      <c r="U76" s="45" t="s">
        <v>314</v>
      </c>
    </row>
    <row r="77" spans="1:21" x14ac:dyDescent="0.2">
      <c r="A77" s="41">
        <v>34</v>
      </c>
      <c r="B77" s="57" t="s">
        <v>133</v>
      </c>
      <c r="C77" s="58" t="s">
        <v>512</v>
      </c>
      <c r="D77" s="5">
        <v>5.0999999999999996</v>
      </c>
      <c r="E77" s="2">
        <v>687.41110000000003</v>
      </c>
      <c r="F77" s="39">
        <f t="shared" si="15"/>
        <v>686.40330000000006</v>
      </c>
      <c r="G77" s="8">
        <f t="shared" si="9"/>
        <v>732.40870000000007</v>
      </c>
      <c r="H77" s="2">
        <v>732.41020000000003</v>
      </c>
      <c r="I77" s="2">
        <v>255.23240000000001</v>
      </c>
      <c r="J77" s="2">
        <v>255.23259999999999</v>
      </c>
      <c r="K77" s="2">
        <f t="shared" si="16"/>
        <v>209.08130000000006</v>
      </c>
      <c r="L77" s="2">
        <v>209.08160000000001</v>
      </c>
      <c r="M77" s="4">
        <f t="shared" si="17"/>
        <v>672.38760000000002</v>
      </c>
      <c r="N77" s="2">
        <v>672.38890000000004</v>
      </c>
      <c r="O77" s="35">
        <f t="shared" si="18"/>
        <v>688.41890000000001</v>
      </c>
      <c r="P77" s="4">
        <v>688.41819999999996</v>
      </c>
      <c r="Q77" s="3">
        <v>184.07329999999999</v>
      </c>
      <c r="R77" s="4">
        <v>184.07320000000001</v>
      </c>
      <c r="S77" s="2">
        <f t="shared" si="13"/>
        <v>670.40840000000003</v>
      </c>
      <c r="T77" s="2">
        <f t="shared" si="14"/>
        <v>654.4135</v>
      </c>
      <c r="U77" s="45" t="s">
        <v>314</v>
      </c>
    </row>
    <row r="78" spans="1:21" x14ac:dyDescent="0.2">
      <c r="A78" s="41">
        <v>35</v>
      </c>
      <c r="B78" s="57" t="s">
        <v>134</v>
      </c>
      <c r="C78" s="58" t="s">
        <v>513</v>
      </c>
      <c r="D78" s="5">
        <v>5.0999999999999996</v>
      </c>
      <c r="E78" s="2">
        <v>689.42679999999996</v>
      </c>
      <c r="F78" s="39">
        <f t="shared" si="15"/>
        <v>688.41899999999998</v>
      </c>
      <c r="G78" s="8">
        <f t="shared" si="9"/>
        <v>734.42439999999999</v>
      </c>
      <c r="H78" s="2">
        <v>734.42589999999996</v>
      </c>
      <c r="I78" s="2">
        <v>255.23240000000001</v>
      </c>
      <c r="J78" s="2">
        <v>255.233</v>
      </c>
      <c r="K78" s="2">
        <f t="shared" si="16"/>
        <v>211.09699999999998</v>
      </c>
      <c r="L78" s="4" t="s">
        <v>345</v>
      </c>
      <c r="M78" s="4">
        <f t="shared" si="17"/>
        <v>674.40329999999994</v>
      </c>
      <c r="N78" s="2">
        <v>674.40300000000002</v>
      </c>
      <c r="O78" s="35">
        <f t="shared" si="18"/>
        <v>690.43459999999993</v>
      </c>
      <c r="P78" s="4">
        <v>690.43380000000002</v>
      </c>
      <c r="Q78" s="3">
        <v>184.07329999999999</v>
      </c>
      <c r="R78" s="4">
        <v>184.07320000000001</v>
      </c>
      <c r="S78" s="2">
        <f t="shared" si="13"/>
        <v>672.42409999999995</v>
      </c>
      <c r="T78" s="2">
        <f t="shared" si="14"/>
        <v>656.42919999999992</v>
      </c>
      <c r="U78" s="46" t="s">
        <v>346</v>
      </c>
    </row>
    <row r="79" spans="1:21" x14ac:dyDescent="0.2">
      <c r="A79" s="41">
        <v>36</v>
      </c>
      <c r="B79" s="57" t="s">
        <v>135</v>
      </c>
      <c r="C79" s="58" t="s">
        <v>514</v>
      </c>
      <c r="D79" s="5">
        <v>3.8</v>
      </c>
      <c r="E79" s="2">
        <v>691.40600000000006</v>
      </c>
      <c r="F79" s="39">
        <f t="shared" si="15"/>
        <v>690.39820000000009</v>
      </c>
      <c r="G79" s="8">
        <f t="shared" si="9"/>
        <v>736.4036000000001</v>
      </c>
      <c r="H79" s="2">
        <v>736.40499999999997</v>
      </c>
      <c r="I79" s="2">
        <v>255.23240000000001</v>
      </c>
      <c r="J79" s="2">
        <v>255.233</v>
      </c>
      <c r="K79" s="2">
        <f t="shared" si="16"/>
        <v>213.07620000000009</v>
      </c>
      <c r="L79" s="4" t="s">
        <v>347</v>
      </c>
      <c r="M79" s="4">
        <f t="shared" si="17"/>
        <v>676.38250000000005</v>
      </c>
      <c r="N79" s="2">
        <v>676.38300000000004</v>
      </c>
      <c r="O79" s="35">
        <f t="shared" si="18"/>
        <v>692.41380000000004</v>
      </c>
      <c r="P79" s="4">
        <v>692.41330000000005</v>
      </c>
      <c r="Q79" s="3">
        <v>184.07329999999999</v>
      </c>
      <c r="R79" s="4">
        <v>184.07329999999999</v>
      </c>
      <c r="S79" s="2">
        <f t="shared" si="13"/>
        <v>674.40330000000006</v>
      </c>
      <c r="T79" s="2">
        <f t="shared" si="14"/>
        <v>658.40840000000003</v>
      </c>
      <c r="U79" s="46" t="s">
        <v>348</v>
      </c>
    </row>
    <row r="80" spans="1:21" x14ac:dyDescent="0.2">
      <c r="A80" s="41">
        <v>37</v>
      </c>
      <c r="B80" s="57" t="s">
        <v>137</v>
      </c>
      <c r="C80" s="58" t="s">
        <v>515</v>
      </c>
      <c r="D80" s="5">
        <v>8.1999999999999993</v>
      </c>
      <c r="E80" s="2">
        <v>699.44749999999999</v>
      </c>
      <c r="F80" s="39">
        <f t="shared" si="15"/>
        <v>698.43970000000002</v>
      </c>
      <c r="G80" s="8">
        <f t="shared" si="9"/>
        <v>744.44510000000002</v>
      </c>
      <c r="H80" s="2">
        <v>744.44669999999996</v>
      </c>
      <c r="I80" s="2">
        <v>255.23240000000001</v>
      </c>
      <c r="J80" s="2">
        <v>255.233</v>
      </c>
      <c r="K80" s="2">
        <f t="shared" si="16"/>
        <v>221.11770000000001</v>
      </c>
      <c r="L80" s="2">
        <v>221.11799999999999</v>
      </c>
      <c r="M80" s="4">
        <f t="shared" si="17"/>
        <v>684.42399999999998</v>
      </c>
      <c r="N80" s="2">
        <v>684.42460000000005</v>
      </c>
      <c r="O80" s="35">
        <f t="shared" si="18"/>
        <v>700.45529999999997</v>
      </c>
      <c r="P80" s="4">
        <v>700.45429999999999</v>
      </c>
      <c r="Q80" s="3">
        <v>184.07329999999999</v>
      </c>
      <c r="R80" s="4">
        <v>184.07320000000001</v>
      </c>
      <c r="S80" s="2">
        <f t="shared" si="13"/>
        <v>682.44479999999999</v>
      </c>
      <c r="T80" s="2">
        <f t="shared" si="14"/>
        <v>666.44989999999996</v>
      </c>
      <c r="U80" s="45" t="s">
        <v>314</v>
      </c>
    </row>
    <row r="81" spans="1:21" x14ac:dyDescent="0.2">
      <c r="A81" s="41">
        <v>38</v>
      </c>
      <c r="B81" s="3" t="s">
        <v>136</v>
      </c>
      <c r="C81" s="1" t="s">
        <v>516</v>
      </c>
      <c r="D81" s="5">
        <v>6.3</v>
      </c>
      <c r="E81" s="2">
        <v>701.42679999999996</v>
      </c>
      <c r="F81" s="39">
        <f t="shared" si="15"/>
        <v>700.41899999999998</v>
      </c>
      <c r="G81" s="8">
        <f t="shared" si="9"/>
        <v>746.42439999999999</v>
      </c>
      <c r="H81" s="2">
        <v>746.42439999999999</v>
      </c>
      <c r="I81" s="2">
        <v>255.23240000000001</v>
      </c>
      <c r="J81" s="2">
        <v>255.23310000000001</v>
      </c>
      <c r="K81" s="2">
        <f t="shared" si="16"/>
        <v>223.09699999999998</v>
      </c>
      <c r="L81" s="2">
        <v>223.09739999999999</v>
      </c>
      <c r="M81" s="4">
        <f t="shared" si="17"/>
        <v>686.40329999999994</v>
      </c>
      <c r="N81" s="2">
        <v>686.40440000000001</v>
      </c>
      <c r="O81" s="35">
        <f t="shared" si="18"/>
        <v>702.43459999999993</v>
      </c>
      <c r="P81" s="4">
        <v>702.53549999999996</v>
      </c>
      <c r="Q81" s="3">
        <v>184.07329999999999</v>
      </c>
      <c r="R81" s="4">
        <v>184.07329999999999</v>
      </c>
      <c r="S81" s="2">
        <f t="shared" si="13"/>
        <v>684.42409999999995</v>
      </c>
      <c r="T81" s="2">
        <f t="shared" si="14"/>
        <v>668.42919999999992</v>
      </c>
      <c r="U81" s="45" t="s">
        <v>314</v>
      </c>
    </row>
    <row r="82" spans="1:21" x14ac:dyDescent="0.2">
      <c r="A82" s="41">
        <v>39</v>
      </c>
      <c r="B82" s="57" t="s">
        <v>138</v>
      </c>
      <c r="C82" s="58" t="s">
        <v>517</v>
      </c>
      <c r="D82" s="5">
        <v>1.1000000000000001</v>
      </c>
      <c r="E82" s="2">
        <v>703.40600000000006</v>
      </c>
      <c r="F82" s="39">
        <f t="shared" si="15"/>
        <v>702.39820000000009</v>
      </c>
      <c r="G82" s="8">
        <f t="shared" si="9"/>
        <v>748.4036000000001</v>
      </c>
      <c r="H82" s="2">
        <v>702.39890000000003</v>
      </c>
      <c r="I82" s="2">
        <v>255.23240000000001</v>
      </c>
      <c r="J82" s="2">
        <v>255.233</v>
      </c>
      <c r="K82" s="2">
        <f>G82-523.3274+14.0156</f>
        <v>239.09180000000009</v>
      </c>
      <c r="L82" s="2" t="s">
        <v>139</v>
      </c>
      <c r="M82" s="4">
        <f>F82-59.0735</f>
        <v>643.32470000000012</v>
      </c>
      <c r="N82" s="2" t="s">
        <v>143</v>
      </c>
      <c r="O82" s="35">
        <f t="shared" si="18"/>
        <v>704.41380000000004</v>
      </c>
      <c r="P82" s="4">
        <v>704.41300000000001</v>
      </c>
      <c r="Q82" s="3">
        <v>184.07329999999999</v>
      </c>
      <c r="R82" s="4">
        <v>184.07320000000001</v>
      </c>
      <c r="S82" s="2">
        <f t="shared" si="13"/>
        <v>686.40330000000006</v>
      </c>
      <c r="T82" s="2">
        <f t="shared" si="14"/>
        <v>670.40840000000003</v>
      </c>
      <c r="U82" s="45" t="s">
        <v>314</v>
      </c>
    </row>
    <row r="83" spans="1:21" x14ac:dyDescent="0.2">
      <c r="A83" s="41">
        <v>40</v>
      </c>
      <c r="B83" s="57" t="s">
        <v>140</v>
      </c>
      <c r="C83" s="58" t="s">
        <v>518</v>
      </c>
      <c r="D83" s="5">
        <v>1.2</v>
      </c>
      <c r="E83" s="2">
        <v>705.42169999999999</v>
      </c>
      <c r="F83" s="39">
        <f t="shared" si="15"/>
        <v>704.41390000000001</v>
      </c>
      <c r="G83" s="8">
        <f t="shared" si="9"/>
        <v>750.41930000000002</v>
      </c>
      <c r="H83" s="2">
        <v>704.34580000000005</v>
      </c>
      <c r="I83" s="2">
        <v>255.23240000000001</v>
      </c>
      <c r="J83" s="2">
        <v>255.233</v>
      </c>
      <c r="K83" s="2">
        <f>G83-523.3274+14.0156</f>
        <v>241.10750000000002</v>
      </c>
      <c r="L83" s="2" t="s">
        <v>141</v>
      </c>
      <c r="M83" s="4">
        <f>F83-59.0735</f>
        <v>645.34040000000005</v>
      </c>
      <c r="N83" s="2" t="s">
        <v>144</v>
      </c>
      <c r="O83" s="35">
        <f t="shared" si="18"/>
        <v>706.42949999999996</v>
      </c>
      <c r="P83" s="4">
        <v>706.42930000000001</v>
      </c>
      <c r="Q83" s="3">
        <v>184.07329999999999</v>
      </c>
      <c r="R83" s="4">
        <v>184.07320000000001</v>
      </c>
      <c r="S83" s="2">
        <f t="shared" si="13"/>
        <v>688.41899999999998</v>
      </c>
      <c r="T83" s="2">
        <f t="shared" si="14"/>
        <v>672.42409999999995</v>
      </c>
      <c r="U83" s="46" t="s">
        <v>350</v>
      </c>
    </row>
    <row r="84" spans="1:21" x14ac:dyDescent="0.2">
      <c r="A84" s="41">
        <v>41</v>
      </c>
      <c r="B84" s="57" t="s">
        <v>140</v>
      </c>
      <c r="C84" s="58" t="s">
        <v>519</v>
      </c>
      <c r="D84" s="5">
        <v>3.4</v>
      </c>
      <c r="E84" s="2">
        <v>705.42169999999999</v>
      </c>
      <c r="F84" s="39">
        <f t="shared" si="15"/>
        <v>704.41390000000001</v>
      </c>
      <c r="G84" s="8">
        <f t="shared" si="9"/>
        <v>750.41930000000002</v>
      </c>
      <c r="H84" s="2">
        <v>750.42060000000004</v>
      </c>
      <c r="I84" s="2">
        <v>255.23240000000001</v>
      </c>
      <c r="J84" s="2">
        <v>255.23310000000001</v>
      </c>
      <c r="K84" s="2">
        <f t="shared" si="16"/>
        <v>227.09190000000001</v>
      </c>
      <c r="L84" s="4" t="s">
        <v>352</v>
      </c>
      <c r="M84" s="4">
        <f t="shared" si="17"/>
        <v>690.39819999999997</v>
      </c>
      <c r="N84" s="2">
        <v>690.39959999999996</v>
      </c>
      <c r="O84" s="35">
        <f t="shared" si="18"/>
        <v>706.42949999999996</v>
      </c>
      <c r="P84" s="4">
        <v>706.42899999999997</v>
      </c>
      <c r="Q84" s="3">
        <v>184.07329999999999</v>
      </c>
      <c r="R84" s="4">
        <v>184.07320000000001</v>
      </c>
      <c r="S84" s="2">
        <f t="shared" si="13"/>
        <v>688.41899999999998</v>
      </c>
      <c r="T84" s="2">
        <f t="shared" si="14"/>
        <v>672.42409999999995</v>
      </c>
      <c r="U84" s="46" t="s">
        <v>351</v>
      </c>
    </row>
    <row r="85" spans="1:21" x14ac:dyDescent="0.2">
      <c r="A85" s="41">
        <v>42</v>
      </c>
      <c r="B85" s="57" t="s">
        <v>145</v>
      </c>
      <c r="C85" s="58" t="s">
        <v>520</v>
      </c>
      <c r="D85" s="5">
        <v>1</v>
      </c>
      <c r="E85" s="2">
        <v>707.40099999999995</v>
      </c>
      <c r="F85" s="39">
        <f t="shared" si="15"/>
        <v>706.39319999999998</v>
      </c>
      <c r="G85" s="8">
        <f t="shared" si="9"/>
        <v>752.39859999999999</v>
      </c>
      <c r="H85" s="2">
        <v>706.39499999999998</v>
      </c>
      <c r="I85" s="2">
        <v>255.23240000000001</v>
      </c>
      <c r="J85" s="2">
        <v>255.233</v>
      </c>
      <c r="K85" s="2">
        <f>G85-523.3274+14.0156</f>
        <v>243.08679999999998</v>
      </c>
      <c r="L85" s="2" t="s">
        <v>354</v>
      </c>
      <c r="M85" s="4">
        <f>F85-59.0735</f>
        <v>647.31970000000001</v>
      </c>
      <c r="N85" s="2" t="s">
        <v>157</v>
      </c>
      <c r="O85" s="35">
        <f t="shared" si="18"/>
        <v>708.40879999999993</v>
      </c>
      <c r="P85" s="4">
        <v>708.40819999999997</v>
      </c>
      <c r="Q85" s="3">
        <v>184.07329999999999</v>
      </c>
      <c r="R85" s="4">
        <v>184.07329999999999</v>
      </c>
      <c r="S85" s="2">
        <f t="shared" si="13"/>
        <v>690.39829999999995</v>
      </c>
      <c r="T85" s="2">
        <f t="shared" si="14"/>
        <v>674.40339999999992</v>
      </c>
      <c r="U85" s="46" t="s">
        <v>353</v>
      </c>
    </row>
    <row r="86" spans="1:21" x14ac:dyDescent="0.2">
      <c r="A86" s="41">
        <v>43</v>
      </c>
      <c r="B86" s="57" t="s">
        <v>146</v>
      </c>
      <c r="C86" s="58" t="s">
        <v>521</v>
      </c>
      <c r="D86" s="5">
        <v>9.1</v>
      </c>
      <c r="E86" s="2">
        <v>713.46320000000003</v>
      </c>
      <c r="F86" s="39">
        <f t="shared" si="15"/>
        <v>712.45540000000005</v>
      </c>
      <c r="G86" s="8">
        <f t="shared" si="9"/>
        <v>758.46080000000006</v>
      </c>
      <c r="H86" s="2">
        <v>758.46220000000005</v>
      </c>
      <c r="I86" s="2">
        <v>255.23240000000001</v>
      </c>
      <c r="J86" s="2">
        <v>255.233</v>
      </c>
      <c r="K86" s="2">
        <f t="shared" si="16"/>
        <v>235.13340000000005</v>
      </c>
      <c r="L86" s="2">
        <v>235.13390000000001</v>
      </c>
      <c r="M86" s="4">
        <f t="shared" si="17"/>
        <v>698.43970000000002</v>
      </c>
      <c r="N86" s="2">
        <v>698.44060000000002</v>
      </c>
      <c r="O86" s="35">
        <f t="shared" si="18"/>
        <v>714.471</v>
      </c>
      <c r="P86" s="4">
        <v>714.47</v>
      </c>
      <c r="Q86" s="3">
        <v>184.07329999999999</v>
      </c>
      <c r="R86" s="4">
        <v>184.07310000000001</v>
      </c>
      <c r="S86" s="2">
        <f t="shared" si="13"/>
        <v>696.46050000000002</v>
      </c>
      <c r="T86" s="2">
        <f t="shared" si="14"/>
        <v>680.46559999999999</v>
      </c>
      <c r="U86" s="45" t="s">
        <v>314</v>
      </c>
    </row>
    <row r="87" spans="1:21" x14ac:dyDescent="0.2">
      <c r="A87" s="41">
        <v>44</v>
      </c>
      <c r="B87" s="57" t="s">
        <v>147</v>
      </c>
      <c r="C87" s="58" t="s">
        <v>522</v>
      </c>
      <c r="D87" s="5" t="s">
        <v>148</v>
      </c>
      <c r="E87" s="2">
        <v>717.42169999999999</v>
      </c>
      <c r="F87" s="39">
        <f t="shared" si="15"/>
        <v>716.41390000000001</v>
      </c>
      <c r="G87" s="8">
        <f t="shared" si="9"/>
        <v>762.41930000000002</v>
      </c>
      <c r="H87" s="2">
        <v>762.42060000000004</v>
      </c>
      <c r="I87" s="2">
        <v>255.23240000000001</v>
      </c>
      <c r="J87" s="2">
        <v>255.23310000000001</v>
      </c>
      <c r="K87" s="2">
        <f t="shared" si="16"/>
        <v>239.09190000000001</v>
      </c>
      <c r="L87" s="4" t="s">
        <v>149</v>
      </c>
      <c r="M87" s="4">
        <f t="shared" si="17"/>
        <v>702.39819999999997</v>
      </c>
      <c r="N87" s="2">
        <v>702.3999</v>
      </c>
      <c r="O87" s="35">
        <f t="shared" si="18"/>
        <v>718.42949999999996</v>
      </c>
      <c r="P87" s="4">
        <v>718.42849999999999</v>
      </c>
      <c r="Q87" s="3">
        <v>184.07329999999999</v>
      </c>
      <c r="R87" s="4">
        <v>184.07329999999999</v>
      </c>
      <c r="S87" s="2">
        <f t="shared" si="13"/>
        <v>700.41899999999998</v>
      </c>
      <c r="T87" s="2">
        <f t="shared" si="14"/>
        <v>684.42409999999995</v>
      </c>
      <c r="U87" s="46" t="s">
        <v>355</v>
      </c>
    </row>
    <row r="88" spans="1:21" x14ac:dyDescent="0.2">
      <c r="A88" s="41">
        <v>45</v>
      </c>
      <c r="B88" s="57" t="s">
        <v>150</v>
      </c>
      <c r="C88" s="58" t="s">
        <v>523</v>
      </c>
      <c r="D88" s="5">
        <v>3</v>
      </c>
      <c r="E88" s="2">
        <v>721.41660000000002</v>
      </c>
      <c r="F88" s="39">
        <f t="shared" si="15"/>
        <v>720.40880000000004</v>
      </c>
      <c r="G88" s="8">
        <f t="shared" si="9"/>
        <v>766.41420000000005</v>
      </c>
      <c r="H88" s="2">
        <v>766.41549999999995</v>
      </c>
      <c r="I88" s="2">
        <v>255.23240000000001</v>
      </c>
      <c r="J88" s="2">
        <v>255.233</v>
      </c>
      <c r="K88" s="2">
        <f t="shared" si="16"/>
        <v>243.08680000000004</v>
      </c>
      <c r="L88" s="4" t="s">
        <v>151</v>
      </c>
      <c r="M88" s="4">
        <f t="shared" si="17"/>
        <v>706.3931</v>
      </c>
      <c r="N88" s="2">
        <v>706.39499999999998</v>
      </c>
      <c r="O88" s="35">
        <f t="shared" si="18"/>
        <v>722.42439999999999</v>
      </c>
      <c r="P88" s="4">
        <v>722.4203</v>
      </c>
      <c r="Q88" s="3">
        <v>184.07329999999999</v>
      </c>
      <c r="R88" s="4">
        <v>184.07329999999999</v>
      </c>
      <c r="S88" s="2">
        <f t="shared" si="13"/>
        <v>704.41390000000001</v>
      </c>
      <c r="T88" s="2">
        <f t="shared" si="14"/>
        <v>688.41899999999998</v>
      </c>
      <c r="U88" s="46" t="s">
        <v>356</v>
      </c>
    </row>
    <row r="89" spans="1:21" x14ac:dyDescent="0.2">
      <c r="A89" s="41">
        <v>46</v>
      </c>
      <c r="B89" s="57" t="s">
        <v>152</v>
      </c>
      <c r="C89" s="58" t="s">
        <v>524</v>
      </c>
      <c r="D89" s="5">
        <v>6.7</v>
      </c>
      <c r="E89" s="2">
        <v>729.45810000000006</v>
      </c>
      <c r="F89" s="39">
        <f t="shared" si="15"/>
        <v>728.45030000000008</v>
      </c>
      <c r="G89" s="8">
        <f t="shared" si="9"/>
        <v>774.45570000000009</v>
      </c>
      <c r="H89" s="2">
        <v>774.45699999999999</v>
      </c>
      <c r="I89" s="2">
        <v>255.23240000000001</v>
      </c>
      <c r="J89" s="2">
        <v>255.23310000000001</v>
      </c>
      <c r="K89" s="2">
        <f t="shared" si="16"/>
        <v>251.12830000000008</v>
      </c>
      <c r="L89" s="4" t="s">
        <v>153</v>
      </c>
      <c r="M89" s="4">
        <f t="shared" si="17"/>
        <v>714.43460000000005</v>
      </c>
      <c r="N89" s="2">
        <v>714.43610000000001</v>
      </c>
      <c r="O89" s="35">
        <f t="shared" si="18"/>
        <v>730.46590000000003</v>
      </c>
      <c r="P89" s="4">
        <v>730.46500000000003</v>
      </c>
      <c r="Q89" s="3">
        <v>184.07329999999999</v>
      </c>
      <c r="R89" s="4">
        <v>184.07310000000001</v>
      </c>
      <c r="S89" s="2">
        <f t="shared" si="13"/>
        <v>712.45540000000005</v>
      </c>
      <c r="T89" s="2">
        <f t="shared" si="14"/>
        <v>696.46050000000002</v>
      </c>
      <c r="U89" s="46" t="s">
        <v>357</v>
      </c>
    </row>
    <row r="90" spans="1:21" x14ac:dyDescent="0.2">
      <c r="A90" s="41">
        <v>47</v>
      </c>
      <c r="B90" s="57" t="s">
        <v>156</v>
      </c>
      <c r="C90" s="58" t="s">
        <v>525</v>
      </c>
      <c r="D90" s="5" t="s">
        <v>155</v>
      </c>
      <c r="E90" s="2">
        <v>731.43730000000005</v>
      </c>
      <c r="F90" s="39">
        <f t="shared" si="15"/>
        <v>730.42950000000008</v>
      </c>
      <c r="G90" s="8">
        <f t="shared" si="9"/>
        <v>776.43490000000008</v>
      </c>
      <c r="H90" s="2">
        <v>776.43619999999999</v>
      </c>
      <c r="I90" s="2">
        <v>255.23240000000001</v>
      </c>
      <c r="J90" s="2">
        <v>255.23339999999999</v>
      </c>
      <c r="K90" s="2">
        <f t="shared" si="16"/>
        <v>253.10750000000007</v>
      </c>
      <c r="L90" s="4" t="s">
        <v>154</v>
      </c>
      <c r="M90" s="4">
        <f t="shared" si="17"/>
        <v>716.41380000000004</v>
      </c>
      <c r="N90" s="2">
        <v>716.4153</v>
      </c>
      <c r="O90" s="35">
        <f t="shared" si="18"/>
        <v>732.44510000000002</v>
      </c>
      <c r="P90" s="4">
        <v>732.44470000000001</v>
      </c>
      <c r="Q90" s="3">
        <v>184.07329999999999</v>
      </c>
      <c r="R90" s="4">
        <v>184.07320000000001</v>
      </c>
      <c r="S90" s="2">
        <f t="shared" si="13"/>
        <v>714.43460000000005</v>
      </c>
      <c r="T90" s="2">
        <f t="shared" si="14"/>
        <v>698.43970000000002</v>
      </c>
      <c r="U90" s="46" t="s">
        <v>358</v>
      </c>
    </row>
    <row r="91" spans="1:21" x14ac:dyDescent="0.2">
      <c r="A91" s="41">
        <v>48</v>
      </c>
      <c r="B91" s="57" t="s">
        <v>158</v>
      </c>
      <c r="C91" s="58" t="s">
        <v>526</v>
      </c>
      <c r="D91" s="5">
        <v>4.5999999999999996</v>
      </c>
      <c r="E91" s="2">
        <v>745.45299999999997</v>
      </c>
      <c r="F91" s="39">
        <f t="shared" si="15"/>
        <v>744.4452</v>
      </c>
      <c r="G91" s="8">
        <f t="shared" si="9"/>
        <v>790.45060000000001</v>
      </c>
      <c r="H91" s="2">
        <v>790.45069999999998</v>
      </c>
      <c r="I91" s="2">
        <v>255.23240000000001</v>
      </c>
      <c r="J91" s="2">
        <v>255.233</v>
      </c>
      <c r="K91" s="2">
        <f t="shared" si="16"/>
        <v>267.1232</v>
      </c>
      <c r="L91" s="4" t="s">
        <v>361</v>
      </c>
      <c r="M91" s="4">
        <f t="shared" si="17"/>
        <v>730.42949999999996</v>
      </c>
      <c r="N91" s="2" t="s">
        <v>362</v>
      </c>
      <c r="O91" s="35">
        <f t="shared" si="18"/>
        <v>746.46079999999995</v>
      </c>
      <c r="P91" s="4">
        <v>746.46</v>
      </c>
      <c r="Q91" s="3">
        <v>184.07329999999999</v>
      </c>
      <c r="R91" s="4">
        <v>184.07329999999999</v>
      </c>
      <c r="S91" s="2">
        <f t="shared" si="13"/>
        <v>728.45029999999997</v>
      </c>
      <c r="T91" s="2">
        <f t="shared" si="14"/>
        <v>712.45539999999994</v>
      </c>
      <c r="U91" s="46" t="s">
        <v>359</v>
      </c>
    </row>
    <row r="92" spans="1:21" x14ac:dyDescent="0.2">
      <c r="A92" s="41">
        <v>49</v>
      </c>
      <c r="B92" s="57" t="s">
        <v>160</v>
      </c>
      <c r="C92" s="58" t="s">
        <v>527</v>
      </c>
      <c r="D92" s="5" t="s">
        <v>159</v>
      </c>
      <c r="E92" s="2">
        <v>755.51009999999997</v>
      </c>
      <c r="F92" s="39">
        <f t="shared" si="15"/>
        <v>754.50229999999999</v>
      </c>
      <c r="G92" s="8">
        <f t="shared" si="9"/>
        <v>800.5077</v>
      </c>
      <c r="H92" s="2">
        <v>800.50919999999996</v>
      </c>
      <c r="I92" s="2">
        <v>255.23240000000001</v>
      </c>
      <c r="J92" s="2">
        <v>255.233</v>
      </c>
      <c r="K92" s="2">
        <f t="shared" si="16"/>
        <v>277.18029999999999</v>
      </c>
      <c r="L92" s="2">
        <v>277.18119999999999</v>
      </c>
      <c r="M92" s="4">
        <f t="shared" si="17"/>
        <v>740.48659999999995</v>
      </c>
      <c r="N92" s="2">
        <v>740.48990000000003</v>
      </c>
      <c r="O92" s="35">
        <f t="shared" si="18"/>
        <v>756.51789999999994</v>
      </c>
      <c r="P92" s="4">
        <v>756.51700000000005</v>
      </c>
      <c r="Q92" s="3">
        <v>184.07329999999999</v>
      </c>
      <c r="R92" s="4">
        <v>184.07329999999999</v>
      </c>
      <c r="S92" s="2">
        <f t="shared" si="13"/>
        <v>738.50739999999996</v>
      </c>
      <c r="T92" s="2">
        <f t="shared" si="14"/>
        <v>722.51249999999993</v>
      </c>
      <c r="U92" s="45" t="s">
        <v>314</v>
      </c>
    </row>
    <row r="93" spans="1:21" x14ac:dyDescent="0.2">
      <c r="A93" s="41">
        <v>50</v>
      </c>
      <c r="B93" s="57" t="s">
        <v>164</v>
      </c>
      <c r="C93" s="58" t="s">
        <v>528</v>
      </c>
      <c r="D93" s="5" t="s">
        <v>165</v>
      </c>
      <c r="E93" s="2">
        <v>757.5258</v>
      </c>
      <c r="F93" s="39">
        <f t="shared" si="15"/>
        <v>756.51800000000003</v>
      </c>
      <c r="G93" s="8">
        <f t="shared" si="9"/>
        <v>802.52340000000004</v>
      </c>
      <c r="H93" s="2">
        <v>802.52509999999995</v>
      </c>
      <c r="I93" s="2">
        <v>255.23240000000001</v>
      </c>
      <c r="J93" s="2">
        <v>255.23310000000001</v>
      </c>
      <c r="K93" s="2">
        <f t="shared" si="16"/>
        <v>279.19600000000003</v>
      </c>
      <c r="L93" s="2">
        <v>279.23329999999999</v>
      </c>
      <c r="M93" s="4">
        <f t="shared" si="17"/>
        <v>742.50229999999999</v>
      </c>
      <c r="N93" s="2">
        <v>742.51430000000005</v>
      </c>
      <c r="O93" s="35">
        <f t="shared" si="18"/>
        <v>758.53359999999998</v>
      </c>
      <c r="P93" s="4">
        <v>758.53330000000005</v>
      </c>
      <c r="Q93" s="3">
        <v>184.07329999999999</v>
      </c>
      <c r="R93" s="4">
        <v>184.07329999999999</v>
      </c>
      <c r="S93" s="2">
        <f t="shared" si="13"/>
        <v>740.5231</v>
      </c>
      <c r="T93" s="2">
        <f t="shared" si="14"/>
        <v>724.52819999999997</v>
      </c>
      <c r="U93" s="45" t="s">
        <v>314</v>
      </c>
    </row>
    <row r="94" spans="1:21" x14ac:dyDescent="0.2">
      <c r="A94" s="41">
        <v>51</v>
      </c>
      <c r="B94" s="57" t="s">
        <v>161</v>
      </c>
      <c r="C94" s="58" t="s">
        <v>529</v>
      </c>
      <c r="D94" s="5" t="s">
        <v>162</v>
      </c>
      <c r="E94" s="2">
        <v>761.4479</v>
      </c>
      <c r="F94" s="39">
        <f t="shared" si="15"/>
        <v>760.44010000000003</v>
      </c>
      <c r="G94" s="8">
        <f t="shared" si="9"/>
        <v>806.44550000000004</v>
      </c>
      <c r="H94" s="2">
        <v>806.44709999999998</v>
      </c>
      <c r="I94" s="2">
        <v>255.23240000000001</v>
      </c>
      <c r="J94" s="2">
        <v>255.233</v>
      </c>
      <c r="K94" s="2">
        <f t="shared" si="16"/>
        <v>283.11810000000003</v>
      </c>
      <c r="L94" s="4" t="s">
        <v>163</v>
      </c>
      <c r="M94" s="4">
        <f t="shared" si="17"/>
        <v>746.42439999999999</v>
      </c>
      <c r="N94" s="2">
        <v>746.42629999999997</v>
      </c>
      <c r="O94" s="35">
        <f t="shared" si="18"/>
        <v>762.45569999999998</v>
      </c>
      <c r="P94" s="4">
        <v>762.45529999999997</v>
      </c>
      <c r="Q94" s="3">
        <v>184.07329999999999</v>
      </c>
      <c r="R94" s="4">
        <v>184.07320000000001</v>
      </c>
      <c r="S94" s="2">
        <f t="shared" si="13"/>
        <v>744.4452</v>
      </c>
      <c r="T94" s="2">
        <f t="shared" si="14"/>
        <v>728.45029999999997</v>
      </c>
      <c r="U94" s="46" t="s">
        <v>363</v>
      </c>
    </row>
    <row r="95" spans="1:21" x14ac:dyDescent="0.2">
      <c r="A95" s="41">
        <v>52</v>
      </c>
      <c r="B95" s="57" t="s">
        <v>167</v>
      </c>
      <c r="C95" s="58" t="s">
        <v>530</v>
      </c>
      <c r="D95" s="5" t="s">
        <v>166</v>
      </c>
      <c r="E95" s="2">
        <v>771.505</v>
      </c>
      <c r="F95" s="39">
        <f t="shared" si="15"/>
        <v>770.49720000000002</v>
      </c>
      <c r="G95" s="8">
        <f t="shared" si="9"/>
        <v>816.50260000000003</v>
      </c>
      <c r="H95" s="2">
        <v>816.50530000000003</v>
      </c>
      <c r="I95" s="2">
        <v>255.23240000000001</v>
      </c>
      <c r="J95" s="2">
        <v>255.2338</v>
      </c>
      <c r="K95" s="2">
        <f t="shared" si="16"/>
        <v>293.17520000000002</v>
      </c>
      <c r="L95" s="2">
        <v>293.17579999999998</v>
      </c>
      <c r="M95" s="4">
        <f t="shared" si="17"/>
        <v>756.48149999999998</v>
      </c>
      <c r="N95" s="2">
        <v>756.48299999999995</v>
      </c>
      <c r="O95" s="35">
        <f t="shared" si="18"/>
        <v>772.51279999999997</v>
      </c>
      <c r="P95" s="4">
        <v>772.51229999999998</v>
      </c>
      <c r="Q95" s="3">
        <v>184.07329999999999</v>
      </c>
      <c r="R95" s="4">
        <v>184.07320000000001</v>
      </c>
      <c r="S95" s="2">
        <f t="shared" si="13"/>
        <v>754.50229999999999</v>
      </c>
      <c r="T95" s="2">
        <f t="shared" si="14"/>
        <v>738.50739999999996</v>
      </c>
      <c r="U95" s="46" t="s">
        <v>364</v>
      </c>
    </row>
    <row r="96" spans="1:21" x14ac:dyDescent="0.2">
      <c r="A96" s="41">
        <v>53</v>
      </c>
      <c r="B96" s="57" t="s">
        <v>168</v>
      </c>
      <c r="C96" s="58" t="s">
        <v>531</v>
      </c>
      <c r="D96" s="5" t="s">
        <v>365</v>
      </c>
      <c r="E96" s="2">
        <v>773.52070000000003</v>
      </c>
      <c r="F96" s="39">
        <f>E96-1.0078</f>
        <v>772.51290000000006</v>
      </c>
      <c r="G96" s="8">
        <f t="shared" si="9"/>
        <v>818.51830000000007</v>
      </c>
      <c r="H96" s="2">
        <v>818.5204</v>
      </c>
      <c r="I96" s="2">
        <v>255.23240000000001</v>
      </c>
      <c r="J96" s="2">
        <v>255.23310000000001</v>
      </c>
      <c r="K96" s="2">
        <f>G96-523.3274</f>
        <v>295.19090000000006</v>
      </c>
      <c r="L96" s="2">
        <v>295.19200000000001</v>
      </c>
      <c r="M96" s="4">
        <f>G96-60.0211</f>
        <v>758.49720000000002</v>
      </c>
      <c r="N96" s="2">
        <v>758.49879999999996</v>
      </c>
      <c r="O96" s="35">
        <f>E96+1.0078</f>
        <v>774.52850000000001</v>
      </c>
      <c r="P96" s="4">
        <v>774.52800000000002</v>
      </c>
      <c r="Q96" s="3">
        <v>184.07329999999999</v>
      </c>
      <c r="R96" s="4">
        <v>184.07310000000001</v>
      </c>
      <c r="S96" s="2">
        <f t="shared" si="13"/>
        <v>756.51800000000003</v>
      </c>
      <c r="T96" s="2">
        <f t="shared" si="14"/>
        <v>740.5231</v>
      </c>
      <c r="U96" s="46" t="s">
        <v>369</v>
      </c>
    </row>
    <row r="97" spans="1:22" x14ac:dyDescent="0.2">
      <c r="A97" s="41">
        <v>54</v>
      </c>
      <c r="B97" s="57" t="s">
        <v>168</v>
      </c>
      <c r="C97" s="58" t="s">
        <v>532</v>
      </c>
      <c r="D97" s="5" t="s">
        <v>366</v>
      </c>
      <c r="E97" s="2">
        <v>773.52070000000003</v>
      </c>
      <c r="F97" s="39">
        <f t="shared" si="15"/>
        <v>772.51290000000006</v>
      </c>
      <c r="G97" s="8">
        <f t="shared" si="9"/>
        <v>818.51830000000007</v>
      </c>
      <c r="H97" s="2">
        <v>818.5204</v>
      </c>
      <c r="I97" s="2">
        <v>255.23240000000001</v>
      </c>
      <c r="J97" s="2">
        <v>255.23310000000001</v>
      </c>
      <c r="K97" s="2">
        <f t="shared" si="16"/>
        <v>295.19090000000006</v>
      </c>
      <c r="L97" s="2">
        <v>277.18110000000001</v>
      </c>
      <c r="M97" s="4">
        <f t="shared" si="17"/>
        <v>758.49720000000002</v>
      </c>
      <c r="N97" s="2" t="s">
        <v>367</v>
      </c>
      <c r="O97" s="35">
        <f t="shared" si="18"/>
        <v>774.52850000000001</v>
      </c>
      <c r="P97" s="4">
        <v>774.52800000000002</v>
      </c>
      <c r="Q97" s="3">
        <v>184.07329999999999</v>
      </c>
      <c r="R97" s="4">
        <v>184.07310000000001</v>
      </c>
      <c r="S97" s="2">
        <f t="shared" si="13"/>
        <v>756.51800000000003</v>
      </c>
      <c r="T97" s="2">
        <f t="shared" si="14"/>
        <v>740.5231</v>
      </c>
      <c r="U97" s="46" t="s">
        <v>368</v>
      </c>
    </row>
    <row r="98" spans="1:22" x14ac:dyDescent="0.2">
      <c r="A98" s="41">
        <v>55</v>
      </c>
      <c r="B98" s="3" t="s">
        <v>169</v>
      </c>
      <c r="C98" s="1" t="s">
        <v>533</v>
      </c>
      <c r="D98" s="5" t="s">
        <v>179</v>
      </c>
      <c r="E98" s="2">
        <v>795.54140000000007</v>
      </c>
      <c r="F98" s="39">
        <f t="shared" si="15"/>
        <v>794.53360000000009</v>
      </c>
      <c r="G98" s="8">
        <f t="shared" si="9"/>
        <v>840.5390000000001</v>
      </c>
      <c r="H98" s="2">
        <v>840.54079999999999</v>
      </c>
      <c r="I98" s="2">
        <v>255.23240000000001</v>
      </c>
      <c r="J98" s="2">
        <v>255.23320000000001</v>
      </c>
      <c r="K98" s="2">
        <f t="shared" si="16"/>
        <v>317.21160000000009</v>
      </c>
      <c r="L98" s="2">
        <v>317.21199999999999</v>
      </c>
      <c r="M98" s="4">
        <f t="shared" si="17"/>
        <v>780.51790000000005</v>
      </c>
      <c r="N98" s="2">
        <v>780.52120000000002</v>
      </c>
      <c r="O98" s="35">
        <f t="shared" si="18"/>
        <v>796.54920000000004</v>
      </c>
      <c r="P98" s="4">
        <v>796.54819999999995</v>
      </c>
      <c r="Q98" s="3">
        <v>184.07329999999999</v>
      </c>
      <c r="R98" s="4">
        <v>184.07320000000001</v>
      </c>
      <c r="S98" s="2">
        <f t="shared" si="13"/>
        <v>778.53870000000006</v>
      </c>
      <c r="T98" s="2">
        <f t="shared" si="14"/>
        <v>762.54380000000003</v>
      </c>
      <c r="U98" s="45" t="s">
        <v>314</v>
      </c>
    </row>
    <row r="99" spans="1:22" x14ac:dyDescent="0.2">
      <c r="A99" s="41">
        <v>56</v>
      </c>
      <c r="B99" s="3" t="s">
        <v>170</v>
      </c>
      <c r="C99" s="1" t="s">
        <v>534</v>
      </c>
      <c r="D99" s="5" t="s">
        <v>180</v>
      </c>
      <c r="E99" s="2">
        <v>797.55709999999999</v>
      </c>
      <c r="F99" s="39">
        <f t="shared" si="15"/>
        <v>796.54930000000002</v>
      </c>
      <c r="G99" s="8">
        <f t="shared" si="9"/>
        <v>842.55470000000003</v>
      </c>
      <c r="H99" s="2">
        <v>842.55600000000004</v>
      </c>
      <c r="I99" s="2">
        <v>255.23240000000001</v>
      </c>
      <c r="J99" s="2">
        <v>255.233</v>
      </c>
      <c r="K99" s="2">
        <f t="shared" si="16"/>
        <v>319.22730000000001</v>
      </c>
      <c r="L99" s="2">
        <v>319.22770000000003</v>
      </c>
      <c r="M99" s="4">
        <f t="shared" si="17"/>
        <v>782.53359999999998</v>
      </c>
      <c r="N99" s="2">
        <v>782.53480000000002</v>
      </c>
      <c r="O99" s="35">
        <f t="shared" si="18"/>
        <v>798.56489999999997</v>
      </c>
      <c r="P99" s="4">
        <v>798.56410000000005</v>
      </c>
      <c r="Q99" s="3">
        <v>184.07329999999999</v>
      </c>
      <c r="R99" s="4">
        <v>184.07310000000001</v>
      </c>
      <c r="S99" s="2">
        <f t="shared" si="13"/>
        <v>780.55439999999999</v>
      </c>
      <c r="T99" s="2">
        <f t="shared" si="14"/>
        <v>764.55949999999996</v>
      </c>
      <c r="U99" s="46" t="s">
        <v>370</v>
      </c>
    </row>
    <row r="100" spans="1:22" x14ac:dyDescent="0.2">
      <c r="A100" s="41">
        <v>57</v>
      </c>
      <c r="B100" s="3" t="s">
        <v>171</v>
      </c>
      <c r="C100" s="1" t="s">
        <v>536</v>
      </c>
      <c r="D100" s="5" t="s">
        <v>181</v>
      </c>
      <c r="E100" s="2">
        <v>809.52070000000003</v>
      </c>
      <c r="F100" s="39">
        <f t="shared" si="15"/>
        <v>808.51290000000006</v>
      </c>
      <c r="G100" s="8">
        <f t="shared" si="9"/>
        <v>854.51830000000007</v>
      </c>
      <c r="H100" s="2">
        <v>854.51959999999997</v>
      </c>
      <c r="I100" s="2">
        <v>255.23240000000001</v>
      </c>
      <c r="J100" s="2">
        <v>255.233</v>
      </c>
      <c r="K100" s="2">
        <f t="shared" si="16"/>
        <v>331.19090000000006</v>
      </c>
      <c r="L100" s="2">
        <v>331.19170000000003</v>
      </c>
      <c r="M100" s="4">
        <f t="shared" si="17"/>
        <v>794.49720000000002</v>
      </c>
      <c r="N100" s="2">
        <v>764.49839999999995</v>
      </c>
      <c r="O100" s="35">
        <f t="shared" si="18"/>
        <v>810.52850000000001</v>
      </c>
      <c r="P100" s="4">
        <v>810.52800000000002</v>
      </c>
      <c r="Q100" s="3">
        <v>184.07329999999999</v>
      </c>
      <c r="R100" s="4">
        <v>184.07320000000001</v>
      </c>
      <c r="S100" s="2">
        <f t="shared" si="13"/>
        <v>792.51800000000003</v>
      </c>
      <c r="T100" s="2">
        <f t="shared" si="14"/>
        <v>776.5231</v>
      </c>
      <c r="U100" s="45" t="s">
        <v>314</v>
      </c>
    </row>
    <row r="101" spans="1:22" x14ac:dyDescent="0.2">
      <c r="A101" s="41">
        <v>58</v>
      </c>
      <c r="B101" s="3" t="s">
        <v>172</v>
      </c>
      <c r="C101" s="1" t="s">
        <v>535</v>
      </c>
      <c r="D101" s="5" t="s">
        <v>182</v>
      </c>
      <c r="E101" s="2">
        <v>811.53629999999998</v>
      </c>
      <c r="F101" s="39">
        <f t="shared" si="15"/>
        <v>810.52850000000001</v>
      </c>
      <c r="G101" s="8">
        <f t="shared" si="9"/>
        <v>856.53390000000002</v>
      </c>
      <c r="H101" s="2">
        <v>856.53430000000003</v>
      </c>
      <c r="I101" s="2">
        <v>255.23240000000001</v>
      </c>
      <c r="J101" s="2">
        <v>255.23330000000001</v>
      </c>
      <c r="K101" s="2">
        <f t="shared" si="16"/>
        <v>333.20650000000001</v>
      </c>
      <c r="L101" s="2">
        <v>333.20600000000002</v>
      </c>
      <c r="M101" s="4">
        <f t="shared" si="17"/>
        <v>796.51279999999997</v>
      </c>
      <c r="N101" s="2">
        <v>796.51559999999995</v>
      </c>
      <c r="O101" s="35">
        <f t="shared" si="18"/>
        <v>812.54409999999996</v>
      </c>
      <c r="P101" s="4">
        <v>812.54319999999996</v>
      </c>
      <c r="Q101" s="3">
        <v>184.07329999999999</v>
      </c>
      <c r="R101" s="4">
        <v>184.07329999999999</v>
      </c>
      <c r="S101" s="2">
        <f t="shared" si="13"/>
        <v>794.53359999999998</v>
      </c>
      <c r="T101" s="2">
        <f t="shared" si="14"/>
        <v>778.53869999999995</v>
      </c>
      <c r="U101" s="46" t="s">
        <v>371</v>
      </c>
    </row>
    <row r="102" spans="1:22" x14ac:dyDescent="0.2">
      <c r="A102" s="41">
        <v>59</v>
      </c>
      <c r="B102" s="3" t="s">
        <v>173</v>
      </c>
      <c r="C102" s="1" t="s">
        <v>537</v>
      </c>
      <c r="D102" s="5" t="s">
        <v>76</v>
      </c>
      <c r="E102" s="2">
        <v>813.55200000000002</v>
      </c>
      <c r="F102" s="39">
        <f t="shared" si="15"/>
        <v>812.54420000000005</v>
      </c>
      <c r="G102" s="8">
        <f t="shared" si="9"/>
        <v>858.54960000000005</v>
      </c>
      <c r="H102" s="2">
        <v>858.55129999999997</v>
      </c>
      <c r="I102" s="2">
        <v>255.23240000000001</v>
      </c>
      <c r="J102" s="2">
        <v>255.233</v>
      </c>
      <c r="K102" s="2">
        <f t="shared" si="16"/>
        <v>335.22220000000004</v>
      </c>
      <c r="L102" s="2">
        <v>335.22309999999999</v>
      </c>
      <c r="M102" s="4">
        <f t="shared" si="17"/>
        <v>798.52850000000001</v>
      </c>
      <c r="N102" s="2">
        <v>798.52909999999997</v>
      </c>
      <c r="O102" s="35">
        <f t="shared" si="18"/>
        <v>814.5598</v>
      </c>
      <c r="P102" s="4">
        <v>814.55880000000002</v>
      </c>
      <c r="Q102" s="3">
        <v>184.07329999999999</v>
      </c>
      <c r="R102" s="4">
        <v>184.07320000000001</v>
      </c>
      <c r="S102" s="2">
        <f t="shared" si="13"/>
        <v>796.54930000000002</v>
      </c>
      <c r="T102" s="2">
        <f t="shared" si="14"/>
        <v>780.55439999999999</v>
      </c>
      <c r="U102" s="46" t="s">
        <v>373</v>
      </c>
    </row>
    <row r="103" spans="1:22" x14ac:dyDescent="0.2">
      <c r="A103" s="41">
        <v>60</v>
      </c>
      <c r="B103" s="3" t="s">
        <v>173</v>
      </c>
      <c r="C103" s="1" t="s">
        <v>538</v>
      </c>
      <c r="D103" s="5" t="s">
        <v>439</v>
      </c>
      <c r="E103" s="2">
        <v>813.55200000000002</v>
      </c>
      <c r="F103" s="39">
        <f t="shared" si="15"/>
        <v>812.54420000000005</v>
      </c>
      <c r="G103" s="8">
        <f t="shared" si="9"/>
        <v>858.54960000000005</v>
      </c>
      <c r="H103" s="2">
        <v>858.55079999999998</v>
      </c>
      <c r="I103" s="2">
        <v>255.23240000000001</v>
      </c>
      <c r="J103" s="2">
        <v>255.2329</v>
      </c>
      <c r="K103" s="2">
        <f t="shared" si="16"/>
        <v>335.22220000000004</v>
      </c>
      <c r="L103" s="4" t="s">
        <v>184</v>
      </c>
      <c r="M103" s="4">
        <f t="shared" si="17"/>
        <v>798.52850000000001</v>
      </c>
      <c r="N103" s="2" t="s">
        <v>183</v>
      </c>
      <c r="O103" s="35">
        <f t="shared" si="18"/>
        <v>814.5598</v>
      </c>
      <c r="P103" s="4">
        <v>814.55880000000002</v>
      </c>
      <c r="Q103" s="3">
        <v>184.07329999999999</v>
      </c>
      <c r="R103" s="4">
        <v>184.07320000000001</v>
      </c>
      <c r="S103" s="2">
        <f t="shared" si="13"/>
        <v>796.54930000000002</v>
      </c>
      <c r="T103" s="2">
        <f t="shared" si="14"/>
        <v>780.55439999999999</v>
      </c>
      <c r="U103" s="46" t="s">
        <v>372</v>
      </c>
      <c r="V103" s="2"/>
    </row>
    <row r="104" spans="1:22" x14ac:dyDescent="0.2">
      <c r="A104" s="41">
        <v>61</v>
      </c>
      <c r="B104" s="3" t="s">
        <v>174</v>
      </c>
      <c r="C104" s="1" t="s">
        <v>539</v>
      </c>
      <c r="D104" s="5" t="s">
        <v>185</v>
      </c>
      <c r="E104" s="2">
        <v>827.53120000000001</v>
      </c>
      <c r="F104" s="39">
        <f t="shared" ref="F104:F109" si="19">E104-1.0078</f>
        <v>826.52340000000004</v>
      </c>
      <c r="G104" s="8">
        <f t="shared" si="9"/>
        <v>872.52880000000005</v>
      </c>
      <c r="H104" s="2">
        <v>872.5299</v>
      </c>
      <c r="I104" s="2">
        <v>255.23240000000001</v>
      </c>
      <c r="J104" s="8">
        <v>255.233</v>
      </c>
      <c r="K104" s="8">
        <f>G104-523.3274</f>
        <v>349.20140000000004</v>
      </c>
      <c r="L104" s="8">
        <v>349.20209999999997</v>
      </c>
      <c r="M104" s="16">
        <f>G104-60.0211</f>
        <v>812.5077</v>
      </c>
      <c r="N104" s="8">
        <v>812.50940000000003</v>
      </c>
      <c r="O104" s="35">
        <f>E104+1.0078</f>
        <v>828.53899999999999</v>
      </c>
      <c r="P104" s="4">
        <v>828.53880000000004</v>
      </c>
      <c r="Q104" s="3">
        <v>184.07329999999999</v>
      </c>
      <c r="R104" s="4">
        <v>184.07310000000001</v>
      </c>
      <c r="S104" s="2">
        <f t="shared" si="13"/>
        <v>810.52850000000001</v>
      </c>
      <c r="T104" s="2">
        <f t="shared" si="14"/>
        <v>794.53359999999998</v>
      </c>
      <c r="U104" s="46" t="s">
        <v>374</v>
      </c>
    </row>
    <row r="105" spans="1:22" x14ac:dyDescent="0.2">
      <c r="A105" s="41">
        <v>62</v>
      </c>
      <c r="B105" s="3" t="s">
        <v>175</v>
      </c>
      <c r="C105" s="1" t="s">
        <v>540</v>
      </c>
      <c r="D105" s="5" t="s">
        <v>189</v>
      </c>
      <c r="E105" s="2">
        <v>829.54690000000005</v>
      </c>
      <c r="F105" s="39">
        <f t="shared" si="19"/>
        <v>828.53910000000008</v>
      </c>
      <c r="G105" s="8">
        <f t="shared" si="9"/>
        <v>874.54450000000008</v>
      </c>
      <c r="H105" s="2">
        <v>874.54409999999996</v>
      </c>
      <c r="I105" s="2">
        <v>255.23240000000001</v>
      </c>
      <c r="J105" s="8">
        <v>255.233</v>
      </c>
      <c r="K105" s="8">
        <f>G105-523.3274</f>
        <v>351.21710000000007</v>
      </c>
      <c r="L105" s="8">
        <v>351.21789999999999</v>
      </c>
      <c r="M105" s="16">
        <f>G105-60.0211</f>
        <v>814.52340000000004</v>
      </c>
      <c r="N105" s="8">
        <v>814.52359999999999</v>
      </c>
      <c r="O105" s="35">
        <f>E105+1.0078</f>
        <v>830.55470000000003</v>
      </c>
      <c r="P105" s="4">
        <v>830.55280000000005</v>
      </c>
      <c r="Q105" s="3">
        <v>184.07329999999999</v>
      </c>
      <c r="R105" s="4">
        <v>184.07320000000001</v>
      </c>
      <c r="S105" s="2">
        <f t="shared" si="13"/>
        <v>812.54420000000005</v>
      </c>
      <c r="T105" s="2">
        <f t="shared" si="14"/>
        <v>796.54930000000002</v>
      </c>
      <c r="U105" s="46" t="s">
        <v>375</v>
      </c>
    </row>
    <row r="106" spans="1:22" x14ac:dyDescent="0.2">
      <c r="A106" s="41">
        <v>63</v>
      </c>
      <c r="B106" s="3" t="s">
        <v>175</v>
      </c>
      <c r="C106" s="1" t="s">
        <v>541</v>
      </c>
      <c r="D106" s="5" t="s">
        <v>186</v>
      </c>
      <c r="E106" s="2">
        <v>829.54690000000005</v>
      </c>
      <c r="F106" s="39">
        <f t="shared" si="19"/>
        <v>828.53910000000008</v>
      </c>
      <c r="G106" s="8">
        <f t="shared" si="9"/>
        <v>874.54450000000008</v>
      </c>
      <c r="H106" s="2">
        <v>874.54409999999996</v>
      </c>
      <c r="I106" s="2">
        <v>255.23240000000001</v>
      </c>
      <c r="J106" s="8">
        <v>255.233</v>
      </c>
      <c r="K106" s="8">
        <f t="shared" si="16"/>
        <v>351.21710000000007</v>
      </c>
      <c r="L106" s="16" t="s">
        <v>187</v>
      </c>
      <c r="M106" s="16">
        <f t="shared" si="17"/>
        <v>814.52340000000004</v>
      </c>
      <c r="N106" s="8" t="s">
        <v>188</v>
      </c>
      <c r="O106" s="35">
        <f t="shared" si="18"/>
        <v>830.55470000000003</v>
      </c>
      <c r="P106" s="4">
        <v>830.55319999999995</v>
      </c>
      <c r="Q106" s="3">
        <v>184.07329999999999</v>
      </c>
      <c r="R106" s="4">
        <v>184.07320000000001</v>
      </c>
      <c r="S106" s="2">
        <f t="shared" si="13"/>
        <v>812.54420000000005</v>
      </c>
      <c r="T106" s="2">
        <f t="shared" si="14"/>
        <v>796.54930000000002</v>
      </c>
      <c r="U106" s="46" t="s">
        <v>425</v>
      </c>
    </row>
    <row r="107" spans="1:22" x14ac:dyDescent="0.2">
      <c r="A107" s="41">
        <v>64</v>
      </c>
      <c r="B107" s="57" t="s">
        <v>176</v>
      </c>
      <c r="C107" s="58" t="s">
        <v>542</v>
      </c>
      <c r="D107" s="5" t="s">
        <v>190</v>
      </c>
      <c r="E107" s="2">
        <v>843.52620000000002</v>
      </c>
      <c r="F107" s="39">
        <f t="shared" si="19"/>
        <v>842.51840000000004</v>
      </c>
      <c r="G107" s="8">
        <f t="shared" si="9"/>
        <v>888.52380000000005</v>
      </c>
      <c r="H107" s="2">
        <v>888.52499999999998</v>
      </c>
      <c r="I107" s="2">
        <v>255.23240000000001</v>
      </c>
      <c r="J107" s="8">
        <v>255.23310000000001</v>
      </c>
      <c r="K107" s="8">
        <f t="shared" si="16"/>
        <v>365.19640000000004</v>
      </c>
      <c r="L107" s="8">
        <v>365.19720000000001</v>
      </c>
      <c r="M107" s="16">
        <f t="shared" si="17"/>
        <v>828.5027</v>
      </c>
      <c r="N107" s="8">
        <v>828.50459999999998</v>
      </c>
      <c r="O107" s="35">
        <f t="shared" si="18"/>
        <v>844.53399999999999</v>
      </c>
      <c r="P107" s="4">
        <v>844.53319999999997</v>
      </c>
      <c r="Q107" s="3">
        <v>184.07329999999999</v>
      </c>
      <c r="R107" s="4">
        <v>184.07310000000001</v>
      </c>
      <c r="S107" s="2">
        <f t="shared" si="13"/>
        <v>826.52350000000001</v>
      </c>
      <c r="T107" s="2">
        <f t="shared" si="14"/>
        <v>810.52859999999998</v>
      </c>
      <c r="U107" s="46" t="s">
        <v>376</v>
      </c>
    </row>
    <row r="108" spans="1:22" x14ac:dyDescent="0.2">
      <c r="A108" s="41">
        <v>65</v>
      </c>
      <c r="B108" s="57" t="s">
        <v>178</v>
      </c>
      <c r="C108" s="58" t="s">
        <v>543</v>
      </c>
      <c r="D108" s="5" t="s">
        <v>191</v>
      </c>
      <c r="E108" s="2">
        <v>845.54179999999997</v>
      </c>
      <c r="F108" s="39">
        <f t="shared" si="19"/>
        <v>844.53399999999999</v>
      </c>
      <c r="G108" s="8">
        <f t="shared" ref="G108:G109" si="20">E108+44.9976</f>
        <v>890.5394</v>
      </c>
      <c r="H108" s="2">
        <v>890.54060000000004</v>
      </c>
      <c r="I108" s="2">
        <v>255.23240000000001</v>
      </c>
      <c r="J108" s="2">
        <v>255.2329</v>
      </c>
      <c r="K108" s="2">
        <f t="shared" si="16"/>
        <v>367.21199999999999</v>
      </c>
      <c r="L108" s="4" t="s">
        <v>192</v>
      </c>
      <c r="M108" s="4">
        <f t="shared" si="17"/>
        <v>830.51829999999995</v>
      </c>
      <c r="N108" s="2" t="s">
        <v>193</v>
      </c>
      <c r="O108" s="35">
        <f t="shared" si="18"/>
        <v>846.54959999999994</v>
      </c>
      <c r="P108" s="4">
        <v>846.54849999999999</v>
      </c>
      <c r="Q108" s="3">
        <v>184.07329999999999</v>
      </c>
      <c r="R108" s="4">
        <v>184.07310000000001</v>
      </c>
      <c r="S108" s="2">
        <f t="shared" ref="S108:S109" si="21">O108-15.9949-1.0078-1.0078</f>
        <v>828.53909999999996</v>
      </c>
      <c r="T108" s="2">
        <f t="shared" ref="T108:T109" si="22">O108-15.9949-15.9949-1.0078-1.0078</f>
        <v>812.54419999999993</v>
      </c>
      <c r="U108" s="46" t="s">
        <v>377</v>
      </c>
    </row>
    <row r="109" spans="1:22" x14ac:dyDescent="0.2">
      <c r="A109" s="42">
        <v>66</v>
      </c>
      <c r="B109" s="59" t="s">
        <v>177</v>
      </c>
      <c r="C109" s="60" t="s">
        <v>544</v>
      </c>
      <c r="D109" s="32" t="s">
        <v>190</v>
      </c>
      <c r="E109" s="26">
        <v>861.5367</v>
      </c>
      <c r="F109" s="48">
        <f t="shared" si="19"/>
        <v>860.52890000000002</v>
      </c>
      <c r="G109" s="49">
        <f t="shared" si="20"/>
        <v>906.53430000000003</v>
      </c>
      <c r="H109" s="26">
        <v>906.53549999999996</v>
      </c>
      <c r="I109" s="26">
        <v>255.23240000000001</v>
      </c>
      <c r="J109" s="26">
        <v>255.233</v>
      </c>
      <c r="K109" s="26">
        <f t="shared" si="16"/>
        <v>383.20690000000002</v>
      </c>
      <c r="L109" s="27" t="s">
        <v>349</v>
      </c>
      <c r="M109" s="27">
        <f t="shared" si="17"/>
        <v>846.51319999999998</v>
      </c>
      <c r="N109" s="26">
        <v>846.51689999999996</v>
      </c>
      <c r="O109" s="36">
        <f t="shared" si="18"/>
        <v>862.54449999999997</v>
      </c>
      <c r="P109" s="27">
        <v>862.54330000000004</v>
      </c>
      <c r="Q109" s="23">
        <v>184.07329999999999</v>
      </c>
      <c r="R109" s="27">
        <v>184.07320000000001</v>
      </c>
      <c r="S109" s="26">
        <f t="shared" si="21"/>
        <v>844.53399999999999</v>
      </c>
      <c r="T109" s="26">
        <f t="shared" si="22"/>
        <v>828.53909999999996</v>
      </c>
      <c r="U109" s="47" t="s">
        <v>378</v>
      </c>
    </row>
    <row r="111" spans="1:22" x14ac:dyDescent="0.4">
      <c r="A111" s="63" t="s">
        <v>547</v>
      </c>
      <c r="B111" s="64"/>
      <c r="C111" s="64"/>
      <c r="D111" s="28"/>
      <c r="E111" s="28"/>
      <c r="F111" s="65" t="s">
        <v>67</v>
      </c>
      <c r="G111" s="66"/>
      <c r="H111" s="28"/>
      <c r="I111" s="28"/>
      <c r="J111" s="28"/>
      <c r="K111" s="28"/>
      <c r="L111" s="28"/>
      <c r="M111" s="28"/>
      <c r="N111" s="29"/>
      <c r="O111" s="65" t="s">
        <v>68</v>
      </c>
      <c r="P111" s="66"/>
      <c r="Q111" s="66"/>
      <c r="R111" s="33"/>
      <c r="S111" s="30"/>
      <c r="T111" s="30"/>
      <c r="U111" s="43"/>
    </row>
    <row r="112" spans="1:22" ht="27.75" thickBot="1" x14ac:dyDescent="0.35">
      <c r="A112" s="40" t="s">
        <v>0</v>
      </c>
      <c r="B112" s="18" t="s">
        <v>1</v>
      </c>
      <c r="C112" s="18" t="s">
        <v>16</v>
      </c>
      <c r="D112" s="18" t="s">
        <v>3</v>
      </c>
      <c r="E112" s="18" t="s">
        <v>2</v>
      </c>
      <c r="F112" s="38" t="s">
        <v>205</v>
      </c>
      <c r="G112" s="19" t="s">
        <v>206</v>
      </c>
      <c r="H112" s="18" t="s">
        <v>4</v>
      </c>
      <c r="I112" s="20" t="s">
        <v>207</v>
      </c>
      <c r="J112" s="20" t="s">
        <v>208</v>
      </c>
      <c r="K112" s="20" t="s">
        <v>209</v>
      </c>
      <c r="L112" s="20" t="s">
        <v>210</v>
      </c>
      <c r="M112" s="20" t="s">
        <v>211</v>
      </c>
      <c r="N112" s="20" t="s">
        <v>212</v>
      </c>
      <c r="O112" s="37" t="s">
        <v>213</v>
      </c>
      <c r="P112" s="21" t="s">
        <v>313</v>
      </c>
      <c r="Q112" s="22" t="s">
        <v>203</v>
      </c>
      <c r="R112" s="21" t="s">
        <v>312</v>
      </c>
      <c r="S112" s="22" t="s">
        <v>433</v>
      </c>
      <c r="T112" s="22" t="s">
        <v>434</v>
      </c>
      <c r="U112" s="44" t="s">
        <v>214</v>
      </c>
    </row>
    <row r="113" spans="1:21" ht="13.5" thickTop="1" x14ac:dyDescent="0.2">
      <c r="A113" s="41">
        <v>1</v>
      </c>
      <c r="B113" s="3" t="s">
        <v>215</v>
      </c>
      <c r="C113" s="12" t="s">
        <v>548</v>
      </c>
      <c r="D113" s="5">
        <v>4.2</v>
      </c>
      <c r="E113" s="2">
        <v>567.35360000000003</v>
      </c>
      <c r="F113" s="39">
        <f t="shared" ref="F113:F144" si="23">E113-1.0078</f>
        <v>566.34580000000005</v>
      </c>
      <c r="G113" s="55">
        <f t="shared" ref="G113:G176" si="24">E113+44.9976</f>
        <v>612.35120000000006</v>
      </c>
      <c r="H113" s="51">
        <v>612.3528</v>
      </c>
      <c r="I113" s="2">
        <v>255.23240000000001</v>
      </c>
      <c r="J113" s="2">
        <v>255.2329</v>
      </c>
      <c r="K113" s="2">
        <f t="shared" ref="K113:K144" si="25">G113-523.3274</f>
        <v>89.023800000000051</v>
      </c>
      <c r="L113" s="2">
        <v>89.023200000000003</v>
      </c>
      <c r="M113" s="4">
        <f t="shared" ref="M113:M144" si="26">G113-60.0211</f>
        <v>552.33010000000002</v>
      </c>
      <c r="N113" s="2">
        <v>552.33100000000002</v>
      </c>
      <c r="O113" s="35">
        <f t="shared" ref="O113:O144" si="27">E113+1.0078</f>
        <v>568.3614</v>
      </c>
      <c r="P113" s="4">
        <v>568.36069999999995</v>
      </c>
      <c r="Q113" s="3">
        <v>184.07329999999999</v>
      </c>
      <c r="R113" s="4">
        <v>184.07320000000001</v>
      </c>
      <c r="S113" s="54">
        <f t="shared" ref="S113:S176" si="28">O113-15.9949-1.0078-1.0078</f>
        <v>550.35090000000002</v>
      </c>
      <c r="T113" s="54">
        <f t="shared" ref="T113:T176" si="29">O113-15.9949-15.9949-1.0078-1.0078</f>
        <v>534.35599999999999</v>
      </c>
      <c r="U113" s="45" t="s">
        <v>314</v>
      </c>
    </row>
    <row r="114" spans="1:21" x14ac:dyDescent="0.2">
      <c r="A114" s="41">
        <v>2</v>
      </c>
      <c r="B114" s="57" t="s">
        <v>217</v>
      </c>
      <c r="C114" s="61" t="s">
        <v>479</v>
      </c>
      <c r="D114" s="5">
        <v>4.7</v>
      </c>
      <c r="E114" s="15">
        <v>579.35360000000003</v>
      </c>
      <c r="F114" s="39">
        <f t="shared" si="23"/>
        <v>578.34580000000005</v>
      </c>
      <c r="G114" s="8">
        <f t="shared" si="24"/>
        <v>624.35120000000006</v>
      </c>
      <c r="H114" s="51">
        <v>624.35209999999995</v>
      </c>
      <c r="I114" s="2">
        <v>255.23240000000001</v>
      </c>
      <c r="J114" s="2">
        <v>255.2329</v>
      </c>
      <c r="K114" s="2">
        <f t="shared" si="25"/>
        <v>101.02380000000005</v>
      </c>
      <c r="L114" s="2">
        <v>101.0232</v>
      </c>
      <c r="M114" s="4">
        <f t="shared" si="26"/>
        <v>564.33010000000002</v>
      </c>
      <c r="N114" s="2">
        <v>564.33090000000004</v>
      </c>
      <c r="O114" s="35">
        <f t="shared" si="27"/>
        <v>580.3614</v>
      </c>
      <c r="P114" s="4">
        <v>580.3605</v>
      </c>
      <c r="Q114" s="3">
        <v>184.07329999999999</v>
      </c>
      <c r="R114" s="4">
        <v>184.07320000000001</v>
      </c>
      <c r="S114" s="2">
        <f t="shared" si="28"/>
        <v>562.35090000000002</v>
      </c>
      <c r="T114" s="2">
        <f t="shared" si="29"/>
        <v>546.35599999999999</v>
      </c>
      <c r="U114" s="45" t="s">
        <v>314</v>
      </c>
    </row>
    <row r="115" spans="1:21" x14ac:dyDescent="0.2">
      <c r="A115" s="41">
        <v>3</v>
      </c>
      <c r="B115" s="3" t="s">
        <v>216</v>
      </c>
      <c r="C115" s="12" t="s">
        <v>549</v>
      </c>
      <c r="D115" s="5">
        <v>4.0999999999999996</v>
      </c>
      <c r="E115" s="15">
        <v>583.34850000000006</v>
      </c>
      <c r="F115" s="39">
        <f t="shared" si="23"/>
        <v>582.34070000000008</v>
      </c>
      <c r="G115" s="8">
        <f t="shared" si="24"/>
        <v>628.34610000000009</v>
      </c>
      <c r="H115" s="51">
        <v>628.34640000000002</v>
      </c>
      <c r="I115" s="2">
        <v>255.23240000000001</v>
      </c>
      <c r="J115" s="2">
        <v>255.233</v>
      </c>
      <c r="K115" s="2">
        <f t="shared" si="25"/>
        <v>105.01870000000008</v>
      </c>
      <c r="L115" s="2">
        <v>105.01819999999999</v>
      </c>
      <c r="M115" s="4">
        <f t="shared" si="26"/>
        <v>568.32500000000005</v>
      </c>
      <c r="N115" s="2">
        <v>568.32590000000005</v>
      </c>
      <c r="O115" s="35">
        <f t="shared" si="27"/>
        <v>584.35630000000003</v>
      </c>
      <c r="P115" s="4">
        <v>584.35580000000004</v>
      </c>
      <c r="Q115" s="3">
        <v>184.07329999999999</v>
      </c>
      <c r="R115" s="4">
        <v>184.07320000000001</v>
      </c>
      <c r="S115" s="2">
        <f t="shared" si="28"/>
        <v>566.34580000000005</v>
      </c>
      <c r="T115" s="2">
        <f t="shared" si="29"/>
        <v>550.35090000000002</v>
      </c>
      <c r="U115" s="45" t="s">
        <v>314</v>
      </c>
    </row>
    <row r="116" spans="1:21" x14ac:dyDescent="0.2">
      <c r="A116" s="41">
        <v>4</v>
      </c>
      <c r="B116" s="57" t="s">
        <v>218</v>
      </c>
      <c r="C116" s="61" t="s">
        <v>482</v>
      </c>
      <c r="D116" s="5">
        <v>1.3</v>
      </c>
      <c r="E116" s="15">
        <v>595.34850000000006</v>
      </c>
      <c r="F116" s="39">
        <f t="shared" si="23"/>
        <v>594.34070000000008</v>
      </c>
      <c r="G116" s="8">
        <f t="shared" si="24"/>
        <v>640.34610000000009</v>
      </c>
      <c r="H116" s="51">
        <v>594.34159999999997</v>
      </c>
      <c r="I116" s="2">
        <v>255.23240000000001</v>
      </c>
      <c r="J116" s="2">
        <v>255.2329</v>
      </c>
      <c r="K116" s="2">
        <f>G116-523.3274+14.0156</f>
        <v>131.03430000000009</v>
      </c>
      <c r="L116" s="2" t="s">
        <v>227</v>
      </c>
      <c r="M116" s="4">
        <f>F116-59.0735</f>
        <v>535.26720000000012</v>
      </c>
      <c r="N116" s="2" t="s">
        <v>233</v>
      </c>
      <c r="O116" s="35">
        <f t="shared" si="27"/>
        <v>596.35630000000003</v>
      </c>
      <c r="P116" s="4">
        <v>596.35599999999999</v>
      </c>
      <c r="Q116" s="3">
        <v>184.07329999999999</v>
      </c>
      <c r="R116" s="4">
        <v>184.07310000000001</v>
      </c>
      <c r="S116" s="2">
        <f t="shared" si="28"/>
        <v>578.34580000000005</v>
      </c>
      <c r="T116" s="2">
        <f t="shared" si="29"/>
        <v>562.35090000000002</v>
      </c>
      <c r="U116" s="45" t="s">
        <v>314</v>
      </c>
    </row>
    <row r="117" spans="1:21" x14ac:dyDescent="0.2">
      <c r="A117" s="41">
        <v>5</v>
      </c>
      <c r="B117" s="3" t="s">
        <v>219</v>
      </c>
      <c r="C117" s="12" t="s">
        <v>484</v>
      </c>
      <c r="D117" s="5">
        <v>5.6</v>
      </c>
      <c r="E117" s="15">
        <v>605.36929999999995</v>
      </c>
      <c r="F117" s="39">
        <f t="shared" si="23"/>
        <v>604.36149999999998</v>
      </c>
      <c r="G117" s="8">
        <f t="shared" si="24"/>
        <v>650.36689999999999</v>
      </c>
      <c r="H117" s="51">
        <v>650.3682</v>
      </c>
      <c r="I117" s="2">
        <v>255.23240000000001</v>
      </c>
      <c r="J117" s="2">
        <v>255.233</v>
      </c>
      <c r="K117" s="2">
        <f t="shared" si="25"/>
        <v>127.03949999999998</v>
      </c>
      <c r="L117" s="2">
        <v>127.039</v>
      </c>
      <c r="M117" s="4">
        <f t="shared" si="26"/>
        <v>590.34579999999994</v>
      </c>
      <c r="N117" s="2">
        <v>590.34720000000004</v>
      </c>
      <c r="O117" s="35">
        <f t="shared" si="27"/>
        <v>606.37709999999993</v>
      </c>
      <c r="P117" s="4">
        <v>606.37630000000001</v>
      </c>
      <c r="Q117" s="3">
        <v>184.07329999999999</v>
      </c>
      <c r="R117" s="4">
        <v>184.07310000000001</v>
      </c>
      <c r="S117" s="2">
        <f t="shared" si="28"/>
        <v>588.36659999999995</v>
      </c>
      <c r="T117" s="2">
        <f t="shared" si="29"/>
        <v>572.37169999999992</v>
      </c>
      <c r="U117" s="45" t="s">
        <v>314</v>
      </c>
    </row>
    <row r="118" spans="1:21" x14ac:dyDescent="0.2">
      <c r="A118" s="41">
        <v>6</v>
      </c>
      <c r="B118" s="3" t="s">
        <v>221</v>
      </c>
      <c r="C118" s="12" t="s">
        <v>550</v>
      </c>
      <c r="D118" s="5">
        <v>5.0999999999999996</v>
      </c>
      <c r="E118" s="15">
        <v>607.38490000000002</v>
      </c>
      <c r="F118" s="39">
        <f t="shared" si="23"/>
        <v>606.37710000000004</v>
      </c>
      <c r="G118" s="8">
        <f t="shared" si="24"/>
        <v>652.38250000000005</v>
      </c>
      <c r="H118" s="51">
        <v>652.38430000000005</v>
      </c>
      <c r="I118" s="2">
        <v>255.23240000000001</v>
      </c>
      <c r="J118" s="2">
        <v>255.23310000000001</v>
      </c>
      <c r="K118" s="2">
        <f t="shared" si="25"/>
        <v>129.05510000000004</v>
      </c>
      <c r="L118" s="2">
        <v>129.05449999999999</v>
      </c>
      <c r="M118" s="4">
        <f t="shared" si="26"/>
        <v>592.3614</v>
      </c>
      <c r="N118" s="2">
        <v>592.36239999999998</v>
      </c>
      <c r="O118" s="35">
        <f t="shared" si="27"/>
        <v>608.39269999999999</v>
      </c>
      <c r="P118" s="4">
        <v>608.39279999999997</v>
      </c>
      <c r="Q118" s="3">
        <v>184.07329999999999</v>
      </c>
      <c r="R118" s="4">
        <v>184.07320000000001</v>
      </c>
      <c r="S118" s="2">
        <f t="shared" si="28"/>
        <v>590.38220000000001</v>
      </c>
      <c r="T118" s="2">
        <f t="shared" si="29"/>
        <v>574.38729999999998</v>
      </c>
      <c r="U118" s="45" t="s">
        <v>314</v>
      </c>
    </row>
    <row r="119" spans="1:21" x14ac:dyDescent="0.2">
      <c r="A119" s="41">
        <v>7</v>
      </c>
      <c r="B119" s="57" t="s">
        <v>225</v>
      </c>
      <c r="C119" s="61" t="s">
        <v>486</v>
      </c>
      <c r="D119" s="5">
        <v>5.7</v>
      </c>
      <c r="E119" s="15">
        <v>619.38490000000002</v>
      </c>
      <c r="F119" s="39">
        <f t="shared" si="23"/>
        <v>618.37710000000004</v>
      </c>
      <c r="G119" s="8">
        <f t="shared" si="24"/>
        <v>664.38250000000005</v>
      </c>
      <c r="H119" s="51">
        <v>664.38369999999998</v>
      </c>
      <c r="I119" s="2">
        <v>255.23240000000001</v>
      </c>
      <c r="J119" s="2">
        <v>255.233</v>
      </c>
      <c r="K119" s="2">
        <f t="shared" si="25"/>
        <v>141.05510000000004</v>
      </c>
      <c r="L119" s="2">
        <v>141.0547</v>
      </c>
      <c r="M119" s="4">
        <f t="shared" si="26"/>
        <v>604.3614</v>
      </c>
      <c r="N119" s="2">
        <v>604.36270000000002</v>
      </c>
      <c r="O119" s="35">
        <f t="shared" si="27"/>
        <v>620.39269999999999</v>
      </c>
      <c r="P119" s="4">
        <v>620.39170000000001</v>
      </c>
      <c r="Q119" s="3">
        <v>184.07329999999999</v>
      </c>
      <c r="R119" s="4">
        <v>184.07320000000001</v>
      </c>
      <c r="S119" s="2">
        <f t="shared" si="28"/>
        <v>602.38220000000001</v>
      </c>
      <c r="T119" s="2">
        <f t="shared" si="29"/>
        <v>586.38729999999998</v>
      </c>
      <c r="U119" s="45" t="s">
        <v>314</v>
      </c>
    </row>
    <row r="120" spans="1:21" x14ac:dyDescent="0.2">
      <c r="A120" s="41">
        <v>8</v>
      </c>
      <c r="B120" s="57" t="s">
        <v>220</v>
      </c>
      <c r="C120" s="61" t="s">
        <v>551</v>
      </c>
      <c r="D120" s="5">
        <v>1.4</v>
      </c>
      <c r="E120" s="15">
        <v>621.36419999999998</v>
      </c>
      <c r="F120" s="39">
        <f t="shared" si="23"/>
        <v>620.35640000000001</v>
      </c>
      <c r="G120" s="8">
        <f t="shared" si="24"/>
        <v>666.36180000000002</v>
      </c>
      <c r="H120" s="51">
        <v>620.35730000000001</v>
      </c>
      <c r="I120" s="2">
        <v>255.23240000000001</v>
      </c>
      <c r="J120" s="2">
        <v>255.233</v>
      </c>
      <c r="K120" s="2">
        <f>G120-523.3274+14.0156</f>
        <v>157.05000000000001</v>
      </c>
      <c r="L120" s="2" t="s">
        <v>228</v>
      </c>
      <c r="M120" s="4">
        <f>F120-59.0735</f>
        <v>561.28290000000004</v>
      </c>
      <c r="N120" s="2" t="s">
        <v>232</v>
      </c>
      <c r="O120" s="35">
        <f t="shared" si="27"/>
        <v>622.37199999999996</v>
      </c>
      <c r="P120" s="4">
        <v>622.37130000000002</v>
      </c>
      <c r="Q120" s="3">
        <v>184.07329999999999</v>
      </c>
      <c r="R120" s="4">
        <v>184.07320000000001</v>
      </c>
      <c r="S120" s="2">
        <f t="shared" si="28"/>
        <v>604.36149999999998</v>
      </c>
      <c r="T120" s="2">
        <f t="shared" si="29"/>
        <v>588.36659999999995</v>
      </c>
      <c r="U120" s="45" t="s">
        <v>314</v>
      </c>
    </row>
    <row r="121" spans="1:21" x14ac:dyDescent="0.2">
      <c r="A121" s="41">
        <v>9</v>
      </c>
      <c r="B121" s="57" t="s">
        <v>220</v>
      </c>
      <c r="C121" s="61" t="s">
        <v>552</v>
      </c>
      <c r="D121" s="5">
        <v>5.2</v>
      </c>
      <c r="E121" s="15">
        <v>621.36419999999998</v>
      </c>
      <c r="F121" s="39">
        <f t="shared" si="23"/>
        <v>620.35640000000001</v>
      </c>
      <c r="G121" s="8">
        <f t="shared" si="24"/>
        <v>666.36180000000002</v>
      </c>
      <c r="H121" s="51">
        <v>666.36310000000003</v>
      </c>
      <c r="I121" s="2">
        <v>255.23240000000001</v>
      </c>
      <c r="J121" s="2">
        <v>255.2329</v>
      </c>
      <c r="K121" s="2">
        <f t="shared" si="25"/>
        <v>143.03440000000001</v>
      </c>
      <c r="L121" s="2">
        <v>143.03399999999999</v>
      </c>
      <c r="M121" s="4">
        <f t="shared" si="26"/>
        <v>606.34069999999997</v>
      </c>
      <c r="N121" s="2">
        <v>606.36199999999997</v>
      </c>
      <c r="O121" s="35">
        <f t="shared" si="27"/>
        <v>622.37199999999996</v>
      </c>
      <c r="P121" s="4">
        <v>622.36990000000003</v>
      </c>
      <c r="Q121" s="3">
        <v>184.07329999999999</v>
      </c>
      <c r="R121" s="4">
        <v>184.07320000000001</v>
      </c>
      <c r="S121" s="2">
        <f t="shared" si="28"/>
        <v>604.36149999999998</v>
      </c>
      <c r="T121" s="2">
        <f t="shared" si="29"/>
        <v>588.36659999999995</v>
      </c>
      <c r="U121" s="45" t="s">
        <v>314</v>
      </c>
    </row>
    <row r="122" spans="1:21" x14ac:dyDescent="0.2">
      <c r="A122" s="41">
        <v>10</v>
      </c>
      <c r="B122" s="3" t="s">
        <v>98</v>
      </c>
      <c r="C122" s="12" t="s">
        <v>488</v>
      </c>
      <c r="D122" s="5">
        <v>5</v>
      </c>
      <c r="E122" s="15">
        <v>623.37980000000005</v>
      </c>
      <c r="F122" s="39">
        <f t="shared" si="23"/>
        <v>622.37200000000007</v>
      </c>
      <c r="G122" s="8">
        <f t="shared" si="24"/>
        <v>668.37740000000008</v>
      </c>
      <c r="H122" s="51">
        <v>668.37879999999996</v>
      </c>
      <c r="I122" s="2">
        <v>255.23240000000001</v>
      </c>
      <c r="J122" s="2">
        <v>255.23310000000001</v>
      </c>
      <c r="K122" s="2">
        <f t="shared" si="25"/>
        <v>145.05000000000007</v>
      </c>
      <c r="L122" s="2" t="s">
        <v>379</v>
      </c>
      <c r="M122" s="4">
        <f t="shared" si="26"/>
        <v>608.35630000000003</v>
      </c>
      <c r="N122" s="2">
        <v>608.35770000000002</v>
      </c>
      <c r="O122" s="35">
        <f t="shared" si="27"/>
        <v>624.38760000000002</v>
      </c>
      <c r="P122" s="4">
        <v>624.38649999999996</v>
      </c>
      <c r="Q122" s="3">
        <v>184.07329999999999</v>
      </c>
      <c r="R122" s="4">
        <v>184.07310000000001</v>
      </c>
      <c r="S122" s="2">
        <f t="shared" si="28"/>
        <v>606.37710000000004</v>
      </c>
      <c r="T122" s="2">
        <f t="shared" si="29"/>
        <v>590.38220000000001</v>
      </c>
      <c r="U122" s="45" t="s">
        <v>314</v>
      </c>
    </row>
    <row r="123" spans="1:21" x14ac:dyDescent="0.2">
      <c r="A123" s="41">
        <v>11</v>
      </c>
      <c r="B123" s="3" t="s">
        <v>238</v>
      </c>
      <c r="C123" s="12" t="s">
        <v>553</v>
      </c>
      <c r="D123" s="5">
        <v>5.8</v>
      </c>
      <c r="E123" s="15">
        <v>631.38490000000002</v>
      </c>
      <c r="F123" s="39">
        <f t="shared" si="23"/>
        <v>630.37710000000004</v>
      </c>
      <c r="G123" s="8">
        <f t="shared" si="24"/>
        <v>676.38250000000005</v>
      </c>
      <c r="H123" s="51">
        <v>676.3836</v>
      </c>
      <c r="I123" s="2">
        <v>255.23240000000001</v>
      </c>
      <c r="J123" s="2">
        <v>255.23310000000001</v>
      </c>
      <c r="K123" s="2">
        <f t="shared" si="25"/>
        <v>153.05510000000004</v>
      </c>
      <c r="L123" s="2">
        <v>153.0548</v>
      </c>
      <c r="M123" s="4">
        <f t="shared" si="26"/>
        <v>616.3614</v>
      </c>
      <c r="N123" s="2">
        <v>616.36260000000004</v>
      </c>
      <c r="O123" s="35">
        <f t="shared" si="27"/>
        <v>632.39269999999999</v>
      </c>
      <c r="P123" s="4">
        <v>632.39170000000001</v>
      </c>
      <c r="Q123" s="3">
        <v>184.07329999999999</v>
      </c>
      <c r="R123" s="4">
        <v>184.07320000000001</v>
      </c>
      <c r="S123" s="2">
        <f t="shared" si="28"/>
        <v>614.38220000000001</v>
      </c>
      <c r="T123" s="2">
        <f t="shared" si="29"/>
        <v>598.38729999999998</v>
      </c>
      <c r="U123" s="45" t="s">
        <v>314</v>
      </c>
    </row>
    <row r="124" spans="1:21" x14ac:dyDescent="0.2">
      <c r="A124" s="41">
        <v>12</v>
      </c>
      <c r="B124" s="57" t="s">
        <v>224</v>
      </c>
      <c r="C124" s="61" t="s">
        <v>554</v>
      </c>
      <c r="D124" s="5">
        <v>4.3</v>
      </c>
      <c r="E124" s="15">
        <v>633.36419999999998</v>
      </c>
      <c r="F124" s="39">
        <f t="shared" si="23"/>
        <v>632.35640000000001</v>
      </c>
      <c r="G124" s="8">
        <f t="shared" si="24"/>
        <v>678.36180000000002</v>
      </c>
      <c r="H124" s="51">
        <v>678.3623</v>
      </c>
      <c r="I124" s="2">
        <v>255.23240000000001</v>
      </c>
      <c r="J124" s="2">
        <v>255.23330000000001</v>
      </c>
      <c r="K124" s="2">
        <f t="shared" si="25"/>
        <v>155.03440000000001</v>
      </c>
      <c r="L124" s="2">
        <v>155.03399999999999</v>
      </c>
      <c r="M124" s="4">
        <f t="shared" si="26"/>
        <v>618.34069999999997</v>
      </c>
      <c r="N124" s="2">
        <v>618.34190000000001</v>
      </c>
      <c r="O124" s="35">
        <f t="shared" si="27"/>
        <v>634.37199999999996</v>
      </c>
      <c r="P124" s="4">
        <v>634.37149999999997</v>
      </c>
      <c r="Q124" s="3">
        <v>184.07329999999999</v>
      </c>
      <c r="R124" s="4">
        <v>184.07320000000001</v>
      </c>
      <c r="S124" s="2">
        <f t="shared" si="28"/>
        <v>616.36149999999998</v>
      </c>
      <c r="T124" s="2">
        <f t="shared" si="29"/>
        <v>600.36659999999995</v>
      </c>
      <c r="U124" s="45" t="s">
        <v>314</v>
      </c>
    </row>
    <row r="125" spans="1:21" x14ac:dyDescent="0.2">
      <c r="A125" s="41">
        <v>13</v>
      </c>
      <c r="B125" s="57" t="s">
        <v>100</v>
      </c>
      <c r="C125" s="61" t="s">
        <v>490</v>
      </c>
      <c r="D125" s="5">
        <v>1.4</v>
      </c>
      <c r="E125" s="15">
        <v>635.37980000000005</v>
      </c>
      <c r="F125" s="39">
        <f t="shared" si="23"/>
        <v>634.37200000000007</v>
      </c>
      <c r="G125" s="8">
        <f t="shared" si="24"/>
        <v>680.37740000000008</v>
      </c>
      <c r="H125" s="51">
        <v>634.37300000000005</v>
      </c>
      <c r="I125" s="2">
        <v>255.23240000000001</v>
      </c>
      <c r="J125" s="2">
        <v>255.233</v>
      </c>
      <c r="K125" s="2">
        <f>G125-523.3274+14.0156</f>
        <v>171.06560000000007</v>
      </c>
      <c r="L125" s="2" t="s">
        <v>234</v>
      </c>
      <c r="M125" s="4">
        <f>F125-59.0735</f>
        <v>575.2985000000001</v>
      </c>
      <c r="N125" s="2" t="s">
        <v>235</v>
      </c>
      <c r="O125" s="35">
        <f t="shared" si="27"/>
        <v>636.38760000000002</v>
      </c>
      <c r="P125" s="4">
        <v>636.38840000000005</v>
      </c>
      <c r="Q125" s="3">
        <v>184.07329999999999</v>
      </c>
      <c r="R125" s="4">
        <v>184.07329999999999</v>
      </c>
      <c r="S125" s="2">
        <f t="shared" si="28"/>
        <v>618.37710000000004</v>
      </c>
      <c r="T125" s="2">
        <f t="shared" si="29"/>
        <v>602.38220000000001</v>
      </c>
      <c r="U125" s="45" t="s">
        <v>314</v>
      </c>
    </row>
    <row r="126" spans="1:21" x14ac:dyDescent="0.2">
      <c r="A126" s="41">
        <v>14</v>
      </c>
      <c r="B126" s="3" t="s">
        <v>100</v>
      </c>
      <c r="C126" s="12" t="s">
        <v>491</v>
      </c>
      <c r="D126" s="5">
        <v>3.7</v>
      </c>
      <c r="E126" s="15">
        <v>635.37980000000005</v>
      </c>
      <c r="F126" s="39">
        <f t="shared" si="23"/>
        <v>634.37200000000007</v>
      </c>
      <c r="G126" s="8">
        <f t="shared" si="24"/>
        <v>680.37740000000008</v>
      </c>
      <c r="H126" s="51">
        <v>680.37840000000006</v>
      </c>
      <c r="I126" s="2">
        <v>255.23240000000001</v>
      </c>
      <c r="J126" s="2">
        <v>255.2329</v>
      </c>
      <c r="K126" s="2">
        <f t="shared" si="25"/>
        <v>157.05000000000007</v>
      </c>
      <c r="L126" s="2" t="s">
        <v>380</v>
      </c>
      <c r="M126" s="4">
        <f t="shared" si="26"/>
        <v>620.35630000000003</v>
      </c>
      <c r="N126" s="2">
        <v>620.3569</v>
      </c>
      <c r="O126" s="35">
        <f t="shared" si="27"/>
        <v>636.38760000000002</v>
      </c>
      <c r="P126" s="4">
        <v>636.38679999999999</v>
      </c>
      <c r="Q126" s="3">
        <v>184.07329999999999</v>
      </c>
      <c r="R126" s="4">
        <v>184.07300000000001</v>
      </c>
      <c r="S126" s="2">
        <f t="shared" si="28"/>
        <v>618.37710000000004</v>
      </c>
      <c r="T126" s="2">
        <f t="shared" si="29"/>
        <v>602.38220000000001</v>
      </c>
      <c r="U126" s="45" t="s">
        <v>314</v>
      </c>
    </row>
    <row r="127" spans="1:21" x14ac:dyDescent="0.2">
      <c r="A127" s="41">
        <v>15</v>
      </c>
      <c r="B127" s="57" t="s">
        <v>222</v>
      </c>
      <c r="C127" s="61" t="s">
        <v>493</v>
      </c>
      <c r="D127" s="5">
        <v>3.9</v>
      </c>
      <c r="E127" s="15">
        <v>639.37469999999996</v>
      </c>
      <c r="F127" s="39">
        <f t="shared" si="23"/>
        <v>638.36689999999999</v>
      </c>
      <c r="G127" s="8">
        <f t="shared" si="24"/>
        <v>684.3723</v>
      </c>
      <c r="H127" s="51">
        <v>684.37300000000005</v>
      </c>
      <c r="I127" s="2">
        <v>255.23240000000001</v>
      </c>
      <c r="J127" s="2">
        <v>255.23310000000001</v>
      </c>
      <c r="K127" s="2">
        <f t="shared" si="25"/>
        <v>161.04489999999998</v>
      </c>
      <c r="L127" s="2" t="s">
        <v>229</v>
      </c>
      <c r="M127" s="4">
        <f t="shared" si="26"/>
        <v>624.35119999999995</v>
      </c>
      <c r="N127" s="2">
        <v>624.35180000000003</v>
      </c>
      <c r="O127" s="35">
        <f t="shared" si="27"/>
        <v>640.38249999999994</v>
      </c>
      <c r="P127" s="4">
        <v>640.3818</v>
      </c>
      <c r="Q127" s="3">
        <v>184.07329999999999</v>
      </c>
      <c r="R127" s="4">
        <v>184.07320000000001</v>
      </c>
      <c r="S127" s="2">
        <f t="shared" si="28"/>
        <v>622.37199999999996</v>
      </c>
      <c r="T127" s="2">
        <f t="shared" si="29"/>
        <v>606.37709999999993</v>
      </c>
      <c r="U127" s="46" t="s">
        <v>381</v>
      </c>
    </row>
    <row r="128" spans="1:21" x14ac:dyDescent="0.2">
      <c r="A128" s="41">
        <v>16</v>
      </c>
      <c r="B128" s="3" t="s">
        <v>107</v>
      </c>
      <c r="C128" s="12" t="s">
        <v>494</v>
      </c>
      <c r="D128" s="5">
        <v>6.2</v>
      </c>
      <c r="E128" s="15">
        <v>645.40060000000005</v>
      </c>
      <c r="F128" s="39">
        <f t="shared" si="23"/>
        <v>644.39280000000008</v>
      </c>
      <c r="G128" s="8">
        <f t="shared" si="24"/>
        <v>690.39820000000009</v>
      </c>
      <c r="H128" s="51">
        <v>690.39930000000004</v>
      </c>
      <c r="I128" s="2">
        <v>255.23240000000001</v>
      </c>
      <c r="J128" s="2">
        <v>255.2329</v>
      </c>
      <c r="K128" s="2">
        <f t="shared" si="25"/>
        <v>167.07080000000008</v>
      </c>
      <c r="L128" s="2">
        <v>167.07060000000001</v>
      </c>
      <c r="M128" s="4">
        <f t="shared" si="26"/>
        <v>630.37710000000004</v>
      </c>
      <c r="N128" s="2">
        <v>630.37760000000003</v>
      </c>
      <c r="O128" s="35">
        <f t="shared" si="27"/>
        <v>646.40840000000003</v>
      </c>
      <c r="P128" s="4">
        <v>646.4076</v>
      </c>
      <c r="Q128" s="3">
        <v>184.07329999999999</v>
      </c>
      <c r="R128" s="4">
        <v>184.07310000000001</v>
      </c>
      <c r="S128" s="2">
        <f t="shared" si="28"/>
        <v>628.39790000000005</v>
      </c>
      <c r="T128" s="2">
        <f t="shared" si="29"/>
        <v>612.40300000000002</v>
      </c>
      <c r="U128" s="45" t="s">
        <v>314</v>
      </c>
    </row>
    <row r="129" spans="1:21" x14ac:dyDescent="0.2">
      <c r="A129" s="41">
        <v>17</v>
      </c>
      <c r="B129" s="57" t="s">
        <v>108</v>
      </c>
      <c r="C129" s="61" t="s">
        <v>555</v>
      </c>
      <c r="D129" s="5">
        <v>1.4</v>
      </c>
      <c r="E129" s="15">
        <v>647.37980000000005</v>
      </c>
      <c r="F129" s="39">
        <f t="shared" si="23"/>
        <v>646.37200000000007</v>
      </c>
      <c r="G129" s="8">
        <f t="shared" si="24"/>
        <v>692.37740000000008</v>
      </c>
      <c r="H129" s="51">
        <v>646.37350000000004</v>
      </c>
      <c r="I129" s="2">
        <v>255.23240000000001</v>
      </c>
      <c r="J129" s="2">
        <v>255.233</v>
      </c>
      <c r="K129" s="2">
        <f>G129-523.3274+14.0156</f>
        <v>183.06560000000007</v>
      </c>
      <c r="L129" s="2" t="s">
        <v>239</v>
      </c>
      <c r="M129" s="4">
        <f>F129-59.0735</f>
        <v>587.2985000000001</v>
      </c>
      <c r="N129" s="2" t="s">
        <v>240</v>
      </c>
      <c r="O129" s="35">
        <f t="shared" si="27"/>
        <v>648.38760000000002</v>
      </c>
      <c r="P129" s="4">
        <v>648.38670000000002</v>
      </c>
      <c r="Q129" s="3">
        <v>184.07329999999999</v>
      </c>
      <c r="R129" s="4">
        <v>184.07329999999999</v>
      </c>
      <c r="S129" s="2">
        <f t="shared" si="28"/>
        <v>630.37710000000004</v>
      </c>
      <c r="T129" s="2">
        <f t="shared" si="29"/>
        <v>614.38220000000001</v>
      </c>
      <c r="U129" s="45" t="s">
        <v>314</v>
      </c>
    </row>
    <row r="130" spans="1:21" x14ac:dyDescent="0.2">
      <c r="A130" s="41">
        <v>18</v>
      </c>
      <c r="B130" s="57" t="s">
        <v>108</v>
      </c>
      <c r="C130" s="61" t="s">
        <v>495</v>
      </c>
      <c r="D130" s="5">
        <v>4.5999999999999996</v>
      </c>
      <c r="E130" s="15">
        <v>647.37980000000005</v>
      </c>
      <c r="F130" s="39">
        <f t="shared" si="23"/>
        <v>646.37200000000007</v>
      </c>
      <c r="G130" s="8">
        <f t="shared" si="24"/>
        <v>692.37740000000008</v>
      </c>
      <c r="H130" s="51">
        <v>692.37810000000002</v>
      </c>
      <c r="I130" s="2">
        <v>255.23240000000001</v>
      </c>
      <c r="J130" s="2">
        <v>255.23310000000001</v>
      </c>
      <c r="K130" s="2">
        <f t="shared" si="25"/>
        <v>169.05000000000007</v>
      </c>
      <c r="L130" s="2">
        <v>169.04990000000001</v>
      </c>
      <c r="M130" s="4">
        <f t="shared" si="26"/>
        <v>632.35630000000003</v>
      </c>
      <c r="N130" s="2">
        <v>632.35720000000003</v>
      </c>
      <c r="O130" s="35">
        <f t="shared" si="27"/>
        <v>648.38760000000002</v>
      </c>
      <c r="P130" s="4">
        <v>648.38679999999999</v>
      </c>
      <c r="Q130" s="3">
        <v>184.07329999999999</v>
      </c>
      <c r="R130" s="4">
        <v>184.07320000000001</v>
      </c>
      <c r="S130" s="2">
        <f t="shared" si="28"/>
        <v>630.37710000000004</v>
      </c>
      <c r="T130" s="2">
        <f t="shared" si="29"/>
        <v>614.38220000000001</v>
      </c>
      <c r="U130" s="45" t="s">
        <v>314</v>
      </c>
    </row>
    <row r="131" spans="1:21" x14ac:dyDescent="0.2">
      <c r="A131" s="41">
        <v>19</v>
      </c>
      <c r="B131" s="57" t="s">
        <v>432</v>
      </c>
      <c r="C131" s="61" t="s">
        <v>556</v>
      </c>
      <c r="D131" s="5">
        <v>0.8</v>
      </c>
      <c r="E131" s="15">
        <v>649.35910000000001</v>
      </c>
      <c r="F131" s="39">
        <f t="shared" si="23"/>
        <v>648.35130000000004</v>
      </c>
      <c r="G131" s="8">
        <f t="shared" si="24"/>
        <v>694.35670000000005</v>
      </c>
      <c r="H131" s="51">
        <v>648.35220000000004</v>
      </c>
      <c r="I131" s="2">
        <v>255.23240000000001</v>
      </c>
      <c r="J131" s="2">
        <v>255.233</v>
      </c>
      <c r="K131" s="2">
        <f>G131-523.3274+14.0156</f>
        <v>185.04490000000004</v>
      </c>
      <c r="L131" s="2" t="s">
        <v>230</v>
      </c>
      <c r="M131" s="4">
        <f>F131-59.0735</f>
        <v>589.27780000000007</v>
      </c>
      <c r="N131" s="2" t="s">
        <v>231</v>
      </c>
      <c r="O131" s="35">
        <f t="shared" si="27"/>
        <v>650.36689999999999</v>
      </c>
      <c r="P131" s="4">
        <v>650.36540000000002</v>
      </c>
      <c r="Q131" s="3">
        <v>184.07329999999999</v>
      </c>
      <c r="R131" s="4">
        <v>184.07320000000001</v>
      </c>
      <c r="S131" s="2">
        <f t="shared" si="28"/>
        <v>632.35640000000001</v>
      </c>
      <c r="T131" s="2">
        <f t="shared" si="29"/>
        <v>616.36149999999998</v>
      </c>
      <c r="U131" s="45" t="s">
        <v>314</v>
      </c>
    </row>
    <row r="132" spans="1:21" x14ac:dyDescent="0.2">
      <c r="A132" s="41">
        <v>20</v>
      </c>
      <c r="B132" s="3" t="s">
        <v>226</v>
      </c>
      <c r="C132" s="12" t="s">
        <v>498</v>
      </c>
      <c r="D132" s="5">
        <v>1.1000000000000001</v>
      </c>
      <c r="E132" s="15">
        <v>651.37469999999996</v>
      </c>
      <c r="F132" s="39">
        <f t="shared" si="23"/>
        <v>650.36689999999999</v>
      </c>
      <c r="G132" s="8">
        <f t="shared" si="24"/>
        <v>696.3723</v>
      </c>
      <c r="H132" s="51">
        <v>650.36810000000003</v>
      </c>
      <c r="I132" s="2">
        <v>255.23240000000001</v>
      </c>
      <c r="J132" s="2">
        <v>255.233</v>
      </c>
      <c r="K132" s="2">
        <f>G132-523.3274+14.0156</f>
        <v>187.06049999999999</v>
      </c>
      <c r="L132" s="2" t="s">
        <v>236</v>
      </c>
      <c r="M132" s="4">
        <f>F132-59.0735</f>
        <v>591.29340000000002</v>
      </c>
      <c r="N132" s="2" t="s">
        <v>237</v>
      </c>
      <c r="O132" s="35">
        <f t="shared" si="27"/>
        <v>652.38249999999994</v>
      </c>
      <c r="P132" s="4">
        <v>652.38210000000004</v>
      </c>
      <c r="Q132" s="3">
        <v>184.07329999999999</v>
      </c>
      <c r="R132" s="4">
        <v>184.07320000000001</v>
      </c>
      <c r="S132" s="2">
        <f t="shared" si="28"/>
        <v>634.37199999999996</v>
      </c>
      <c r="T132" s="2">
        <f t="shared" si="29"/>
        <v>618.37709999999993</v>
      </c>
      <c r="U132" s="45" t="s">
        <v>314</v>
      </c>
    </row>
    <row r="133" spans="1:21" x14ac:dyDescent="0.2">
      <c r="A133" s="41">
        <v>21</v>
      </c>
      <c r="B133" s="57" t="s">
        <v>226</v>
      </c>
      <c r="C133" s="61" t="s">
        <v>557</v>
      </c>
      <c r="D133" s="5">
        <v>3.6</v>
      </c>
      <c r="E133" s="15">
        <v>651.37469999999996</v>
      </c>
      <c r="F133" s="39">
        <f t="shared" si="23"/>
        <v>650.36689999999999</v>
      </c>
      <c r="G133" s="8">
        <f t="shared" si="24"/>
        <v>696.3723</v>
      </c>
      <c r="H133" s="51">
        <v>696.37350000000004</v>
      </c>
      <c r="I133" s="2">
        <v>255.23240000000001</v>
      </c>
      <c r="J133" s="2">
        <v>255.233</v>
      </c>
      <c r="K133" s="2">
        <f t="shared" si="25"/>
        <v>173.04489999999998</v>
      </c>
      <c r="L133" s="2" t="s">
        <v>382</v>
      </c>
      <c r="M133" s="4">
        <f t="shared" si="26"/>
        <v>636.35119999999995</v>
      </c>
      <c r="N133" s="2">
        <v>636.35239999999999</v>
      </c>
      <c r="O133" s="35">
        <f t="shared" si="27"/>
        <v>652.38249999999994</v>
      </c>
      <c r="P133" s="4">
        <v>652.38160000000005</v>
      </c>
      <c r="Q133" s="3">
        <v>184.07329999999999</v>
      </c>
      <c r="R133" s="4">
        <v>184.07320000000001</v>
      </c>
      <c r="S133" s="2">
        <f t="shared" si="28"/>
        <v>634.37199999999996</v>
      </c>
      <c r="T133" s="2">
        <f t="shared" si="29"/>
        <v>618.37709999999993</v>
      </c>
      <c r="U133" s="46" t="s">
        <v>383</v>
      </c>
    </row>
    <row r="134" spans="1:21" x14ac:dyDescent="0.2">
      <c r="A134" s="41">
        <v>22</v>
      </c>
      <c r="B134" s="57" t="s">
        <v>223</v>
      </c>
      <c r="C134" s="61" t="s">
        <v>499</v>
      </c>
      <c r="D134" s="5">
        <v>3.3</v>
      </c>
      <c r="E134" s="15">
        <v>653.3904</v>
      </c>
      <c r="F134" s="39">
        <f t="shared" si="23"/>
        <v>652.38260000000002</v>
      </c>
      <c r="G134" s="8">
        <f t="shared" si="24"/>
        <v>698.38800000000003</v>
      </c>
      <c r="H134" s="51">
        <v>698.38919999999996</v>
      </c>
      <c r="I134" s="2">
        <v>255.23240000000001</v>
      </c>
      <c r="J134" s="2">
        <v>255.23320000000001</v>
      </c>
      <c r="K134" s="2">
        <f t="shared" si="25"/>
        <v>175.06060000000002</v>
      </c>
      <c r="L134" s="2">
        <v>175.06059999999999</v>
      </c>
      <c r="M134" s="4">
        <f t="shared" si="26"/>
        <v>638.36689999999999</v>
      </c>
      <c r="N134" s="2">
        <v>638.3682</v>
      </c>
      <c r="O134" s="35">
        <f t="shared" si="27"/>
        <v>654.39819999999997</v>
      </c>
      <c r="P134" s="4">
        <v>654.39880000000005</v>
      </c>
      <c r="Q134" s="3">
        <v>184.07329999999999</v>
      </c>
      <c r="R134" s="4">
        <v>184.07329999999999</v>
      </c>
      <c r="S134" s="2">
        <f t="shared" si="28"/>
        <v>636.3877</v>
      </c>
      <c r="T134" s="2">
        <f t="shared" si="29"/>
        <v>620.39279999999997</v>
      </c>
      <c r="U134" s="46" t="s">
        <v>384</v>
      </c>
    </row>
    <row r="135" spans="1:21" x14ac:dyDescent="0.2">
      <c r="A135" s="41">
        <v>23</v>
      </c>
      <c r="B135" s="57" t="s">
        <v>117</v>
      </c>
      <c r="C135" s="61" t="s">
        <v>500</v>
      </c>
      <c r="D135" s="5">
        <v>7</v>
      </c>
      <c r="E135" s="11">
        <v>659.4162</v>
      </c>
      <c r="F135" s="39">
        <f t="shared" si="23"/>
        <v>658.40840000000003</v>
      </c>
      <c r="G135" s="8">
        <f t="shared" si="24"/>
        <v>704.41380000000004</v>
      </c>
      <c r="H135" s="51">
        <v>704.41499999999996</v>
      </c>
      <c r="I135" s="2">
        <v>255.23240000000001</v>
      </c>
      <c r="J135" s="2">
        <v>255.2329</v>
      </c>
      <c r="K135" s="2">
        <f t="shared" si="25"/>
        <v>181.08640000000003</v>
      </c>
      <c r="L135" s="2">
        <v>181.08619999999999</v>
      </c>
      <c r="M135" s="4">
        <f t="shared" si="26"/>
        <v>644.39269999999999</v>
      </c>
      <c r="N135" s="2">
        <v>644.39369999999997</v>
      </c>
      <c r="O135" s="35">
        <f t="shared" si="27"/>
        <v>660.42399999999998</v>
      </c>
      <c r="P135" s="4">
        <v>660.42330000000004</v>
      </c>
      <c r="Q135" s="3">
        <v>184.07329999999999</v>
      </c>
      <c r="R135" s="4">
        <v>184.07300000000001</v>
      </c>
      <c r="S135" s="2">
        <f t="shared" si="28"/>
        <v>642.4135</v>
      </c>
      <c r="T135" s="2">
        <f t="shared" si="29"/>
        <v>626.41859999999997</v>
      </c>
      <c r="U135" s="45" t="s">
        <v>314</v>
      </c>
    </row>
    <row r="136" spans="1:21" x14ac:dyDescent="0.2">
      <c r="A136" s="41">
        <v>24</v>
      </c>
      <c r="B136" s="57" t="s">
        <v>116</v>
      </c>
      <c r="C136" s="61" t="s">
        <v>502</v>
      </c>
      <c r="D136" s="5">
        <v>4.8</v>
      </c>
      <c r="E136" s="15">
        <v>661.39549999999997</v>
      </c>
      <c r="F136" s="39">
        <f t="shared" si="23"/>
        <v>660.3877</v>
      </c>
      <c r="G136" s="8">
        <f t="shared" si="24"/>
        <v>706.3931</v>
      </c>
      <c r="H136" s="51">
        <v>706.39430000000004</v>
      </c>
      <c r="I136" s="2">
        <v>255.23240000000001</v>
      </c>
      <c r="J136" s="2">
        <v>255.2329</v>
      </c>
      <c r="K136" s="2">
        <f t="shared" si="25"/>
        <v>183.06569999999999</v>
      </c>
      <c r="L136" s="2" t="s">
        <v>386</v>
      </c>
      <c r="M136" s="4">
        <f t="shared" si="26"/>
        <v>646.37199999999996</v>
      </c>
      <c r="N136" s="2">
        <v>646.37279999999998</v>
      </c>
      <c r="O136" s="35">
        <f t="shared" si="27"/>
        <v>662.40329999999994</v>
      </c>
      <c r="P136" s="4">
        <v>662.40229999999997</v>
      </c>
      <c r="Q136" s="3">
        <v>184.07329999999999</v>
      </c>
      <c r="R136" s="4">
        <v>184.07320000000001</v>
      </c>
      <c r="S136" s="2">
        <f t="shared" si="28"/>
        <v>644.39279999999997</v>
      </c>
      <c r="T136" s="2">
        <f t="shared" si="29"/>
        <v>628.39789999999994</v>
      </c>
      <c r="U136" s="45" t="s">
        <v>314</v>
      </c>
    </row>
    <row r="137" spans="1:21" x14ac:dyDescent="0.2">
      <c r="A137" s="41">
        <v>25</v>
      </c>
      <c r="B137" s="3" t="s">
        <v>248</v>
      </c>
      <c r="C137" s="12" t="s">
        <v>558</v>
      </c>
      <c r="D137" s="5">
        <v>7.2</v>
      </c>
      <c r="E137" s="11">
        <v>671.4162</v>
      </c>
      <c r="F137" s="39">
        <f t="shared" si="23"/>
        <v>670.40840000000003</v>
      </c>
      <c r="G137" s="8">
        <f t="shared" si="24"/>
        <v>716.41380000000004</v>
      </c>
      <c r="H137" s="51">
        <v>716.41520000000003</v>
      </c>
      <c r="I137" s="2">
        <v>255.23240000000001</v>
      </c>
      <c r="J137" s="2">
        <v>255.233</v>
      </c>
      <c r="K137" s="2">
        <f t="shared" si="25"/>
        <v>193.08640000000003</v>
      </c>
      <c r="L137" s="2">
        <v>193.0864</v>
      </c>
      <c r="M137" s="4">
        <f t="shared" si="26"/>
        <v>656.39269999999999</v>
      </c>
      <c r="N137" s="2">
        <v>656.39449999999999</v>
      </c>
      <c r="O137" s="35">
        <f t="shared" si="27"/>
        <v>672.42399999999998</v>
      </c>
      <c r="P137" s="4">
        <v>672.423</v>
      </c>
      <c r="Q137" s="3">
        <v>184.07329999999999</v>
      </c>
      <c r="R137" s="4">
        <v>184.07310000000001</v>
      </c>
      <c r="S137" s="2">
        <f t="shared" si="28"/>
        <v>654.4135</v>
      </c>
      <c r="T137" s="2">
        <f t="shared" si="29"/>
        <v>638.41859999999997</v>
      </c>
      <c r="U137" s="45" t="s">
        <v>314</v>
      </c>
    </row>
    <row r="138" spans="1:21" x14ac:dyDescent="0.2">
      <c r="A138" s="41">
        <v>26</v>
      </c>
      <c r="B138" s="57" t="s">
        <v>242</v>
      </c>
      <c r="C138" s="61" t="s">
        <v>559</v>
      </c>
      <c r="D138" s="5">
        <v>4.8</v>
      </c>
      <c r="E138" s="11">
        <v>673.39549999999997</v>
      </c>
      <c r="F138" s="39">
        <f t="shared" si="23"/>
        <v>672.3877</v>
      </c>
      <c r="G138" s="8">
        <f t="shared" si="24"/>
        <v>718.3931</v>
      </c>
      <c r="H138" s="51">
        <v>718.39459999999997</v>
      </c>
      <c r="I138" s="2">
        <v>255.23240000000001</v>
      </c>
      <c r="J138" s="2">
        <v>255.23310000000001</v>
      </c>
      <c r="K138" s="2">
        <f t="shared" si="25"/>
        <v>195.06569999999999</v>
      </c>
      <c r="L138" s="2">
        <v>195.0658</v>
      </c>
      <c r="M138" s="4">
        <f t="shared" si="26"/>
        <v>658.37199999999996</v>
      </c>
      <c r="N138" s="2">
        <v>658.39200000000005</v>
      </c>
      <c r="O138" s="35">
        <f t="shared" si="27"/>
        <v>674.40329999999994</v>
      </c>
      <c r="P138" s="4">
        <v>674.40219999999999</v>
      </c>
      <c r="Q138" s="3">
        <v>184.07329999999999</v>
      </c>
      <c r="R138" s="4">
        <v>184.07320000000001</v>
      </c>
      <c r="S138" s="2">
        <f t="shared" si="28"/>
        <v>656.39279999999997</v>
      </c>
      <c r="T138" s="2">
        <f t="shared" si="29"/>
        <v>640.39789999999994</v>
      </c>
      <c r="U138" s="45" t="s">
        <v>314</v>
      </c>
    </row>
    <row r="139" spans="1:21" x14ac:dyDescent="0.2">
      <c r="A139" s="41">
        <v>27</v>
      </c>
      <c r="B139" s="57" t="s">
        <v>128</v>
      </c>
      <c r="C139" s="61" t="s">
        <v>560</v>
      </c>
      <c r="D139" s="5">
        <v>1.9</v>
      </c>
      <c r="E139" s="11">
        <v>675.41110000000003</v>
      </c>
      <c r="F139" s="39">
        <f t="shared" si="23"/>
        <v>674.40330000000006</v>
      </c>
      <c r="G139" s="8">
        <f t="shared" si="24"/>
        <v>720.40870000000007</v>
      </c>
      <c r="H139" s="51">
        <v>674.40560000000005</v>
      </c>
      <c r="I139" s="2">
        <v>255.23240000000001</v>
      </c>
      <c r="J139" s="2">
        <v>255.2329</v>
      </c>
      <c r="K139" s="2">
        <f>G139-523.3274+14.0156</f>
        <v>211.09690000000006</v>
      </c>
      <c r="L139" s="2" t="s">
        <v>243</v>
      </c>
      <c r="M139" s="4">
        <f>F139-59.0735</f>
        <v>615.32980000000009</v>
      </c>
      <c r="N139" s="2" t="s">
        <v>244</v>
      </c>
      <c r="O139" s="35">
        <f t="shared" si="27"/>
        <v>676.41890000000001</v>
      </c>
      <c r="P139" s="4">
        <v>676.41750000000002</v>
      </c>
      <c r="Q139" s="3">
        <v>184.07329999999999</v>
      </c>
      <c r="R139" s="4">
        <v>184.07329999999999</v>
      </c>
      <c r="S139" s="2">
        <f t="shared" si="28"/>
        <v>658.40840000000003</v>
      </c>
      <c r="T139" s="2">
        <f t="shared" si="29"/>
        <v>642.4135</v>
      </c>
      <c r="U139" s="45" t="s">
        <v>314</v>
      </c>
    </row>
    <row r="140" spans="1:21" x14ac:dyDescent="0.2">
      <c r="A140" s="41">
        <v>28</v>
      </c>
      <c r="B140" s="57" t="s">
        <v>128</v>
      </c>
      <c r="C140" s="61" t="s">
        <v>507</v>
      </c>
      <c r="D140" s="5">
        <v>4.5</v>
      </c>
      <c r="E140" s="11">
        <v>675.41110000000003</v>
      </c>
      <c r="F140" s="39">
        <f t="shared" si="23"/>
        <v>674.40330000000006</v>
      </c>
      <c r="G140" s="8">
        <f t="shared" si="24"/>
        <v>720.40870000000007</v>
      </c>
      <c r="H140" s="51">
        <v>720.40989999999999</v>
      </c>
      <c r="I140" s="2">
        <v>255.23240000000001</v>
      </c>
      <c r="J140" s="2">
        <v>255.2329</v>
      </c>
      <c r="K140" s="2">
        <f t="shared" si="25"/>
        <v>197.08130000000006</v>
      </c>
      <c r="L140" s="4" t="s">
        <v>387</v>
      </c>
      <c r="M140" s="4">
        <f t="shared" si="26"/>
        <v>660.38760000000002</v>
      </c>
      <c r="N140" s="2">
        <v>660.38760000000002</v>
      </c>
      <c r="O140" s="35">
        <f t="shared" si="27"/>
        <v>676.41890000000001</v>
      </c>
      <c r="P140" s="4">
        <v>676.41780000000006</v>
      </c>
      <c r="Q140" s="3">
        <v>184.07329999999999</v>
      </c>
      <c r="R140" s="4">
        <v>184.07310000000001</v>
      </c>
      <c r="S140" s="2">
        <f t="shared" si="28"/>
        <v>658.40840000000003</v>
      </c>
      <c r="T140" s="2">
        <f t="shared" si="29"/>
        <v>642.4135</v>
      </c>
      <c r="U140" s="46" t="s">
        <v>385</v>
      </c>
    </row>
    <row r="141" spans="1:21" x14ac:dyDescent="0.2">
      <c r="A141" s="41">
        <v>29</v>
      </c>
      <c r="B141" s="57" t="s">
        <v>241</v>
      </c>
      <c r="C141" s="61" t="s">
        <v>561</v>
      </c>
      <c r="D141" s="5">
        <v>3.5</v>
      </c>
      <c r="E141" s="15">
        <v>677.3904</v>
      </c>
      <c r="F141" s="39">
        <f t="shared" si="23"/>
        <v>676.38260000000002</v>
      </c>
      <c r="G141" s="8">
        <f t="shared" si="24"/>
        <v>722.38800000000003</v>
      </c>
      <c r="H141" s="51">
        <v>722.38909999999998</v>
      </c>
      <c r="I141" s="2">
        <v>255.23240000000001</v>
      </c>
      <c r="J141" s="2">
        <v>255.23310000000001</v>
      </c>
      <c r="K141" s="2">
        <f t="shared" si="25"/>
        <v>199.06060000000002</v>
      </c>
      <c r="L141" s="4" t="s">
        <v>388</v>
      </c>
      <c r="M141" s="4">
        <f t="shared" si="26"/>
        <v>662.36689999999999</v>
      </c>
      <c r="N141" s="2">
        <v>662.36919999999998</v>
      </c>
      <c r="O141" s="35">
        <f t="shared" si="27"/>
        <v>678.39819999999997</v>
      </c>
      <c r="P141" s="4">
        <v>678.39750000000004</v>
      </c>
      <c r="Q141" s="3">
        <v>184.07329999999999</v>
      </c>
      <c r="R141" s="4">
        <v>184.07320000000001</v>
      </c>
      <c r="S141" s="2">
        <f t="shared" si="28"/>
        <v>660.3877</v>
      </c>
      <c r="T141" s="2">
        <f t="shared" si="29"/>
        <v>644.39279999999997</v>
      </c>
      <c r="U141" s="46" t="s">
        <v>389</v>
      </c>
    </row>
    <row r="142" spans="1:21" x14ac:dyDescent="0.2">
      <c r="A142" s="41">
        <v>30</v>
      </c>
      <c r="B142" s="57" t="s">
        <v>131</v>
      </c>
      <c r="C142" s="61" t="s">
        <v>511</v>
      </c>
      <c r="D142" s="5">
        <v>7.5</v>
      </c>
      <c r="E142" s="11">
        <v>685.43190000000004</v>
      </c>
      <c r="F142" s="39">
        <f t="shared" si="23"/>
        <v>684.42410000000007</v>
      </c>
      <c r="G142" s="8">
        <f t="shared" si="24"/>
        <v>730.42950000000008</v>
      </c>
      <c r="H142" s="51">
        <v>730.43089999999995</v>
      </c>
      <c r="I142" s="2">
        <v>255.23240000000001</v>
      </c>
      <c r="J142" s="2">
        <v>255.23310000000001</v>
      </c>
      <c r="K142" s="2">
        <f t="shared" si="25"/>
        <v>207.10210000000006</v>
      </c>
      <c r="L142" s="2">
        <v>207.10230000000001</v>
      </c>
      <c r="M142" s="4">
        <f t="shared" si="26"/>
        <v>670.40840000000003</v>
      </c>
      <c r="N142" s="2">
        <v>670.41010000000006</v>
      </c>
      <c r="O142" s="35">
        <f t="shared" si="27"/>
        <v>686.43970000000002</v>
      </c>
      <c r="P142" s="4">
        <v>686.43880000000001</v>
      </c>
      <c r="Q142" s="3">
        <v>184.07329999999999</v>
      </c>
      <c r="R142" s="4">
        <v>184.07310000000001</v>
      </c>
      <c r="S142" s="2">
        <f t="shared" si="28"/>
        <v>668.42920000000004</v>
      </c>
      <c r="T142" s="2">
        <f t="shared" si="29"/>
        <v>652.43430000000001</v>
      </c>
      <c r="U142" s="45" t="s">
        <v>314</v>
      </c>
    </row>
    <row r="143" spans="1:21" x14ac:dyDescent="0.2">
      <c r="A143" s="41">
        <v>31</v>
      </c>
      <c r="B143" s="57" t="s">
        <v>135</v>
      </c>
      <c r="C143" s="61" t="s">
        <v>562</v>
      </c>
      <c r="D143" s="5">
        <v>1.3</v>
      </c>
      <c r="E143" s="11">
        <v>691.40600000000006</v>
      </c>
      <c r="F143" s="39">
        <f t="shared" si="23"/>
        <v>690.39820000000009</v>
      </c>
      <c r="G143" s="8">
        <f t="shared" si="24"/>
        <v>736.4036000000001</v>
      </c>
      <c r="H143" s="51">
        <v>690.39940000000001</v>
      </c>
      <c r="I143" s="2">
        <v>255.23240000000001</v>
      </c>
      <c r="J143" s="2">
        <v>255.233</v>
      </c>
      <c r="K143" s="2">
        <f>G143-523.3274+14.0156</f>
        <v>227.09180000000009</v>
      </c>
      <c r="L143" s="2" t="s">
        <v>245</v>
      </c>
      <c r="M143" s="4">
        <f>F143-59.0735</f>
        <v>631.32470000000012</v>
      </c>
      <c r="N143" s="2" t="s">
        <v>246</v>
      </c>
      <c r="O143" s="35">
        <f t="shared" si="27"/>
        <v>692.41380000000004</v>
      </c>
      <c r="P143" s="4">
        <v>692.41359999999997</v>
      </c>
      <c r="Q143" s="3">
        <v>184.07329999999999</v>
      </c>
      <c r="R143" s="4">
        <v>184.07329999999999</v>
      </c>
      <c r="S143" s="2">
        <f t="shared" si="28"/>
        <v>674.40330000000006</v>
      </c>
      <c r="T143" s="2">
        <f t="shared" si="29"/>
        <v>658.40840000000003</v>
      </c>
      <c r="U143" s="46" t="s">
        <v>390</v>
      </c>
    </row>
    <row r="144" spans="1:21" x14ac:dyDescent="0.2">
      <c r="A144" s="41">
        <v>32</v>
      </c>
      <c r="B144" s="57" t="s">
        <v>135</v>
      </c>
      <c r="C144" s="61" t="s">
        <v>514</v>
      </c>
      <c r="D144" s="5">
        <v>3.2</v>
      </c>
      <c r="E144" s="11">
        <v>691.40600000000006</v>
      </c>
      <c r="F144" s="39">
        <f t="shared" si="23"/>
        <v>690.39820000000009</v>
      </c>
      <c r="G144" s="8">
        <f t="shared" si="24"/>
        <v>736.4036000000001</v>
      </c>
      <c r="H144" s="51">
        <v>736.40499999999997</v>
      </c>
      <c r="I144" s="2">
        <v>255.23240000000001</v>
      </c>
      <c r="J144" s="2">
        <v>255.233</v>
      </c>
      <c r="K144" s="2">
        <f t="shared" si="25"/>
        <v>213.07620000000009</v>
      </c>
      <c r="L144" s="4" t="s">
        <v>392</v>
      </c>
      <c r="M144" s="4">
        <f t="shared" si="26"/>
        <v>676.38250000000005</v>
      </c>
      <c r="N144" s="2">
        <v>676.38699999999994</v>
      </c>
      <c r="O144" s="35">
        <f t="shared" si="27"/>
        <v>692.41380000000004</v>
      </c>
      <c r="P144" s="4">
        <v>692.41319999999996</v>
      </c>
      <c r="Q144" s="3">
        <v>184.07329999999999</v>
      </c>
      <c r="R144" s="4">
        <v>184.07320000000001</v>
      </c>
      <c r="S144" s="2">
        <f t="shared" si="28"/>
        <v>674.40330000000006</v>
      </c>
      <c r="T144" s="2">
        <f t="shared" si="29"/>
        <v>658.40840000000003</v>
      </c>
      <c r="U144" s="46" t="s">
        <v>391</v>
      </c>
    </row>
    <row r="145" spans="1:21" x14ac:dyDescent="0.2">
      <c r="A145" s="41">
        <v>33</v>
      </c>
      <c r="B145" s="57" t="s">
        <v>137</v>
      </c>
      <c r="C145" s="61" t="s">
        <v>515</v>
      </c>
      <c r="D145" s="5">
        <v>8.5</v>
      </c>
      <c r="E145" s="11">
        <v>699.44749999999999</v>
      </c>
      <c r="F145" s="39">
        <f t="shared" ref="F145:F174" si="30">E145-1.0078</f>
        <v>698.43970000000002</v>
      </c>
      <c r="G145" s="8">
        <f t="shared" si="24"/>
        <v>744.44510000000002</v>
      </c>
      <c r="H145" s="51">
        <v>744.44669999999996</v>
      </c>
      <c r="I145" s="2">
        <v>255.23240000000001</v>
      </c>
      <c r="J145" s="2">
        <v>255.233</v>
      </c>
      <c r="K145" s="2">
        <f t="shared" ref="K145:K174" si="31">G145-523.3274</f>
        <v>221.11770000000001</v>
      </c>
      <c r="L145" s="2">
        <v>221.11799999999999</v>
      </c>
      <c r="M145" s="4">
        <f t="shared" ref="M145:M174" si="32">G145-60.0211</f>
        <v>684.42399999999998</v>
      </c>
      <c r="N145" s="2">
        <v>684.42520000000002</v>
      </c>
      <c r="O145" s="35">
        <f t="shared" ref="O145:O174" si="33">E145+1.0078</f>
        <v>700.45529999999997</v>
      </c>
      <c r="P145" s="4">
        <v>700.45420000000001</v>
      </c>
      <c r="Q145" s="3">
        <v>184.07329999999999</v>
      </c>
      <c r="R145" s="4">
        <v>184.07300000000001</v>
      </c>
      <c r="S145" s="2">
        <f t="shared" si="28"/>
        <v>682.44479999999999</v>
      </c>
      <c r="T145" s="2">
        <f t="shared" si="29"/>
        <v>666.44989999999996</v>
      </c>
      <c r="U145" s="45" t="s">
        <v>314</v>
      </c>
    </row>
    <row r="146" spans="1:21" x14ac:dyDescent="0.2">
      <c r="A146" s="41">
        <v>34</v>
      </c>
      <c r="B146" s="3" t="s">
        <v>136</v>
      </c>
      <c r="C146" s="12" t="s">
        <v>516</v>
      </c>
      <c r="D146" s="5">
        <v>5.9</v>
      </c>
      <c r="E146" s="11">
        <v>701.42679999999996</v>
      </c>
      <c r="F146" s="39">
        <f t="shared" si="30"/>
        <v>700.41899999999998</v>
      </c>
      <c r="G146" s="8">
        <f t="shared" si="24"/>
        <v>746.42439999999999</v>
      </c>
      <c r="H146" s="51">
        <v>746.42679999999996</v>
      </c>
      <c r="I146" s="2">
        <v>255.23240000000001</v>
      </c>
      <c r="J146" s="2">
        <v>255.2329</v>
      </c>
      <c r="K146" s="2">
        <f t="shared" si="31"/>
        <v>223.09699999999998</v>
      </c>
      <c r="L146" s="2">
        <v>223.09739999999999</v>
      </c>
      <c r="M146" s="4">
        <f t="shared" si="32"/>
        <v>686.40329999999994</v>
      </c>
      <c r="N146" s="2">
        <v>686.40409999999997</v>
      </c>
      <c r="O146" s="35">
        <f t="shared" si="33"/>
        <v>702.43459999999993</v>
      </c>
      <c r="P146" s="4">
        <v>702.43619999999999</v>
      </c>
      <c r="Q146" s="3">
        <v>184.07329999999999</v>
      </c>
      <c r="R146" s="4">
        <v>184.07320000000001</v>
      </c>
      <c r="S146" s="2">
        <f t="shared" si="28"/>
        <v>684.42409999999995</v>
      </c>
      <c r="T146" s="2">
        <f t="shared" si="29"/>
        <v>668.42919999999992</v>
      </c>
      <c r="U146" s="45" t="s">
        <v>314</v>
      </c>
    </row>
    <row r="147" spans="1:21" x14ac:dyDescent="0.2">
      <c r="A147" s="41">
        <v>35</v>
      </c>
      <c r="B147" s="57" t="s">
        <v>138</v>
      </c>
      <c r="C147" s="61" t="s">
        <v>563</v>
      </c>
      <c r="D147" s="5" t="s">
        <v>249</v>
      </c>
      <c r="E147" s="11">
        <v>703.40600000000006</v>
      </c>
      <c r="F147" s="39">
        <f t="shared" si="30"/>
        <v>702.39820000000009</v>
      </c>
      <c r="G147" s="8">
        <f t="shared" si="24"/>
        <v>748.4036000000001</v>
      </c>
      <c r="H147" s="51">
        <v>748.40449999999998</v>
      </c>
      <c r="I147" s="2">
        <v>255.23240000000001</v>
      </c>
      <c r="J147" s="2">
        <v>255.23320000000001</v>
      </c>
      <c r="K147" s="2">
        <f t="shared" si="31"/>
        <v>225.07620000000009</v>
      </c>
      <c r="L147" s="4" t="s">
        <v>393</v>
      </c>
      <c r="M147" s="4">
        <f t="shared" si="32"/>
        <v>688.38250000000005</v>
      </c>
      <c r="N147" s="2">
        <v>688.38480000000004</v>
      </c>
      <c r="O147" s="35">
        <f t="shared" si="33"/>
        <v>704.41380000000004</v>
      </c>
      <c r="P147" s="4">
        <v>704.41240000000005</v>
      </c>
      <c r="Q147" s="3">
        <v>184.07329999999999</v>
      </c>
      <c r="R147" s="4">
        <v>184.07310000000001</v>
      </c>
      <c r="S147" s="2">
        <f t="shared" si="28"/>
        <v>686.40330000000006</v>
      </c>
      <c r="T147" s="2">
        <f t="shared" si="29"/>
        <v>670.40840000000003</v>
      </c>
      <c r="U147" s="46" t="s">
        <v>394</v>
      </c>
    </row>
    <row r="148" spans="1:21" x14ac:dyDescent="0.2">
      <c r="A148" s="41">
        <v>36</v>
      </c>
      <c r="B148" s="3" t="s">
        <v>26</v>
      </c>
      <c r="C148" s="12" t="s">
        <v>564</v>
      </c>
      <c r="D148" s="5">
        <v>7.6</v>
      </c>
      <c r="E148" s="11">
        <v>703.44240000000002</v>
      </c>
      <c r="F148" s="39">
        <f t="shared" si="30"/>
        <v>702.43460000000005</v>
      </c>
      <c r="G148" s="8">
        <f t="shared" si="24"/>
        <v>748.44</v>
      </c>
      <c r="H148" s="51">
        <v>748.4402</v>
      </c>
      <c r="I148" s="2">
        <v>255.23240000000001</v>
      </c>
      <c r="J148" s="2">
        <v>255.233</v>
      </c>
      <c r="K148" s="2">
        <f t="shared" si="31"/>
        <v>225.11260000000004</v>
      </c>
      <c r="L148" s="4">
        <v>225.11250000000001</v>
      </c>
      <c r="M148" s="4">
        <f t="shared" si="32"/>
        <v>688.41890000000001</v>
      </c>
      <c r="N148" s="2">
        <v>688.41359999999997</v>
      </c>
      <c r="O148" s="35">
        <f t="shared" si="33"/>
        <v>704.4502</v>
      </c>
      <c r="P148" s="4">
        <v>704.44910000000004</v>
      </c>
      <c r="Q148" s="3">
        <v>184.07329999999999</v>
      </c>
      <c r="R148" s="4">
        <v>184.07320000000001</v>
      </c>
      <c r="S148" s="2">
        <f t="shared" si="28"/>
        <v>686.43970000000002</v>
      </c>
      <c r="T148" s="2">
        <f t="shared" si="29"/>
        <v>670.44479999999999</v>
      </c>
      <c r="U148" s="46" t="s">
        <v>395</v>
      </c>
    </row>
    <row r="149" spans="1:21" x14ac:dyDescent="0.2">
      <c r="A149" s="41">
        <v>37</v>
      </c>
      <c r="B149" s="57" t="s">
        <v>145</v>
      </c>
      <c r="C149" s="61" t="s">
        <v>565</v>
      </c>
      <c r="D149" s="5">
        <v>3</v>
      </c>
      <c r="E149" s="11">
        <v>707.40099999999995</v>
      </c>
      <c r="F149" s="39">
        <f t="shared" si="30"/>
        <v>706.39319999999998</v>
      </c>
      <c r="G149" s="8">
        <f t="shared" si="24"/>
        <v>752.39859999999999</v>
      </c>
      <c r="H149" s="51">
        <v>752.39970000000005</v>
      </c>
      <c r="I149" s="2">
        <v>255.23240000000001</v>
      </c>
      <c r="J149" s="2">
        <v>255.2329</v>
      </c>
      <c r="K149" s="2">
        <f t="shared" si="31"/>
        <v>229.07119999999998</v>
      </c>
      <c r="L149" s="4" t="s">
        <v>247</v>
      </c>
      <c r="M149" s="4">
        <f t="shared" si="32"/>
        <v>692.37749999999994</v>
      </c>
      <c r="N149" s="2">
        <v>692.37940000000003</v>
      </c>
      <c r="O149" s="35">
        <f t="shared" si="33"/>
        <v>708.40879999999993</v>
      </c>
      <c r="P149" s="4">
        <v>708.40809999999999</v>
      </c>
      <c r="Q149" s="3">
        <v>184.07329999999999</v>
      </c>
      <c r="R149" s="4">
        <v>184.07310000000001</v>
      </c>
      <c r="S149" s="2">
        <f t="shared" si="28"/>
        <v>690.39829999999995</v>
      </c>
      <c r="T149" s="2">
        <f t="shared" si="29"/>
        <v>674.40339999999992</v>
      </c>
      <c r="U149" s="46" t="s">
        <v>396</v>
      </c>
    </row>
    <row r="150" spans="1:21" x14ac:dyDescent="0.2">
      <c r="A150" s="41">
        <v>38</v>
      </c>
      <c r="B150" s="57" t="s">
        <v>264</v>
      </c>
      <c r="C150" s="61" t="s">
        <v>566</v>
      </c>
      <c r="D150" s="5">
        <v>8.6</v>
      </c>
      <c r="E150" s="11">
        <v>711.44749999999999</v>
      </c>
      <c r="F150" s="39">
        <f t="shared" si="30"/>
        <v>710.43970000000002</v>
      </c>
      <c r="G150" s="8">
        <f t="shared" si="24"/>
        <v>756.44510000000002</v>
      </c>
      <c r="H150" s="51">
        <v>756.44629999999995</v>
      </c>
      <c r="I150" s="2">
        <v>255.23240000000001</v>
      </c>
      <c r="J150" s="2">
        <v>255.233</v>
      </c>
      <c r="K150" s="2">
        <f t="shared" si="31"/>
        <v>233.11770000000001</v>
      </c>
      <c r="L150" s="2">
        <v>233.1181</v>
      </c>
      <c r="M150" s="4">
        <f t="shared" si="32"/>
        <v>696.42399999999998</v>
      </c>
      <c r="N150" s="2">
        <v>696.42610000000002</v>
      </c>
      <c r="O150" s="35">
        <f t="shared" si="33"/>
        <v>712.45529999999997</v>
      </c>
      <c r="P150" s="4">
        <v>712.45439999999996</v>
      </c>
      <c r="Q150" s="3">
        <v>184.07329999999999</v>
      </c>
      <c r="R150" s="4">
        <v>184.07310000000001</v>
      </c>
      <c r="S150" s="2">
        <f t="shared" si="28"/>
        <v>694.44479999999999</v>
      </c>
      <c r="T150" s="2">
        <f t="shared" si="29"/>
        <v>678.44989999999996</v>
      </c>
      <c r="U150" s="45" t="s">
        <v>314</v>
      </c>
    </row>
    <row r="151" spans="1:21" x14ac:dyDescent="0.2">
      <c r="A151" s="41">
        <v>39</v>
      </c>
      <c r="B151" s="57" t="s">
        <v>257</v>
      </c>
      <c r="C151" s="61" t="s">
        <v>567</v>
      </c>
      <c r="D151" s="5">
        <v>5.9</v>
      </c>
      <c r="E151" s="11">
        <v>715.44240000000002</v>
      </c>
      <c r="F151" s="39">
        <f t="shared" si="30"/>
        <v>714.43460000000005</v>
      </c>
      <c r="G151" s="8">
        <f t="shared" si="24"/>
        <v>760.44</v>
      </c>
      <c r="H151" s="51">
        <v>760.44150000000002</v>
      </c>
      <c r="I151" s="2">
        <v>255.23240000000001</v>
      </c>
      <c r="J151" s="2">
        <v>255.233</v>
      </c>
      <c r="K151" s="2">
        <f t="shared" si="31"/>
        <v>237.11260000000004</v>
      </c>
      <c r="L151" s="2">
        <v>237.113</v>
      </c>
      <c r="M151" s="4">
        <f t="shared" si="32"/>
        <v>700.41890000000001</v>
      </c>
      <c r="N151" s="2">
        <v>700.41980000000001</v>
      </c>
      <c r="O151" s="35">
        <f t="shared" si="33"/>
        <v>716.4502</v>
      </c>
      <c r="P151" s="4">
        <v>716.44899999999996</v>
      </c>
      <c r="Q151" s="3">
        <v>184.07329999999999</v>
      </c>
      <c r="R151" s="4">
        <v>184.07310000000001</v>
      </c>
      <c r="S151" s="2">
        <f t="shared" si="28"/>
        <v>698.43970000000002</v>
      </c>
      <c r="T151" s="2">
        <f t="shared" si="29"/>
        <v>682.44479999999999</v>
      </c>
      <c r="U151" s="46" t="s">
        <v>397</v>
      </c>
    </row>
    <row r="152" spans="1:21" x14ac:dyDescent="0.2">
      <c r="A152" s="41">
        <v>40</v>
      </c>
      <c r="B152" s="57" t="s">
        <v>147</v>
      </c>
      <c r="C152" s="61" t="s">
        <v>522</v>
      </c>
      <c r="D152" s="5" t="s">
        <v>250</v>
      </c>
      <c r="E152" s="11">
        <v>717.42169999999999</v>
      </c>
      <c r="F152" s="39">
        <f t="shared" si="30"/>
        <v>716.41390000000001</v>
      </c>
      <c r="G152" s="8">
        <f t="shared" si="24"/>
        <v>762.41930000000002</v>
      </c>
      <c r="H152" s="51">
        <v>762.42</v>
      </c>
      <c r="I152" s="2">
        <v>255.23240000000001</v>
      </c>
      <c r="J152" s="2">
        <v>255.23310000000001</v>
      </c>
      <c r="K152" s="2">
        <f t="shared" si="31"/>
        <v>239.09190000000001</v>
      </c>
      <c r="L152" s="4" t="s">
        <v>398</v>
      </c>
      <c r="M152" s="4">
        <f t="shared" si="32"/>
        <v>702.39819999999997</v>
      </c>
      <c r="N152" s="2">
        <v>702.4</v>
      </c>
      <c r="O152" s="35">
        <f t="shared" si="33"/>
        <v>718.42949999999996</v>
      </c>
      <c r="P152" s="4">
        <v>718.42870000000005</v>
      </c>
      <c r="Q152" s="3">
        <v>184.07329999999999</v>
      </c>
      <c r="R152" s="4">
        <v>184.07310000000001</v>
      </c>
      <c r="S152" s="2">
        <f t="shared" si="28"/>
        <v>700.41899999999998</v>
      </c>
      <c r="T152" s="2">
        <f t="shared" si="29"/>
        <v>684.42409999999995</v>
      </c>
      <c r="U152" s="46" t="s">
        <v>399</v>
      </c>
    </row>
    <row r="153" spans="1:21" x14ac:dyDescent="0.2">
      <c r="A153" s="41">
        <v>41</v>
      </c>
      <c r="B153" s="57" t="s">
        <v>267</v>
      </c>
      <c r="C153" s="61" t="s">
        <v>568</v>
      </c>
      <c r="D153" s="5">
        <v>8.9</v>
      </c>
      <c r="E153" s="11">
        <v>725.46320000000003</v>
      </c>
      <c r="F153" s="39">
        <f t="shared" si="30"/>
        <v>724.45540000000005</v>
      </c>
      <c r="G153" s="8">
        <f t="shared" si="24"/>
        <v>770.46080000000006</v>
      </c>
      <c r="H153" s="51">
        <v>770.46230000000003</v>
      </c>
      <c r="I153" s="2">
        <v>255.23240000000001</v>
      </c>
      <c r="J153" s="2">
        <v>255.233</v>
      </c>
      <c r="K153" s="2">
        <f t="shared" si="31"/>
        <v>247.13340000000005</v>
      </c>
      <c r="L153" s="2">
        <v>247.13380000000001</v>
      </c>
      <c r="M153" s="4">
        <f t="shared" si="32"/>
        <v>710.43970000000002</v>
      </c>
      <c r="N153" s="2">
        <v>710.44159999999999</v>
      </c>
      <c r="O153" s="35">
        <f t="shared" si="33"/>
        <v>726.471</v>
      </c>
      <c r="P153" s="4">
        <v>726.4701</v>
      </c>
      <c r="Q153" s="3">
        <v>184.07329999999999</v>
      </c>
      <c r="R153" s="4">
        <v>184.07329999999999</v>
      </c>
      <c r="S153" s="2">
        <f t="shared" si="28"/>
        <v>708.46050000000002</v>
      </c>
      <c r="T153" s="2">
        <f t="shared" si="29"/>
        <v>692.46559999999999</v>
      </c>
      <c r="U153" s="45" t="s">
        <v>360</v>
      </c>
    </row>
    <row r="154" spans="1:21" x14ac:dyDescent="0.2">
      <c r="A154" s="41">
        <v>42</v>
      </c>
      <c r="B154" s="57" t="s">
        <v>251</v>
      </c>
      <c r="C154" s="61" t="s">
        <v>569</v>
      </c>
      <c r="D154" s="5" t="s">
        <v>252</v>
      </c>
      <c r="E154" s="11">
        <v>729.42169999999999</v>
      </c>
      <c r="F154" s="39">
        <f t="shared" si="30"/>
        <v>728.41390000000001</v>
      </c>
      <c r="G154" s="8">
        <f t="shared" si="24"/>
        <v>774.41930000000002</v>
      </c>
      <c r="H154" s="51">
        <v>774.42039999999997</v>
      </c>
      <c r="I154" s="2">
        <v>255.23240000000001</v>
      </c>
      <c r="J154" s="2">
        <v>255.233</v>
      </c>
      <c r="K154" s="2">
        <f t="shared" si="31"/>
        <v>251.09190000000001</v>
      </c>
      <c r="L154" s="4" t="s">
        <v>253</v>
      </c>
      <c r="M154" s="4">
        <f t="shared" si="32"/>
        <v>714.39819999999997</v>
      </c>
      <c r="N154" s="2">
        <v>714.39949999999999</v>
      </c>
      <c r="O154" s="35">
        <f t="shared" si="33"/>
        <v>730.42949999999996</v>
      </c>
      <c r="P154" s="4">
        <v>730.42840000000001</v>
      </c>
      <c r="Q154" s="3">
        <v>184.07329999999999</v>
      </c>
      <c r="R154" s="4">
        <v>184.07320000000001</v>
      </c>
      <c r="S154" s="2">
        <f t="shared" si="28"/>
        <v>712.41899999999998</v>
      </c>
      <c r="T154" s="2">
        <f t="shared" si="29"/>
        <v>696.42409999999995</v>
      </c>
      <c r="U154" s="46" t="s">
        <v>400</v>
      </c>
    </row>
    <row r="155" spans="1:21" x14ac:dyDescent="0.2">
      <c r="A155" s="41">
        <v>43</v>
      </c>
      <c r="B155" s="57" t="s">
        <v>156</v>
      </c>
      <c r="C155" s="61" t="s">
        <v>570</v>
      </c>
      <c r="D155" s="5">
        <v>1.5</v>
      </c>
      <c r="E155" s="11">
        <v>731.43730000000005</v>
      </c>
      <c r="F155" s="39">
        <f t="shared" si="30"/>
        <v>730.42950000000008</v>
      </c>
      <c r="G155" s="8">
        <f t="shared" si="24"/>
        <v>776.43490000000008</v>
      </c>
      <c r="H155" s="51">
        <v>730.43100000000004</v>
      </c>
      <c r="I155" s="2">
        <v>255.23240000000001</v>
      </c>
      <c r="J155" s="2">
        <v>255.23310000000001</v>
      </c>
      <c r="K155" s="2">
        <f>G155-523.3274+14.0156</f>
        <v>267.12310000000008</v>
      </c>
      <c r="L155" s="2" t="s">
        <v>258</v>
      </c>
      <c r="M155" s="4">
        <f>F155-59.0735</f>
        <v>671.35600000000011</v>
      </c>
      <c r="N155" s="2" t="s">
        <v>259</v>
      </c>
      <c r="O155" s="35">
        <f t="shared" si="33"/>
        <v>732.44510000000002</v>
      </c>
      <c r="P155" s="4">
        <v>732.44479999999999</v>
      </c>
      <c r="Q155" s="3">
        <v>184.07329999999999</v>
      </c>
      <c r="R155" s="4">
        <v>184.07320000000001</v>
      </c>
      <c r="S155" s="2">
        <f t="shared" si="28"/>
        <v>714.43460000000005</v>
      </c>
      <c r="T155" s="2">
        <f t="shared" si="29"/>
        <v>698.43970000000002</v>
      </c>
      <c r="U155" s="46" t="s">
        <v>402</v>
      </c>
    </row>
    <row r="156" spans="1:21" x14ac:dyDescent="0.2">
      <c r="A156" s="41">
        <v>44</v>
      </c>
      <c r="B156" s="57" t="s">
        <v>156</v>
      </c>
      <c r="C156" s="61" t="s">
        <v>525</v>
      </c>
      <c r="D156" s="5">
        <v>4.0999999999999996</v>
      </c>
      <c r="E156" s="11">
        <v>731.43730000000005</v>
      </c>
      <c r="F156" s="39">
        <f t="shared" si="30"/>
        <v>730.42950000000008</v>
      </c>
      <c r="G156" s="8">
        <f t="shared" si="24"/>
        <v>776.43490000000008</v>
      </c>
      <c r="H156" s="51">
        <v>776.43579999999997</v>
      </c>
      <c r="I156" s="2">
        <v>255.23240000000001</v>
      </c>
      <c r="J156" s="2">
        <v>255.2328</v>
      </c>
      <c r="K156" s="2">
        <f t="shared" si="31"/>
        <v>253.10750000000007</v>
      </c>
      <c r="L156" s="4" t="s">
        <v>401</v>
      </c>
      <c r="M156" s="4">
        <f t="shared" si="32"/>
        <v>716.41380000000004</v>
      </c>
      <c r="N156" s="2">
        <v>716.41470000000004</v>
      </c>
      <c r="O156" s="35">
        <f t="shared" si="33"/>
        <v>732.44510000000002</v>
      </c>
      <c r="P156" s="4">
        <v>732.44489999999996</v>
      </c>
      <c r="Q156" s="3">
        <v>184.07329999999999</v>
      </c>
      <c r="R156" s="4">
        <v>184.07320000000001</v>
      </c>
      <c r="S156" s="2">
        <f t="shared" si="28"/>
        <v>714.43460000000005</v>
      </c>
      <c r="T156" s="2">
        <f t="shared" si="29"/>
        <v>698.43970000000002</v>
      </c>
      <c r="U156" s="46" t="s">
        <v>403</v>
      </c>
    </row>
    <row r="157" spans="1:21" x14ac:dyDescent="0.2">
      <c r="A157" s="41">
        <v>45</v>
      </c>
      <c r="B157" s="57" t="s">
        <v>271</v>
      </c>
      <c r="C157" s="61" t="s">
        <v>571</v>
      </c>
      <c r="D157" s="5">
        <v>9.8000000000000007</v>
      </c>
      <c r="E157" s="11">
        <v>739.47879999999998</v>
      </c>
      <c r="F157" s="39">
        <f t="shared" si="30"/>
        <v>738.471</v>
      </c>
      <c r="G157" s="8">
        <f t="shared" si="24"/>
        <v>784.47640000000001</v>
      </c>
      <c r="H157" s="51">
        <v>784.47799999999995</v>
      </c>
      <c r="I157" s="2">
        <v>255.23240000000001</v>
      </c>
      <c r="J157" s="2">
        <v>255.233</v>
      </c>
      <c r="K157" s="2">
        <f t="shared" si="31"/>
        <v>261.149</v>
      </c>
      <c r="L157" s="2">
        <v>261.1497</v>
      </c>
      <c r="M157" s="4">
        <f t="shared" si="32"/>
        <v>724.45529999999997</v>
      </c>
      <c r="N157" s="2">
        <v>724.45690000000002</v>
      </c>
      <c r="O157" s="35">
        <f t="shared" si="33"/>
        <v>740.48659999999995</v>
      </c>
      <c r="P157" s="4">
        <v>740.48569999999995</v>
      </c>
      <c r="Q157" s="3">
        <v>184.07329999999999</v>
      </c>
      <c r="R157" s="4">
        <v>184.07310000000001</v>
      </c>
      <c r="S157" s="2">
        <f t="shared" si="28"/>
        <v>722.47609999999997</v>
      </c>
      <c r="T157" s="2">
        <f t="shared" si="29"/>
        <v>706.48119999999994</v>
      </c>
      <c r="U157" s="45" t="s">
        <v>314</v>
      </c>
    </row>
    <row r="158" spans="1:21" x14ac:dyDescent="0.2">
      <c r="A158" s="41">
        <v>46</v>
      </c>
      <c r="B158" s="57" t="s">
        <v>268</v>
      </c>
      <c r="C158" s="61" t="s">
        <v>572</v>
      </c>
      <c r="D158" s="5" t="s">
        <v>270</v>
      </c>
      <c r="E158" s="11">
        <v>741.45809999999994</v>
      </c>
      <c r="F158" s="39">
        <f t="shared" si="30"/>
        <v>740.45029999999997</v>
      </c>
      <c r="G158" s="8">
        <f t="shared" si="24"/>
        <v>786.45569999999998</v>
      </c>
      <c r="H158" s="51">
        <v>786.45429999999999</v>
      </c>
      <c r="I158" s="2">
        <v>255.23240000000001</v>
      </c>
      <c r="J158" s="2">
        <v>255.23310000000001</v>
      </c>
      <c r="K158" s="2">
        <f t="shared" si="31"/>
        <v>263.12829999999997</v>
      </c>
      <c r="L158" s="2">
        <v>263.12880000000001</v>
      </c>
      <c r="M158" s="4">
        <f t="shared" si="32"/>
        <v>726.43459999999993</v>
      </c>
      <c r="N158" s="2">
        <v>726.43719999999996</v>
      </c>
      <c r="O158" s="35">
        <f t="shared" si="33"/>
        <v>742.46589999999992</v>
      </c>
      <c r="P158" s="4">
        <v>742.46559999999999</v>
      </c>
      <c r="Q158" s="3">
        <v>184.07329999999999</v>
      </c>
      <c r="R158" s="4">
        <v>184.07320000000001</v>
      </c>
      <c r="S158" s="2">
        <f t="shared" si="28"/>
        <v>724.45539999999994</v>
      </c>
      <c r="T158" s="2">
        <f t="shared" si="29"/>
        <v>708.46049999999991</v>
      </c>
      <c r="U158" s="45" t="s">
        <v>314</v>
      </c>
    </row>
    <row r="159" spans="1:21" x14ac:dyDescent="0.2">
      <c r="A159" s="41">
        <v>47</v>
      </c>
      <c r="B159" s="57" t="s">
        <v>266</v>
      </c>
      <c r="C159" s="61" t="s">
        <v>573</v>
      </c>
      <c r="D159" s="5" t="s">
        <v>265</v>
      </c>
      <c r="E159" s="11">
        <v>743.43730000000005</v>
      </c>
      <c r="F159" s="39">
        <f t="shared" si="30"/>
        <v>742.42950000000008</v>
      </c>
      <c r="G159" s="8">
        <f t="shared" si="24"/>
        <v>788.43490000000008</v>
      </c>
      <c r="H159" s="51">
        <v>788.43640000000005</v>
      </c>
      <c r="I159" s="2">
        <v>255.23240000000001</v>
      </c>
      <c r="J159" s="2">
        <v>255.23320000000001</v>
      </c>
      <c r="K159" s="2">
        <f t="shared" si="31"/>
        <v>265.10750000000007</v>
      </c>
      <c r="L159" s="4" t="s">
        <v>404</v>
      </c>
      <c r="M159" s="4">
        <f t="shared" si="32"/>
        <v>728.41380000000004</v>
      </c>
      <c r="N159" s="2">
        <v>728.41499999999996</v>
      </c>
      <c r="O159" s="35">
        <f t="shared" si="33"/>
        <v>744.44510000000002</v>
      </c>
      <c r="P159" s="4">
        <v>744.44410000000005</v>
      </c>
      <c r="Q159" s="3">
        <v>184.07329999999999</v>
      </c>
      <c r="R159" s="4">
        <v>184.07310000000001</v>
      </c>
      <c r="S159" s="2">
        <f t="shared" si="28"/>
        <v>726.43460000000005</v>
      </c>
      <c r="T159" s="2">
        <f t="shared" si="29"/>
        <v>710.43970000000002</v>
      </c>
      <c r="U159" s="46" t="s">
        <v>405</v>
      </c>
    </row>
    <row r="160" spans="1:21" x14ac:dyDescent="0.2">
      <c r="A160" s="41">
        <v>48</v>
      </c>
      <c r="B160" s="57" t="s">
        <v>254</v>
      </c>
      <c r="C160" s="61" t="s">
        <v>574</v>
      </c>
      <c r="D160" s="5">
        <v>1.1000000000000001</v>
      </c>
      <c r="E160" s="11">
        <v>745.41660000000002</v>
      </c>
      <c r="F160" s="39">
        <f t="shared" si="30"/>
        <v>744.40880000000004</v>
      </c>
      <c r="G160" s="8">
        <f t="shared" si="24"/>
        <v>790.41420000000005</v>
      </c>
      <c r="H160" s="51">
        <v>744.40930000000003</v>
      </c>
      <c r="I160" s="2">
        <v>255.23240000000001</v>
      </c>
      <c r="J160" s="2">
        <v>255.233</v>
      </c>
      <c r="K160" s="2">
        <f>G160-523.3274+14.0156</f>
        <v>281.10240000000005</v>
      </c>
      <c r="L160" s="2" t="s">
        <v>255</v>
      </c>
      <c r="M160" s="4">
        <f>F160-59.0735</f>
        <v>685.33530000000007</v>
      </c>
      <c r="N160" s="2" t="s">
        <v>256</v>
      </c>
      <c r="O160" s="35">
        <f t="shared" si="33"/>
        <v>746.42439999999999</v>
      </c>
      <c r="P160" s="4">
        <v>746.42409999999995</v>
      </c>
      <c r="Q160" s="3">
        <v>184.07329999999999</v>
      </c>
      <c r="R160" s="4">
        <v>184.07320000000001</v>
      </c>
      <c r="S160" s="2">
        <f t="shared" si="28"/>
        <v>728.41390000000001</v>
      </c>
      <c r="T160" s="2">
        <f t="shared" si="29"/>
        <v>712.41899999999998</v>
      </c>
      <c r="U160" s="46" t="s">
        <v>406</v>
      </c>
    </row>
    <row r="161" spans="1:21" x14ac:dyDescent="0.2">
      <c r="A161" s="41">
        <v>49</v>
      </c>
      <c r="B161" s="57" t="s">
        <v>260</v>
      </c>
      <c r="C161" s="61" t="s">
        <v>575</v>
      </c>
      <c r="D161" s="5">
        <v>1.2</v>
      </c>
      <c r="E161" s="11">
        <v>747.43230000000005</v>
      </c>
      <c r="F161" s="39">
        <f t="shared" si="30"/>
        <v>746.42450000000008</v>
      </c>
      <c r="G161" s="8">
        <f t="shared" si="24"/>
        <v>792.42990000000009</v>
      </c>
      <c r="H161" s="51">
        <v>746.42660000000001</v>
      </c>
      <c r="I161" s="2">
        <v>255.23240000000001</v>
      </c>
      <c r="J161" s="2">
        <v>255.2329</v>
      </c>
      <c r="K161" s="2">
        <f>G161-523.3274+14.0156</f>
        <v>283.11810000000008</v>
      </c>
      <c r="L161" s="2" t="s">
        <v>261</v>
      </c>
      <c r="M161" s="4">
        <f>F161-59.0735</f>
        <v>687.35100000000011</v>
      </c>
      <c r="N161" s="2" t="s">
        <v>262</v>
      </c>
      <c r="O161" s="35">
        <f t="shared" si="33"/>
        <v>748.44010000000003</v>
      </c>
      <c r="P161" s="4">
        <v>748.43939999999998</v>
      </c>
      <c r="Q161" s="3">
        <v>184.07329999999999</v>
      </c>
      <c r="R161" s="4">
        <v>184.07320000000001</v>
      </c>
      <c r="S161" s="2">
        <f t="shared" si="28"/>
        <v>730.42960000000005</v>
      </c>
      <c r="T161" s="2">
        <f t="shared" si="29"/>
        <v>714.43470000000002</v>
      </c>
      <c r="U161" s="46" t="s">
        <v>407</v>
      </c>
    </row>
    <row r="162" spans="1:21" x14ac:dyDescent="0.2">
      <c r="A162" s="41">
        <v>50</v>
      </c>
      <c r="B162" s="57" t="s">
        <v>260</v>
      </c>
      <c r="C162" s="61" t="s">
        <v>576</v>
      </c>
      <c r="D162" s="5">
        <v>2.9</v>
      </c>
      <c r="E162" s="11">
        <v>747.43228999999997</v>
      </c>
      <c r="F162" s="39">
        <f t="shared" si="30"/>
        <v>746.42448999999999</v>
      </c>
      <c r="G162" s="8">
        <f t="shared" si="24"/>
        <v>792.42989</v>
      </c>
      <c r="H162" s="51">
        <v>792.43129999999996</v>
      </c>
      <c r="I162" s="2">
        <v>255.23240000000001</v>
      </c>
      <c r="J162" s="2">
        <v>255.233</v>
      </c>
      <c r="K162" s="2">
        <f t="shared" si="31"/>
        <v>269.10248999999999</v>
      </c>
      <c r="L162" s="4" t="s">
        <v>263</v>
      </c>
      <c r="M162" s="4">
        <f t="shared" si="32"/>
        <v>732.40878999999995</v>
      </c>
      <c r="N162" s="2">
        <v>732.41020000000003</v>
      </c>
      <c r="O162" s="35">
        <f t="shared" si="33"/>
        <v>748.44008999999994</v>
      </c>
      <c r="P162" s="4">
        <v>748.43949999999995</v>
      </c>
      <c r="Q162" s="3">
        <v>184.07329999999999</v>
      </c>
      <c r="R162" s="4">
        <v>184.07320000000001</v>
      </c>
      <c r="S162" s="2">
        <f t="shared" si="28"/>
        <v>730.42958999999996</v>
      </c>
      <c r="T162" s="2">
        <f t="shared" si="29"/>
        <v>714.43468999999993</v>
      </c>
      <c r="U162" s="46" t="s">
        <v>408</v>
      </c>
    </row>
    <row r="163" spans="1:21" x14ac:dyDescent="0.2">
      <c r="A163" s="41">
        <v>51</v>
      </c>
      <c r="B163" s="57" t="s">
        <v>276</v>
      </c>
      <c r="C163" s="61" t="s">
        <v>577</v>
      </c>
      <c r="D163" s="5">
        <v>9.9</v>
      </c>
      <c r="E163" s="11">
        <v>751.47879999999998</v>
      </c>
      <c r="F163" s="39">
        <f t="shared" si="30"/>
        <v>750.471</v>
      </c>
      <c r="G163" s="8">
        <f t="shared" si="24"/>
        <v>796.47640000000001</v>
      </c>
      <c r="H163" s="51">
        <v>796.47799999999995</v>
      </c>
      <c r="I163" s="2">
        <v>255.23240000000001</v>
      </c>
      <c r="J163" s="2">
        <v>255.233</v>
      </c>
      <c r="K163" s="2">
        <f t="shared" si="31"/>
        <v>273.149</v>
      </c>
      <c r="L163" s="2">
        <v>273.1499</v>
      </c>
      <c r="M163" s="4">
        <f t="shared" si="32"/>
        <v>736.45529999999997</v>
      </c>
      <c r="N163" s="2">
        <v>736.45669999999996</v>
      </c>
      <c r="O163" s="35">
        <f t="shared" si="33"/>
        <v>752.48659999999995</v>
      </c>
      <c r="P163" s="4">
        <v>752.48569999999995</v>
      </c>
      <c r="Q163" s="3">
        <v>184.07329999999999</v>
      </c>
      <c r="R163" s="4">
        <v>184.07310000000001</v>
      </c>
      <c r="S163" s="2">
        <f t="shared" si="28"/>
        <v>734.47609999999997</v>
      </c>
      <c r="T163" s="2">
        <f t="shared" si="29"/>
        <v>718.48119999999994</v>
      </c>
      <c r="U163" s="45" t="s">
        <v>314</v>
      </c>
    </row>
    <row r="164" spans="1:21" x14ac:dyDescent="0.2">
      <c r="A164" s="41">
        <v>52</v>
      </c>
      <c r="B164" s="57" t="s">
        <v>272</v>
      </c>
      <c r="C164" s="61" t="s">
        <v>578</v>
      </c>
      <c r="D164" s="5">
        <v>7.4</v>
      </c>
      <c r="E164" s="11">
        <v>755.47370000000001</v>
      </c>
      <c r="F164" s="39">
        <f t="shared" si="30"/>
        <v>754.46590000000003</v>
      </c>
      <c r="G164" s="8">
        <f t="shared" si="24"/>
        <v>800.47130000000004</v>
      </c>
      <c r="H164" s="51">
        <v>800.47329999999999</v>
      </c>
      <c r="I164" s="2">
        <v>255.23240000000001</v>
      </c>
      <c r="J164" s="2">
        <v>255.233</v>
      </c>
      <c r="K164" s="2">
        <f t="shared" si="31"/>
        <v>277.14390000000003</v>
      </c>
      <c r="L164" s="2" t="s">
        <v>409</v>
      </c>
      <c r="M164" s="4">
        <f t="shared" si="32"/>
        <v>740.4502</v>
      </c>
      <c r="N164" s="2">
        <v>740.45190000000002</v>
      </c>
      <c r="O164" s="35">
        <f t="shared" si="33"/>
        <v>756.48149999999998</v>
      </c>
      <c r="P164" s="4">
        <v>756.48069999999996</v>
      </c>
      <c r="Q164" s="3">
        <v>184.07329999999999</v>
      </c>
      <c r="R164" s="4">
        <v>184.07320000000001</v>
      </c>
      <c r="S164" s="2">
        <f t="shared" si="28"/>
        <v>738.471</v>
      </c>
      <c r="T164" s="2">
        <f t="shared" si="29"/>
        <v>722.47609999999997</v>
      </c>
      <c r="U164" s="46" t="s">
        <v>410</v>
      </c>
    </row>
    <row r="165" spans="1:21" x14ac:dyDescent="0.2">
      <c r="A165" s="41">
        <v>53</v>
      </c>
      <c r="B165" s="57" t="s">
        <v>269</v>
      </c>
      <c r="C165" s="61" t="s">
        <v>579</v>
      </c>
      <c r="D165" s="5" t="s">
        <v>265</v>
      </c>
      <c r="E165" s="11">
        <v>757.45299999999997</v>
      </c>
      <c r="F165" s="39">
        <f t="shared" si="30"/>
        <v>756.4452</v>
      </c>
      <c r="G165" s="8">
        <f t="shared" si="24"/>
        <v>802.45060000000001</v>
      </c>
      <c r="H165" s="51">
        <v>802.45159999999998</v>
      </c>
      <c r="I165" s="2">
        <v>255.23240000000001</v>
      </c>
      <c r="J165" s="2">
        <v>255.23310000000001</v>
      </c>
      <c r="K165" s="2">
        <f t="shared" si="31"/>
        <v>279.1232</v>
      </c>
      <c r="L165" s="2">
        <v>279.23340000000002</v>
      </c>
      <c r="M165" s="4">
        <f t="shared" si="32"/>
        <v>742.42949999999996</v>
      </c>
      <c r="N165" s="2">
        <v>742.42750000000001</v>
      </c>
      <c r="O165" s="35">
        <f t="shared" si="33"/>
        <v>758.46079999999995</v>
      </c>
      <c r="P165" s="4">
        <v>758.45960000000002</v>
      </c>
      <c r="Q165" s="3">
        <v>184.07329999999999</v>
      </c>
      <c r="R165" s="4">
        <v>184.07310000000001</v>
      </c>
      <c r="S165" s="2">
        <f t="shared" si="28"/>
        <v>740.45029999999997</v>
      </c>
      <c r="T165" s="2">
        <f t="shared" si="29"/>
        <v>724.45539999999994</v>
      </c>
      <c r="U165" s="46" t="s">
        <v>411</v>
      </c>
    </row>
    <row r="166" spans="1:21" x14ac:dyDescent="0.2">
      <c r="A166" s="41">
        <v>54</v>
      </c>
      <c r="B166" s="57" t="s">
        <v>280</v>
      </c>
      <c r="C166" s="61" t="s">
        <v>580</v>
      </c>
      <c r="D166" s="5">
        <v>10.199999999999999</v>
      </c>
      <c r="E166" s="15">
        <v>765.49450000000002</v>
      </c>
      <c r="F166" s="39">
        <f t="shared" si="30"/>
        <v>764.48670000000004</v>
      </c>
      <c r="G166" s="8">
        <f t="shared" si="24"/>
        <v>810.49210000000005</v>
      </c>
      <c r="H166" s="51">
        <v>810.49400000000003</v>
      </c>
      <c r="I166" s="2">
        <v>255.23240000000001</v>
      </c>
      <c r="J166" s="2">
        <v>255.233</v>
      </c>
      <c r="K166" s="2">
        <f t="shared" si="31"/>
        <v>287.16470000000004</v>
      </c>
      <c r="L166" s="2">
        <v>287.1653</v>
      </c>
      <c r="M166" s="4">
        <f t="shared" si="32"/>
        <v>750.471</v>
      </c>
      <c r="N166" s="2">
        <v>750.47260000000006</v>
      </c>
      <c r="O166" s="35">
        <f t="shared" si="33"/>
        <v>766.50229999999999</v>
      </c>
      <c r="P166" s="4">
        <v>766.50130000000001</v>
      </c>
      <c r="Q166" s="3">
        <v>184.07329999999999</v>
      </c>
      <c r="R166" s="4">
        <v>184.07310000000001</v>
      </c>
      <c r="S166" s="2">
        <f t="shared" si="28"/>
        <v>748.49180000000001</v>
      </c>
      <c r="T166" s="2">
        <f t="shared" si="29"/>
        <v>732.49689999999998</v>
      </c>
      <c r="U166" s="45" t="s">
        <v>314</v>
      </c>
    </row>
    <row r="167" spans="1:21" x14ac:dyDescent="0.2">
      <c r="A167" s="41">
        <v>55</v>
      </c>
      <c r="B167" s="57" t="s">
        <v>273</v>
      </c>
      <c r="C167" s="61" t="s">
        <v>581</v>
      </c>
      <c r="D167" s="5">
        <v>2.1</v>
      </c>
      <c r="E167" s="11">
        <v>771.46860000000004</v>
      </c>
      <c r="F167" s="39">
        <f t="shared" si="30"/>
        <v>770.46080000000006</v>
      </c>
      <c r="G167" s="8">
        <f t="shared" si="24"/>
        <v>816.46620000000007</v>
      </c>
      <c r="H167" s="51">
        <v>770.4633</v>
      </c>
      <c r="I167" s="2">
        <v>255.23240000000001</v>
      </c>
      <c r="J167" s="2">
        <v>255.233</v>
      </c>
      <c r="K167" s="2">
        <f>G167-523.3274+14.0156</f>
        <v>307.15440000000007</v>
      </c>
      <c r="L167" s="2" t="s">
        <v>274</v>
      </c>
      <c r="M167" s="4">
        <f>F167-59.0735</f>
        <v>711.3873000000001</v>
      </c>
      <c r="N167" s="2" t="s">
        <v>275</v>
      </c>
      <c r="O167" s="35">
        <f t="shared" si="33"/>
        <v>772.47640000000001</v>
      </c>
      <c r="P167" s="4">
        <v>772.47990000000004</v>
      </c>
      <c r="Q167" s="3">
        <v>184.07329999999999</v>
      </c>
      <c r="R167" s="4">
        <v>184.07320000000001</v>
      </c>
      <c r="S167" s="2">
        <f t="shared" si="28"/>
        <v>754.46590000000003</v>
      </c>
      <c r="T167" s="2">
        <f t="shared" si="29"/>
        <v>738.471</v>
      </c>
      <c r="U167" s="46" t="s">
        <v>360</v>
      </c>
    </row>
    <row r="168" spans="1:21" x14ac:dyDescent="0.2">
      <c r="A168" s="41">
        <v>56</v>
      </c>
      <c r="B168" s="57" t="s">
        <v>283</v>
      </c>
      <c r="C168" s="61" t="s">
        <v>582</v>
      </c>
      <c r="D168" s="5">
        <v>10.9</v>
      </c>
      <c r="E168" s="15">
        <v>779.51009999999997</v>
      </c>
      <c r="F168" s="39">
        <f t="shared" si="30"/>
        <v>778.50229999999999</v>
      </c>
      <c r="G168" s="8">
        <f t="shared" si="24"/>
        <v>824.5077</v>
      </c>
      <c r="H168" s="51">
        <v>824.50959999999998</v>
      </c>
      <c r="I168" s="2">
        <v>255.23240000000001</v>
      </c>
      <c r="J168" s="2">
        <v>255.233</v>
      </c>
      <c r="K168" s="2">
        <f t="shared" si="31"/>
        <v>301.18029999999999</v>
      </c>
      <c r="L168" s="2">
        <v>301.18090000000001</v>
      </c>
      <c r="M168" s="4">
        <f t="shared" si="32"/>
        <v>764.48659999999995</v>
      </c>
      <c r="N168" s="2">
        <v>764.48879999999997</v>
      </c>
      <c r="O168" s="35">
        <f t="shared" si="33"/>
        <v>780.51789999999994</v>
      </c>
      <c r="P168" s="4">
        <v>780.51390000000004</v>
      </c>
      <c r="Q168" s="3">
        <v>184.07329999999999</v>
      </c>
      <c r="R168" s="4">
        <v>184.07310000000001</v>
      </c>
      <c r="S168" s="2">
        <f t="shared" si="28"/>
        <v>762.50739999999996</v>
      </c>
      <c r="T168" s="2">
        <f t="shared" si="29"/>
        <v>746.51249999999993</v>
      </c>
      <c r="U168" s="45" t="s">
        <v>314</v>
      </c>
    </row>
    <row r="169" spans="1:21" x14ac:dyDescent="0.2">
      <c r="A169" s="41">
        <v>57</v>
      </c>
      <c r="B169" s="57" t="s">
        <v>289</v>
      </c>
      <c r="C169" s="61" t="s">
        <v>600</v>
      </c>
      <c r="D169" s="5" t="s">
        <v>288</v>
      </c>
      <c r="E169" s="15">
        <f>E166+15.9949</f>
        <v>781.48940000000005</v>
      </c>
      <c r="F169" s="39">
        <f t="shared" si="30"/>
        <v>780.48160000000007</v>
      </c>
      <c r="G169" s="8">
        <f t="shared" si="24"/>
        <v>826.48700000000008</v>
      </c>
      <c r="H169" s="51">
        <v>826.48910000000001</v>
      </c>
      <c r="I169" s="2">
        <v>255.23240000000001</v>
      </c>
      <c r="J169" s="2">
        <v>255.23320000000001</v>
      </c>
      <c r="K169" s="2">
        <f t="shared" si="31"/>
        <v>303.15960000000007</v>
      </c>
      <c r="L169" s="2">
        <v>303.16019999999997</v>
      </c>
      <c r="M169" s="4">
        <f t="shared" si="32"/>
        <v>766.46590000000003</v>
      </c>
      <c r="N169" s="2">
        <v>766.46770000000004</v>
      </c>
      <c r="O169" s="35">
        <f t="shared" si="33"/>
        <v>782.49720000000002</v>
      </c>
      <c r="P169" s="4">
        <v>782.49630000000002</v>
      </c>
      <c r="Q169" s="3">
        <v>184.07329999999999</v>
      </c>
      <c r="R169" s="4">
        <v>184.07329999999999</v>
      </c>
      <c r="S169" s="2">
        <f t="shared" si="28"/>
        <v>764.48670000000004</v>
      </c>
      <c r="T169" s="2">
        <f t="shared" si="29"/>
        <v>748.49180000000001</v>
      </c>
      <c r="U169" s="45" t="s">
        <v>314</v>
      </c>
    </row>
    <row r="170" spans="1:21" x14ac:dyDescent="0.2">
      <c r="A170" s="41">
        <v>58</v>
      </c>
      <c r="B170" s="57" t="s">
        <v>278</v>
      </c>
      <c r="C170" s="61" t="s">
        <v>577</v>
      </c>
      <c r="D170" s="5" t="s">
        <v>277</v>
      </c>
      <c r="E170" s="11">
        <v>783.46860000000004</v>
      </c>
      <c r="F170" s="39">
        <f t="shared" si="30"/>
        <v>782.46080000000006</v>
      </c>
      <c r="G170" s="8">
        <f t="shared" si="24"/>
        <v>828.46620000000007</v>
      </c>
      <c r="H170" s="51">
        <v>828.46759999999995</v>
      </c>
      <c r="I170" s="2">
        <v>255.23240000000001</v>
      </c>
      <c r="J170" s="2">
        <v>255.23320000000001</v>
      </c>
      <c r="K170" s="2">
        <f t="shared" si="31"/>
        <v>305.13880000000006</v>
      </c>
      <c r="L170" s="4" t="s">
        <v>279</v>
      </c>
      <c r="M170" s="4">
        <f t="shared" si="32"/>
        <v>768.44510000000002</v>
      </c>
      <c r="N170" s="2">
        <v>768.44730000000004</v>
      </c>
      <c r="O170" s="35">
        <f t="shared" si="33"/>
        <v>784.47640000000001</v>
      </c>
      <c r="P170" s="4">
        <v>784.47659999999996</v>
      </c>
      <c r="Q170" s="3">
        <v>184.07329999999999</v>
      </c>
      <c r="R170" s="4">
        <v>184.07320000000001</v>
      </c>
      <c r="S170" s="2">
        <f t="shared" si="28"/>
        <v>766.46590000000003</v>
      </c>
      <c r="T170" s="2">
        <f t="shared" si="29"/>
        <v>750.471</v>
      </c>
      <c r="U170" s="46" t="s">
        <v>412</v>
      </c>
    </row>
    <row r="171" spans="1:21" x14ac:dyDescent="0.2">
      <c r="A171" s="41">
        <v>59</v>
      </c>
      <c r="B171" s="57" t="s">
        <v>284</v>
      </c>
      <c r="C171" s="61" t="s">
        <v>583</v>
      </c>
      <c r="D171" s="5">
        <v>8.9</v>
      </c>
      <c r="E171" s="15">
        <v>795.505</v>
      </c>
      <c r="F171" s="39">
        <f t="shared" si="30"/>
        <v>794.49720000000002</v>
      </c>
      <c r="G171" s="8">
        <f t="shared" si="24"/>
        <v>840.50260000000003</v>
      </c>
      <c r="H171" s="51">
        <v>840.50409999999999</v>
      </c>
      <c r="I171" s="2">
        <v>255.23240000000001</v>
      </c>
      <c r="J171" s="2">
        <v>255.233</v>
      </c>
      <c r="K171" s="2">
        <f t="shared" si="31"/>
        <v>317.17520000000002</v>
      </c>
      <c r="L171" s="2">
        <v>317.17570000000001</v>
      </c>
      <c r="M171" s="4">
        <f t="shared" si="32"/>
        <v>780.48149999999998</v>
      </c>
      <c r="N171" s="2">
        <v>780.48310000000004</v>
      </c>
      <c r="O171" s="35">
        <f t="shared" si="33"/>
        <v>796.51279999999997</v>
      </c>
      <c r="P171" s="4">
        <v>796.51210000000003</v>
      </c>
      <c r="Q171" s="3">
        <v>184.07329999999999</v>
      </c>
      <c r="R171" s="4">
        <v>184.07320000000001</v>
      </c>
      <c r="S171" s="2">
        <f t="shared" si="28"/>
        <v>778.50229999999999</v>
      </c>
      <c r="T171" s="2">
        <f t="shared" si="29"/>
        <v>762.50739999999996</v>
      </c>
      <c r="U171" s="46" t="s">
        <v>413</v>
      </c>
    </row>
    <row r="172" spans="1:21" x14ac:dyDescent="0.2">
      <c r="A172" s="41">
        <v>60</v>
      </c>
      <c r="B172" s="57" t="s">
        <v>281</v>
      </c>
      <c r="C172" s="61" t="s">
        <v>584</v>
      </c>
      <c r="D172" s="5" t="s">
        <v>282</v>
      </c>
      <c r="E172" s="15">
        <v>797.48429999999996</v>
      </c>
      <c r="F172" s="39">
        <f t="shared" si="30"/>
        <v>796.47649999999999</v>
      </c>
      <c r="G172" s="8">
        <f t="shared" si="24"/>
        <v>842.4819</v>
      </c>
      <c r="H172" s="51">
        <v>842.48360000000002</v>
      </c>
      <c r="I172" s="2">
        <v>255.23240000000001</v>
      </c>
      <c r="J172" s="2">
        <v>255.2329</v>
      </c>
      <c r="K172" s="2">
        <f t="shared" si="31"/>
        <v>319.15449999999998</v>
      </c>
      <c r="L172" s="2">
        <v>319.15530000000001</v>
      </c>
      <c r="M172" s="4">
        <f t="shared" si="32"/>
        <v>782.46079999999995</v>
      </c>
      <c r="N172" s="2">
        <v>782.46259999999995</v>
      </c>
      <c r="O172" s="35">
        <f t="shared" si="33"/>
        <v>798.49209999999994</v>
      </c>
      <c r="P172" s="4">
        <v>798.49159999999995</v>
      </c>
      <c r="Q172" s="3">
        <v>184.07329999999999</v>
      </c>
      <c r="R172" s="4">
        <v>184.07320000000001</v>
      </c>
      <c r="S172" s="2">
        <f t="shared" si="28"/>
        <v>780.48159999999996</v>
      </c>
      <c r="T172" s="2">
        <f t="shared" si="29"/>
        <v>764.48669999999993</v>
      </c>
      <c r="U172" s="46" t="s">
        <v>414</v>
      </c>
    </row>
    <row r="173" spans="1:21" x14ac:dyDescent="0.2">
      <c r="A173" s="41">
        <v>61</v>
      </c>
      <c r="B173" s="57" t="s">
        <v>290</v>
      </c>
      <c r="C173" s="61" t="s">
        <v>585</v>
      </c>
      <c r="D173" s="5" t="s">
        <v>417</v>
      </c>
      <c r="E173" s="15">
        <v>797.52070000000003</v>
      </c>
      <c r="F173" s="39">
        <f t="shared" si="30"/>
        <v>796.51290000000006</v>
      </c>
      <c r="G173" s="8">
        <f t="shared" si="24"/>
        <v>842.51830000000007</v>
      </c>
      <c r="H173" s="51">
        <v>842.51930000000004</v>
      </c>
      <c r="I173" s="2">
        <v>255.23240000000001</v>
      </c>
      <c r="J173" s="2">
        <v>255.23320000000001</v>
      </c>
      <c r="K173" s="2">
        <f>G173-523.3274</f>
        <v>319.19090000000006</v>
      </c>
      <c r="L173" s="2" t="s">
        <v>416</v>
      </c>
      <c r="M173" s="4">
        <f>G173-60.0211</f>
        <v>782.49720000000002</v>
      </c>
      <c r="N173" s="2">
        <v>782.50070000000005</v>
      </c>
      <c r="O173" s="35">
        <f>E173+1.0078</f>
        <v>798.52850000000001</v>
      </c>
      <c r="P173" s="4">
        <v>798.52700000000004</v>
      </c>
      <c r="Q173" s="3">
        <v>184.07329999999999</v>
      </c>
      <c r="R173" s="4">
        <v>184.07310000000001</v>
      </c>
      <c r="S173" s="2">
        <f t="shared" si="28"/>
        <v>780.51800000000003</v>
      </c>
      <c r="T173" s="2">
        <f t="shared" si="29"/>
        <v>764.5231</v>
      </c>
      <c r="U173" s="46" t="s">
        <v>415</v>
      </c>
    </row>
    <row r="174" spans="1:21" x14ac:dyDescent="0.2">
      <c r="A174" s="41">
        <v>62</v>
      </c>
      <c r="B174" s="57" t="s">
        <v>285</v>
      </c>
      <c r="C174" s="61" t="s">
        <v>586</v>
      </c>
      <c r="D174" s="5" t="s">
        <v>286</v>
      </c>
      <c r="E174" s="15">
        <v>811.49990000000003</v>
      </c>
      <c r="F174" s="39">
        <f t="shared" si="30"/>
        <v>810.49210000000005</v>
      </c>
      <c r="G174" s="8">
        <f t="shared" si="24"/>
        <v>856.49750000000006</v>
      </c>
      <c r="H174" s="51">
        <v>856.49890000000005</v>
      </c>
      <c r="I174" s="2">
        <v>255.23240000000001</v>
      </c>
      <c r="J174" s="2">
        <v>255.2329</v>
      </c>
      <c r="K174" s="2">
        <f t="shared" si="31"/>
        <v>333.17010000000005</v>
      </c>
      <c r="L174" s="4" t="s">
        <v>287</v>
      </c>
      <c r="M174" s="4">
        <f t="shared" si="32"/>
        <v>796.47640000000001</v>
      </c>
      <c r="N174" s="2">
        <v>796.47839999999997</v>
      </c>
      <c r="O174" s="35">
        <f t="shared" si="33"/>
        <v>812.5077</v>
      </c>
      <c r="P174" s="4">
        <v>812.50810000000001</v>
      </c>
      <c r="Q174" s="3">
        <v>184.07329999999999</v>
      </c>
      <c r="R174" s="4">
        <v>184.07320000000001</v>
      </c>
      <c r="S174" s="2">
        <f t="shared" si="28"/>
        <v>794.49720000000002</v>
      </c>
      <c r="T174" s="2">
        <f t="shared" si="29"/>
        <v>778.50229999999999</v>
      </c>
      <c r="U174" s="46" t="s">
        <v>418</v>
      </c>
    </row>
    <row r="175" spans="1:21" x14ac:dyDescent="0.2">
      <c r="A175" s="41">
        <v>63</v>
      </c>
      <c r="B175" s="57" t="s">
        <v>291</v>
      </c>
      <c r="C175" s="58" t="s">
        <v>587</v>
      </c>
      <c r="D175" s="5" t="s">
        <v>299</v>
      </c>
      <c r="E175" s="2">
        <v>819.54139999999995</v>
      </c>
      <c r="F175" s="39">
        <f t="shared" ref="F175:F186" si="34">E175-1.0078</f>
        <v>818.53359999999998</v>
      </c>
      <c r="G175" s="8">
        <f t="shared" si="24"/>
        <v>864.53899999999999</v>
      </c>
      <c r="H175" s="51">
        <v>864.54060000000004</v>
      </c>
      <c r="I175" s="2">
        <v>255.23240000000001</v>
      </c>
      <c r="J175" s="8">
        <v>255.23330000000001</v>
      </c>
      <c r="K175" s="8">
        <f t="shared" ref="K175:K186" si="35">G175-523.3274</f>
        <v>341.21159999999998</v>
      </c>
      <c r="L175" s="8">
        <v>341.21249999999998</v>
      </c>
      <c r="M175" s="16">
        <f t="shared" ref="M175:M186" si="36">G175-60.0211</f>
        <v>804.51789999999994</v>
      </c>
      <c r="N175" s="8">
        <v>804.51990000000001</v>
      </c>
      <c r="O175" s="35">
        <f t="shared" ref="O175:O186" si="37">E175+1.0078</f>
        <v>820.54919999999993</v>
      </c>
      <c r="P175" s="4">
        <v>820.54819999999995</v>
      </c>
      <c r="Q175" s="3">
        <v>184.07329999999999</v>
      </c>
      <c r="R175" s="4">
        <v>184.07310000000001</v>
      </c>
      <c r="S175" s="2">
        <f t="shared" si="28"/>
        <v>802.53869999999995</v>
      </c>
      <c r="T175" s="2">
        <f t="shared" si="29"/>
        <v>786.54379999999992</v>
      </c>
      <c r="U175" s="45" t="s">
        <v>314</v>
      </c>
    </row>
    <row r="176" spans="1:21" x14ac:dyDescent="0.2">
      <c r="A176" s="41">
        <v>64</v>
      </c>
      <c r="B176" s="3" t="s">
        <v>295</v>
      </c>
      <c r="C176" s="1" t="s">
        <v>588</v>
      </c>
      <c r="D176" s="62" t="s">
        <v>180</v>
      </c>
      <c r="E176" s="2">
        <v>821.55709999999999</v>
      </c>
      <c r="F176" s="39">
        <f t="shared" si="34"/>
        <v>820.54930000000002</v>
      </c>
      <c r="G176" s="8">
        <f t="shared" si="24"/>
        <v>866.55470000000003</v>
      </c>
      <c r="H176" s="51">
        <v>866.55619999999999</v>
      </c>
      <c r="I176" s="2">
        <v>255.23240000000001</v>
      </c>
      <c r="J176" s="8">
        <v>255.233</v>
      </c>
      <c r="K176" s="8">
        <f t="shared" si="35"/>
        <v>343.22730000000001</v>
      </c>
      <c r="L176" s="8">
        <v>343.22789999999998</v>
      </c>
      <c r="M176" s="16">
        <f t="shared" si="36"/>
        <v>806.53359999999998</v>
      </c>
      <c r="N176" s="8">
        <v>806.53470000000004</v>
      </c>
      <c r="O176" s="35">
        <f t="shared" si="37"/>
        <v>822.56489999999997</v>
      </c>
      <c r="P176" s="4">
        <v>822.56399999999996</v>
      </c>
      <c r="Q176" s="3">
        <v>184.07329999999999</v>
      </c>
      <c r="R176" s="4">
        <v>184.07320000000001</v>
      </c>
      <c r="S176" s="2">
        <f t="shared" si="28"/>
        <v>804.55439999999999</v>
      </c>
      <c r="T176" s="2">
        <f t="shared" si="29"/>
        <v>788.55949999999996</v>
      </c>
      <c r="U176" s="46" t="s">
        <v>419</v>
      </c>
    </row>
    <row r="177" spans="1:21" x14ac:dyDescent="0.2">
      <c r="A177" s="41">
        <v>65</v>
      </c>
      <c r="B177" s="57" t="s">
        <v>294</v>
      </c>
      <c r="C177" s="58" t="s">
        <v>589</v>
      </c>
      <c r="D177" s="5" t="s">
        <v>300</v>
      </c>
      <c r="E177" s="2">
        <v>833.52070000000003</v>
      </c>
      <c r="F177" s="39">
        <f t="shared" si="34"/>
        <v>832.51290000000006</v>
      </c>
      <c r="G177" s="8">
        <f t="shared" ref="G177:G186" si="38">E177+44.9976</f>
        <v>878.51830000000007</v>
      </c>
      <c r="H177" s="51">
        <v>878.51990000000001</v>
      </c>
      <c r="I177" s="2">
        <v>255.23240000000001</v>
      </c>
      <c r="J177" s="2">
        <v>255.2329</v>
      </c>
      <c r="K177" s="2">
        <f t="shared" si="35"/>
        <v>355.19090000000006</v>
      </c>
      <c r="L177" s="2">
        <v>355.1918</v>
      </c>
      <c r="M177" s="4">
        <f t="shared" si="36"/>
        <v>818.49720000000002</v>
      </c>
      <c r="N177" s="2">
        <v>818.49879999999996</v>
      </c>
      <c r="O177" s="35">
        <f t="shared" si="37"/>
        <v>834.52850000000001</v>
      </c>
      <c r="P177" s="4">
        <v>834.52800000000002</v>
      </c>
      <c r="Q177" s="3">
        <v>184.07329999999999</v>
      </c>
      <c r="R177" s="4">
        <v>184.07329999999999</v>
      </c>
      <c r="S177" s="2">
        <f t="shared" ref="S177:S186" si="39">O177-15.9949-1.0078-1.0078</f>
        <v>816.51800000000003</v>
      </c>
      <c r="T177" s="2">
        <f t="shared" ref="T177:T186" si="40">O177-15.9949-15.9949-1.0078-1.0078</f>
        <v>800.5231</v>
      </c>
      <c r="U177" s="45" t="s">
        <v>314</v>
      </c>
    </row>
    <row r="178" spans="1:21" x14ac:dyDescent="0.2">
      <c r="A178" s="41">
        <v>66</v>
      </c>
      <c r="B178" s="57" t="s">
        <v>292</v>
      </c>
      <c r="C178" s="58" t="s">
        <v>590</v>
      </c>
      <c r="D178" s="5" t="s">
        <v>301</v>
      </c>
      <c r="E178" s="2">
        <v>835.53629999999998</v>
      </c>
      <c r="F178" s="39">
        <f t="shared" si="34"/>
        <v>834.52850000000001</v>
      </c>
      <c r="G178" s="8">
        <f t="shared" si="38"/>
        <v>880.53390000000002</v>
      </c>
      <c r="H178" s="51">
        <v>880.53499999999997</v>
      </c>
      <c r="I178" s="2">
        <v>255.23240000000001</v>
      </c>
      <c r="J178" s="8">
        <v>255.23310000000001</v>
      </c>
      <c r="K178" s="2">
        <f t="shared" si="35"/>
        <v>357.20650000000001</v>
      </c>
      <c r="L178" s="8">
        <v>357.2079</v>
      </c>
      <c r="M178" s="4">
        <f t="shared" si="36"/>
        <v>820.51279999999997</v>
      </c>
      <c r="N178" s="8">
        <v>820.51409999999998</v>
      </c>
      <c r="O178" s="35">
        <f t="shared" si="37"/>
        <v>836.54409999999996</v>
      </c>
      <c r="P178" s="4">
        <v>836.54319999999996</v>
      </c>
      <c r="Q178" s="3">
        <v>184.07329999999999</v>
      </c>
      <c r="R178" s="4">
        <v>184.07310000000001</v>
      </c>
      <c r="S178" s="2">
        <f t="shared" si="39"/>
        <v>818.53359999999998</v>
      </c>
      <c r="T178" s="2">
        <f t="shared" si="40"/>
        <v>802.53869999999995</v>
      </c>
      <c r="U178" s="46" t="s">
        <v>420</v>
      </c>
    </row>
    <row r="179" spans="1:21" x14ac:dyDescent="0.2">
      <c r="A179" s="41">
        <v>67</v>
      </c>
      <c r="B179" s="57" t="s">
        <v>293</v>
      </c>
      <c r="C179" s="58" t="s">
        <v>591</v>
      </c>
      <c r="D179" s="5" t="s">
        <v>440</v>
      </c>
      <c r="E179" s="2">
        <v>837.55200000000002</v>
      </c>
      <c r="F179" s="39">
        <f t="shared" si="34"/>
        <v>836.54420000000005</v>
      </c>
      <c r="G179" s="8">
        <f t="shared" si="38"/>
        <v>882.54960000000005</v>
      </c>
      <c r="H179" s="51">
        <v>882.55089999999996</v>
      </c>
      <c r="I179" s="2">
        <v>255.23240000000001</v>
      </c>
      <c r="J179" s="2">
        <v>255.233</v>
      </c>
      <c r="K179" s="2">
        <f t="shared" si="35"/>
        <v>359.22220000000004</v>
      </c>
      <c r="L179" s="2">
        <v>359.22309999999999</v>
      </c>
      <c r="M179" s="4">
        <f t="shared" si="36"/>
        <v>822.52850000000001</v>
      </c>
      <c r="N179" s="2">
        <v>822.52980000000002</v>
      </c>
      <c r="O179" s="35">
        <f t="shared" si="37"/>
        <v>838.5598</v>
      </c>
      <c r="P179" s="4">
        <v>838.55859999999996</v>
      </c>
      <c r="Q179" s="3">
        <v>184.07329999999999</v>
      </c>
      <c r="R179" s="4">
        <v>184.0729</v>
      </c>
      <c r="S179" s="2">
        <f t="shared" si="39"/>
        <v>820.54930000000002</v>
      </c>
      <c r="T179" s="2">
        <f t="shared" si="40"/>
        <v>804.55439999999999</v>
      </c>
      <c r="U179" s="46" t="s">
        <v>421</v>
      </c>
    </row>
    <row r="180" spans="1:21" x14ac:dyDescent="0.2">
      <c r="A180" s="41">
        <v>68</v>
      </c>
      <c r="B180" s="3" t="s">
        <v>293</v>
      </c>
      <c r="C180" s="1" t="s">
        <v>592</v>
      </c>
      <c r="D180" s="5" t="s">
        <v>441</v>
      </c>
      <c r="E180" s="2">
        <v>837.55200000000002</v>
      </c>
      <c r="F180" s="39">
        <f t="shared" si="34"/>
        <v>836.54420000000005</v>
      </c>
      <c r="G180" s="8">
        <f t="shared" si="38"/>
        <v>882.54960000000005</v>
      </c>
      <c r="H180" s="51">
        <v>882.55089999999996</v>
      </c>
      <c r="I180" s="2">
        <v>255.23240000000001</v>
      </c>
      <c r="J180" s="2">
        <v>255.2329</v>
      </c>
      <c r="K180" s="2">
        <f t="shared" si="35"/>
        <v>359.22220000000004</v>
      </c>
      <c r="L180" s="2" t="s">
        <v>307</v>
      </c>
      <c r="M180" s="4">
        <f t="shared" si="36"/>
        <v>822.52850000000001</v>
      </c>
      <c r="N180" s="2" t="s">
        <v>302</v>
      </c>
      <c r="O180" s="35">
        <f t="shared" si="37"/>
        <v>838.5598</v>
      </c>
      <c r="P180" s="4">
        <v>838.55859999999996</v>
      </c>
      <c r="Q180" s="3">
        <v>184.07329999999999</v>
      </c>
      <c r="R180" s="4">
        <v>184.07310000000001</v>
      </c>
      <c r="S180" s="2">
        <f t="shared" si="39"/>
        <v>820.54930000000002</v>
      </c>
      <c r="T180" s="2">
        <f t="shared" si="40"/>
        <v>804.55439999999999</v>
      </c>
      <c r="U180" s="46" t="s">
        <v>422</v>
      </c>
    </row>
    <row r="181" spans="1:21" x14ac:dyDescent="0.2">
      <c r="A181" s="41">
        <v>69</v>
      </c>
      <c r="B181" s="57" t="s">
        <v>296</v>
      </c>
      <c r="C181" s="58" t="s">
        <v>593</v>
      </c>
      <c r="D181" s="5" t="s">
        <v>79</v>
      </c>
      <c r="E181" s="2">
        <v>851.53120000000001</v>
      </c>
      <c r="F181" s="39">
        <f t="shared" si="34"/>
        <v>850.52340000000004</v>
      </c>
      <c r="G181" s="8">
        <f t="shared" si="38"/>
        <v>896.52880000000005</v>
      </c>
      <c r="H181" s="51">
        <v>896.53</v>
      </c>
      <c r="I181" s="2">
        <v>255.23240000000001</v>
      </c>
      <c r="J181" s="2">
        <v>255.233</v>
      </c>
      <c r="K181" s="2">
        <f t="shared" si="35"/>
        <v>373.20140000000004</v>
      </c>
      <c r="L181" s="2">
        <v>373.20190000000002</v>
      </c>
      <c r="M181" s="4">
        <f t="shared" si="36"/>
        <v>836.5077</v>
      </c>
      <c r="N181" s="2">
        <v>836.50930000000005</v>
      </c>
      <c r="O181" s="35">
        <f t="shared" si="37"/>
        <v>852.53899999999999</v>
      </c>
      <c r="P181" s="4">
        <v>852.53830000000005</v>
      </c>
      <c r="Q181" s="3">
        <v>184.07329999999999</v>
      </c>
      <c r="R181" s="4">
        <v>184.07300000000001</v>
      </c>
      <c r="S181" s="2">
        <f t="shared" si="39"/>
        <v>834.52850000000001</v>
      </c>
      <c r="T181" s="2">
        <f t="shared" si="40"/>
        <v>818.53359999999998</v>
      </c>
      <c r="U181" s="46" t="s">
        <v>423</v>
      </c>
    </row>
    <row r="182" spans="1:21" x14ac:dyDescent="0.2">
      <c r="A182" s="41">
        <v>70</v>
      </c>
      <c r="B182" s="57" t="s">
        <v>297</v>
      </c>
      <c r="C182" s="58" t="s">
        <v>594</v>
      </c>
      <c r="D182" s="5" t="s">
        <v>303</v>
      </c>
      <c r="E182" s="2">
        <v>853.54690000000005</v>
      </c>
      <c r="F182" s="39">
        <f t="shared" si="34"/>
        <v>852.53910000000008</v>
      </c>
      <c r="G182" s="8">
        <f t="shared" si="38"/>
        <v>898.54450000000008</v>
      </c>
      <c r="H182" s="51">
        <v>898.54600000000005</v>
      </c>
      <c r="I182" s="2">
        <v>255.23240000000001</v>
      </c>
      <c r="J182" s="2">
        <v>255.233</v>
      </c>
      <c r="K182" s="2">
        <f t="shared" si="35"/>
        <v>375.21710000000007</v>
      </c>
      <c r="L182" s="2">
        <v>375.21800000000002</v>
      </c>
      <c r="M182" s="4">
        <f t="shared" si="36"/>
        <v>838.52340000000004</v>
      </c>
      <c r="N182" s="2">
        <v>838.52440000000001</v>
      </c>
      <c r="O182" s="35">
        <f t="shared" si="37"/>
        <v>854.55470000000003</v>
      </c>
      <c r="P182" s="4">
        <v>854.55340000000001</v>
      </c>
      <c r="Q182" s="3">
        <v>184.07329999999999</v>
      </c>
      <c r="R182" s="4">
        <v>184.07300000000001</v>
      </c>
      <c r="S182" s="2">
        <f t="shared" si="39"/>
        <v>836.54420000000005</v>
      </c>
      <c r="T182" s="2">
        <f t="shared" si="40"/>
        <v>820.54930000000002</v>
      </c>
      <c r="U182" s="46" t="s">
        <v>424</v>
      </c>
    </row>
    <row r="183" spans="1:21" x14ac:dyDescent="0.2">
      <c r="A183" s="41">
        <v>71</v>
      </c>
      <c r="B183" s="57" t="s">
        <v>297</v>
      </c>
      <c r="C183" s="58" t="s">
        <v>595</v>
      </c>
      <c r="D183" s="5" t="s">
        <v>304</v>
      </c>
      <c r="E183" s="2">
        <v>853.54690000000005</v>
      </c>
      <c r="F183" s="39">
        <f t="shared" si="34"/>
        <v>852.53910000000008</v>
      </c>
      <c r="G183" s="8">
        <f t="shared" si="38"/>
        <v>898.54450000000008</v>
      </c>
      <c r="H183" s="51">
        <v>898.54600000000005</v>
      </c>
      <c r="I183" s="2">
        <v>255.23240000000001</v>
      </c>
      <c r="J183" s="2">
        <v>255.233</v>
      </c>
      <c r="K183" s="2">
        <f t="shared" si="35"/>
        <v>375.21710000000007</v>
      </c>
      <c r="L183" s="2" t="s">
        <v>306</v>
      </c>
      <c r="M183" s="4">
        <f t="shared" si="36"/>
        <v>838.52340000000004</v>
      </c>
      <c r="N183" s="2">
        <v>838.52419999999995</v>
      </c>
      <c r="O183" s="35">
        <f t="shared" si="37"/>
        <v>854.55470000000003</v>
      </c>
      <c r="P183" s="4">
        <v>854.55340000000001</v>
      </c>
      <c r="Q183" s="3">
        <v>184.07329999999999</v>
      </c>
      <c r="R183" s="4">
        <v>184.07300000000001</v>
      </c>
      <c r="S183" s="2">
        <f t="shared" si="39"/>
        <v>836.54420000000005</v>
      </c>
      <c r="T183" s="2">
        <f t="shared" si="40"/>
        <v>820.54930000000002</v>
      </c>
      <c r="U183" s="46" t="s">
        <v>426</v>
      </c>
    </row>
    <row r="184" spans="1:21" x14ac:dyDescent="0.2">
      <c r="A184" s="41">
        <v>72</v>
      </c>
      <c r="B184" s="57" t="s">
        <v>298</v>
      </c>
      <c r="C184" s="58" t="s">
        <v>596</v>
      </c>
      <c r="D184" s="5" t="s">
        <v>305</v>
      </c>
      <c r="E184" s="2">
        <v>869.54179999999997</v>
      </c>
      <c r="F184" s="39">
        <f t="shared" si="34"/>
        <v>868.53399999999999</v>
      </c>
      <c r="G184" s="8">
        <f t="shared" si="38"/>
        <v>914.5394</v>
      </c>
      <c r="H184" s="51">
        <v>914.54089999999997</v>
      </c>
      <c r="I184" s="2">
        <v>255.23240000000001</v>
      </c>
      <c r="J184" s="2">
        <v>255.233</v>
      </c>
      <c r="K184" s="2">
        <f t="shared" si="35"/>
        <v>391.21199999999999</v>
      </c>
      <c r="L184" s="2" t="s">
        <v>308</v>
      </c>
      <c r="M184" s="4">
        <f t="shared" si="36"/>
        <v>854.51829999999995</v>
      </c>
      <c r="N184" s="2" t="s">
        <v>309</v>
      </c>
      <c r="O184" s="35">
        <f t="shared" si="37"/>
        <v>870.54959999999994</v>
      </c>
      <c r="P184" s="4">
        <v>870.54840000000002</v>
      </c>
      <c r="Q184" s="3">
        <v>184.07329999999999</v>
      </c>
      <c r="R184" s="4">
        <v>184.07310000000001</v>
      </c>
      <c r="S184" s="2">
        <f t="shared" si="39"/>
        <v>852.53909999999996</v>
      </c>
      <c r="T184" s="2">
        <f t="shared" si="40"/>
        <v>836.54419999999993</v>
      </c>
      <c r="U184" s="46" t="s">
        <v>427</v>
      </c>
    </row>
    <row r="185" spans="1:21" x14ac:dyDescent="0.2">
      <c r="A185" s="41">
        <v>73</v>
      </c>
      <c r="B185" s="57" t="s">
        <v>435</v>
      </c>
      <c r="C185" s="58" t="s">
        <v>597</v>
      </c>
      <c r="D185" s="5" t="s">
        <v>310</v>
      </c>
      <c r="E185" s="2">
        <v>871.5575</v>
      </c>
      <c r="F185" s="39">
        <f t="shared" si="34"/>
        <v>870.54970000000003</v>
      </c>
      <c r="G185" s="8">
        <f t="shared" si="38"/>
        <v>916.55510000000004</v>
      </c>
      <c r="H185" s="51">
        <v>916.54970000000003</v>
      </c>
      <c r="I185" s="2">
        <v>255.23240000000001</v>
      </c>
      <c r="J185" s="8">
        <v>255.23310000000001</v>
      </c>
      <c r="K185" s="2">
        <f t="shared" si="35"/>
        <v>393.22770000000003</v>
      </c>
      <c r="L185" s="2" t="s">
        <v>337</v>
      </c>
      <c r="M185" s="4">
        <f t="shared" si="36"/>
        <v>856.53399999999999</v>
      </c>
      <c r="N185" s="2" t="s">
        <v>336</v>
      </c>
      <c r="O185" s="35">
        <f t="shared" si="37"/>
        <v>872.56529999999998</v>
      </c>
      <c r="P185" s="4">
        <v>872.55650000000003</v>
      </c>
      <c r="Q185" s="3">
        <v>184.07329999999999</v>
      </c>
      <c r="R185" s="4">
        <v>184.07339999999999</v>
      </c>
      <c r="S185" s="2">
        <f t="shared" si="39"/>
        <v>854.5548</v>
      </c>
      <c r="T185" s="2">
        <f t="shared" si="40"/>
        <v>838.55989999999997</v>
      </c>
      <c r="U185" s="46" t="s">
        <v>429</v>
      </c>
    </row>
    <row r="186" spans="1:21" x14ac:dyDescent="0.2">
      <c r="A186" s="42">
        <v>74</v>
      </c>
      <c r="B186" s="59" t="s">
        <v>436</v>
      </c>
      <c r="C186" s="60" t="s">
        <v>598</v>
      </c>
      <c r="D186" s="32" t="s">
        <v>311</v>
      </c>
      <c r="E186" s="26">
        <v>885.5367</v>
      </c>
      <c r="F186" s="48">
        <f t="shared" si="34"/>
        <v>884.52890000000002</v>
      </c>
      <c r="G186" s="49">
        <f t="shared" si="38"/>
        <v>930.53430000000003</v>
      </c>
      <c r="H186" s="52">
        <v>930.53570000000002</v>
      </c>
      <c r="I186" s="26">
        <v>255.23240000000001</v>
      </c>
      <c r="J186" s="26">
        <v>255.233</v>
      </c>
      <c r="K186" s="26">
        <f t="shared" si="35"/>
        <v>407.20690000000002</v>
      </c>
      <c r="L186" s="26">
        <v>407.20890000000003</v>
      </c>
      <c r="M186" s="27">
        <f t="shared" si="36"/>
        <v>870.51319999999998</v>
      </c>
      <c r="N186" s="26">
        <v>870.5145</v>
      </c>
      <c r="O186" s="36">
        <f t="shared" si="37"/>
        <v>886.54449999999997</v>
      </c>
      <c r="P186" s="27">
        <v>886.54349999999999</v>
      </c>
      <c r="Q186" s="23">
        <v>184.07329999999999</v>
      </c>
      <c r="R186" s="27">
        <v>184.07310000000001</v>
      </c>
      <c r="S186" s="26">
        <f t="shared" si="39"/>
        <v>868.53399999999999</v>
      </c>
      <c r="T186" s="26">
        <f t="shared" si="40"/>
        <v>852.53909999999996</v>
      </c>
      <c r="U186" s="47" t="s">
        <v>428</v>
      </c>
    </row>
    <row r="187" spans="1:21" x14ac:dyDescent="0.2">
      <c r="H187" s="10"/>
    </row>
    <row r="188" spans="1:21" x14ac:dyDescent="0.2">
      <c r="H188" s="10"/>
    </row>
    <row r="189" spans="1:21" x14ac:dyDescent="0.2">
      <c r="H189" s="10"/>
    </row>
    <row r="190" spans="1:21" x14ac:dyDescent="0.2">
      <c r="H190" s="10"/>
    </row>
    <row r="191" spans="1:21" x14ac:dyDescent="0.2">
      <c r="H191" s="10"/>
    </row>
    <row r="192" spans="1:21" x14ac:dyDescent="0.2">
      <c r="H192" s="10"/>
    </row>
    <row r="193" spans="8:8" x14ac:dyDescent="0.2">
      <c r="H193" s="10"/>
    </row>
    <row r="194" spans="8:8" x14ac:dyDescent="0.2">
      <c r="H194" s="10"/>
    </row>
    <row r="195" spans="8:8" x14ac:dyDescent="0.2">
      <c r="H195" s="10"/>
    </row>
    <row r="196" spans="8:8" x14ac:dyDescent="0.2">
      <c r="H196" s="10"/>
    </row>
    <row r="197" spans="8:8" x14ac:dyDescent="0.2">
      <c r="H197" s="10"/>
    </row>
    <row r="198" spans="8:8" x14ac:dyDescent="0.2">
      <c r="H198" s="10"/>
    </row>
    <row r="199" spans="8:8" x14ac:dyDescent="0.2">
      <c r="H199" s="10"/>
    </row>
    <row r="200" spans="8:8" x14ac:dyDescent="0.2">
      <c r="H200" s="10"/>
    </row>
    <row r="201" spans="8:8" x14ac:dyDescent="0.2">
      <c r="H201" s="10"/>
    </row>
    <row r="202" spans="8:8" x14ac:dyDescent="0.2">
      <c r="H202" s="10"/>
    </row>
    <row r="203" spans="8:8" x14ac:dyDescent="0.2">
      <c r="H203" s="10"/>
    </row>
  </sheetData>
  <sortState xmlns:xlrd2="http://schemas.microsoft.com/office/spreadsheetml/2017/richdata2" ref="A113:O186">
    <sortCondition ref="E113"/>
  </sortState>
  <mergeCells count="9">
    <mergeCell ref="A111:C111"/>
    <mergeCell ref="F111:G111"/>
    <mergeCell ref="O111:Q111"/>
    <mergeCell ref="A1:C1"/>
    <mergeCell ref="O1:Q1"/>
    <mergeCell ref="A42:C42"/>
    <mergeCell ref="O42:Q42"/>
    <mergeCell ref="F42:H42"/>
    <mergeCell ref="F1:G1"/>
  </mergeCells>
  <phoneticPr fontId="1"/>
  <pageMargins left="0.7" right="0.7" top="0.75" bottom="0.75" header="0.3" footer="0.3"/>
  <pageSetup paperSize="9" scale="28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ymats</dc:creator>
  <cp:lastModifiedBy>Y. Matsuoka</cp:lastModifiedBy>
  <cp:lastPrinted>2020-04-09T00:28:08Z</cp:lastPrinted>
  <dcterms:created xsi:type="dcterms:W3CDTF">2020-04-06T15:17:33Z</dcterms:created>
  <dcterms:modified xsi:type="dcterms:W3CDTF">2021-09-30T23:38:09Z</dcterms:modified>
</cp:coreProperties>
</file>