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ResearchHome\Groups\geelegrp\home\common\Papers\Min_CX5461\RNA pol I inhibitor\2021-09-08_reporting-summary\NewTables\"/>
    </mc:Choice>
  </mc:AlternateContent>
  <xr:revisionPtr revIDLastSave="0" documentId="13_ncr:1_{3A58964F-6273-4199-9D35-01C2783E5009}" xr6:coauthVersionLast="46" xr6:coauthVersionMax="46" xr10:uidLastSave="{00000000-0000-0000-0000-000000000000}"/>
  <bookViews>
    <workbookView xWindow="6165" yWindow="330" windowWidth="22290" windowHeight="15270" tabRatio="848" activeTab="1" xr2:uid="{00000000-000D-0000-FFFF-FFFF00000000}"/>
  </bookViews>
  <sheets>
    <sheet name="Fig. 1h, J" sheetId="1" r:id="rId1"/>
    <sheet name="Fig. 2j" sheetId="2" r:id="rId2"/>
    <sheet name="Fig.3b, c, g" sheetId="3" r:id="rId3"/>
    <sheet name="Fig. 4f, g, i, k, l, m, n" sheetId="4" r:id="rId4"/>
    <sheet name="Fig. 7a, c, i, j, l, m " sheetId="6" r:id="rId5"/>
    <sheet name="Sup.Fig. 1c, g-k" sheetId="8" r:id="rId6"/>
    <sheet name="Sup.Fig. 2h" sheetId="9" r:id="rId7"/>
    <sheet name="Sup.Fig. 3a, i, j" sheetId="10" r:id="rId8"/>
    <sheet name="Sup.Fig. 4d-f" sheetId="11" r:id="rId9"/>
    <sheet name="Sup.Fig. 6m" sheetId="12" r:id="rId10"/>
    <sheet name="Fig. S7a-c, g, h" sheetId="7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7" i="2" l="1"/>
  <c r="B17" i="2"/>
  <c r="E414" i="6"/>
  <c r="E401" i="6"/>
  <c r="E399" i="6"/>
  <c r="E381" i="6"/>
  <c r="K303" i="6"/>
  <c r="I283" i="6"/>
  <c r="G178" i="6"/>
  <c r="Y28" i="12" l="1"/>
  <c r="X28" i="12"/>
  <c r="Z27" i="12"/>
  <c r="Y27" i="12"/>
  <c r="X27" i="12"/>
  <c r="Z26" i="12"/>
  <c r="Y26" i="12"/>
  <c r="X26" i="12"/>
  <c r="Z25" i="12"/>
  <c r="Y25" i="12"/>
  <c r="X25" i="12"/>
  <c r="Y21" i="12"/>
  <c r="X21" i="12"/>
  <c r="Z20" i="12"/>
  <c r="Y20" i="12"/>
  <c r="X20" i="12"/>
  <c r="Z19" i="12"/>
  <c r="Y19" i="12"/>
  <c r="X19" i="12"/>
  <c r="Z18" i="12"/>
  <c r="Y18" i="12"/>
  <c r="X18" i="12"/>
  <c r="Y14" i="12"/>
  <c r="X14" i="12"/>
  <c r="Z13" i="12"/>
  <c r="Y13" i="12"/>
  <c r="X13" i="12"/>
  <c r="Z12" i="12"/>
  <c r="Y12" i="12"/>
  <c r="X12" i="12"/>
  <c r="Z11" i="12"/>
  <c r="Y11" i="12"/>
  <c r="X11" i="12"/>
  <c r="Y7" i="12"/>
  <c r="X7" i="12"/>
  <c r="Z6" i="12"/>
  <c r="Y6" i="12"/>
  <c r="X6" i="12"/>
  <c r="Z5" i="12"/>
  <c r="Y5" i="12"/>
  <c r="X5" i="12"/>
  <c r="Z4" i="12"/>
  <c r="Y4" i="12"/>
  <c r="X4" i="12"/>
  <c r="Q8" i="6" l="1"/>
  <c r="P8" i="6"/>
  <c r="O8" i="6"/>
  <c r="P7" i="6"/>
  <c r="O7" i="6"/>
  <c r="Q4" i="6"/>
  <c r="O4" i="6"/>
  <c r="P4" i="6"/>
  <c r="P3" i="6"/>
  <c r="O3" i="6"/>
  <c r="D244" i="4" l="1"/>
  <c r="F244" i="4" s="1"/>
  <c r="D243" i="4"/>
  <c r="F243" i="4" s="1"/>
  <c r="D242" i="4"/>
  <c r="F242" i="4" s="1"/>
  <c r="D241" i="4"/>
  <c r="F241" i="4" s="1"/>
  <c r="M45" i="3" l="1"/>
  <c r="K45" i="3"/>
  <c r="I45" i="3"/>
  <c r="G45" i="3"/>
  <c r="E45" i="3"/>
  <c r="C45" i="3"/>
  <c r="M44" i="3"/>
  <c r="K44" i="3"/>
  <c r="I44" i="3"/>
  <c r="G44" i="3"/>
  <c r="E44" i="3"/>
  <c r="C44" i="3"/>
  <c r="M43" i="3"/>
  <c r="K43" i="3"/>
  <c r="I43" i="3"/>
  <c r="G43" i="3"/>
  <c r="E43" i="3"/>
  <c r="C43" i="3"/>
  <c r="N39" i="3"/>
  <c r="M39" i="3"/>
  <c r="L39" i="3"/>
  <c r="K39" i="3"/>
  <c r="J39" i="3"/>
  <c r="I39" i="3"/>
  <c r="H39" i="3"/>
  <c r="G39" i="3"/>
  <c r="F39" i="3"/>
  <c r="E39" i="3"/>
  <c r="D39" i="3"/>
  <c r="C39" i="3"/>
  <c r="N38" i="3"/>
  <c r="M38" i="3"/>
  <c r="L38" i="3"/>
  <c r="K38" i="3"/>
  <c r="J38" i="3"/>
  <c r="I38" i="3"/>
  <c r="H38" i="3"/>
  <c r="G38" i="3"/>
  <c r="F38" i="3"/>
  <c r="E38" i="3"/>
  <c r="D38" i="3"/>
  <c r="C38" i="3"/>
  <c r="M30" i="3"/>
  <c r="K30" i="3"/>
  <c r="I30" i="3"/>
  <c r="G30" i="3"/>
  <c r="E30" i="3"/>
  <c r="C30" i="3"/>
  <c r="M29" i="3"/>
  <c r="K29" i="3"/>
  <c r="I29" i="3"/>
  <c r="G29" i="3"/>
  <c r="E29" i="3"/>
  <c r="C29" i="3"/>
  <c r="M28" i="3"/>
  <c r="K28" i="3"/>
  <c r="I28" i="3"/>
  <c r="G28" i="3"/>
  <c r="E28" i="3"/>
  <c r="C28" i="3"/>
  <c r="N24" i="3"/>
  <c r="M24" i="3"/>
  <c r="L24" i="3"/>
  <c r="K24" i="3"/>
  <c r="J24" i="3"/>
  <c r="I24" i="3"/>
  <c r="H24" i="3"/>
  <c r="G24" i="3"/>
  <c r="F24" i="3"/>
  <c r="E24" i="3"/>
  <c r="D24" i="3"/>
  <c r="C24" i="3"/>
  <c r="N23" i="3"/>
  <c r="M23" i="3"/>
  <c r="L23" i="3"/>
  <c r="K23" i="3"/>
  <c r="J23" i="3"/>
  <c r="I23" i="3"/>
  <c r="H23" i="3"/>
  <c r="G23" i="3"/>
  <c r="F23" i="3"/>
  <c r="E23" i="3"/>
  <c r="D23" i="3"/>
  <c r="C23" i="3"/>
  <c r="F45" i="3" l="1"/>
  <c r="H45" i="3"/>
  <c r="J45" i="3"/>
  <c r="L45" i="3"/>
  <c r="N45" i="3"/>
  <c r="L30" i="3"/>
  <c r="J30" i="3"/>
  <c r="N30" i="3"/>
  <c r="F30" i="3"/>
  <c r="H30" i="3"/>
  <c r="I14" i="3" l="1"/>
  <c r="G14" i="3"/>
  <c r="E14" i="3"/>
  <c r="C14" i="3"/>
  <c r="I13" i="3"/>
  <c r="G13" i="3"/>
  <c r="E13" i="3"/>
  <c r="C13" i="3"/>
  <c r="I12" i="3"/>
  <c r="G12" i="3"/>
  <c r="E12" i="3"/>
  <c r="C12" i="3"/>
  <c r="J8" i="3"/>
  <c r="I8" i="3"/>
  <c r="H8" i="3"/>
  <c r="G8" i="3"/>
  <c r="F8" i="3"/>
  <c r="E8" i="3"/>
  <c r="D8" i="3"/>
  <c r="C8" i="3"/>
  <c r="J7" i="3"/>
  <c r="I7" i="3"/>
  <c r="H7" i="3"/>
  <c r="G7" i="3"/>
  <c r="F7" i="3"/>
  <c r="E7" i="3"/>
  <c r="D7" i="3"/>
  <c r="C7" i="3"/>
  <c r="F12" i="3" l="1"/>
  <c r="H12" i="3"/>
  <c r="J12" i="3"/>
  <c r="O22" i="1"/>
  <c r="O17" i="1"/>
  <c r="O12" i="1"/>
  <c r="N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3" i="1"/>
  <c r="M4" i="1"/>
  <c r="M5" i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3" i="1"/>
  <c r="X39" i="1" l="1"/>
  <c r="X37" i="1"/>
  <c r="X35" i="1"/>
  <c r="X33" i="1"/>
  <c r="X31" i="1"/>
  <c r="V29" i="1"/>
  <c r="W29" i="1"/>
  <c r="V31" i="1"/>
  <c r="W31" i="1"/>
  <c r="V33" i="1"/>
  <c r="W33" i="1"/>
  <c r="V35" i="1"/>
  <c r="W35" i="1"/>
  <c r="V37" i="1"/>
  <c r="W37" i="1"/>
  <c r="V39" i="1"/>
  <c r="W39" i="1"/>
  <c r="X29" i="1"/>
  <c r="M39" i="1"/>
  <c r="M37" i="1"/>
  <c r="M35" i="1"/>
  <c r="M33" i="1"/>
  <c r="M31" i="1"/>
  <c r="M29" i="1"/>
  <c r="L29" i="1"/>
  <c r="L31" i="1"/>
  <c r="L33" i="1"/>
  <c r="L35" i="1"/>
  <c r="L37" i="1"/>
  <c r="L39" i="1"/>
  <c r="K29" i="1"/>
  <c r="K31" i="1"/>
  <c r="K33" i="1"/>
  <c r="K35" i="1"/>
  <c r="K37" i="1"/>
  <c r="K3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tc={FC3A2872-1068-4B2F-86CA-605F012CD52E}</author>
    <author>tc={5F3F42A0-2B3C-45C9-BBA8-3BD55B10B113}</author>
    <author>Akers, Walter</author>
    <author>tc={C9314056-7965-4A31-B59A-30F0345978D7}</author>
    <author>tc={37F1A279-1381-4114-95B3-FAB137676C58}</author>
    <author>tc={50CB6AF5-4950-429C-B9B0-3B0BDBBAE8BF}</author>
    <author>tc={4ED3F12D-82C4-4CF0-BF1D-0A02F82F10AF}</author>
    <author>tc={001BAF2B-E24A-471B-A76A-A681BFA3ABED}</author>
    <author>tc={09AF0625-3401-4598-BFB3-91B2ECCF5640}</author>
    <author>tc={E21E9E4A-41CE-42D8-ACF5-C20187A8ADF4}</author>
    <author>tc={06905B75-7C94-430F-A92E-AE2D026DAF48}</author>
    <author>tc={230D67E5-F183-40DD-ABA3-49995C5B9970}</author>
    <author>tc={319003C8-0863-4248-8D42-E3BB43F8155F}</author>
    <author>tc={9E84D654-D64A-4A05-8AE3-CB454DEF7256}</author>
    <author>tc={B9665D97-279C-43F2-B247-1BCDB973BD1E}</author>
  </authors>
  <commentList>
    <comment ref="G156" authorId="0" shapeId="0" xr:uid="{FC3A2872-1068-4B2F-86CA-605F012CD52E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MULTIPLE TUMORS
</t>
      </text>
    </comment>
    <comment ref="F164" authorId="1" shapeId="0" xr:uid="{5F3F42A0-2B3C-45C9-BBA8-3BD55B10B113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BFOV
</t>
      </text>
    </comment>
    <comment ref="G170" authorId="2" shapeId="0" xr:uid="{EAAB8E98-168F-4DE1-9AA6-B51EA2B88460}">
      <text>
        <r>
          <rPr>
            <b/>
            <sz val="9"/>
            <color indexed="81"/>
            <rFont val="Tahoma"/>
            <family val="2"/>
          </rPr>
          <t>Akers, Walter:</t>
        </r>
        <r>
          <rPr>
            <sz val="9"/>
            <color indexed="81"/>
            <rFont val="Tahoma"/>
            <family val="2"/>
          </rPr>
          <t xml:space="preserve">
multiple lobes, difficult to draw margins.</t>
        </r>
      </text>
    </comment>
    <comment ref="G172" authorId="3" shapeId="0" xr:uid="{C9314056-7965-4A31-B59A-30F0345978D7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BFOV
</t>
      </text>
    </comment>
    <comment ref="G177" authorId="4" shapeId="0" xr:uid="{37F1A279-1381-4114-95B3-FAB137676C58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BFOV
</t>
      </text>
    </comment>
    <comment ref="H190" authorId="5" shapeId="0" xr:uid="{50CB6AF5-4950-429C-B9B0-3B0BDBBAE8BF}">
      <text>
        <t>[Threaded comment]
Your version of Excel allows you to read this threaded comment; however, any edits to it will get removed if the file is opened in a newer version of Excel. Learn more: https://go.microsoft.com/fwlink/?linkid=870924
Comment:
    BFOV</t>
      </text>
    </comment>
    <comment ref="H194" authorId="6" shapeId="0" xr:uid="{4ED3F12D-82C4-4CF0-BF1D-0A02F82F10AF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appears cystic
</t>
      </text>
    </comment>
    <comment ref="I194" authorId="7" shapeId="0" xr:uid="{001BAF2B-E24A-471B-A76A-A681BFA3ABED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still appears cyst-like
</t>
      </text>
    </comment>
    <comment ref="G196" authorId="8" shapeId="0" xr:uid="{09AF0625-3401-4598-BFB3-91B2ECCF5640}">
      <text>
        <t>[Threaded comment]
Your version of Excel allows you to read this threaded comment; however, any edits to it will get removed if the file is opened in a newer version of Excel. Learn more: https://go.microsoft.com/fwlink/?linkid=870924
Comment:
    partially obscurred</t>
      </text>
    </comment>
    <comment ref="H199" authorId="9" shapeId="0" xr:uid="{E21E9E4A-41CE-42D8-ACF5-C20187A8ADF4}">
      <text>
        <t>[Threaded comment]
Your version of Excel allows you to read this threaded comment; however, any edits to it will get removed if the file is opened in a newer version of Excel. Learn more: https://go.microsoft.com/fwlink/?linkid=870924
Comment:
    partially obscurred</t>
      </text>
    </comment>
    <comment ref="G203" authorId="10" shapeId="0" xr:uid="{06905B75-7C94-430F-A92E-AE2D026DAF48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bfov
</t>
      </text>
    </comment>
    <comment ref="H204" authorId="11" shapeId="0" xr:uid="{230D67E5-F183-40DD-ABA3-49995C5B9970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partially obscurred 
</t>
      </text>
    </comment>
    <comment ref="I204" authorId="12" shapeId="0" xr:uid="{319003C8-0863-4248-8D42-E3BB43F8155F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partially obscurred
</t>
      </text>
    </comment>
    <comment ref="G210" authorId="2" shapeId="0" xr:uid="{331538C8-A1C1-48A7-BBC6-F5EB38A5274E}">
      <text>
        <r>
          <rPr>
            <b/>
            <sz val="9"/>
            <color indexed="81"/>
            <rFont val="Tahoma"/>
            <family val="2"/>
          </rPr>
          <t>Akers, Walter:</t>
        </r>
        <r>
          <rPr>
            <sz val="9"/>
            <color indexed="81"/>
            <rFont val="Tahoma"/>
            <family val="2"/>
          </rPr>
          <t xml:space="preserve">
partially obscurred</t>
        </r>
      </text>
    </comment>
    <comment ref="J280" authorId="2" shapeId="0" xr:uid="{9E26F040-C179-4646-BB81-D2D43E2CA696}">
      <text>
        <r>
          <rPr>
            <b/>
            <sz val="9"/>
            <color indexed="81"/>
            <rFont val="Tahoma"/>
            <family val="2"/>
          </rPr>
          <t>Akers, Walter:</t>
        </r>
        <r>
          <rPr>
            <sz val="9"/>
            <color indexed="81"/>
            <rFont val="Tahoma"/>
            <family val="2"/>
          </rPr>
          <t xml:space="preserve">
BFOV</t>
        </r>
      </text>
    </comment>
    <comment ref="I283" authorId="2" shapeId="0" xr:uid="{6950B312-0729-41B9-A5AE-4C26B338088D}">
      <text>
        <r>
          <rPr>
            <b/>
            <sz val="9"/>
            <color indexed="81"/>
            <rFont val="Tahoma"/>
            <family val="2"/>
          </rPr>
          <t>Akers, Walter:</t>
        </r>
        <r>
          <rPr>
            <sz val="9"/>
            <color indexed="81"/>
            <rFont val="Tahoma"/>
            <family val="2"/>
          </rPr>
          <t xml:space="preserve">
multpile lobes, partially obscurred</t>
        </r>
      </text>
    </comment>
    <comment ref="I300" authorId="2" shapeId="0" xr:uid="{E2076B1A-9447-420B-92F8-E040C81E78A6}">
      <text>
        <r>
          <rPr>
            <b/>
            <sz val="9"/>
            <color indexed="81"/>
            <rFont val="Tahoma"/>
            <family val="2"/>
          </rPr>
          <t>Akers, Walter:</t>
        </r>
        <r>
          <rPr>
            <sz val="9"/>
            <color indexed="81"/>
            <rFont val="Tahoma"/>
            <family val="2"/>
          </rPr>
          <t xml:space="preserve">
BFOV</t>
        </r>
      </text>
    </comment>
    <comment ref="I301" authorId="2" shapeId="0" xr:uid="{78528652-5324-4B73-B56C-022C3B0027D6}">
      <text>
        <r>
          <rPr>
            <b/>
            <sz val="9"/>
            <color indexed="81"/>
            <rFont val="Tahoma"/>
            <family val="2"/>
          </rPr>
          <t>Akers, Walter:</t>
        </r>
        <r>
          <rPr>
            <sz val="9"/>
            <color indexed="81"/>
            <rFont val="Tahoma"/>
            <family val="2"/>
          </rPr>
          <t xml:space="preserve">
BFOV</t>
        </r>
      </text>
    </comment>
    <comment ref="I302" authorId="2" shapeId="0" xr:uid="{677CF94B-B14C-4685-8AD6-5918E7BA7AB8}">
      <text>
        <r>
          <rPr>
            <b/>
            <sz val="9"/>
            <color indexed="81"/>
            <rFont val="Tahoma"/>
            <family val="2"/>
          </rPr>
          <t>Akers, Walter:</t>
        </r>
        <r>
          <rPr>
            <sz val="9"/>
            <color indexed="81"/>
            <rFont val="Tahoma"/>
            <family val="2"/>
          </rPr>
          <t xml:space="preserve">
partially obscurred</t>
        </r>
      </text>
    </comment>
    <comment ref="L304" authorId="13" shapeId="0" xr:uid="{9E84D654-D64A-4A05-8AE3-CB454DEF7256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gut artifacts unable to find margins
</t>
      </text>
    </comment>
    <comment ref="M304" authorId="14" shapeId="0" xr:uid="{B9665D97-279C-43F2-B247-1BCDB973BD1E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cystic? 
</t>
      </text>
    </comment>
    <comment ref="G332" authorId="2" shapeId="0" xr:uid="{F5EAEEE4-2FEC-4EAE-86DC-3C8C14D9F4BA}">
      <text>
        <r>
          <rPr>
            <b/>
            <sz val="9"/>
            <color indexed="81"/>
            <rFont val="Tahoma"/>
            <family val="2"/>
          </rPr>
          <t>Akers, Walter:</t>
        </r>
        <r>
          <rPr>
            <sz val="9"/>
            <color indexed="81"/>
            <rFont val="Tahoma"/>
            <family val="2"/>
          </rPr>
          <t xml:space="preserve">
partially obscurred</t>
        </r>
      </text>
    </comment>
    <comment ref="G333" authorId="2" shapeId="0" xr:uid="{B775176D-5A22-435F-B45E-4F07E40E497C}">
      <text>
        <r>
          <rPr>
            <b/>
            <sz val="9"/>
            <color indexed="81"/>
            <rFont val="Tahoma"/>
            <family val="2"/>
          </rPr>
          <t>Akers, Walter:</t>
        </r>
        <r>
          <rPr>
            <sz val="9"/>
            <color indexed="81"/>
            <rFont val="Tahoma"/>
            <family val="2"/>
          </rPr>
          <t xml:space="preserve">
partially obscurred</t>
        </r>
      </text>
    </comment>
    <comment ref="N400" authorId="2" shapeId="0" xr:uid="{2DB812A7-499C-4833-AE7A-47F90229CD2A}">
      <text>
        <r>
          <rPr>
            <b/>
            <sz val="9"/>
            <color indexed="81"/>
            <rFont val="Tahoma"/>
            <family val="2"/>
          </rPr>
          <t>Akers, Walter:</t>
        </r>
        <r>
          <rPr>
            <sz val="9"/>
            <color indexed="81"/>
            <rFont val="Tahoma"/>
            <family val="2"/>
          </rPr>
          <t xml:space="preserve">
partially obscurred</t>
        </r>
      </text>
    </comment>
    <comment ref="N401" authorId="2" shapeId="0" xr:uid="{C98E4E16-4B4E-47C0-AC3A-1D55058B7B64}">
      <text>
        <r>
          <rPr>
            <b/>
            <sz val="9"/>
            <color indexed="81"/>
            <rFont val="Tahoma"/>
            <family val="2"/>
          </rPr>
          <t>Akers, Walter:</t>
        </r>
        <r>
          <rPr>
            <sz val="9"/>
            <color indexed="81"/>
            <rFont val="Tahoma"/>
            <family val="2"/>
          </rPr>
          <t xml:space="preserve">
partially obscurred</t>
        </r>
      </text>
    </comment>
    <comment ref="M403" authorId="2" shapeId="0" xr:uid="{2BD7A7D5-9A48-4ADB-A895-00EF54B9F6ED}">
      <text>
        <r>
          <rPr>
            <b/>
            <sz val="9"/>
            <color indexed="81"/>
            <rFont val="Tahoma"/>
            <family val="2"/>
          </rPr>
          <t>Akers, Walter:</t>
        </r>
        <r>
          <rPr>
            <sz val="9"/>
            <color indexed="81"/>
            <rFont val="Tahoma"/>
            <family val="2"/>
          </rPr>
          <t xml:space="preserve">
partially obscurred</t>
        </r>
      </text>
    </comment>
    <comment ref="N403" authorId="2" shapeId="0" xr:uid="{69ACA846-3A68-4FCA-9186-3215C249B469}">
      <text>
        <r>
          <rPr>
            <b/>
            <sz val="9"/>
            <color indexed="81"/>
            <rFont val="Tahoma"/>
            <family val="2"/>
          </rPr>
          <t>Akers, Walter:</t>
        </r>
        <r>
          <rPr>
            <sz val="9"/>
            <color indexed="81"/>
            <rFont val="Tahoma"/>
            <family val="2"/>
          </rPr>
          <t xml:space="preserve">
partially obscurred</t>
        </r>
      </text>
    </comment>
  </commentList>
</comments>
</file>

<file path=xl/sharedStrings.xml><?xml version="1.0" encoding="utf-8"?>
<sst xmlns="http://schemas.openxmlformats.org/spreadsheetml/2006/main" count="4566" uniqueCount="313">
  <si>
    <t>45S</t>
  </si>
  <si>
    <t>CHP-134 0.2 uM CX-5461 48h</t>
  </si>
  <si>
    <t>CHP-134 0.2 uM CX-5461 72h</t>
  </si>
  <si>
    <t>IMR-5 0.05 uM CX 48h</t>
  </si>
  <si>
    <t>IMR-5 0.05 uM CX 72h</t>
  </si>
  <si>
    <t>Kelly control</t>
  </si>
  <si>
    <t>Kelly 2 uM CX-5461 48h</t>
  </si>
  <si>
    <t>Kelly 2 uM CX-5461 72h</t>
  </si>
  <si>
    <t>BE2-M17 CX-5461 10 uM 48h</t>
  </si>
  <si>
    <t>BE2-M17 CX-5461 10 uM 72h</t>
  </si>
  <si>
    <t>SK-N-SH control</t>
  </si>
  <si>
    <t>SK-N-SH 2 uM CX-5461 48h</t>
  </si>
  <si>
    <t>SK-N-SH 2 uM CX-5461 72h</t>
  </si>
  <si>
    <t>SK-N-FI control</t>
  </si>
  <si>
    <t>SK-N-FI CX 20 uM 48h</t>
  </si>
  <si>
    <t>SK-N-FI CX 20 uM 72h</t>
  </si>
  <si>
    <t>CHP-134 control</t>
  </si>
  <si>
    <t>IMR-5 control</t>
  </si>
  <si>
    <t>BE2-M17 control</t>
  </si>
  <si>
    <t>Independent replicate</t>
  </si>
  <si>
    <t>AVERAGE</t>
  </si>
  <si>
    <t>STDEV</t>
  </si>
  <si>
    <t>TTEST</t>
  </si>
  <si>
    <t>48 h</t>
  </si>
  <si>
    <t>72 h</t>
  </si>
  <si>
    <t>Control shRNA</t>
  </si>
  <si>
    <t>shMYCN-7035</t>
  </si>
  <si>
    <t>shMYCN-7037</t>
  </si>
  <si>
    <t>shMYCN-5807</t>
  </si>
  <si>
    <t>Figure 1j. RT-qPCR for pre-rRNA 45S expression (y-axis) in CX-5461 treated cell lines relative to DMSO.</t>
  </si>
  <si>
    <t>DMSO</t>
  </si>
  <si>
    <t>Annexin +/PI+</t>
  </si>
  <si>
    <t>Annexin +/PI-</t>
  </si>
  <si>
    <t>average</t>
  </si>
  <si>
    <t>stdev</t>
  </si>
  <si>
    <t>Annexin +</t>
  </si>
  <si>
    <t>ttest</t>
  </si>
  <si>
    <t xml:space="preserve">Figure 3b. Quantification of data in Fig. 3A. </t>
  </si>
  <si>
    <t>Annexin V+/PI+</t>
  </si>
  <si>
    <t>Annexin V+/PI-</t>
  </si>
  <si>
    <t>Time (h)</t>
  </si>
  <si>
    <t>CHP-134</t>
  </si>
  <si>
    <t>IMR-5</t>
  </si>
  <si>
    <t>Figure 3c. Quantification of flow cytometry data showing apoptosis up to 48 h in CHP-134 (left panel) and IMR-5 (right panel) cells.</t>
  </si>
  <si>
    <t>G1 phase</t>
  </si>
  <si>
    <t>S phase</t>
  </si>
  <si>
    <t>G2/M phase</t>
  </si>
  <si>
    <t>Figure 3g. Cell cycle analysis for CX-5461 treated CHP-134 and IMR-5 cells.</t>
  </si>
  <si>
    <t>Figure 4f. CX-5461, doxorubicin, etoposide and cisplatin treated CHP-134 cells with TOP2A or TOP2B knockdown.</t>
  </si>
  <si>
    <t>CX-5461 (uM)</t>
  </si>
  <si>
    <t>sh2A-69079</t>
  </si>
  <si>
    <t>sh2A-86220</t>
  </si>
  <si>
    <t>sh2B-02560</t>
  </si>
  <si>
    <t>sh2B-55958</t>
  </si>
  <si>
    <t>sh2B-90242</t>
  </si>
  <si>
    <t>Doxorubicin (nM)</t>
  </si>
  <si>
    <t>Cisplatin (uM)</t>
  </si>
  <si>
    <t>Etoposide (uM)</t>
  </si>
  <si>
    <r>
      <t xml:space="preserve">Figure 1h. Viability of CHP-134 cells following </t>
    </r>
    <r>
      <rPr>
        <b/>
        <i/>
        <sz val="11"/>
        <color theme="1"/>
        <rFont val="Calibri"/>
        <family val="2"/>
        <scheme val="minor"/>
      </rPr>
      <t>MYCN</t>
    </r>
    <r>
      <rPr>
        <b/>
        <sz val="11"/>
        <color theme="1"/>
        <rFont val="Calibri"/>
        <family val="2"/>
        <scheme val="minor"/>
      </rPr>
      <t xml:space="preserve"> knockdown under treatment with CX-5461. </t>
    </r>
  </si>
  <si>
    <t>Day 0</t>
  </si>
  <si>
    <t>0.05uM CX-5461</t>
  </si>
  <si>
    <t>0.1uM CX-5461</t>
  </si>
  <si>
    <t>shRNA</t>
  </si>
  <si>
    <t>Control</t>
  </si>
  <si>
    <t>2A-69079</t>
  </si>
  <si>
    <t>2A-86220</t>
  </si>
  <si>
    <t>2B-02560</t>
  </si>
  <si>
    <t>2B-55958</t>
  </si>
  <si>
    <t>2B-90242</t>
  </si>
  <si>
    <t>Day 1</t>
  </si>
  <si>
    <t>Day 2</t>
  </si>
  <si>
    <t>Day 3</t>
  </si>
  <si>
    <t>Day 4</t>
  </si>
  <si>
    <t>Figure 4g. CX-5461 treated CHP-134 cells with TOP2A or TOP2B knockdown.</t>
  </si>
  <si>
    <t>CX (nM)</t>
  </si>
  <si>
    <t>dCas9</t>
  </si>
  <si>
    <t>TOP2A</t>
  </si>
  <si>
    <t>TOP2B</t>
  </si>
  <si>
    <t>Doxo (nM)</t>
  </si>
  <si>
    <t>Figure 4i. CX-5461, doxorubicin and etoposide treated CHP-134 cells with CRISPR-mediated TOP2A or TOP2B overexpression.</t>
  </si>
  <si>
    <t>Concentration</t>
  </si>
  <si>
    <t>Average</t>
  </si>
  <si>
    <t>CX-5461</t>
  </si>
  <si>
    <t>CX-5461-TOP2A</t>
  </si>
  <si>
    <t>CX-5461-TOP2B</t>
  </si>
  <si>
    <t>Etoposide-TOP2A</t>
  </si>
  <si>
    <t>Synthesized CX-5461-TOP2A</t>
  </si>
  <si>
    <t>Biological replicates</t>
  </si>
  <si>
    <t>Doxorubicin-TOP2A</t>
  </si>
  <si>
    <t>Doxorubicin-TOP2B</t>
  </si>
  <si>
    <t>Etoposide-TOP2B</t>
  </si>
  <si>
    <t>Synthesized CX-5461-TOP2B</t>
  </si>
  <si>
    <t>Figure 4m. drug concentration required to inhibit 50% of total DNA relaxation (IC50).</t>
  </si>
  <si>
    <t>Figure 4n. CX-5461-Diazirine structure (left) and quantification of TOP2B protein signal detected in CX-5461-Diazirine treated cells after streptavidin purification.</t>
  </si>
  <si>
    <t>Background Intensity</t>
  </si>
  <si>
    <t>Band Intensity</t>
  </si>
  <si>
    <t>Normalized Band Intensity (Band - Background)</t>
  </si>
  <si>
    <t>Relative to No Biotin</t>
  </si>
  <si>
    <t>No Biotin Rep. 1</t>
  </si>
  <si>
    <t>Biotin Rep. 1</t>
  </si>
  <si>
    <t>No Biotin Rep. 2</t>
  </si>
  <si>
    <t>Biotin Rep. 2</t>
  </si>
  <si>
    <t>Group</t>
  </si>
  <si>
    <t>Stdev</t>
  </si>
  <si>
    <t>Treatment Group</t>
  </si>
  <si>
    <t>Course 1
 Week 1</t>
  </si>
  <si>
    <t>Death or end of treatment</t>
    <phoneticPr fontId="6" type="noConversion"/>
  </si>
  <si>
    <t>CONTROL</t>
  </si>
  <si>
    <t>CX-5461 + ATMi</t>
  </si>
  <si>
    <t>CX-5461 + ATRi</t>
  </si>
  <si>
    <t>CX-5461 + LIPO-IRN</t>
  </si>
  <si>
    <t>CX-5461 + LIPO-IRN + ATMi</t>
  </si>
  <si>
    <t>CX-5461 + LIPO-IRN + ATRi</t>
  </si>
  <si>
    <t>LIPO-IRN</t>
  </si>
  <si>
    <t>Mouse ID</t>
  </si>
  <si>
    <t xml:space="preserve">Figure 7a. Quantified images from RADAR assay for TOP2-DNA adduct formation (y-axis) for TOP2A (top panel) and TOP2B (bottom panel) in SJNBL046 PDXs harvested from CX-5461 treated mice or control. </t>
  </si>
  <si>
    <t>Figure 7c. 45S pre-rRNA in tumor tissues.</t>
  </si>
  <si>
    <t>Course 1 Week 1</t>
  </si>
  <si>
    <t>Death or end of treatment</t>
    <phoneticPr fontId="5" type="noConversion"/>
  </si>
  <si>
    <t>CYCLO + TOPO</t>
  </si>
  <si>
    <t>CYCLO + TOPO + CX-5461</t>
  </si>
  <si>
    <t>LIPO-IRN + TMZ</t>
  </si>
  <si>
    <t>LIPO-IRN + TMZ + CX-5461</t>
  </si>
  <si>
    <t>Figure 7i. Bodyweight for each group of mice at the end of therapy or at death in study 1.</t>
  </si>
  <si>
    <t>SJNB046</t>
  </si>
  <si>
    <t>SJNB047443</t>
  </si>
  <si>
    <t>End of Study Weight</t>
  </si>
  <si>
    <t>x</t>
  </si>
  <si>
    <t xml:space="preserve">SJNB046 </t>
  </si>
  <si>
    <t>Figure S7g. Bodyweight at death for all mice in each group (after completion of therapy, body weight of all mice survived were monitored till death) in study 1.</t>
  </si>
  <si>
    <t>Figure S7h. Bodyweight at death for all mice in each group (after completion of therapy, body weight of all mice survived were monitored till death) in study 2.</t>
  </si>
  <si>
    <t>Concentration (uM)</t>
  </si>
  <si>
    <t>Concentration (log10)</t>
  </si>
  <si>
    <t>SK-N-SH</t>
  </si>
  <si>
    <t>RS4-11</t>
  </si>
  <si>
    <t>KELLY</t>
  </si>
  <si>
    <t>H2452</t>
  </si>
  <si>
    <t>BE2-M17</t>
  </si>
  <si>
    <t>SK-N-FI</t>
  </si>
  <si>
    <t>Supplementary Figure 1c. Cell viability data for the 8 cell lines.</t>
  </si>
  <si>
    <t>Supplementary Figure 1g. 45S pre-rRNA expression levels in CX-5461 treated CHP-134 cells.</t>
  </si>
  <si>
    <t>Supplementary Figure 1h. 45S pre-rRNA expression levels in CX-5461 treated IMR-5 cells.</t>
  </si>
  <si>
    <t>Supplementary Figure 1i. 45S pre-rRNA expression levels in CHP-134 and KELLY cells.</t>
  </si>
  <si>
    <t>Kelly 0h</t>
  </si>
  <si>
    <t>p</t>
  </si>
  <si>
    <t>CHP-134 0h</t>
  </si>
  <si>
    <t>Kelly 2h</t>
  </si>
  <si>
    <t>Kelly  4h</t>
  </si>
  <si>
    <t>Kelly 24h</t>
  </si>
  <si>
    <t>CHP-134 24h</t>
  </si>
  <si>
    <t>CHP-134 4h</t>
  </si>
  <si>
    <t>CHP-134 2h</t>
  </si>
  <si>
    <t>CHP-134 control 48h</t>
  </si>
  <si>
    <t>CHP-134 control 72h</t>
  </si>
  <si>
    <t>CHP-134 CX 0.2 uM 48h</t>
  </si>
  <si>
    <t>CHP-134 CX 0.2 uM 72h</t>
  </si>
  <si>
    <t>IMR-5 control 48h</t>
  </si>
  <si>
    <t>IMR-5 control 72h</t>
  </si>
  <si>
    <t>BE2 48h control</t>
  </si>
  <si>
    <t>BE2 72h control</t>
  </si>
  <si>
    <t>BE2 CX 10 uM 48h</t>
  </si>
  <si>
    <t>BE2 CX 10 uM 72h</t>
  </si>
  <si>
    <t>2 uM CX-5461 48h</t>
  </si>
  <si>
    <t>2 uM CX-5461 72h</t>
  </si>
  <si>
    <t>SK-N-FI control 48h</t>
  </si>
  <si>
    <t>SK-N-FI control 72h</t>
  </si>
  <si>
    <t>SK-N-FI 20 uM CX 72h</t>
  </si>
  <si>
    <t xml:space="preserve">Supplementary Figure 1j. 18S  rRNA expression (y-axis) in CX-5461 treated neuroblastoma cell lines. </t>
  </si>
  <si>
    <t xml:space="preserve">Supplementary Figure 1k. 28S rRNA expression (y-axis) in CX-5461 treated neuroblastoma cell lines. </t>
  </si>
  <si>
    <t>Doxorubicin (uM)</t>
  </si>
  <si>
    <t>Supplementary Figure 2h. Quantification of the images in Fig. S2F (band depletion assay).</t>
  </si>
  <si>
    <t xml:space="preserve">Supplimentary Figure 3i. Quantification of flow cytometry data showing γ-H2AX levels in MYCN knockdown cells. </t>
  </si>
  <si>
    <t>ctrl</t>
  </si>
  <si>
    <t>ctrl+CX</t>
  </si>
  <si>
    <t>7035+CX</t>
  </si>
  <si>
    <t>7037+CX</t>
  </si>
  <si>
    <t>5807+CX</t>
  </si>
  <si>
    <t>γ-H2AX-high cells</t>
  </si>
  <si>
    <t>Rep 1</t>
  </si>
  <si>
    <t>Rep 2</t>
  </si>
  <si>
    <t>Rep 3</t>
  </si>
  <si>
    <t>-ctrl 6d</t>
  </si>
  <si>
    <t>sh7035 6d</t>
  </si>
  <si>
    <t>sh7037 6d</t>
  </si>
  <si>
    <t>sh5807 6d</t>
  </si>
  <si>
    <t>MYCN</t>
  </si>
  <si>
    <t>Supplimentary Figure 3j. qPCR for TOP2A and TOP2B expression in MYCN knockdown cells.</t>
  </si>
  <si>
    <t xml:space="preserve">Supplimentary Figure 3a. Flow cytometry analysis for apoptosis in KELLY and BE(2)-M17 cells. </t>
  </si>
  <si>
    <t>Supplimentary Figure 4d. qPCR for 45S pre-rRNA expression levels KELLY cells with TOP2A or TOP2B knockdown.</t>
  </si>
  <si>
    <t>Supplimentary Figure 4e. Viability of TOP2A and TOP2B knockdown KELLY cells treated with CX-5461, doxorubicin, etoposide, or cisplatin.</t>
  </si>
  <si>
    <t>Supplimentary Figure 4f. Summarized data from all decatenation assays for the four drugs indicated, for both TOP2A and TOP2B assays.</t>
  </si>
  <si>
    <t>Please see raw data for Fig. 4k.</t>
  </si>
  <si>
    <t xml:space="preserve">Supplementary Figure 6m. Synergy validation with MTS assays for CX-5461 in combination with AZD6738, AZD1390, or SN-38. </t>
  </si>
  <si>
    <t xml:space="preserve">CHP-134 </t>
  </si>
  <si>
    <t>Rep 4</t>
  </si>
  <si>
    <t>AZD1390</t>
  </si>
  <si>
    <t>SN-38</t>
  </si>
  <si>
    <t>CX+AZD1390</t>
  </si>
  <si>
    <t>CX+SN-38</t>
  </si>
  <si>
    <t>Subject</t>
  </si>
  <si>
    <t>Analyte</t>
  </si>
  <si>
    <t>Time (hr)</t>
  </si>
  <si>
    <t>Concentration (ug/L)</t>
  </si>
  <si>
    <t>M1</t>
  </si>
  <si>
    <t>Plasma</t>
  </si>
  <si>
    <t>M2</t>
  </si>
  <si>
    <t>M3</t>
  </si>
  <si>
    <t>M4</t>
  </si>
  <si>
    <t>M5</t>
  </si>
  <si>
    <t>M6</t>
  </si>
  <si>
    <t>M7</t>
  </si>
  <si>
    <t>M8</t>
  </si>
  <si>
    <t>M9</t>
  </si>
  <si>
    <t>Time</t>
  </si>
  <si>
    <t>Mean</t>
  </si>
  <si>
    <t>SD</t>
  </si>
  <si>
    <t>Variable</t>
  </si>
  <si>
    <t>Units</t>
  </si>
  <si>
    <t>(hr)</t>
  </si>
  <si>
    <t>(ug/L)</t>
  </si>
  <si>
    <t>N</t>
  </si>
  <si>
    <t>ug/L</t>
  </si>
  <si>
    <t>Supplementary Figure 7a. Plasma concentration of CX-5461 achieved in athymic nude mice over 24 hours following a 5 mg/kg intravenous (IV) injection of CX-5461.</t>
  </si>
  <si>
    <t>Supplementary Figure 7b. Plasma concentration of CX-5461 achieved in athymic nude mice over 24 hours following a 25 mg/kg CX-5461 via intraperitoneal (IP) injection of CX-5461.</t>
  </si>
  <si>
    <t>Plasma (ug/L)</t>
  </si>
  <si>
    <t>Tumor (ug/L)</t>
  </si>
  <si>
    <t>M10</t>
  </si>
  <si>
    <t>M11</t>
  </si>
  <si>
    <t>M12</t>
  </si>
  <si>
    <t>M13</t>
  </si>
  <si>
    <t>M14</t>
  </si>
  <si>
    <t>M15</t>
  </si>
  <si>
    <t>Supplementary Figure 7c. Plasma and tumor concentrations of CX-5461 achieved in athymic nude mice over 24 hours following a 25 mg/kg IP injection of CX-5461.</t>
  </si>
  <si>
    <t>AZD6738</t>
  </si>
  <si>
    <t>CX+AZD6738</t>
  </si>
  <si>
    <t>CX-5461 (nM)</t>
  </si>
  <si>
    <t>SJNBL046_X, MYCN-amplified Neuroblastoma</t>
  </si>
  <si>
    <t>Tx Group</t>
  </si>
  <si>
    <t>Reason off study</t>
  </si>
  <si>
    <t>Tx Duration (days)</t>
  </si>
  <si>
    <t>Days alive after completion</t>
  </si>
  <si>
    <t>Enrollment - US</t>
  </si>
  <si>
    <t xml:space="preserve">Course 1 wk 3  - US </t>
  </si>
  <si>
    <t>Course 2 wk 3  - US</t>
  </si>
  <si>
    <t>Course 3 wk 3  - US</t>
  </si>
  <si>
    <t>Course 4 wk 3  - US</t>
  </si>
  <si>
    <t>End of Therapy 1 US</t>
  </si>
  <si>
    <t>End of Therapy 2 US</t>
  </si>
  <si>
    <t>Tumor &gt;20%</t>
  </si>
  <si>
    <t>-</t>
  </si>
  <si>
    <t>BFOV</t>
  </si>
  <si>
    <t>Completed therapy</t>
  </si>
  <si>
    <t>CX-5461 + PARPi</t>
  </si>
  <si>
    <t>CX-5461 + LIPO-IRN + PARPi</t>
  </si>
  <si>
    <t>NTF</t>
  </si>
  <si>
    <t>Censored</t>
  </si>
  <si>
    <t>Found Dead</t>
  </si>
  <si>
    <t>Moribund</t>
  </si>
  <si>
    <t xml:space="preserve">Found Dead </t>
  </si>
  <si>
    <t>found dead</t>
  </si>
  <si>
    <t>SJNBL047443_X, ATRX Mutant Neuroblastoma</t>
  </si>
  <si>
    <t>End of Therapy 3 US</t>
  </si>
  <si>
    <t>End of Therapy 4 US</t>
  </si>
  <si>
    <t>End of Therapy 5 US</t>
  </si>
  <si>
    <t>Completed Therapy</t>
  </si>
  <si>
    <t>Died after TVI</t>
  </si>
  <si>
    <t>Figure 7m. Kaplan-Meier curves showing the proportion of mice alive in each treatment group with a tumor burden estimated at &lt;20% of bodyweight.</t>
  </si>
  <si>
    <t>Figure 7l. Bodyweight for each group of mice at the end of therapy or at death in study 2.</t>
  </si>
  <si>
    <t>Figure 7j. Kaplan-Meier curves showing the proportion of mice alive in each treatment group with a tumor burden estimated at &lt;20% of bodyweight.</t>
  </si>
  <si>
    <t>End of Therapy 6 US</t>
  </si>
  <si>
    <t>Enrollment - IVIS</t>
  </si>
  <si>
    <t>Course 1 
wk 1 - IVIS</t>
  </si>
  <si>
    <t>Course 1 
wk 2 - IVIS</t>
  </si>
  <si>
    <t>Course 1 
wk 3 - IVIS</t>
  </si>
  <si>
    <t>Course 2 
wk 1 - IVIS</t>
  </si>
  <si>
    <t>Course 2
wk 2 - IVIS</t>
  </si>
  <si>
    <t>Course 2 
wk 3 - IVIS</t>
  </si>
  <si>
    <t>Course 3 
wk 1 - IVIS</t>
  </si>
  <si>
    <t>Course 3 
wk 2 - IVIS</t>
  </si>
  <si>
    <t>Course 3 
wk 3 - IVIS</t>
  </si>
  <si>
    <t>Course 4 
wk 1 - IVIS</t>
  </si>
  <si>
    <t>Course 4 
wk 2 - IVIS</t>
  </si>
  <si>
    <t>Course 4 
wk 3 - IVIS</t>
  </si>
  <si>
    <t>End of Therapy Week 1</t>
  </si>
  <si>
    <t>End of Therapy Week 2</t>
  </si>
  <si>
    <t>End of Therapy Week 3</t>
  </si>
  <si>
    <t xml:space="preserve">Tumor &gt; 20% </t>
  </si>
  <si>
    <t>Skipped Holiday</t>
  </si>
  <si>
    <t>missed</t>
  </si>
  <si>
    <t xml:space="preserve">missed </t>
  </si>
  <si>
    <t>small, obscurred</t>
  </si>
  <si>
    <t>Moribund (rectal prolapse)</t>
  </si>
  <si>
    <t>End of Therapy Week 4</t>
  </si>
  <si>
    <t>End of Therapy Week 5</t>
  </si>
  <si>
    <t>End of Therapy Week 6</t>
  </si>
  <si>
    <t>Tumor &gt; 20%</t>
  </si>
  <si>
    <t>Found dead</t>
  </si>
  <si>
    <t>no volume recorded</t>
  </si>
  <si>
    <t>Censored mice</t>
  </si>
  <si>
    <t>Dosed wrong chemo * Mouse Sac'd</t>
  </si>
  <si>
    <t>moribund</t>
  </si>
  <si>
    <t xml:space="preserve">Figure 4k, l. Drug concentration required to inhibit 25% of total DNA decatenation (IC25) in an in vitro topoisomerase activity assay for a commercial CX-5461 stock, an additional CX-5461 stock that we synthesized, doxorubicin, etoposide and ciprofloxacin. </t>
  </si>
  <si>
    <t>Compound</t>
  </si>
  <si>
    <t>Assay 1</t>
  </si>
  <si>
    <t>Assay 2</t>
  </si>
  <si>
    <t>Etoposide</t>
  </si>
  <si>
    <t>Ciprofloxacin</t>
  </si>
  <si>
    <t>&gt;150</t>
  </si>
  <si>
    <t>Doxorubicin</t>
  </si>
  <si>
    <t>TOP2A IC50</t>
  </si>
  <si>
    <t>TOP2B IC50</t>
  </si>
  <si>
    <t>Simulation_cluster</t>
  </si>
  <si>
    <t>Figure 2j. Weighted average of the relative binding affinity for CX-5461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</si>
</sst>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Tahoma"/>
      <family val="2"/>
      <charset val="134"/>
    </font>
    <font>
      <sz val="11"/>
      <color theme="1"/>
      <name val="Calibri"/>
      <family val="2"/>
    </font>
    <font>
      <sz val="10"/>
      <name val="Arial"/>
      <family val="2"/>
    </font>
    <font>
      <b/>
      <i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FF0000"/>
      <name val="Calibri"/>
      <family val="3"/>
      <charset val="134"/>
      <scheme val="minor"/>
    </font>
    <font>
      <sz val="8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1"/>
      <name val="Calibri"/>
      <family val="2"/>
      <scheme val="minor"/>
    </font>
  </fonts>
  <fills count="4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999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rgb="FF00000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theme="4" tint="0.7999816888943144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1" tint="0.499984740745262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medium">
        <color indexed="64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/>
  </cellStyleXfs>
  <cellXfs count="245">
    <xf numFmtId="0" fontId="0" fillId="0" borderId="0" xfId="0"/>
    <xf numFmtId="0" fontId="18" fillId="0" borderId="0" xfId="0" applyFont="1"/>
    <xf numFmtId="0" fontId="20" fillId="0" borderId="0" xfId="42" applyFont="1"/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0" fontId="0" fillId="0" borderId="0" xfId="0" applyAlignment="1">
      <alignment horizontal="center" vertical="center" wrapText="1"/>
    </xf>
    <xf numFmtId="0" fontId="21" fillId="0" borderId="10" xfId="0" applyFont="1" applyBorder="1"/>
    <xf numFmtId="0" fontId="0" fillId="0" borderId="10" xfId="0" applyBorder="1"/>
    <xf numFmtId="0" fontId="0" fillId="0" borderId="0" xfId="0" applyAlignment="1">
      <alignment wrapText="1"/>
    </xf>
    <xf numFmtId="0" fontId="21" fillId="0" borderId="0" xfId="0" applyFont="1" applyAlignment="1">
      <alignment wrapText="1"/>
    </xf>
    <xf numFmtId="0" fontId="21" fillId="0" borderId="10" xfId="0" applyFont="1" applyBorder="1" applyAlignment="1">
      <alignment wrapText="1"/>
    </xf>
    <xf numFmtId="0" fontId="0" fillId="0" borderId="10" xfId="0" applyBorder="1" applyAlignment="1">
      <alignment wrapText="1"/>
    </xf>
    <xf numFmtId="0" fontId="0" fillId="0" borderId="0" xfId="0" applyAlignment="1">
      <alignment vertical="center" wrapText="1"/>
    </xf>
    <xf numFmtId="0" fontId="0" fillId="0" borderId="10" xfId="0" applyBorder="1" applyAlignment="1">
      <alignment vertical="center" wrapText="1"/>
    </xf>
    <xf numFmtId="0" fontId="16" fillId="0" borderId="0" xfId="0" applyFont="1"/>
    <xf numFmtId="0" fontId="0" fillId="0" borderId="0" xfId="0" applyBorder="1"/>
    <xf numFmtId="0" fontId="0" fillId="0" borderId="10" xfId="0" applyBorder="1" applyAlignment="1">
      <alignment horizontal="center"/>
    </xf>
    <xf numFmtId="0" fontId="16" fillId="0" borderId="10" xfId="0" applyFont="1" applyBorder="1"/>
    <xf numFmtId="0" fontId="0" fillId="0" borderId="0" xfId="0" applyAlignment="1">
      <alignment horizontal="right"/>
    </xf>
    <xf numFmtId="0" fontId="16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16" fillId="0" borderId="0" xfId="0" applyFont="1" applyAlignment="1">
      <alignment vertical="center"/>
    </xf>
    <xf numFmtId="0" fontId="0" fillId="33" borderId="12" xfId="0" applyFill="1" applyBorder="1" applyAlignment="1">
      <alignment horizontal="center"/>
    </xf>
    <xf numFmtId="0" fontId="0" fillId="33" borderId="13" xfId="0" applyFill="1" applyBorder="1" applyAlignment="1">
      <alignment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3" xfId="0" applyBorder="1" applyAlignment="1">
      <alignment horizontal="center" wrapText="1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18" fillId="0" borderId="17" xfId="0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0" fontId="18" fillId="0" borderId="16" xfId="0" applyFont="1" applyBorder="1" applyAlignment="1">
      <alignment horizontal="center"/>
    </xf>
    <xf numFmtId="0" fontId="18" fillId="0" borderId="15" xfId="0" applyFont="1" applyBorder="1" applyAlignment="1">
      <alignment horizontal="center"/>
    </xf>
    <xf numFmtId="0" fontId="18" fillId="0" borderId="14" xfId="0" applyFont="1" applyBorder="1" applyAlignment="1">
      <alignment horizontal="center"/>
    </xf>
    <xf numFmtId="0" fontId="0" fillId="0" borderId="14" xfId="0" applyBorder="1" applyAlignment="1">
      <alignment horizontal="center" wrapText="1"/>
    </xf>
    <xf numFmtId="0" fontId="0" fillId="34" borderId="13" xfId="0" applyFill="1" applyBorder="1" applyAlignment="1">
      <alignment horizontal="center" wrapText="1"/>
    </xf>
    <xf numFmtId="0" fontId="0" fillId="0" borderId="12" xfId="0" applyBorder="1" applyAlignment="1">
      <alignment horizontal="center"/>
    </xf>
    <xf numFmtId="0" fontId="23" fillId="35" borderId="13" xfId="0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24" fillId="0" borderId="13" xfId="0" applyFont="1" applyBorder="1" applyAlignment="1">
      <alignment horizontal="center" vertical="center" wrapText="1"/>
    </xf>
    <xf numFmtId="0" fontId="24" fillId="0" borderId="26" xfId="0" applyFont="1" applyBorder="1" applyAlignment="1">
      <alignment horizontal="center" vertical="center"/>
    </xf>
    <xf numFmtId="0" fontId="24" fillId="0" borderId="27" xfId="0" applyFon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24" fillId="0" borderId="29" xfId="0" applyFont="1" applyBorder="1" applyAlignment="1">
      <alignment horizontal="center" vertical="center"/>
    </xf>
    <xf numFmtId="0" fontId="24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/>
    </xf>
    <xf numFmtId="0" fontId="0" fillId="33" borderId="13" xfId="0" applyFill="1" applyBorder="1" applyAlignment="1">
      <alignment horizontal="center"/>
    </xf>
    <xf numFmtId="0" fontId="0" fillId="33" borderId="13" xfId="0" applyFill="1" applyBorder="1" applyAlignment="1">
      <alignment horizontal="center" wrapText="1"/>
    </xf>
    <xf numFmtId="0" fontId="14" fillId="0" borderId="0" xfId="0" applyFont="1" applyAlignment="1">
      <alignment horizontal="center"/>
    </xf>
    <xf numFmtId="0" fontId="0" fillId="0" borderId="15" xfId="0" applyBorder="1" applyAlignment="1">
      <alignment horizontal="center" wrapText="1"/>
    </xf>
    <xf numFmtId="0" fontId="0" fillId="0" borderId="30" xfId="0" applyBorder="1" applyAlignment="1">
      <alignment horizontal="center"/>
    </xf>
    <xf numFmtId="0" fontId="0" fillId="0" borderId="0" xfId="0" applyAlignment="1"/>
    <xf numFmtId="0" fontId="18" fillId="0" borderId="12" xfId="0" applyFont="1" applyBorder="1" applyAlignment="1">
      <alignment horizontal="center"/>
    </xf>
    <xf numFmtId="0" fontId="16" fillId="36" borderId="12" xfId="0" applyFont="1" applyFill="1" applyBorder="1" applyAlignment="1">
      <alignment horizontal="center" vertical="center" wrapText="1"/>
    </xf>
    <xf numFmtId="0" fontId="16" fillId="36" borderId="13" xfId="0" applyFont="1" applyFill="1" applyBorder="1" applyAlignment="1">
      <alignment horizontal="center" vertical="center" wrapText="1"/>
    </xf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17" xfId="0" applyBorder="1"/>
    <xf numFmtId="0" fontId="24" fillId="0" borderId="29" xfId="0" applyFont="1" applyBorder="1" applyAlignment="1">
      <alignment horizontal="left" vertical="center"/>
    </xf>
    <xf numFmtId="0" fontId="24" fillId="0" borderId="27" xfId="0" applyFont="1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24" fillId="0" borderId="28" xfId="0" applyFont="1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14" fillId="0" borderId="13" xfId="0" applyFont="1" applyBorder="1" applyAlignment="1">
      <alignment horizontal="center"/>
    </xf>
    <xf numFmtId="0" fontId="14" fillId="0" borderId="14" xfId="0" applyFont="1" applyBorder="1" applyAlignment="1">
      <alignment horizontal="center"/>
    </xf>
    <xf numFmtId="0" fontId="0" fillId="0" borderId="34" xfId="0" applyBorder="1"/>
    <xf numFmtId="0" fontId="14" fillId="0" borderId="15" xfId="0" applyFont="1" applyBorder="1" applyAlignment="1">
      <alignment horizontal="center"/>
    </xf>
    <xf numFmtId="0" fontId="25" fillId="0" borderId="15" xfId="0" applyFont="1" applyBorder="1" applyAlignment="1">
      <alignment horizontal="center"/>
    </xf>
    <xf numFmtId="0" fontId="25" fillId="0" borderId="13" xfId="0" applyFont="1" applyBorder="1" applyAlignment="1">
      <alignment horizontal="center"/>
    </xf>
    <xf numFmtId="0" fontId="0" fillId="0" borderId="34" xfId="0" applyBorder="1" applyAlignment="1"/>
    <xf numFmtId="0" fontId="0" fillId="0" borderId="33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0" xfId="0" applyAlignment="1">
      <alignment horizontal="left"/>
    </xf>
    <xf numFmtId="0" fontId="24" fillId="0" borderId="26" xfId="0" applyFont="1" applyBorder="1" applyAlignment="1">
      <alignment horizontal="left" vertical="center"/>
    </xf>
    <xf numFmtId="0" fontId="16" fillId="36" borderId="0" xfId="0" applyFont="1" applyFill="1" applyAlignment="1">
      <alignment vertical="center" wrapText="1"/>
    </xf>
    <xf numFmtId="0" fontId="14" fillId="0" borderId="11" xfId="0" applyFont="1" applyBorder="1" applyAlignment="1">
      <alignment horizontal="center"/>
    </xf>
    <xf numFmtId="0" fontId="0" fillId="0" borderId="36" xfId="0" applyBorder="1" applyAlignment="1">
      <alignment horizontal="center" vertical="center"/>
    </xf>
    <xf numFmtId="0" fontId="16" fillId="36" borderId="19" xfId="0" applyFont="1" applyFill="1" applyBorder="1" applyAlignment="1">
      <alignment vertical="center" wrapText="1"/>
    </xf>
    <xf numFmtId="0" fontId="0" fillId="0" borderId="10" xfId="0" applyFill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14" fillId="0" borderId="10" xfId="0" applyFont="1" applyFill="1" applyBorder="1" applyAlignment="1">
      <alignment horizontal="center"/>
    </xf>
    <xf numFmtId="0" fontId="0" fillId="0" borderId="32" xfId="0" applyFill="1" applyBorder="1" applyAlignment="1">
      <alignment horizontal="center"/>
    </xf>
    <xf numFmtId="0" fontId="14" fillId="0" borderId="32" xfId="0" applyFont="1" applyFill="1" applyBorder="1" applyAlignment="1">
      <alignment horizontal="center"/>
    </xf>
    <xf numFmtId="0" fontId="16" fillId="0" borderId="18" xfId="0" applyFont="1" applyBorder="1"/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27" fillId="0" borderId="0" xfId="0" applyFont="1" applyAlignment="1">
      <alignment horizontal="left" vertical="center"/>
    </xf>
    <xf numFmtId="0" fontId="28" fillId="0" borderId="20" xfId="0" applyFont="1" applyBorder="1" applyAlignment="1">
      <alignment horizontal="center" vertical="center" wrapText="1"/>
    </xf>
    <xf numFmtId="0" fontId="28" fillId="0" borderId="40" xfId="0" applyFont="1" applyBorder="1" applyAlignment="1">
      <alignment horizontal="center" vertical="center" wrapText="1"/>
    </xf>
    <xf numFmtId="0" fontId="29" fillId="0" borderId="40" xfId="0" applyFont="1" applyBorder="1" applyAlignment="1">
      <alignment horizontal="center" vertical="center" wrapText="1"/>
    </xf>
    <xf numFmtId="0" fontId="30" fillId="37" borderId="40" xfId="0" applyFont="1" applyFill="1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29" fillId="0" borderId="40" xfId="0" applyFont="1" applyBorder="1" applyAlignment="1">
      <alignment horizontal="center"/>
    </xf>
    <xf numFmtId="0" fontId="29" fillId="0" borderId="40" xfId="0" applyFont="1" applyBorder="1" applyAlignment="1">
      <alignment horizontal="center" wrapText="1"/>
    </xf>
    <xf numFmtId="0" fontId="28" fillId="0" borderId="41" xfId="0" applyFont="1" applyBorder="1" applyAlignment="1">
      <alignment horizontal="center" vertical="center" wrapText="1"/>
    </xf>
    <xf numFmtId="0" fontId="29" fillId="0" borderId="21" xfId="0" applyFont="1" applyBorder="1" applyAlignment="1">
      <alignment horizontal="center"/>
    </xf>
    <xf numFmtId="0" fontId="28" fillId="0" borderId="13" xfId="0" applyFont="1" applyBorder="1" applyAlignment="1">
      <alignment horizontal="center" vertical="center" wrapText="1"/>
    </xf>
    <xf numFmtId="0" fontId="29" fillId="0" borderId="13" xfId="0" applyFont="1" applyBorder="1" applyAlignment="1">
      <alignment horizontal="center" vertical="center" wrapText="1"/>
    </xf>
    <xf numFmtId="0" fontId="30" fillId="37" borderId="13" xfId="0" applyFont="1" applyFill="1" applyBorder="1" applyAlignment="1">
      <alignment horizontal="center" vertical="center" wrapText="1"/>
    </xf>
    <xf numFmtId="0" fontId="29" fillId="0" borderId="13" xfId="0" applyFont="1" applyBorder="1" applyAlignment="1">
      <alignment horizontal="center"/>
    </xf>
    <xf numFmtId="0" fontId="29" fillId="0" borderId="13" xfId="0" applyFont="1" applyBorder="1" applyAlignment="1">
      <alignment horizontal="center" wrapText="1"/>
    </xf>
    <xf numFmtId="0" fontId="28" fillId="0" borderId="42" xfId="0" applyFont="1" applyBorder="1" applyAlignment="1">
      <alignment horizontal="center" vertical="center" wrapText="1"/>
    </xf>
    <xf numFmtId="0" fontId="28" fillId="0" borderId="21" xfId="0" applyFont="1" applyBorder="1" applyAlignment="1">
      <alignment horizontal="center" vertical="center"/>
    </xf>
    <xf numFmtId="0" fontId="28" fillId="0" borderId="21" xfId="0" applyFont="1" applyBorder="1" applyAlignment="1">
      <alignment horizontal="center" vertical="center" wrapText="1"/>
    </xf>
    <xf numFmtId="11" fontId="29" fillId="0" borderId="13" xfId="0" applyNumberFormat="1" applyFont="1" applyBorder="1" applyAlignment="1">
      <alignment horizontal="center" wrapText="1"/>
    </xf>
    <xf numFmtId="0" fontId="29" fillId="37" borderId="13" xfId="0" applyFont="1" applyFill="1" applyBorder="1" applyAlignment="1">
      <alignment horizontal="center"/>
    </xf>
    <xf numFmtId="0" fontId="29" fillId="0" borderId="22" xfId="0" applyFont="1" applyBorder="1" applyAlignment="1">
      <alignment horizontal="center"/>
    </xf>
    <xf numFmtId="0" fontId="29" fillId="0" borderId="14" xfId="0" applyFont="1" applyBorder="1" applyAlignment="1">
      <alignment horizontal="center"/>
    </xf>
    <xf numFmtId="0" fontId="29" fillId="37" borderId="14" xfId="0" applyFont="1" applyFill="1" applyBorder="1" applyAlignment="1">
      <alignment horizontal="center"/>
    </xf>
    <xf numFmtId="0" fontId="28" fillId="0" borderId="14" xfId="0" applyFont="1" applyBorder="1" applyAlignment="1">
      <alignment horizontal="center" vertical="center" wrapText="1"/>
    </xf>
    <xf numFmtId="0" fontId="28" fillId="0" borderId="43" xfId="0" applyFont="1" applyBorder="1" applyAlignment="1">
      <alignment horizontal="center" vertical="center" wrapText="1"/>
    </xf>
    <xf numFmtId="0" fontId="29" fillId="0" borderId="20" xfId="0" applyFont="1" applyBorder="1" applyAlignment="1">
      <alignment horizontal="center" vertical="center" wrapText="1"/>
    </xf>
    <xf numFmtId="0" fontId="29" fillId="0" borderId="21" xfId="0" applyFont="1" applyBorder="1" applyAlignment="1">
      <alignment horizontal="center" vertical="center" wrapText="1"/>
    </xf>
    <xf numFmtId="11" fontId="29" fillId="0" borderId="40" xfId="0" applyNumberFormat="1" applyFont="1" applyBorder="1" applyAlignment="1">
      <alignment horizontal="center" wrapText="1"/>
    </xf>
    <xf numFmtId="0" fontId="29" fillId="38" borderId="14" xfId="0" applyFont="1" applyFill="1" applyBorder="1" applyAlignment="1">
      <alignment horizontal="center"/>
    </xf>
    <xf numFmtId="0" fontId="29" fillId="0" borderId="20" xfId="0" applyFont="1" applyBorder="1" applyAlignment="1">
      <alignment horizontal="center"/>
    </xf>
    <xf numFmtId="0" fontId="31" fillId="0" borderId="21" xfId="0" applyFont="1" applyBorder="1" applyAlignment="1">
      <alignment horizontal="center" vertical="center"/>
    </xf>
    <xf numFmtId="0" fontId="29" fillId="0" borderId="44" xfId="0" applyFont="1" applyBorder="1" applyAlignment="1">
      <alignment horizontal="center" wrapText="1"/>
    </xf>
    <xf numFmtId="0" fontId="29" fillId="0" borderId="44" xfId="0" applyFont="1" applyBorder="1" applyAlignment="1">
      <alignment horizontal="center"/>
    </xf>
    <xf numFmtId="0" fontId="28" fillId="0" borderId="20" xfId="0" applyFont="1" applyBorder="1" applyAlignment="1">
      <alignment horizontal="center" vertical="center"/>
    </xf>
    <xf numFmtId="0" fontId="0" fillId="0" borderId="40" xfId="0" applyBorder="1" applyAlignment="1">
      <alignment horizontal="center"/>
    </xf>
    <xf numFmtId="0" fontId="29" fillId="0" borderId="41" xfId="0" applyFont="1" applyBorder="1" applyAlignment="1">
      <alignment horizontal="center"/>
    </xf>
    <xf numFmtId="0" fontId="29" fillId="0" borderId="42" xfId="0" applyFont="1" applyBorder="1" applyAlignment="1">
      <alignment horizontal="center"/>
    </xf>
    <xf numFmtId="0" fontId="29" fillId="0" borderId="45" xfId="0" applyFont="1" applyBorder="1" applyAlignment="1">
      <alignment horizontal="center"/>
    </xf>
    <xf numFmtId="0" fontId="31" fillId="0" borderId="22" xfId="0" applyFont="1" applyBorder="1" applyAlignment="1">
      <alignment horizontal="center" vertical="center"/>
    </xf>
    <xf numFmtId="0" fontId="28" fillId="39" borderId="13" xfId="0" applyFont="1" applyFill="1" applyBorder="1" applyAlignment="1">
      <alignment horizontal="center" vertical="center" wrapText="1"/>
    </xf>
    <xf numFmtId="0" fontId="29" fillId="39" borderId="13" xfId="0" applyFont="1" applyFill="1" applyBorder="1" applyAlignment="1">
      <alignment horizontal="center" vertical="center" wrapText="1"/>
    </xf>
    <xf numFmtId="0" fontId="30" fillId="39" borderId="13" xfId="0" applyFont="1" applyFill="1" applyBorder="1" applyAlignment="1">
      <alignment horizontal="center" vertical="center" wrapText="1"/>
    </xf>
    <xf numFmtId="0" fontId="0" fillId="39" borderId="13" xfId="0" applyFill="1" applyBorder="1" applyAlignment="1">
      <alignment horizontal="center" vertical="center" wrapText="1"/>
    </xf>
    <xf numFmtId="0" fontId="29" fillId="39" borderId="13" xfId="0" applyFont="1" applyFill="1" applyBorder="1" applyAlignment="1">
      <alignment horizontal="center"/>
    </xf>
    <xf numFmtId="0" fontId="29" fillId="39" borderId="13" xfId="0" applyFont="1" applyFill="1" applyBorder="1" applyAlignment="1">
      <alignment horizontal="center" wrapText="1"/>
    </xf>
    <xf numFmtId="0" fontId="29" fillId="39" borderId="46" xfId="0" applyFont="1" applyFill="1" applyBorder="1" applyAlignment="1">
      <alignment horizontal="center" wrapText="1"/>
    </xf>
    <xf numFmtId="11" fontId="29" fillId="39" borderId="13" xfId="0" applyNumberFormat="1" applyFont="1" applyFill="1" applyBorder="1" applyAlignment="1">
      <alignment horizontal="center" wrapText="1"/>
    </xf>
    <xf numFmtId="0" fontId="29" fillId="39" borderId="12" xfId="0" applyFont="1" applyFill="1" applyBorder="1" applyAlignment="1">
      <alignment horizontal="center" vertical="center" wrapText="1"/>
    </xf>
    <xf numFmtId="0" fontId="0" fillId="39" borderId="12" xfId="0" applyFill="1" applyBorder="1" applyAlignment="1">
      <alignment horizontal="center" vertical="center" wrapText="1"/>
    </xf>
    <xf numFmtId="0" fontId="31" fillId="39" borderId="13" xfId="0" applyFont="1" applyFill="1" applyBorder="1" applyAlignment="1">
      <alignment horizontal="center" vertical="center"/>
    </xf>
    <xf numFmtId="0" fontId="23" fillId="35" borderId="31" xfId="0" applyFont="1" applyFill="1" applyBorder="1" applyAlignment="1">
      <alignment horizontal="center" vertical="center" wrapText="1"/>
    </xf>
    <xf numFmtId="0" fontId="29" fillId="0" borderId="41" xfId="0" applyFont="1" applyBorder="1" applyAlignment="1">
      <alignment horizontal="center" wrapText="1"/>
    </xf>
    <xf numFmtId="0" fontId="29" fillId="0" borderId="42" xfId="0" applyFont="1" applyBorder="1" applyAlignment="1">
      <alignment horizontal="center" wrapText="1"/>
    </xf>
    <xf numFmtId="0" fontId="28" fillId="37" borderId="13" xfId="0" applyFont="1" applyFill="1" applyBorder="1" applyAlignment="1">
      <alignment horizontal="center" vertical="center" wrapText="1"/>
    </xf>
    <xf numFmtId="11" fontId="29" fillId="0" borderId="42" xfId="0" applyNumberFormat="1" applyFont="1" applyBorder="1" applyAlignment="1">
      <alignment horizontal="center" wrapText="1"/>
    </xf>
    <xf numFmtId="0" fontId="29" fillId="0" borderId="43" xfId="0" applyFont="1" applyBorder="1" applyAlignment="1">
      <alignment horizontal="center"/>
    </xf>
    <xf numFmtId="0" fontId="29" fillId="0" borderId="42" xfId="0" applyFont="1" applyBorder="1" applyAlignment="1">
      <alignment horizontal="center" vertical="center" wrapText="1"/>
    </xf>
    <xf numFmtId="11" fontId="29" fillId="0" borderId="41" xfId="0" applyNumberFormat="1" applyFont="1" applyBorder="1" applyAlignment="1">
      <alignment horizontal="center" wrapText="1"/>
    </xf>
    <xf numFmtId="0" fontId="29" fillId="37" borderId="40" xfId="0" applyFont="1" applyFill="1" applyBorder="1" applyAlignment="1">
      <alignment horizontal="center"/>
    </xf>
    <xf numFmtId="0" fontId="29" fillId="0" borderId="46" xfId="0" applyFont="1" applyBorder="1" applyAlignment="1">
      <alignment horizontal="center"/>
    </xf>
    <xf numFmtId="0" fontId="31" fillId="0" borderId="20" xfId="0" applyFont="1" applyBorder="1" applyAlignment="1">
      <alignment horizontal="center" vertical="center"/>
    </xf>
    <xf numFmtId="0" fontId="29" fillId="37" borderId="13" xfId="0" applyFont="1" applyFill="1" applyBorder="1" applyAlignment="1">
      <alignment horizontal="center" vertical="center" wrapText="1"/>
    </xf>
    <xf numFmtId="0" fontId="29" fillId="0" borderId="47" xfId="0" applyFont="1" applyBorder="1" applyAlignment="1">
      <alignment horizontal="center"/>
    </xf>
    <xf numFmtId="0" fontId="29" fillId="37" borderId="40" xfId="0" applyFont="1" applyFill="1" applyBorder="1" applyAlignment="1">
      <alignment horizontal="center" vertical="center" wrapText="1"/>
    </xf>
    <xf numFmtId="0" fontId="29" fillId="0" borderId="15" xfId="0" applyFont="1" applyBorder="1" applyAlignment="1">
      <alignment horizontal="left"/>
    </xf>
    <xf numFmtId="0" fontId="29" fillId="0" borderId="15" xfId="0" applyFont="1" applyBorder="1" applyAlignment="1">
      <alignment horizontal="center"/>
    </xf>
    <xf numFmtId="0" fontId="29" fillId="0" borderId="13" xfId="0" applyFont="1" applyBorder="1" applyAlignment="1">
      <alignment horizontal="left"/>
    </xf>
    <xf numFmtId="0" fontId="28" fillId="39" borderId="13" xfId="0" applyFont="1" applyFill="1" applyBorder="1" applyAlignment="1">
      <alignment horizontal="left" vertical="center" wrapText="1"/>
    </xf>
    <xf numFmtId="0" fontId="29" fillId="39" borderId="13" xfId="0" applyFont="1" applyFill="1" applyBorder="1" applyAlignment="1">
      <alignment horizontal="left"/>
    </xf>
    <xf numFmtId="0" fontId="28" fillId="39" borderId="13" xfId="0" applyFont="1" applyFill="1" applyBorder="1" applyAlignment="1">
      <alignment horizontal="left" vertical="center"/>
    </xf>
    <xf numFmtId="0" fontId="29" fillId="39" borderId="13" xfId="0" applyFont="1" applyFill="1" applyBorder="1" applyAlignment="1">
      <alignment horizontal="left" vertical="center" wrapText="1"/>
    </xf>
    <xf numFmtId="0" fontId="29" fillId="39" borderId="44" xfId="0" applyFont="1" applyFill="1" applyBorder="1" applyAlignment="1">
      <alignment horizontal="center"/>
    </xf>
    <xf numFmtId="0" fontId="31" fillId="39" borderId="13" xfId="0" applyFont="1" applyFill="1" applyBorder="1" applyAlignment="1">
      <alignment horizontal="left" vertical="center"/>
    </xf>
    <xf numFmtId="0" fontId="29" fillId="39" borderId="12" xfId="0" applyFont="1" applyFill="1" applyBorder="1" applyAlignment="1">
      <alignment horizontal="center"/>
    </xf>
    <xf numFmtId="0" fontId="29" fillId="39" borderId="19" xfId="0" applyFont="1" applyFill="1" applyBorder="1" applyAlignment="1">
      <alignment horizontal="center"/>
    </xf>
    <xf numFmtId="0" fontId="29" fillId="39" borderId="27" xfId="0" applyFont="1" applyFill="1" applyBorder="1" applyAlignment="1">
      <alignment horizontal="center"/>
    </xf>
    <xf numFmtId="0" fontId="29" fillId="39" borderId="48" xfId="0" applyFont="1" applyFill="1" applyBorder="1" applyAlignment="1">
      <alignment horizontal="center"/>
    </xf>
    <xf numFmtId="0" fontId="29" fillId="39" borderId="15" xfId="0" applyFont="1" applyFill="1" applyBorder="1" applyAlignment="1">
      <alignment horizontal="center"/>
    </xf>
    <xf numFmtId="0" fontId="29" fillId="40" borderId="13" xfId="0" applyFont="1" applyFill="1" applyBorder="1" applyAlignment="1">
      <alignment horizontal="center"/>
    </xf>
    <xf numFmtId="0" fontId="34" fillId="0" borderId="0" xfId="0" applyFont="1"/>
    <xf numFmtId="0" fontId="0" fillId="38" borderId="40" xfId="0" applyFill="1" applyBorder="1" applyAlignment="1">
      <alignment horizontal="center" vertical="center" wrapText="1"/>
    </xf>
    <xf numFmtId="0" fontId="0" fillId="0" borderId="40" xfId="0" applyBorder="1" applyAlignment="1">
      <alignment horizontal="center" vertical="center"/>
    </xf>
    <xf numFmtId="11" fontId="0" fillId="0" borderId="40" xfId="0" applyNumberFormat="1" applyBorder="1" applyAlignment="1">
      <alignment horizontal="center" vertical="center" wrapText="1"/>
    </xf>
    <xf numFmtId="11" fontId="0" fillId="0" borderId="40" xfId="0" applyNumberFormat="1" applyBorder="1" applyAlignment="1">
      <alignment horizontal="center" vertical="center"/>
    </xf>
    <xf numFmtId="11" fontId="0" fillId="0" borderId="41" xfId="0" applyNumberFormat="1" applyBorder="1" applyAlignment="1">
      <alignment horizontal="center" vertical="center"/>
    </xf>
    <xf numFmtId="0" fontId="0" fillId="0" borderId="21" xfId="0" applyBorder="1" applyAlignment="1">
      <alignment horizontal="center" vertical="center" wrapText="1"/>
    </xf>
    <xf numFmtId="0" fontId="0" fillId="38" borderId="13" xfId="0" applyFill="1" applyBorder="1" applyAlignment="1">
      <alignment horizontal="center" vertical="center" wrapText="1"/>
    </xf>
    <xf numFmtId="11" fontId="0" fillId="0" borderId="13" xfId="0" applyNumberFormat="1" applyBorder="1" applyAlignment="1">
      <alignment horizontal="center" vertical="center"/>
    </xf>
    <xf numFmtId="11" fontId="0" fillId="0" borderId="13" xfId="0" applyNumberFormat="1" applyBorder="1" applyAlignment="1">
      <alignment horizontal="center" vertical="center" wrapText="1"/>
    </xf>
    <xf numFmtId="11" fontId="0" fillId="0" borderId="42" xfId="0" applyNumberFormat="1" applyBorder="1" applyAlignment="1">
      <alignment horizontal="center" vertical="center"/>
    </xf>
    <xf numFmtId="0" fontId="0" fillId="38" borderId="14" xfId="0" applyFill="1" applyBorder="1" applyAlignment="1">
      <alignment horizontal="center" vertical="center" wrapText="1"/>
    </xf>
    <xf numFmtId="11" fontId="0" fillId="0" borderId="14" xfId="0" applyNumberFormat="1" applyBorder="1" applyAlignment="1">
      <alignment horizontal="center" vertical="center" wrapText="1"/>
    </xf>
    <xf numFmtId="11" fontId="0" fillId="0" borderId="14" xfId="0" applyNumberFormat="1" applyBorder="1" applyAlignment="1">
      <alignment horizontal="center" vertical="center"/>
    </xf>
    <xf numFmtId="11" fontId="0" fillId="0" borderId="43" xfId="0" applyNumberFormat="1" applyBorder="1" applyAlignment="1">
      <alignment horizontal="center" vertical="center"/>
    </xf>
    <xf numFmtId="0" fontId="0" fillId="0" borderId="20" xfId="0" applyBorder="1" applyAlignment="1">
      <alignment horizontal="center" vertical="center" wrapText="1"/>
    </xf>
    <xf numFmtId="14" fontId="0" fillId="0" borderId="40" xfId="0" applyNumberFormat="1" applyBorder="1" applyAlignment="1">
      <alignment horizontal="center" vertical="center"/>
    </xf>
    <xf numFmtId="0" fontId="0" fillId="0" borderId="22" xfId="0" applyBorder="1" applyAlignment="1">
      <alignment horizontal="center" vertical="center" wrapText="1"/>
    </xf>
    <xf numFmtId="11" fontId="0" fillId="0" borderId="43" xfId="0" applyNumberFormat="1" applyBorder="1" applyAlignment="1">
      <alignment horizontal="center" vertical="center" wrapText="1"/>
    </xf>
    <xf numFmtId="11" fontId="0" fillId="0" borderId="41" xfId="0" applyNumberFormat="1" applyBorder="1" applyAlignment="1">
      <alignment horizontal="center" vertical="center" wrapText="1"/>
    </xf>
    <xf numFmtId="11" fontId="0" fillId="0" borderId="42" xfId="0" applyNumberFormat="1" applyBorder="1" applyAlignment="1">
      <alignment horizontal="center" vertical="center" wrapText="1"/>
    </xf>
    <xf numFmtId="0" fontId="0" fillId="41" borderId="13" xfId="0" applyFill="1" applyBorder="1" applyAlignment="1">
      <alignment horizontal="center" vertical="center" wrapText="1"/>
    </xf>
    <xf numFmtId="0" fontId="0" fillId="41" borderId="13" xfId="0" applyFill="1" applyBorder="1" applyAlignment="1">
      <alignment horizontal="center" vertical="center"/>
    </xf>
    <xf numFmtId="11" fontId="0" fillId="41" borderId="13" xfId="0" applyNumberFormat="1" applyFill="1" applyBorder="1" applyAlignment="1">
      <alignment horizontal="center" vertical="center" wrapText="1"/>
    </xf>
    <xf numFmtId="11" fontId="0" fillId="41" borderId="13" xfId="0" applyNumberFormat="1" applyFill="1" applyBorder="1" applyAlignment="1">
      <alignment horizontal="center" vertical="center"/>
    </xf>
    <xf numFmtId="0" fontId="0" fillId="41" borderId="0" xfId="0" applyFill="1"/>
    <xf numFmtId="0" fontId="23" fillId="0" borderId="49" xfId="0" applyFont="1" applyBorder="1" applyAlignment="1">
      <alignment horizontal="center" vertical="center" wrapText="1"/>
    </xf>
    <xf numFmtId="0" fontId="24" fillId="0" borderId="49" xfId="0" applyFont="1" applyBorder="1" applyAlignment="1">
      <alignment horizontal="center" vertical="center" wrapText="1"/>
    </xf>
    <xf numFmtId="0" fontId="24" fillId="0" borderId="50" xfId="0" applyFont="1" applyBorder="1" applyAlignment="1">
      <alignment horizontal="center" vertical="center" wrapText="1"/>
    </xf>
    <xf numFmtId="0" fontId="23" fillId="35" borderId="12" xfId="0" applyFont="1" applyFill="1" applyBorder="1" applyAlignment="1">
      <alignment horizontal="center" vertical="center" wrapText="1"/>
    </xf>
    <xf numFmtId="0" fontId="24" fillId="0" borderId="20" xfId="0" applyFont="1" applyBorder="1" applyAlignment="1">
      <alignment horizontal="center" vertical="center" wrapText="1"/>
    </xf>
    <xf numFmtId="0" fontId="24" fillId="0" borderId="40" xfId="0" applyFont="1" applyBorder="1" applyAlignment="1">
      <alignment horizontal="center" vertical="center" wrapText="1"/>
    </xf>
    <xf numFmtId="0" fontId="24" fillId="38" borderId="40" xfId="0" applyFont="1" applyFill="1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24" fillId="0" borderId="21" xfId="0" applyFont="1" applyBorder="1" applyAlignment="1">
      <alignment horizontal="center" vertical="center" wrapText="1"/>
    </xf>
    <xf numFmtId="0" fontId="24" fillId="38" borderId="13" xfId="0" applyFont="1" applyFill="1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11" fontId="24" fillId="0" borderId="13" xfId="0" applyNumberFormat="1" applyFont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 wrapText="1"/>
    </xf>
    <xf numFmtId="0" fontId="24" fillId="38" borderId="14" xfId="0" applyFont="1" applyFill="1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11" fontId="24" fillId="0" borderId="40" xfId="0" applyNumberFormat="1" applyFont="1" applyBorder="1" applyAlignment="1">
      <alignment horizontal="center" vertical="center" wrapText="1"/>
    </xf>
    <xf numFmtId="11" fontId="24" fillId="0" borderId="14" xfId="0" applyNumberFormat="1" applyFont="1" applyBorder="1" applyAlignment="1">
      <alignment horizontal="center" vertical="center" wrapText="1"/>
    </xf>
    <xf numFmtId="0" fontId="24" fillId="0" borderId="20" xfId="0" applyFont="1" applyBorder="1" applyAlignment="1">
      <alignment horizontal="center" vertical="center"/>
    </xf>
    <xf numFmtId="0" fontId="24" fillId="0" borderId="21" xfId="0" applyFont="1" applyBorder="1" applyAlignment="1">
      <alignment horizontal="center" vertical="center"/>
    </xf>
    <xf numFmtId="0" fontId="24" fillId="0" borderId="22" xfId="0" applyFont="1" applyBorder="1" applyAlignment="1">
      <alignment horizontal="center" vertical="center"/>
    </xf>
    <xf numFmtId="164" fontId="0" fillId="0" borderId="13" xfId="0" applyNumberFormat="1" applyBorder="1" applyAlignment="1">
      <alignment horizontal="center" vertical="center" wrapText="1"/>
    </xf>
    <xf numFmtId="0" fontId="24" fillId="42" borderId="13" xfId="0" applyFont="1" applyFill="1" applyBorder="1" applyAlignment="1">
      <alignment horizontal="center" vertical="center" wrapText="1"/>
    </xf>
    <xf numFmtId="0" fontId="0" fillId="42" borderId="13" xfId="0" applyFill="1" applyBorder="1" applyAlignment="1">
      <alignment horizontal="center" vertical="center"/>
    </xf>
    <xf numFmtId="0" fontId="0" fillId="42" borderId="13" xfId="0" applyFill="1" applyBorder="1" applyAlignment="1">
      <alignment horizontal="center" vertical="center" wrapText="1"/>
    </xf>
    <xf numFmtId="11" fontId="0" fillId="42" borderId="13" xfId="0" applyNumberFormat="1" applyFill="1" applyBorder="1" applyAlignment="1">
      <alignment horizontal="center" vertical="center"/>
    </xf>
    <xf numFmtId="11" fontId="0" fillId="42" borderId="13" xfId="0" applyNumberFormat="1" applyFill="1" applyBorder="1" applyAlignment="1">
      <alignment horizontal="center" vertical="center" wrapText="1"/>
    </xf>
    <xf numFmtId="11" fontId="24" fillId="42" borderId="13" xfId="0" applyNumberFormat="1" applyFont="1" applyFill="1" applyBorder="1" applyAlignment="1">
      <alignment horizontal="center" vertical="center" wrapText="1"/>
    </xf>
    <xf numFmtId="0" fontId="0" fillId="42" borderId="21" xfId="0" applyFill="1" applyBorder="1" applyAlignment="1">
      <alignment horizontal="center" vertical="center" wrapText="1"/>
    </xf>
    <xf numFmtId="0" fontId="0" fillId="42" borderId="42" xfId="0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quotePrefix="1" applyAlignment="1">
      <alignment horizontal="center"/>
    </xf>
    <xf numFmtId="0" fontId="0" fillId="0" borderId="0" xfId="0" applyAlignment="1">
      <alignment horizontal="center" vertic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  <cellStyle name="常规 3" xfId="42" xr:uid="{092C7F93-54F3-4580-86D5-D53E0965E47A}"/>
  </cellStyles>
  <dxfs count="17"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microsoft.com/office/2017/10/relationships/person" Target="persons/perso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kers, Walter" id="{2B711263-FF48-438C-BFAC-5A5093B00C00}" userId="S::wakers@stjude.org::3a530f7f-5215-47b4-9bfd-cbc62d6397b3" providerId="AD"/>
  <person displayName="Johnson, Melissa D" id="{5EF43489-EBF1-4406-B7FA-1F0423D33049}" userId="S::mjohnso1@stjude.org::7f406b15-9844-41f8-aefb-29f90695a093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G156" dT="2020-04-06T15:07:02.45" personId="{2B711263-FF48-438C-BFAC-5A5093B00C00}" id="{FC3A2872-1068-4B2F-86CA-605F012CD52E}">
    <text xml:space="preserve">MULTIPLE TUMORS
</text>
  </threadedComment>
  <threadedComment ref="F164" dT="2020-03-30T17:20:39.96" personId="{2B711263-FF48-438C-BFAC-5A5093B00C00}" id="{5F3F42A0-2B3C-45C9-BBA8-3BD55B10B113}">
    <text xml:space="preserve">BFOV
</text>
  </threadedComment>
  <threadedComment ref="G172" dT="2020-04-06T15:04:07.92" personId="{2B711263-FF48-438C-BFAC-5A5093B00C00}" id="{C9314056-7965-4A31-B59A-30F0345978D7}">
    <text xml:space="preserve">BFOV
</text>
  </threadedComment>
  <threadedComment ref="G177" dT="2020-03-30T17:11:36.73" personId="{2B711263-FF48-438C-BFAC-5A5093B00C00}" id="{37F1A279-1381-4114-95B3-FAB137676C58}">
    <text xml:space="preserve">BFOV
</text>
  </threadedComment>
  <threadedComment ref="H190" dT="2020-03-26T15:53:19.94" personId="{2B711263-FF48-438C-BFAC-5A5093B00C00}" id="{50CB6AF5-4950-429C-B9B0-3B0BDBBAE8BF}">
    <text>BFOV</text>
  </threadedComment>
  <threadedComment ref="H194" dT="2020-04-20T18:31:21.60" personId="{5EF43489-EBF1-4406-B7FA-1F0423D33049}" id="{4ED3F12D-82C4-4CF0-BF1D-0A02F82F10AF}">
    <text xml:space="preserve">appears cystic
</text>
  </threadedComment>
  <threadedComment ref="I194" dT="2020-05-12T18:13:19.70" personId="{5EF43489-EBF1-4406-B7FA-1F0423D33049}" id="{001BAF2B-E24A-471B-A76A-A681BFA3ABED}">
    <text xml:space="preserve">still appears cyst-like
</text>
  </threadedComment>
  <threadedComment ref="G196" dT="2020-03-26T16:14:14.69" personId="{2B711263-FF48-438C-BFAC-5A5093B00C00}" id="{09AF0625-3401-4598-BFB3-91B2ECCF5640}">
    <text>partially obscurred</text>
  </threadedComment>
  <threadedComment ref="H199" dT="2020-03-26T15:54:53.54" personId="{2B711263-FF48-438C-BFAC-5A5093B00C00}" id="{E21E9E4A-41CE-42D8-ACF5-C20187A8ADF4}">
    <text>partially obscurred</text>
  </threadedComment>
  <threadedComment ref="G203" dT="2020-04-06T14:55:50.75" personId="{2B711263-FF48-438C-BFAC-5A5093B00C00}" id="{06905B75-7C94-430F-A92E-AE2D026DAF48}">
    <text xml:space="preserve">bfov
</text>
  </threadedComment>
  <threadedComment ref="H204" dT="2020-04-20T18:23:09.13" personId="{5EF43489-EBF1-4406-B7FA-1F0423D33049}" id="{230D67E5-F183-40DD-ABA3-49995C5B9970}">
    <text xml:space="preserve">partially obscurred 
</text>
  </threadedComment>
  <threadedComment ref="I204" dT="2020-05-12T18:05:55.58" personId="{5EF43489-EBF1-4406-B7FA-1F0423D33049}" id="{319003C8-0863-4248-8D42-E3BB43F8155F}">
    <text xml:space="preserve">partially obscurred
</text>
  </threadedComment>
  <threadedComment ref="L304" dT="2020-04-28T17:39:54.74" personId="{5EF43489-EBF1-4406-B7FA-1F0423D33049}" id="{9E84D654-D64A-4A05-8AE3-CB454DEF7256}">
    <text xml:space="preserve">gut artifacts unable to find margins
</text>
  </threadedComment>
  <threadedComment ref="M304" dT="2020-05-12T18:35:11.64" personId="{5EF43489-EBF1-4406-B7FA-1F0423D33049}" id="{B9665D97-279C-43F2-B247-1BCDB973BD1E}">
    <text xml:space="preserve">cystic? 
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9"/>
  <sheetViews>
    <sheetView topLeftCell="E13" workbookViewId="0">
      <selection activeCell="M31" sqref="M31"/>
    </sheetView>
  </sheetViews>
  <sheetFormatPr defaultRowHeight="15"/>
  <cols>
    <col min="1" max="1" width="24.140625" customWidth="1"/>
    <col min="2" max="2" width="10.7109375" customWidth="1"/>
    <col min="14" max="14" width="12" bestFit="1" customWidth="1"/>
    <col min="15" max="15" width="20.85546875" customWidth="1"/>
  </cols>
  <sheetData>
    <row r="1" spans="1:15">
      <c r="A1" s="14" t="s">
        <v>58</v>
      </c>
    </row>
    <row r="2" spans="1:15">
      <c r="B2" t="s">
        <v>235</v>
      </c>
      <c r="C2">
        <v>1</v>
      </c>
      <c r="D2">
        <v>2</v>
      </c>
      <c r="E2">
        <v>3</v>
      </c>
      <c r="F2">
        <v>4</v>
      </c>
      <c r="G2">
        <v>5</v>
      </c>
      <c r="H2">
        <v>6</v>
      </c>
      <c r="I2">
        <v>7</v>
      </c>
      <c r="J2">
        <v>8</v>
      </c>
      <c r="K2">
        <v>9</v>
      </c>
      <c r="L2">
        <v>10</v>
      </c>
      <c r="M2" t="s">
        <v>20</v>
      </c>
      <c r="N2" t="s">
        <v>21</v>
      </c>
      <c r="O2" t="s">
        <v>22</v>
      </c>
    </row>
    <row r="3" spans="1:15">
      <c r="A3" s="240" t="s">
        <v>25</v>
      </c>
      <c r="B3" s="102">
        <v>0</v>
      </c>
      <c r="C3">
        <v>1.0203196965591992</v>
      </c>
      <c r="D3">
        <v>0.97155242481712367</v>
      </c>
      <c r="E3">
        <v>1.0082904361961538</v>
      </c>
      <c r="F3">
        <v>0.99983744242752748</v>
      </c>
      <c r="G3">
        <v>0.95483993902439168</v>
      </c>
      <c r="H3">
        <v>1.0057164634146358</v>
      </c>
      <c r="I3">
        <v>1.0394435975609773</v>
      </c>
      <c r="J3">
        <v>0.98991222324119088</v>
      </c>
      <c r="K3">
        <v>1.0091707061443744</v>
      </c>
      <c r="L3">
        <v>1.0009170706144388</v>
      </c>
      <c r="M3">
        <f>AVERAGE(C3:L3)</f>
        <v>1.0000000000000013</v>
      </c>
      <c r="N3">
        <f>STDEV(C3:L3)</f>
        <v>2.3817651994565248E-2</v>
      </c>
    </row>
    <row r="4" spans="1:15">
      <c r="A4" s="240"/>
      <c r="B4" s="102">
        <v>20</v>
      </c>
      <c r="C4">
        <v>0.75177458683283738</v>
      </c>
      <c r="D4">
        <v>0.71991330262801478</v>
      </c>
      <c r="E4">
        <v>0.73226767813600724</v>
      </c>
      <c r="F4">
        <v>0.74982389596315424</v>
      </c>
      <c r="G4">
        <v>0.62557164634146434</v>
      </c>
      <c r="H4">
        <v>0.70846036585365968</v>
      </c>
      <c r="I4">
        <v>0.73475609756097671</v>
      </c>
      <c r="J4">
        <v>0.7002489191667769</v>
      </c>
      <c r="K4">
        <v>0.71990043233329071</v>
      </c>
      <c r="L4">
        <v>0.69278134416350157</v>
      </c>
      <c r="M4">
        <f t="shared" ref="M4:M22" si="0">AVERAGE(C4:L4)</f>
        <v>0.71354982689796831</v>
      </c>
      <c r="N4">
        <f t="shared" ref="N4:N22" si="1">STDEV(C4:L4)</f>
        <v>3.6563696523416157E-2</v>
      </c>
    </row>
    <row r="5" spans="1:15">
      <c r="A5" s="240"/>
      <c r="B5" s="102">
        <v>40</v>
      </c>
      <c r="C5">
        <v>0.44063939311839645</v>
      </c>
      <c r="D5">
        <v>0.36813871579517776</v>
      </c>
      <c r="E5">
        <v>0.42958547819019272</v>
      </c>
      <c r="F5">
        <v>0.47022487130858892</v>
      </c>
      <c r="G5">
        <v>0.34946646341463466</v>
      </c>
      <c r="H5">
        <v>0.39405487804878109</v>
      </c>
      <c r="I5">
        <v>0.38033536585365901</v>
      </c>
      <c r="J5">
        <v>0.39565046508581225</v>
      </c>
      <c r="K5">
        <v>0.40704834272239027</v>
      </c>
      <c r="L5">
        <v>0.39014804139918835</v>
      </c>
      <c r="M5">
        <f t="shared" si="0"/>
        <v>0.4025292014936821</v>
      </c>
      <c r="N5">
        <f t="shared" si="1"/>
        <v>3.5825046298533628E-2</v>
      </c>
    </row>
    <row r="6" spans="1:15">
      <c r="A6" s="240"/>
      <c r="B6" s="102">
        <v>60</v>
      </c>
      <c r="C6">
        <v>0.26930371173123829</v>
      </c>
      <c r="D6">
        <v>0.28198320238417796</v>
      </c>
      <c r="E6">
        <v>0.30116499593606089</v>
      </c>
      <c r="F6">
        <v>0.30116499593606089</v>
      </c>
      <c r="G6">
        <v>0.20483993902439038</v>
      </c>
      <c r="H6">
        <v>0.23799542682926847</v>
      </c>
      <c r="I6">
        <v>0.22770579268292701</v>
      </c>
      <c r="J6">
        <v>0.28913926372330717</v>
      </c>
      <c r="K6">
        <v>0.24983623739027955</v>
      </c>
      <c r="L6">
        <v>0.26280623608017867</v>
      </c>
      <c r="M6">
        <f t="shared" si="0"/>
        <v>0.26259398017178898</v>
      </c>
      <c r="N6">
        <f t="shared" si="1"/>
        <v>3.2355095431983887E-2</v>
      </c>
    </row>
    <row r="7" spans="1:15">
      <c r="A7" s="240"/>
      <c r="B7" s="102">
        <v>80</v>
      </c>
      <c r="C7">
        <v>0.18932538607423474</v>
      </c>
      <c r="D7">
        <v>0.17697101056624231</v>
      </c>
      <c r="E7">
        <v>0.17469520455161211</v>
      </c>
      <c r="F7">
        <v>0.28848550528312134</v>
      </c>
      <c r="G7">
        <v>0.16425304878048788</v>
      </c>
      <c r="H7">
        <v>0.15967987804878059</v>
      </c>
      <c r="I7">
        <v>0.15282012195121955</v>
      </c>
      <c r="J7">
        <v>0.21878684658718761</v>
      </c>
      <c r="K7">
        <v>0.18655836499410497</v>
      </c>
      <c r="L7">
        <v>0.20778199921393986</v>
      </c>
      <c r="M7">
        <f t="shared" si="0"/>
        <v>0.19193573660509308</v>
      </c>
      <c r="N7">
        <f t="shared" si="1"/>
        <v>3.9703982350096791E-2</v>
      </c>
    </row>
    <row r="8" spans="1:15">
      <c r="A8" s="240" t="s">
        <v>26</v>
      </c>
      <c r="B8" s="102">
        <v>0</v>
      </c>
      <c r="C8">
        <v>0.98425889417973478</v>
      </c>
      <c r="D8">
        <v>1.001728791968701</v>
      </c>
      <c r="E8">
        <v>1.0064602226198791</v>
      </c>
      <c r="F8">
        <v>1.0075520912316895</v>
      </c>
      <c r="G8">
        <v>1.0257422344259495</v>
      </c>
      <c r="H8">
        <v>0.99073279560666005</v>
      </c>
      <c r="I8">
        <v>0.98352496996739458</v>
      </c>
      <c r="J8">
        <v>1.0248078738034261</v>
      </c>
      <c r="K8">
        <v>1.0037751112309574</v>
      </c>
      <c r="L8">
        <v>0.97141701496562094</v>
      </c>
      <c r="M8">
        <f t="shared" si="0"/>
        <v>1.0000000000000013</v>
      </c>
      <c r="N8">
        <f t="shared" si="1"/>
        <v>1.7689228104502443E-2</v>
      </c>
    </row>
    <row r="9" spans="1:15">
      <c r="A9" s="240"/>
      <c r="B9" s="102">
        <v>20</v>
      </c>
      <c r="C9">
        <v>0.8408601498286381</v>
      </c>
      <c r="D9">
        <v>0.86488125928846649</v>
      </c>
      <c r="E9">
        <v>0.86014982863728828</v>
      </c>
      <c r="F9">
        <v>0.85796609141366753</v>
      </c>
      <c r="G9">
        <v>0.81928951432984498</v>
      </c>
      <c r="H9">
        <v>0.7508151707568228</v>
      </c>
      <c r="I9">
        <v>0.85687317659172924</v>
      </c>
      <c r="J9">
        <v>0.84077120129432514</v>
      </c>
      <c r="K9">
        <v>0.8480517729540259</v>
      </c>
      <c r="L9">
        <v>0.84238910610759199</v>
      </c>
      <c r="M9">
        <f t="shared" si="0"/>
        <v>0.83820472712024008</v>
      </c>
      <c r="N9">
        <f t="shared" si="1"/>
        <v>3.3425004958751177E-2</v>
      </c>
    </row>
    <row r="10" spans="1:15">
      <c r="A10" s="240"/>
      <c r="B10" s="102">
        <v>40</v>
      </c>
      <c r="C10">
        <v>0.65233083618937915</v>
      </c>
      <c r="D10">
        <v>0.63012950774923471</v>
      </c>
      <c r="E10">
        <v>0.66070182887992546</v>
      </c>
      <c r="F10">
        <v>0.66033787267598876</v>
      </c>
      <c r="G10">
        <v>0.52376866311995951</v>
      </c>
      <c r="H10">
        <v>0.45529431954693722</v>
      </c>
      <c r="I10">
        <v>0.49854127338253018</v>
      </c>
      <c r="J10">
        <v>0.54226776324659653</v>
      </c>
      <c r="K10">
        <v>0.53336928677362905</v>
      </c>
      <c r="L10">
        <v>0.54995281110961391</v>
      </c>
      <c r="M10">
        <f t="shared" si="0"/>
        <v>0.57066941626737955</v>
      </c>
      <c r="N10">
        <f t="shared" si="1"/>
        <v>7.4304965623761959E-2</v>
      </c>
    </row>
    <row r="11" spans="1:15">
      <c r="A11" s="240"/>
      <c r="B11" s="102">
        <v>60</v>
      </c>
      <c r="C11">
        <v>0.50565648600285151</v>
      </c>
      <c r="D11">
        <v>0.46889690940523537</v>
      </c>
      <c r="E11">
        <v>0.51111582906190334</v>
      </c>
      <c r="F11">
        <v>0.50492857359497789</v>
      </c>
      <c r="G11">
        <v>0.33276128367942381</v>
      </c>
      <c r="H11">
        <v>0.33327612836794268</v>
      </c>
      <c r="I11">
        <v>0.34717693495795476</v>
      </c>
      <c r="J11">
        <v>0.34447889982472757</v>
      </c>
      <c r="K11">
        <v>0.33760280436834367</v>
      </c>
      <c r="L11">
        <v>0.35823109073749559</v>
      </c>
      <c r="M11">
        <f t="shared" si="0"/>
        <v>0.40441249400008561</v>
      </c>
      <c r="N11">
        <f t="shared" si="1"/>
        <v>8.1347095651658541E-2</v>
      </c>
    </row>
    <row r="12" spans="1:15">
      <c r="A12" s="240"/>
      <c r="B12" s="102">
        <v>80</v>
      </c>
      <c r="C12">
        <v>0.40848017955172766</v>
      </c>
      <c r="D12">
        <v>0.42776985836037767</v>
      </c>
      <c r="E12">
        <v>0.43286524521549286</v>
      </c>
      <c r="F12">
        <v>0.44633162476115412</v>
      </c>
      <c r="G12">
        <v>0.24626737600823775</v>
      </c>
      <c r="H12">
        <v>0.23854470568045327</v>
      </c>
      <c r="I12">
        <v>0.26274240604084464</v>
      </c>
      <c r="J12">
        <v>0.29230146959687259</v>
      </c>
      <c r="K12">
        <v>0.31818794660914179</v>
      </c>
      <c r="L12">
        <v>0.29472832681677291</v>
      </c>
      <c r="M12">
        <f t="shared" si="0"/>
        <v>0.33682191386410754</v>
      </c>
      <c r="N12">
        <f t="shared" si="1"/>
        <v>8.3046577389641801E-2</v>
      </c>
      <c r="O12">
        <f>TTEST(C7:L7,C12:L12,2,2)</f>
        <v>9.7492444971192008E-5</v>
      </c>
    </row>
    <row r="13" spans="1:15">
      <c r="A13" s="240" t="s">
        <v>27</v>
      </c>
      <c r="B13" s="102">
        <v>0</v>
      </c>
      <c r="C13">
        <v>1.008012568735271</v>
      </c>
      <c r="D13">
        <v>0.96590730557737636</v>
      </c>
      <c r="E13">
        <v>1.040062843676355</v>
      </c>
      <c r="F13">
        <v>0.98601728201099759</v>
      </c>
      <c r="G13">
        <v>0.9818451278251209</v>
      </c>
      <c r="H13">
        <v>0.92738051130048194</v>
      </c>
      <c r="I13">
        <v>1.0907743608743985</v>
      </c>
      <c r="J13">
        <v>0.99335904027420752</v>
      </c>
      <c r="K13">
        <v>0.99785775492716411</v>
      </c>
      <c r="L13">
        <v>1.0087832047986292</v>
      </c>
      <c r="M13">
        <f t="shared" si="0"/>
        <v>1.0000000000000004</v>
      </c>
      <c r="N13">
        <f t="shared" si="1"/>
        <v>4.3456327090687488E-2</v>
      </c>
    </row>
    <row r="14" spans="1:15">
      <c r="A14" s="240"/>
      <c r="B14" s="102">
        <v>20</v>
      </c>
      <c r="C14">
        <v>0.86472898664571884</v>
      </c>
      <c r="D14">
        <v>0.8062843676355067</v>
      </c>
      <c r="E14">
        <v>0.82953652788688148</v>
      </c>
      <c r="F14">
        <v>0.87981146897093498</v>
      </c>
      <c r="G14">
        <v>0.87291589477584319</v>
      </c>
      <c r="H14">
        <v>0.82956650611337546</v>
      </c>
      <c r="I14">
        <v>0.92182289736939627</v>
      </c>
      <c r="J14">
        <v>0.8725364181662385</v>
      </c>
      <c r="K14">
        <v>0.8892459297343619</v>
      </c>
      <c r="L14">
        <v>0.89117395029991464</v>
      </c>
      <c r="M14">
        <f t="shared" si="0"/>
        <v>0.86576229475981725</v>
      </c>
      <c r="N14">
        <f t="shared" si="1"/>
        <v>3.4633957955416524E-2</v>
      </c>
    </row>
    <row r="15" spans="1:15">
      <c r="A15" s="240"/>
      <c r="B15" s="102">
        <v>40</v>
      </c>
      <c r="C15">
        <v>0.63786331500392779</v>
      </c>
      <c r="D15">
        <v>0.59575805184603303</v>
      </c>
      <c r="E15">
        <v>0.61775333857030634</v>
      </c>
      <c r="F15">
        <v>0.54108405341712495</v>
      </c>
      <c r="G15">
        <v>0.58836606150426085</v>
      </c>
      <c r="H15">
        <v>0.55390885513153021</v>
      </c>
      <c r="I15">
        <v>0.61281956280103755</v>
      </c>
      <c r="J15">
        <v>0.58076263924593008</v>
      </c>
      <c r="K15">
        <v>0.56855184233076284</v>
      </c>
      <c r="L15">
        <v>0.56405312767780669</v>
      </c>
      <c r="M15">
        <f t="shared" si="0"/>
        <v>0.586092084752872</v>
      </c>
      <c r="N15">
        <f t="shared" si="1"/>
        <v>3.0512141707306775E-2</v>
      </c>
    </row>
    <row r="16" spans="1:15">
      <c r="A16" s="240"/>
      <c r="B16" s="102">
        <v>60</v>
      </c>
      <c r="C16">
        <v>0.51657501963864882</v>
      </c>
      <c r="D16">
        <v>0.5278868813825609</v>
      </c>
      <c r="E16">
        <v>0.46441476826394346</v>
      </c>
      <c r="F16">
        <v>0.45750196386488617</v>
      </c>
      <c r="G16">
        <v>0.49722119303445728</v>
      </c>
      <c r="H16">
        <v>0.43275287143386443</v>
      </c>
      <c r="I16">
        <v>0.42386068914412722</v>
      </c>
      <c r="J16">
        <v>0.45029991431019728</v>
      </c>
      <c r="K16">
        <v>0.42330762639245961</v>
      </c>
      <c r="L16">
        <v>0.41945158526135412</v>
      </c>
      <c r="M16">
        <f t="shared" si="0"/>
        <v>0.46132725127264995</v>
      </c>
      <c r="N16">
        <f t="shared" si="1"/>
        <v>3.991093530352563E-2</v>
      </c>
    </row>
    <row r="17" spans="1:24">
      <c r="A17" s="240"/>
      <c r="B17" s="102">
        <v>80</v>
      </c>
      <c r="C17">
        <v>0.44681853888452477</v>
      </c>
      <c r="D17">
        <v>0.45938727415553809</v>
      </c>
      <c r="E17">
        <v>0.43739198743126473</v>
      </c>
      <c r="F17">
        <v>0.44179104477611947</v>
      </c>
      <c r="G17">
        <v>0.38051130048165976</v>
      </c>
      <c r="H17">
        <v>0.34271952575027775</v>
      </c>
      <c r="I17">
        <v>0.34938866246758049</v>
      </c>
      <c r="J17">
        <v>0.37382176520994026</v>
      </c>
      <c r="K17">
        <v>0.36546700942587856</v>
      </c>
      <c r="L17">
        <v>0.31469580119965757</v>
      </c>
      <c r="M17">
        <f t="shared" si="0"/>
        <v>0.39119929097824413</v>
      </c>
      <c r="N17">
        <f t="shared" si="1"/>
        <v>5.1062004403452745E-2</v>
      </c>
      <c r="O17">
        <f>TTEST(C7:L7,C17:L17,2,2)</f>
        <v>1.333420194714221E-8</v>
      </c>
    </row>
    <row r="18" spans="1:24">
      <c r="A18" s="240" t="s">
        <v>28</v>
      </c>
      <c r="B18" s="102">
        <v>0</v>
      </c>
      <c r="C18">
        <v>1.0018663680477791</v>
      </c>
      <c r="D18">
        <v>1.028742067935797</v>
      </c>
      <c r="E18">
        <v>0.96155281821575211</v>
      </c>
      <c r="F18">
        <v>1.0078387458006719</v>
      </c>
      <c r="G18">
        <v>1.0206533192834537</v>
      </c>
      <c r="H18">
        <v>0.9903055848261304</v>
      </c>
      <c r="I18">
        <v>0.98904109589040867</v>
      </c>
      <c r="J18">
        <v>0.9475134116282441</v>
      </c>
      <c r="K18">
        <v>1.0014499057561257</v>
      </c>
      <c r="L18">
        <v>1.0510366826156299</v>
      </c>
      <c r="M18">
        <f t="shared" si="0"/>
        <v>0.99999999999999933</v>
      </c>
      <c r="N18">
        <f t="shared" si="1"/>
        <v>3.0498720450539619E-2</v>
      </c>
    </row>
    <row r="19" spans="1:24">
      <c r="A19" s="240"/>
      <c r="B19" s="102">
        <v>20</v>
      </c>
      <c r="C19">
        <v>0.89884285181037693</v>
      </c>
      <c r="D19">
        <v>0.86848326489983818</v>
      </c>
      <c r="E19">
        <v>0.84807764091078763</v>
      </c>
      <c r="F19">
        <v>0.82369043175314161</v>
      </c>
      <c r="G19">
        <v>0.78672286617491904</v>
      </c>
      <c r="H19">
        <v>0.81643835616438176</v>
      </c>
      <c r="I19">
        <v>0.77028451001053555</v>
      </c>
      <c r="J19">
        <v>0.81963172393794381</v>
      </c>
      <c r="K19">
        <v>0.87922285051471627</v>
      </c>
      <c r="L19">
        <v>0.86921850079744811</v>
      </c>
      <c r="M19">
        <f t="shared" si="0"/>
        <v>0.83806129969740883</v>
      </c>
      <c r="N19">
        <f t="shared" si="1"/>
        <v>4.1671086903399206E-2</v>
      </c>
    </row>
    <row r="20" spans="1:24">
      <c r="A20" s="240"/>
      <c r="B20" s="102">
        <v>40</v>
      </c>
      <c r="C20">
        <v>0.64053751399776038</v>
      </c>
      <c r="D20">
        <v>0.65795694911036462</v>
      </c>
      <c r="E20">
        <v>0.67587408236904323</v>
      </c>
      <c r="F20">
        <v>0.6285927584919746</v>
      </c>
      <c r="G20">
        <v>0.56354056902001959</v>
      </c>
      <c r="H20">
        <v>0.57492096944151594</v>
      </c>
      <c r="I20">
        <v>0.58377239199156861</v>
      </c>
      <c r="J20">
        <v>0.57952733072350282</v>
      </c>
      <c r="K20">
        <v>0.59866608670436405</v>
      </c>
      <c r="L20">
        <v>0.59997100188487729</v>
      </c>
      <c r="M20">
        <f t="shared" si="0"/>
        <v>0.6103359653734991</v>
      </c>
      <c r="N20">
        <f t="shared" si="1"/>
        <v>3.822577940269492E-2</v>
      </c>
    </row>
    <row r="21" spans="1:24">
      <c r="A21" s="240"/>
      <c r="B21" s="102">
        <v>60</v>
      </c>
      <c r="C21">
        <v>0.54796565882792092</v>
      </c>
      <c r="D21">
        <v>0.52009456264775422</v>
      </c>
      <c r="E21">
        <v>0.53552320517606078</v>
      </c>
      <c r="F21">
        <v>0.53303471444568873</v>
      </c>
      <c r="G21">
        <v>0.49209694415173738</v>
      </c>
      <c r="H21">
        <v>0.46427818756585765</v>
      </c>
      <c r="I21">
        <v>0.45036880927291767</v>
      </c>
      <c r="J21">
        <v>0.44599101058431195</v>
      </c>
      <c r="K21">
        <v>0.45904016238944462</v>
      </c>
      <c r="L21">
        <v>0.45773524720893122</v>
      </c>
      <c r="M21">
        <f t="shared" si="0"/>
        <v>0.49061285022706247</v>
      </c>
      <c r="N21">
        <f t="shared" si="1"/>
        <v>3.9943363184333454E-2</v>
      </c>
    </row>
    <row r="22" spans="1:24">
      <c r="A22" s="240"/>
      <c r="B22" s="102">
        <v>80</v>
      </c>
      <c r="C22">
        <v>0.47828791837750401</v>
      </c>
      <c r="D22">
        <v>0.47480403135498328</v>
      </c>
      <c r="E22">
        <v>0.5071544108498196</v>
      </c>
      <c r="F22">
        <v>0.49919124051262909</v>
      </c>
      <c r="G22">
        <v>0.32581664910431946</v>
      </c>
      <c r="H22">
        <v>0.36628029504741727</v>
      </c>
      <c r="I22">
        <v>0.3719704952581655</v>
      </c>
      <c r="J22">
        <v>0.37552559083659542</v>
      </c>
      <c r="K22">
        <v>0.33507322024068414</v>
      </c>
      <c r="L22">
        <v>0.3707409018413802</v>
      </c>
      <c r="M22">
        <f t="shared" si="0"/>
        <v>0.41048447534234977</v>
      </c>
      <c r="N22">
        <f t="shared" si="1"/>
        <v>7.0744287908357281E-2</v>
      </c>
      <c r="O22">
        <f>TTEST(C7:L7,C22:L22,2,2)</f>
        <v>9.8961794280021684E-8</v>
      </c>
    </row>
    <row r="23" spans="1:24">
      <c r="A23" s="5"/>
    </row>
    <row r="24" spans="1:24">
      <c r="A24" s="5"/>
    </row>
    <row r="25" spans="1:24">
      <c r="A25" s="14" t="s">
        <v>29</v>
      </c>
    </row>
    <row r="26" spans="1:24">
      <c r="B26" s="239" t="s">
        <v>23</v>
      </c>
      <c r="C26" s="239"/>
      <c r="D26" s="239"/>
      <c r="E26" s="239"/>
      <c r="F26" s="239"/>
      <c r="G26" s="239"/>
      <c r="H26" s="239"/>
      <c r="I26" s="239"/>
      <c r="J26" s="239"/>
      <c r="K26" s="3"/>
      <c r="L26" s="3"/>
      <c r="M26" s="3"/>
      <c r="N26" s="3"/>
      <c r="O26" s="3"/>
      <c r="P26" s="239" t="s">
        <v>24</v>
      </c>
      <c r="Q26" s="239"/>
      <c r="R26" s="239"/>
      <c r="S26" s="239"/>
      <c r="T26" s="239"/>
      <c r="U26" s="239"/>
    </row>
    <row r="27" spans="1:24"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 t="s">
        <v>20</v>
      </c>
      <c r="L27" t="s">
        <v>21</v>
      </c>
      <c r="M27" t="s">
        <v>22</v>
      </c>
      <c r="P27">
        <v>1</v>
      </c>
      <c r="Q27">
        <v>2</v>
      </c>
      <c r="R27">
        <v>3</v>
      </c>
      <c r="S27">
        <v>4</v>
      </c>
      <c r="T27">
        <v>5</v>
      </c>
      <c r="U27">
        <v>6</v>
      </c>
      <c r="V27" t="s">
        <v>20</v>
      </c>
      <c r="W27" t="s">
        <v>21</v>
      </c>
      <c r="X27" t="s">
        <v>22</v>
      </c>
    </row>
    <row r="28" spans="1:24">
      <c r="A28" t="s">
        <v>16</v>
      </c>
      <c r="B28">
        <v>1.0191199736236953</v>
      </c>
      <c r="C28">
        <v>1.0623976786920082</v>
      </c>
      <c r="D28">
        <v>0.91848234768429349</v>
      </c>
      <c r="E28" s="1">
        <v>0.98847712267426768</v>
      </c>
      <c r="F28" s="1">
        <v>1.009247128234585</v>
      </c>
      <c r="G28" s="1">
        <v>1.0022757490911449</v>
      </c>
      <c r="H28">
        <v>0.99921572168625383</v>
      </c>
      <c r="I28">
        <v>0.95189086472122075</v>
      </c>
      <c r="J28">
        <v>1.0488934135925216</v>
      </c>
      <c r="O28" t="s">
        <v>16</v>
      </c>
      <c r="P28">
        <v>1.0735941493392116</v>
      </c>
      <c r="Q28">
        <v>1.0298603461786335</v>
      </c>
      <c r="R28">
        <v>0.89654550448215109</v>
      </c>
      <c r="S28">
        <v>0.96641503651483951</v>
      </c>
      <c r="T28">
        <v>1.1256160514969717</v>
      </c>
      <c r="U28">
        <v>0.90796891198818153</v>
      </c>
    </row>
    <row r="29" spans="1:24">
      <c r="A29" t="s">
        <v>1</v>
      </c>
      <c r="B29">
        <v>1.1412835195780562</v>
      </c>
      <c r="C29">
        <v>1.395379199302295</v>
      </c>
      <c r="D29">
        <v>1.347847461232152</v>
      </c>
      <c r="E29" s="1">
        <v>1.0704960569294988</v>
      </c>
      <c r="F29" s="1">
        <v>1.0557582213750571</v>
      </c>
      <c r="G29" s="1">
        <v>1.0268884572916448</v>
      </c>
      <c r="H29">
        <v>0.99460901656418077</v>
      </c>
      <c r="I29">
        <v>1.008493241029889</v>
      </c>
      <c r="J29">
        <v>0.8902000055959568</v>
      </c>
      <c r="K29">
        <f t="shared" ref="K29:K39" si="2">AVERAGE(B29:J29)</f>
        <v>1.1034394643220813</v>
      </c>
      <c r="L29">
        <f t="shared" ref="L29:L39" si="3">STDEV(B29:J29)</f>
        <v>0.16656267381362491</v>
      </c>
      <c r="M29">
        <f>TTEST(B28:J28,B29:J29,2,2)</f>
        <v>9.0747379680335277E-2</v>
      </c>
      <c r="O29" t="s">
        <v>2</v>
      </c>
      <c r="P29">
        <v>0.86800908505480923</v>
      </c>
      <c r="Q29">
        <v>1.1140253390792234</v>
      </c>
      <c r="R29">
        <v>1.0109993347230901</v>
      </c>
      <c r="S29">
        <v>0.83550177996283026</v>
      </c>
      <c r="T29">
        <v>1.014461987133823</v>
      </c>
      <c r="U29">
        <v>0.90796891198818153</v>
      </c>
      <c r="V29">
        <f t="shared" ref="V29:V39" si="4">AVERAGE(P29:U29)</f>
        <v>0.95849440632365945</v>
      </c>
      <c r="W29">
        <f t="shared" ref="W29:W39" si="5">STDEV(P29:U29)</f>
        <v>0.10577959513431331</v>
      </c>
      <c r="X29">
        <f>TTEST(P28:U28,P29:U29,2,2)</f>
        <v>0.48509347656532342</v>
      </c>
    </row>
    <row r="30" spans="1:24">
      <c r="A30" t="s">
        <v>17</v>
      </c>
      <c r="B30">
        <v>1.0326041326330717</v>
      </c>
      <c r="C30">
        <v>0.98369793368346548</v>
      </c>
      <c r="D30">
        <v>0.98369793368346548</v>
      </c>
      <c r="E30">
        <v>1.0472723118409011</v>
      </c>
      <c r="F30">
        <v>1.0842042901591542</v>
      </c>
      <c r="G30">
        <v>0.86852339799993672</v>
      </c>
      <c r="H30">
        <v>0.98547281122060482</v>
      </c>
      <c r="I30">
        <v>1.1800827054176219</v>
      </c>
      <c r="J30">
        <v>0.83444448336176769</v>
      </c>
      <c r="O30" t="s">
        <v>17</v>
      </c>
      <c r="P30">
        <v>0.98389939768328072</v>
      </c>
      <c r="Q30">
        <v>1.0917047352553102</v>
      </c>
      <c r="R30">
        <v>0.92439586706140631</v>
      </c>
      <c r="S30">
        <v>1.0383457366005151</v>
      </c>
      <c r="T30">
        <v>1.08243987832139</v>
      </c>
      <c r="U30">
        <v>0.87921438507810268</v>
      </c>
    </row>
    <row r="31" spans="1:24">
      <c r="A31" t="s">
        <v>3</v>
      </c>
      <c r="B31">
        <v>1.0579616095810815</v>
      </c>
      <c r="C31">
        <v>1.09527054517006</v>
      </c>
      <c r="D31">
        <v>1.0506537349354581</v>
      </c>
      <c r="E31">
        <v>0.92656876473879612</v>
      </c>
      <c r="F31">
        <v>0.99307181326207639</v>
      </c>
      <c r="G31">
        <v>1.1809680660399149</v>
      </c>
      <c r="H31">
        <v>0.89433545322695296</v>
      </c>
      <c r="I31">
        <v>1.1010560968966574</v>
      </c>
      <c r="J31">
        <v>0.99232731668858609</v>
      </c>
      <c r="K31">
        <f t="shared" si="2"/>
        <v>1.0324681556155093</v>
      </c>
      <c r="L31">
        <f t="shared" si="3"/>
        <v>9.0235791060914117E-2</v>
      </c>
      <c r="M31">
        <f>TTEST(B30:J30,B31:J31,2,2)</f>
        <v>0.49190083866472789</v>
      </c>
      <c r="O31" t="s">
        <v>4</v>
      </c>
      <c r="P31">
        <v>0.80001332250306323</v>
      </c>
      <c r="Q31">
        <v>0.70129625563523501</v>
      </c>
      <c r="R31">
        <v>0.88153877283556847</v>
      </c>
      <c r="S31">
        <v>1.0216871961698584</v>
      </c>
      <c r="T31">
        <v>1.1899933922438193</v>
      </c>
      <c r="U31">
        <v>1.1736104015618489</v>
      </c>
      <c r="V31">
        <f t="shared" si="4"/>
        <v>0.96135655682489884</v>
      </c>
      <c r="W31">
        <f t="shared" si="5"/>
        <v>0.20049945701523694</v>
      </c>
      <c r="X31">
        <f>TTEST(P30:U30,P31:U31,2,2)</f>
        <v>0.67375621719454992</v>
      </c>
    </row>
    <row r="32" spans="1:24">
      <c r="A32" t="s">
        <v>5</v>
      </c>
      <c r="B32">
        <v>0.93243654384403329</v>
      </c>
      <c r="C32">
        <v>1.1479640417522241</v>
      </c>
      <c r="D32">
        <v>0.91959941440374182</v>
      </c>
      <c r="E32">
        <v>0.92007437366429912</v>
      </c>
      <c r="F32">
        <v>1.1973312925688759</v>
      </c>
      <c r="G32">
        <v>0.88259433376682894</v>
      </c>
      <c r="H32">
        <v>0.95036311007714325</v>
      </c>
      <c r="I32">
        <v>1.099273779845712</v>
      </c>
      <c r="J32">
        <v>0.95036311007714325</v>
      </c>
      <c r="O32" t="s">
        <v>5</v>
      </c>
      <c r="P32">
        <v>0.91944839263122213</v>
      </c>
      <c r="Q32">
        <v>1.1086780689924149</v>
      </c>
      <c r="R32">
        <v>0.97187353837636392</v>
      </c>
      <c r="S32">
        <v>0.92951241561579556</v>
      </c>
      <c r="T32">
        <v>1.0101335472004966</v>
      </c>
      <c r="U32">
        <v>1.0603540371837081</v>
      </c>
    </row>
    <row r="33" spans="1:24">
      <c r="A33" t="s">
        <v>6</v>
      </c>
      <c r="B33">
        <v>7.5838668877991081E-2</v>
      </c>
      <c r="C33">
        <v>9.0815190968040735E-2</v>
      </c>
      <c r="D33">
        <v>0.10217240113722863</v>
      </c>
      <c r="E33">
        <v>0.18511440327285428</v>
      </c>
      <c r="F33">
        <v>0.21560896283095946</v>
      </c>
      <c r="G33">
        <v>0.21117179453830734</v>
      </c>
      <c r="H33">
        <v>0.14795367206866714</v>
      </c>
      <c r="I33">
        <v>0.17232661109971678</v>
      </c>
      <c r="J33">
        <v>0.16761433085693209</v>
      </c>
      <c r="K33">
        <f t="shared" si="2"/>
        <v>0.15206844840563305</v>
      </c>
      <c r="L33">
        <f t="shared" si="3"/>
        <v>5.1652919809039764E-2</v>
      </c>
      <c r="M33">
        <f>TTEST(B32:J32,B33:J33,2,2)</f>
        <v>8.8756181967632106E-13</v>
      </c>
      <c r="O33" t="s">
        <v>7</v>
      </c>
      <c r="P33">
        <v>7.1076042862348754E-2</v>
      </c>
      <c r="Q33">
        <v>7.5651220709460953E-2</v>
      </c>
      <c r="R33">
        <v>9.3785400823302417E-2</v>
      </c>
      <c r="S33">
        <v>9.179415102829977E-2</v>
      </c>
      <c r="T33">
        <v>0.11538647554544962</v>
      </c>
      <c r="U33">
        <v>0.11699721071886895</v>
      </c>
      <c r="V33">
        <f t="shared" si="4"/>
        <v>9.4115083614621745E-2</v>
      </c>
      <c r="W33">
        <f t="shared" si="5"/>
        <v>1.9252381185029685E-2</v>
      </c>
      <c r="X33">
        <f>TTEST(P32:U32,P33:U33,2,2)</f>
        <v>5.9103082961095548E-11</v>
      </c>
    </row>
    <row r="34" spans="1:24">
      <c r="A34" t="s">
        <v>18</v>
      </c>
      <c r="B34">
        <v>1.052002280808388</v>
      </c>
      <c r="C34">
        <v>1.0815780905728209</v>
      </c>
      <c r="D34">
        <v>0.86641962861878685</v>
      </c>
      <c r="E34">
        <v>0.9643848703147162</v>
      </c>
      <c r="F34">
        <v>1.1232514487375751</v>
      </c>
      <c r="G34">
        <v>0.91236368094771036</v>
      </c>
      <c r="H34">
        <v>0.94880799376447811</v>
      </c>
      <c r="I34">
        <v>0.92286278927934517</v>
      </c>
      <c r="J34">
        <v>1.1283292169561747</v>
      </c>
      <c r="O34" t="s">
        <v>18</v>
      </c>
      <c r="P34">
        <v>1.052002280808388</v>
      </c>
      <c r="Q34">
        <v>1.0815780905728209</v>
      </c>
      <c r="R34">
        <v>0.86641962861878685</v>
      </c>
      <c r="S34">
        <v>0.98058769440055715</v>
      </c>
      <c r="T34">
        <v>1.0656388332691344</v>
      </c>
      <c r="U34">
        <v>0.95377347233030885</v>
      </c>
    </row>
    <row r="35" spans="1:24">
      <c r="A35" s="2" t="s">
        <v>8</v>
      </c>
      <c r="B35">
        <v>0.10035176055820715</v>
      </c>
      <c r="C35">
        <v>0.1270209026430773</v>
      </c>
      <c r="D35">
        <v>0.13996498244567182</v>
      </c>
      <c r="E35">
        <v>0.1785435088606652</v>
      </c>
      <c r="F35">
        <v>0.22914736311352954</v>
      </c>
      <c r="G35">
        <v>0.28407575047255779</v>
      </c>
      <c r="H35">
        <v>0.19177963084725758</v>
      </c>
      <c r="I35">
        <v>0.19177963084725758</v>
      </c>
      <c r="J35">
        <v>0.1728414810204249</v>
      </c>
      <c r="K35">
        <f t="shared" si="2"/>
        <v>0.17950055675651655</v>
      </c>
      <c r="L35">
        <f t="shared" si="3"/>
        <v>5.5146730121989326E-2</v>
      </c>
      <c r="M35">
        <f>TTEST(B34:J34,B35:J35,2,2)</f>
        <v>2.287903170153179E-13</v>
      </c>
      <c r="O35" s="2" t="s">
        <v>9</v>
      </c>
      <c r="P35">
        <v>0.20116778084305054</v>
      </c>
      <c r="Q35">
        <v>0.26544247821503342</v>
      </c>
      <c r="R35">
        <v>0.26360893308555833</v>
      </c>
      <c r="S35">
        <v>0.24065726735551349</v>
      </c>
      <c r="T35">
        <v>0.27263674006638383</v>
      </c>
      <c r="U35">
        <v>0.30250940374175539</v>
      </c>
      <c r="V35">
        <f t="shared" si="4"/>
        <v>0.25767043388454919</v>
      </c>
      <c r="W35">
        <f t="shared" si="5"/>
        <v>3.4094549771164183E-2</v>
      </c>
      <c r="X35">
        <f>TTEST(P34:U34,P35:U35,2,2)</f>
        <v>1.7929669673716801E-9</v>
      </c>
    </row>
    <row r="36" spans="1:24">
      <c r="A36" s="2" t="s">
        <v>10</v>
      </c>
      <c r="B36">
        <v>0.9973669939384544</v>
      </c>
      <c r="C36">
        <v>1.032539065021598</v>
      </c>
      <c r="D36">
        <v>0.97009394103995727</v>
      </c>
      <c r="E36">
        <v>0.99684677209352035</v>
      </c>
      <c r="F36">
        <v>1.1293116442138824</v>
      </c>
      <c r="G36">
        <v>0.87384158369260079</v>
      </c>
      <c r="H36">
        <v>0.79368163081487764</v>
      </c>
      <c r="I36">
        <v>1.099335941507408</v>
      </c>
      <c r="J36">
        <v>1.1069824276777112</v>
      </c>
      <c r="O36" s="2" t="s">
        <v>10</v>
      </c>
      <c r="P36" s="1">
        <v>0.86646403521017612</v>
      </c>
      <c r="Q36" s="1">
        <v>1.059373828619562</v>
      </c>
      <c r="R36" s="1">
        <v>1.074162136170262</v>
      </c>
      <c r="S36">
        <v>0.88462137751566705</v>
      </c>
      <c r="T36">
        <v>0.94811371681359269</v>
      </c>
      <c r="U36">
        <v>1.1672649056707363</v>
      </c>
    </row>
    <row r="37" spans="1:24">
      <c r="A37" t="s">
        <v>11</v>
      </c>
      <c r="B37">
        <v>0.28774505334875705</v>
      </c>
      <c r="C37">
        <v>0.40133059068183774</v>
      </c>
      <c r="D37">
        <v>0.40133059068183774</v>
      </c>
      <c r="E37">
        <v>0.41239831210026834</v>
      </c>
      <c r="F37">
        <v>0.42106367727555377</v>
      </c>
      <c r="G37">
        <v>0.48367515343543094</v>
      </c>
      <c r="H37">
        <v>0.6536690617094123</v>
      </c>
      <c r="I37">
        <v>0.5458711367376069</v>
      </c>
      <c r="J37">
        <v>0.44032245404660553</v>
      </c>
      <c r="K37">
        <f t="shared" si="2"/>
        <v>0.44971178111303456</v>
      </c>
      <c r="L37">
        <f t="shared" si="3"/>
        <v>0.10320766263077841</v>
      </c>
      <c r="M37">
        <f>TTEST(B36:J36,B37:J37,2,2)</f>
        <v>8.2365681498194795E-9</v>
      </c>
      <c r="O37" t="s">
        <v>12</v>
      </c>
      <c r="P37" s="1">
        <v>0.36430325057725449</v>
      </c>
      <c r="Q37" s="1">
        <v>0.37195803627392221</v>
      </c>
      <c r="R37" s="1">
        <v>0.45162954485342394</v>
      </c>
      <c r="S37">
        <v>0.57162147063740387</v>
      </c>
      <c r="T37">
        <v>0.55985767087876248</v>
      </c>
      <c r="U37">
        <v>0.46753037755015819</v>
      </c>
      <c r="V37">
        <f t="shared" si="4"/>
        <v>0.46448339179515424</v>
      </c>
      <c r="W37">
        <f t="shared" si="5"/>
        <v>8.870888192383812E-2</v>
      </c>
      <c r="X37">
        <f>TTEST(P36:U36,P37:U37,2,2)</f>
        <v>4.8790133800302713E-6</v>
      </c>
    </row>
    <row r="38" spans="1:24">
      <c r="A38" t="s">
        <v>13</v>
      </c>
      <c r="B38">
        <v>1.0275096679570048</v>
      </c>
      <c r="C38">
        <v>1.0204121402371011</v>
      </c>
      <c r="D38">
        <v>0.95207819180590003</v>
      </c>
      <c r="E38">
        <v>0.78293062021465731</v>
      </c>
      <c r="F38">
        <v>1.054790419909466</v>
      </c>
      <c r="G38">
        <v>1.1622789598758794</v>
      </c>
      <c r="H38">
        <v>0.90397092150047598</v>
      </c>
      <c r="I38">
        <v>1.1601796912975135</v>
      </c>
      <c r="J38">
        <v>0.9358493872020105</v>
      </c>
      <c r="O38" t="s">
        <v>13</v>
      </c>
      <c r="P38">
        <v>0.9922384751038581</v>
      </c>
      <c r="Q38">
        <v>1.1319096498870966</v>
      </c>
      <c r="R38">
        <v>0.87585187500904604</v>
      </c>
      <c r="S38">
        <v>0.92923513689766424</v>
      </c>
      <c r="T38">
        <v>1.0748353029191409</v>
      </c>
      <c r="U38">
        <v>0.99592956018319445</v>
      </c>
    </row>
    <row r="39" spans="1:24">
      <c r="A39" t="s">
        <v>14</v>
      </c>
      <c r="B39">
        <v>0.33044573989815301</v>
      </c>
      <c r="C39">
        <v>0.30618707769215858</v>
      </c>
      <c r="D39">
        <v>0.30197170971325593</v>
      </c>
      <c r="E39">
        <v>0.26583869845104541</v>
      </c>
      <c r="F39">
        <v>0.23303572400939498</v>
      </c>
      <c r="G39">
        <v>0.19460531791548913</v>
      </c>
      <c r="H39">
        <v>0.22756463412369793</v>
      </c>
      <c r="I39">
        <v>0.20226915953319743</v>
      </c>
      <c r="J39">
        <v>0.25425503878651834</v>
      </c>
      <c r="K39">
        <f t="shared" si="2"/>
        <v>0.25735256668032341</v>
      </c>
      <c r="L39">
        <f t="shared" si="3"/>
        <v>4.7762337682615716E-2</v>
      </c>
      <c r="M39">
        <f>TTEST(B38:J38,B39:J39,2,2)</f>
        <v>1.1386669693378388E-11</v>
      </c>
      <c r="O39" t="s">
        <v>15</v>
      </c>
      <c r="P39">
        <v>0.25680742234022025</v>
      </c>
      <c r="Q39">
        <v>0.25859365922124417</v>
      </c>
      <c r="R39">
        <v>0.25680742234022025</v>
      </c>
      <c r="S39">
        <v>0.12564707102131611</v>
      </c>
      <c r="T39">
        <v>0.13098276948969456</v>
      </c>
      <c r="U39">
        <v>0.1504596918457683</v>
      </c>
      <c r="V39">
        <f t="shared" si="4"/>
        <v>0.19654967270974397</v>
      </c>
      <c r="W39">
        <f t="shared" si="5"/>
        <v>6.7174300299138817E-2</v>
      </c>
      <c r="X39">
        <f>TTEST(P38:U38,P39:U39,2,2)</f>
        <v>9.7455247561184316E-9</v>
      </c>
    </row>
  </sheetData>
  <mergeCells count="6">
    <mergeCell ref="P26:U26"/>
    <mergeCell ref="A3:A7"/>
    <mergeCell ref="A8:A12"/>
    <mergeCell ref="A13:A17"/>
    <mergeCell ref="A18:A22"/>
    <mergeCell ref="B26:J2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EE8B6-F1AE-46CE-876A-374CA1D3DAF3}">
  <dimension ref="A1:C17"/>
  <sheetViews>
    <sheetView tabSelected="1" workbookViewId="0">
      <selection activeCell="I14" sqref="I14"/>
    </sheetView>
  </sheetViews>
  <sheetFormatPr defaultRowHeight="15"/>
  <cols>
    <col min="1" max="1" width="18.42578125" customWidth="1"/>
    <col min="2" max="2" width="9.7109375" customWidth="1"/>
  </cols>
  <sheetData>
    <row r="1" spans="1:3">
      <c r="A1" s="184" t="s">
        <v>312</v>
      </c>
    </row>
    <row r="3" spans="1:3">
      <c r="A3" t="s">
        <v>311</v>
      </c>
      <c r="B3" t="s">
        <v>76</v>
      </c>
      <c r="C3" t="s">
        <v>77</v>
      </c>
    </row>
    <row r="4" spans="1:3">
      <c r="A4">
        <v>1</v>
      </c>
      <c r="B4">
        <v>-67.937903956401001</v>
      </c>
      <c r="C4">
        <v>-73.833971093874396</v>
      </c>
    </row>
    <row r="5" spans="1:3">
      <c r="A5">
        <v>2</v>
      </c>
      <c r="B5">
        <v>-53.431073628598803</v>
      </c>
      <c r="C5">
        <v>-66.709228946347096</v>
      </c>
    </row>
    <row r="6" spans="1:3">
      <c r="A6">
        <v>3</v>
      </c>
      <c r="B6">
        <v>-65.814712324754495</v>
      </c>
      <c r="C6">
        <v>-73.099442398815896</v>
      </c>
    </row>
    <row r="7" spans="1:3">
      <c r="A7">
        <v>4</v>
      </c>
      <c r="B7">
        <v>-63.539209613540201</v>
      </c>
      <c r="C7">
        <v>-71.549122902295494</v>
      </c>
    </row>
    <row r="8" spans="1:3">
      <c r="A8">
        <v>5</v>
      </c>
      <c r="B8">
        <v>-72.5609795923083</v>
      </c>
      <c r="C8">
        <v>-64.243562217940095</v>
      </c>
    </row>
    <row r="9" spans="1:3">
      <c r="A9">
        <v>6</v>
      </c>
      <c r="B9">
        <v>-51.707543389544298</v>
      </c>
      <c r="C9">
        <v>-70.223478287945895</v>
      </c>
    </row>
    <row r="10" spans="1:3">
      <c r="A10">
        <v>7</v>
      </c>
      <c r="B10">
        <v>-62.503679278350297</v>
      </c>
      <c r="C10">
        <v>-71.049764773481002</v>
      </c>
    </row>
    <row r="11" spans="1:3">
      <c r="A11">
        <v>8</v>
      </c>
      <c r="B11">
        <v>-59.126507529603302</v>
      </c>
      <c r="C11">
        <v>-68.110191410378306</v>
      </c>
    </row>
    <row r="12" spans="1:3">
      <c r="A12">
        <v>9</v>
      </c>
      <c r="B12">
        <v>-51.584513949135697</v>
      </c>
      <c r="C12">
        <v>-70.365303608668896</v>
      </c>
    </row>
    <row r="13" spans="1:3">
      <c r="A13">
        <v>10</v>
      </c>
      <c r="B13">
        <v>-66.193064505227099</v>
      </c>
      <c r="C13">
        <v>-65.684401954749802</v>
      </c>
    </row>
    <row r="14" spans="1:3">
      <c r="A14">
        <v>11</v>
      </c>
      <c r="B14">
        <v>-51.997114660305698</v>
      </c>
      <c r="C14">
        <v>-58.426748770398298</v>
      </c>
    </row>
    <row r="15" spans="1:3">
      <c r="A15">
        <v>12</v>
      </c>
      <c r="B15">
        <v>-58.143300504350897</v>
      </c>
      <c r="C15">
        <v>-65.925065311821498</v>
      </c>
    </row>
    <row r="16" spans="1:3">
      <c r="A16">
        <v>13</v>
      </c>
      <c r="B16">
        <v>-71.366859428017094</v>
      </c>
      <c r="C16">
        <v>-69.793437327309206</v>
      </c>
    </row>
    <row r="17" spans="1:3">
      <c r="A17" t="s">
        <v>33</v>
      </c>
      <c r="B17">
        <f>AVERAGE(B4:B16)</f>
        <v>-61.22357402770286</v>
      </c>
      <c r="C17">
        <f>AVERAGE(C4:C16)</f>
        <v>-68.385670692617381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27142-5D63-415C-BFE3-FA60BDBFD5F6}">
  <dimension ref="A1:V65"/>
  <sheetViews>
    <sheetView topLeftCell="B40" workbookViewId="0">
      <selection activeCell="G71" sqref="G71"/>
    </sheetView>
  </sheetViews>
  <sheetFormatPr defaultRowHeight="15"/>
  <cols>
    <col min="1" max="1" width="13.140625" customWidth="1"/>
    <col min="2" max="2" width="11.5703125" customWidth="1"/>
    <col min="3" max="3" width="10.85546875" customWidth="1"/>
    <col min="5" max="5" width="10.42578125" customWidth="1"/>
    <col min="7" max="7" width="11.5703125" customWidth="1"/>
    <col min="9" max="9" width="10.28515625" customWidth="1"/>
    <col min="11" max="11" width="10.5703125" customWidth="1"/>
    <col min="13" max="13" width="10.5703125" customWidth="1"/>
  </cols>
  <sheetData>
    <row r="1" spans="1:10">
      <c r="A1" s="14" t="s">
        <v>37</v>
      </c>
    </row>
    <row r="2" spans="1:10">
      <c r="B2" s="7"/>
      <c r="C2" s="239" t="s">
        <v>30</v>
      </c>
      <c r="D2" s="242"/>
      <c r="E2" s="239">
        <v>0.1</v>
      </c>
      <c r="F2" s="242"/>
      <c r="G2" s="239">
        <v>0.2</v>
      </c>
      <c r="H2" s="242"/>
      <c r="I2" s="241">
        <v>0.5</v>
      </c>
      <c r="J2" s="242"/>
    </row>
    <row r="3" spans="1:10" s="8" customFormat="1" ht="26.25">
      <c r="B3" s="11"/>
      <c r="C3" s="9" t="s">
        <v>31</v>
      </c>
      <c r="D3" s="10" t="s">
        <v>32</v>
      </c>
      <c r="E3" s="9" t="s">
        <v>31</v>
      </c>
      <c r="F3" s="10" t="s">
        <v>32</v>
      </c>
      <c r="G3" s="9" t="s">
        <v>31</v>
      </c>
      <c r="H3" s="10" t="s">
        <v>32</v>
      </c>
      <c r="I3" s="9" t="s">
        <v>31</v>
      </c>
      <c r="J3" s="10" t="s">
        <v>32</v>
      </c>
    </row>
    <row r="4" spans="1:10">
      <c r="A4" s="240" t="s">
        <v>19</v>
      </c>
      <c r="B4" s="7">
        <v>1</v>
      </c>
      <c r="C4">
        <v>1.87</v>
      </c>
      <c r="D4" s="7">
        <v>4.25</v>
      </c>
      <c r="E4">
        <v>31</v>
      </c>
      <c r="F4" s="7">
        <v>25.6</v>
      </c>
      <c r="G4">
        <v>47.1</v>
      </c>
      <c r="H4" s="7">
        <v>20.3</v>
      </c>
      <c r="I4">
        <v>66.3</v>
      </c>
      <c r="J4" s="7">
        <v>13.1</v>
      </c>
    </row>
    <row r="5" spans="1:10">
      <c r="A5" s="240"/>
      <c r="B5" s="7">
        <v>2</v>
      </c>
      <c r="C5">
        <v>0.87</v>
      </c>
      <c r="D5" s="7">
        <v>2.5499999999999998</v>
      </c>
      <c r="E5">
        <v>32.5</v>
      </c>
      <c r="F5" s="7">
        <v>25.5</v>
      </c>
      <c r="G5">
        <v>45.3</v>
      </c>
      <c r="H5" s="7">
        <v>19.899999999999999</v>
      </c>
      <c r="I5">
        <v>62.6</v>
      </c>
      <c r="J5" s="7">
        <v>14.3</v>
      </c>
    </row>
    <row r="6" spans="1:10">
      <c r="A6" s="240"/>
      <c r="B6" s="7">
        <v>3</v>
      </c>
      <c r="C6">
        <v>0.82</v>
      </c>
      <c r="D6" s="7">
        <v>2.2599999999999998</v>
      </c>
      <c r="E6">
        <v>34</v>
      </c>
      <c r="F6" s="7">
        <v>26.7</v>
      </c>
      <c r="G6">
        <v>45.9</v>
      </c>
      <c r="H6" s="7">
        <v>20.2</v>
      </c>
      <c r="I6">
        <v>64.900000000000006</v>
      </c>
      <c r="J6" s="7">
        <v>14.3</v>
      </c>
    </row>
    <row r="7" spans="1:10">
      <c r="B7" s="6" t="s">
        <v>20</v>
      </c>
      <c r="C7">
        <f t="shared" ref="C7:J7" si="0">AVERAGE(C4:C6)</f>
        <v>1.1866666666666668</v>
      </c>
      <c r="D7" s="7">
        <f t="shared" si="0"/>
        <v>3.0199999999999996</v>
      </c>
      <c r="E7">
        <f t="shared" si="0"/>
        <v>32.5</v>
      </c>
      <c r="F7" s="7">
        <f t="shared" si="0"/>
        <v>25.933333333333334</v>
      </c>
      <c r="G7">
        <f t="shared" si="0"/>
        <v>46.1</v>
      </c>
      <c r="H7" s="7">
        <f t="shared" si="0"/>
        <v>20.133333333333336</v>
      </c>
      <c r="I7">
        <f t="shared" si="0"/>
        <v>64.600000000000009</v>
      </c>
      <c r="J7" s="7">
        <f t="shared" si="0"/>
        <v>13.9</v>
      </c>
    </row>
    <row r="8" spans="1:10">
      <c r="B8" s="6" t="s">
        <v>21</v>
      </c>
      <c r="C8">
        <f t="shared" ref="C8:J8" si="1">STDEV(C4:C6)</f>
        <v>0.59231185479722892</v>
      </c>
      <c r="D8" s="7">
        <f t="shared" si="1"/>
        <v>1.0750348831549612</v>
      </c>
      <c r="E8">
        <f t="shared" si="1"/>
        <v>1.5</v>
      </c>
      <c r="F8" s="7">
        <f t="shared" si="1"/>
        <v>0.66583281184793852</v>
      </c>
      <c r="G8">
        <f t="shared" si="1"/>
        <v>0.91651513899117021</v>
      </c>
      <c r="H8" s="7">
        <f t="shared" si="1"/>
        <v>0.20816659994661424</v>
      </c>
      <c r="I8">
        <f t="shared" si="1"/>
        <v>1.8681541692269388</v>
      </c>
      <c r="J8" s="7">
        <f t="shared" si="1"/>
        <v>0.69282032302755148</v>
      </c>
    </row>
    <row r="9" spans="1:10">
      <c r="B9" s="6"/>
      <c r="D9" s="7"/>
      <c r="F9" s="7"/>
      <c r="H9" s="7"/>
      <c r="J9" s="7"/>
    </row>
    <row r="10" spans="1:10">
      <c r="B10" s="7"/>
      <c r="C10" s="239" t="s">
        <v>30</v>
      </c>
      <c r="D10" s="242"/>
      <c r="E10" s="239">
        <v>0.1</v>
      </c>
      <c r="F10" s="242"/>
      <c r="G10" s="239">
        <v>0.2</v>
      </c>
      <c r="H10" s="242"/>
      <c r="I10" s="241">
        <v>0.5</v>
      </c>
      <c r="J10" s="242"/>
    </row>
    <row r="11" spans="1:10">
      <c r="B11" s="7"/>
      <c r="C11" t="s">
        <v>35</v>
      </c>
      <c r="D11" s="7"/>
      <c r="E11" t="s">
        <v>35</v>
      </c>
      <c r="F11" s="7" t="s">
        <v>22</v>
      </c>
      <c r="G11" t="s">
        <v>35</v>
      </c>
      <c r="H11" s="7" t="s">
        <v>22</v>
      </c>
      <c r="I11" t="s">
        <v>35</v>
      </c>
      <c r="J11" s="7" t="s">
        <v>22</v>
      </c>
    </row>
    <row r="12" spans="1:10">
      <c r="A12" s="240" t="s">
        <v>19</v>
      </c>
      <c r="B12" s="7">
        <v>1</v>
      </c>
      <c r="C12">
        <f>C4+D4</f>
        <v>6.12</v>
      </c>
      <c r="D12" s="7"/>
      <c r="E12">
        <f>E4+F4</f>
        <v>56.6</v>
      </c>
      <c r="F12" s="7">
        <f>TTEST(C12:C14,E12:E14,2,2)</f>
        <v>3.8852975419410038E-6</v>
      </c>
      <c r="G12">
        <f>G4+H4</f>
        <v>67.400000000000006</v>
      </c>
      <c r="H12" s="7">
        <f>TTEST(C12:C14,G12:G14,2,2)</f>
        <v>7.1820658116461694E-7</v>
      </c>
      <c r="I12">
        <f>I4+J4</f>
        <v>79.399999999999991</v>
      </c>
      <c r="J12" s="7">
        <f>TTEST(C12:C14,I12:I14,2,2)</f>
        <v>4.834152105210951E-7</v>
      </c>
    </row>
    <row r="13" spans="1:10">
      <c r="A13" s="240"/>
      <c r="B13" s="7">
        <v>2</v>
      </c>
      <c r="C13">
        <f>C5+D5</f>
        <v>3.42</v>
      </c>
      <c r="D13" s="7"/>
      <c r="E13">
        <f>E5+F5</f>
        <v>58</v>
      </c>
      <c r="F13" s="7"/>
      <c r="G13">
        <f>G5+H5</f>
        <v>65.199999999999989</v>
      </c>
      <c r="H13" s="7"/>
      <c r="I13">
        <f>I5+J5</f>
        <v>76.900000000000006</v>
      </c>
      <c r="J13" s="7"/>
    </row>
    <row r="14" spans="1:10">
      <c r="A14" s="240"/>
      <c r="B14" s="7">
        <v>3</v>
      </c>
      <c r="C14">
        <f>C6+D6</f>
        <v>3.0799999999999996</v>
      </c>
      <c r="D14" s="7"/>
      <c r="E14">
        <f>E6+F6</f>
        <v>60.7</v>
      </c>
      <c r="F14" s="7"/>
      <c r="G14">
        <f>G6+H6</f>
        <v>66.099999999999994</v>
      </c>
      <c r="H14" s="7"/>
      <c r="I14">
        <f>I6+J6</f>
        <v>79.2</v>
      </c>
      <c r="J14" s="7"/>
    </row>
    <row r="15" spans="1:10">
      <c r="A15" s="5"/>
      <c r="B15" s="15"/>
      <c r="D15" s="15"/>
      <c r="F15" s="15"/>
      <c r="H15" s="15"/>
      <c r="J15" s="15"/>
    </row>
    <row r="16" spans="1:10">
      <c r="A16" s="14" t="s">
        <v>43</v>
      </c>
    </row>
    <row r="17" spans="1:14">
      <c r="A17" s="14" t="s">
        <v>41</v>
      </c>
    </row>
    <row r="18" spans="1:14">
      <c r="B18" s="7" t="s">
        <v>40</v>
      </c>
      <c r="C18">
        <v>0</v>
      </c>
      <c r="D18" s="7"/>
      <c r="E18">
        <v>2</v>
      </c>
      <c r="F18" s="7"/>
      <c r="G18">
        <v>4</v>
      </c>
      <c r="H18" s="7"/>
      <c r="I18">
        <v>8</v>
      </c>
      <c r="J18" s="7"/>
      <c r="K18">
        <v>24</v>
      </c>
      <c r="L18" s="7"/>
      <c r="M18">
        <v>48</v>
      </c>
      <c r="N18" s="7"/>
    </row>
    <row r="19" spans="1:14" s="12" customFormat="1" ht="30">
      <c r="B19" s="13"/>
      <c r="C19" s="12" t="s">
        <v>38</v>
      </c>
      <c r="D19" s="13" t="s">
        <v>39</v>
      </c>
      <c r="E19" s="12" t="s">
        <v>38</v>
      </c>
      <c r="F19" s="13" t="s">
        <v>39</v>
      </c>
      <c r="G19" s="12" t="s">
        <v>38</v>
      </c>
      <c r="H19" s="13" t="s">
        <v>39</v>
      </c>
      <c r="I19" s="12" t="s">
        <v>38</v>
      </c>
      <c r="J19" s="13" t="s">
        <v>39</v>
      </c>
      <c r="K19" s="12" t="s">
        <v>38</v>
      </c>
      <c r="L19" s="13" t="s">
        <v>39</v>
      </c>
      <c r="M19" s="12" t="s">
        <v>38</v>
      </c>
      <c r="N19" s="13" t="s">
        <v>39</v>
      </c>
    </row>
    <row r="20" spans="1:14">
      <c r="A20" s="240" t="s">
        <v>19</v>
      </c>
      <c r="B20" s="7">
        <v>1</v>
      </c>
      <c r="C20">
        <v>0.56999999999999995</v>
      </c>
      <c r="D20" s="7">
        <v>5.98</v>
      </c>
      <c r="E20">
        <v>1.84</v>
      </c>
      <c r="F20" s="7">
        <v>7.98</v>
      </c>
      <c r="G20">
        <v>1.68</v>
      </c>
      <c r="H20" s="7">
        <v>8.24</v>
      </c>
      <c r="I20">
        <v>3.6</v>
      </c>
      <c r="J20" s="7">
        <v>16.5</v>
      </c>
      <c r="K20">
        <v>10.1</v>
      </c>
      <c r="L20" s="7">
        <v>22.4</v>
      </c>
      <c r="M20">
        <v>42.4</v>
      </c>
      <c r="N20" s="7">
        <v>17.5</v>
      </c>
    </row>
    <row r="21" spans="1:14">
      <c r="A21" s="240"/>
      <c r="B21" s="7">
        <v>2</v>
      </c>
      <c r="C21">
        <v>0.76</v>
      </c>
      <c r="D21" s="7">
        <v>6.83</v>
      </c>
      <c r="E21">
        <v>1.81</v>
      </c>
      <c r="F21" s="7">
        <v>8.4700000000000006</v>
      </c>
      <c r="G21">
        <v>1.83</v>
      </c>
      <c r="H21" s="7">
        <v>8.99</v>
      </c>
      <c r="I21">
        <v>4.43</v>
      </c>
      <c r="J21" s="7">
        <v>17.2</v>
      </c>
      <c r="K21">
        <v>11</v>
      </c>
      <c r="L21" s="7">
        <v>24.5</v>
      </c>
      <c r="M21">
        <v>45.2</v>
      </c>
      <c r="N21" s="7">
        <v>14.7</v>
      </c>
    </row>
    <row r="22" spans="1:14">
      <c r="A22" s="240"/>
      <c r="B22" s="7">
        <v>3</v>
      </c>
      <c r="C22">
        <v>0.89</v>
      </c>
      <c r="D22" s="7">
        <v>8.25</v>
      </c>
      <c r="E22">
        <v>1.89</v>
      </c>
      <c r="F22" s="7">
        <v>9.24</v>
      </c>
      <c r="G22">
        <v>1.77</v>
      </c>
      <c r="H22" s="7">
        <v>10.3</v>
      </c>
      <c r="I22">
        <v>3.98</v>
      </c>
      <c r="J22" s="7">
        <v>18.8</v>
      </c>
      <c r="K22">
        <v>11.7</v>
      </c>
      <c r="L22" s="7">
        <v>24.1</v>
      </c>
      <c r="M22">
        <v>48.7</v>
      </c>
      <c r="N22" s="7">
        <v>17.3</v>
      </c>
    </row>
    <row r="23" spans="1:14">
      <c r="B23" s="6" t="s">
        <v>20</v>
      </c>
      <c r="C23">
        <f>AVERAGE(C20:C22)</f>
        <v>0.7400000000000001</v>
      </c>
      <c r="D23" s="7">
        <f t="shared" ref="D23:N23" si="2">AVERAGE(D20:D22)</f>
        <v>7.0200000000000005</v>
      </c>
      <c r="E23">
        <f t="shared" si="2"/>
        <v>1.8466666666666667</v>
      </c>
      <c r="F23" s="7">
        <f t="shared" si="2"/>
        <v>8.5633333333333344</v>
      </c>
      <c r="G23">
        <f t="shared" si="2"/>
        <v>1.7599999999999998</v>
      </c>
      <c r="H23" s="7">
        <f t="shared" si="2"/>
        <v>9.1766666666666676</v>
      </c>
      <c r="I23">
        <f t="shared" si="2"/>
        <v>4.003333333333333</v>
      </c>
      <c r="J23" s="7">
        <f t="shared" si="2"/>
        <v>17.5</v>
      </c>
      <c r="K23">
        <f t="shared" si="2"/>
        <v>10.933333333333332</v>
      </c>
      <c r="L23" s="7">
        <f t="shared" si="2"/>
        <v>23.666666666666668</v>
      </c>
      <c r="M23">
        <f t="shared" si="2"/>
        <v>45.433333333333337</v>
      </c>
      <c r="N23" s="7">
        <f t="shared" si="2"/>
        <v>16.5</v>
      </c>
    </row>
    <row r="24" spans="1:14">
      <c r="B24" s="6" t="s">
        <v>21</v>
      </c>
      <c r="C24">
        <f>STDEV(C20:C22)</f>
        <v>0.16093476939431023</v>
      </c>
      <c r="D24" s="7">
        <f t="shared" ref="D24:N24" si="3">STDEV(D20:D22)</f>
        <v>1.1468652928744418</v>
      </c>
      <c r="E24">
        <f t="shared" si="3"/>
        <v>4.0414518843273718E-2</v>
      </c>
      <c r="F24" s="7">
        <f t="shared" si="3"/>
        <v>0.63516402081142254</v>
      </c>
      <c r="G24">
        <f t="shared" si="3"/>
        <v>7.5498344352707566E-2</v>
      </c>
      <c r="H24" s="7">
        <f t="shared" si="3"/>
        <v>1.0426089071810838</v>
      </c>
      <c r="I24">
        <f t="shared" si="3"/>
        <v>0.41549167661137709</v>
      </c>
      <c r="J24" s="7">
        <f t="shared" si="3"/>
        <v>1.1789826122551601</v>
      </c>
      <c r="K24">
        <f t="shared" si="3"/>
        <v>0.80208062770106414</v>
      </c>
      <c r="L24" s="7">
        <f t="shared" si="3"/>
        <v>1.1150485789118498</v>
      </c>
      <c r="M24">
        <f t="shared" si="3"/>
        <v>3.1564748269760279</v>
      </c>
      <c r="N24" s="7">
        <f t="shared" si="3"/>
        <v>1.5620499351813315</v>
      </c>
    </row>
    <row r="25" spans="1:14">
      <c r="B25" s="7"/>
      <c r="D25" s="7"/>
      <c r="F25" s="7"/>
      <c r="H25" s="7"/>
      <c r="J25" s="7"/>
      <c r="L25" s="7"/>
      <c r="N25" s="7"/>
    </row>
    <row r="26" spans="1:14">
      <c r="B26" s="7" t="s">
        <v>40</v>
      </c>
      <c r="C26">
        <v>0</v>
      </c>
      <c r="D26" s="7"/>
      <c r="E26">
        <v>2</v>
      </c>
      <c r="F26" s="7"/>
      <c r="G26">
        <v>4</v>
      </c>
      <c r="H26" s="7"/>
      <c r="I26">
        <v>8</v>
      </c>
      <c r="J26" s="7"/>
      <c r="K26">
        <v>24</v>
      </c>
      <c r="L26" s="7"/>
      <c r="M26">
        <v>48</v>
      </c>
      <c r="N26" s="7"/>
    </row>
    <row r="27" spans="1:14" ht="15" customHeight="1">
      <c r="B27" s="7"/>
      <c r="C27" t="s">
        <v>35</v>
      </c>
      <c r="D27" s="7"/>
      <c r="E27" t="s">
        <v>35</v>
      </c>
      <c r="F27" s="7" t="s">
        <v>22</v>
      </c>
      <c r="G27" t="s">
        <v>35</v>
      </c>
      <c r="H27" s="7" t="s">
        <v>22</v>
      </c>
      <c r="I27" t="s">
        <v>35</v>
      </c>
      <c r="J27" s="7" t="s">
        <v>22</v>
      </c>
      <c r="K27" t="s">
        <v>35</v>
      </c>
      <c r="L27" s="7" t="s">
        <v>22</v>
      </c>
      <c r="M27" t="s">
        <v>35</v>
      </c>
      <c r="N27" s="7" t="s">
        <v>22</v>
      </c>
    </row>
    <row r="28" spans="1:14">
      <c r="A28" s="240" t="s">
        <v>19</v>
      </c>
      <c r="B28" s="7">
        <v>1</v>
      </c>
      <c r="C28">
        <f>SUM(C20:D20)</f>
        <v>6.5500000000000007</v>
      </c>
      <c r="D28" s="7"/>
      <c r="E28">
        <f>SUM(E20:F20)</f>
        <v>9.82</v>
      </c>
      <c r="F28" s="7"/>
      <c r="G28">
        <f>SUM(G20:H20)</f>
        <v>9.92</v>
      </c>
      <c r="H28" s="7"/>
      <c r="I28">
        <f>SUM(I20:J20)</f>
        <v>20.100000000000001</v>
      </c>
      <c r="J28" s="7"/>
      <c r="K28">
        <f>SUM(K20:L20)</f>
        <v>32.5</v>
      </c>
      <c r="L28" s="7"/>
      <c r="M28">
        <f>SUM(M20:N20)</f>
        <v>59.9</v>
      </c>
      <c r="N28" s="7"/>
    </row>
    <row r="29" spans="1:14">
      <c r="A29" s="240"/>
      <c r="B29" s="7">
        <v>2</v>
      </c>
      <c r="C29">
        <f t="shared" ref="C29:E30" si="4">SUM(C21:D21)</f>
        <v>7.59</v>
      </c>
      <c r="D29" s="7"/>
      <c r="E29">
        <f t="shared" si="4"/>
        <v>10.280000000000001</v>
      </c>
      <c r="F29" s="7"/>
      <c r="G29">
        <f t="shared" ref="G29:G30" si="5">SUM(G21:H21)</f>
        <v>10.82</v>
      </c>
      <c r="H29" s="7"/>
      <c r="I29">
        <f t="shared" ref="I29:I30" si="6">SUM(I21:J21)</f>
        <v>21.63</v>
      </c>
      <c r="J29" s="7"/>
      <c r="K29">
        <f t="shared" ref="K29:K30" si="7">SUM(K21:L21)</f>
        <v>35.5</v>
      </c>
      <c r="L29" s="7"/>
      <c r="M29">
        <f t="shared" ref="M29:M30" si="8">SUM(M21:N21)</f>
        <v>59.900000000000006</v>
      </c>
      <c r="N29" s="7"/>
    </row>
    <row r="30" spans="1:14">
      <c r="A30" s="240"/>
      <c r="B30" s="7">
        <v>3</v>
      </c>
      <c r="C30">
        <f t="shared" si="4"/>
        <v>9.14</v>
      </c>
      <c r="D30" s="7"/>
      <c r="E30">
        <f t="shared" si="4"/>
        <v>11.13</v>
      </c>
      <c r="F30" s="7">
        <f>TTEST(C28:C30,E28:E30,2,2)</f>
        <v>3.4937765751076912E-2</v>
      </c>
      <c r="G30">
        <f t="shared" si="5"/>
        <v>12.07</v>
      </c>
      <c r="H30" s="7">
        <f>TTEST(C28:C30,G28:G30,2,2)</f>
        <v>3.1348674648705999E-2</v>
      </c>
      <c r="I30">
        <f t="shared" si="6"/>
        <v>22.78</v>
      </c>
      <c r="J30" s="7">
        <f>TTEST(C28:C30,I28:I30,2,2)</f>
        <v>2.2056669738595622E-4</v>
      </c>
      <c r="K30">
        <f t="shared" si="7"/>
        <v>35.799999999999997</v>
      </c>
      <c r="L30" s="7">
        <f>TTEST(C28:C30,K28:K30,2,2)</f>
        <v>3.1987704572528559E-5</v>
      </c>
      <c r="M30">
        <f t="shared" si="8"/>
        <v>66</v>
      </c>
      <c r="N30" s="7">
        <f>TTEST(C28:C30,M28:M30,2,2)</f>
        <v>1.5230237392129293E-5</v>
      </c>
    </row>
    <row r="32" spans="1:14">
      <c r="A32" s="14" t="s">
        <v>42</v>
      </c>
    </row>
    <row r="33" spans="1:14">
      <c r="B33" s="7" t="s">
        <v>40</v>
      </c>
      <c r="C33">
        <v>0</v>
      </c>
      <c r="D33" s="7"/>
      <c r="E33">
        <v>2</v>
      </c>
      <c r="F33" s="7"/>
      <c r="G33">
        <v>4</v>
      </c>
      <c r="H33" s="7"/>
      <c r="I33">
        <v>8</v>
      </c>
      <c r="J33" s="7"/>
      <c r="K33">
        <v>24</v>
      </c>
      <c r="L33" s="7"/>
      <c r="M33">
        <v>48</v>
      </c>
      <c r="N33" s="7"/>
    </row>
    <row r="34" spans="1:14" s="12" customFormat="1" ht="30">
      <c r="B34" s="13"/>
      <c r="C34" s="12" t="s">
        <v>38</v>
      </c>
      <c r="D34" s="13" t="s">
        <v>39</v>
      </c>
      <c r="E34" s="12" t="s">
        <v>38</v>
      </c>
      <c r="F34" s="13" t="s">
        <v>39</v>
      </c>
      <c r="G34" s="12" t="s">
        <v>38</v>
      </c>
      <c r="H34" s="13" t="s">
        <v>39</v>
      </c>
      <c r="I34" s="12" t="s">
        <v>38</v>
      </c>
      <c r="J34" s="13" t="s">
        <v>39</v>
      </c>
      <c r="K34" s="12" t="s">
        <v>38</v>
      </c>
      <c r="L34" s="13" t="s">
        <v>39</v>
      </c>
      <c r="M34" s="12" t="s">
        <v>38</v>
      </c>
      <c r="N34" s="13" t="s">
        <v>39</v>
      </c>
    </row>
    <row r="35" spans="1:14">
      <c r="A35" s="240" t="s">
        <v>19</v>
      </c>
      <c r="B35" s="7">
        <v>1</v>
      </c>
      <c r="C35">
        <v>3.04</v>
      </c>
      <c r="D35" s="7">
        <v>4.1900000000000004</v>
      </c>
      <c r="E35">
        <v>5.61</v>
      </c>
      <c r="F35" s="7">
        <v>12.3</v>
      </c>
      <c r="G35">
        <v>5.26</v>
      </c>
      <c r="H35" s="7">
        <v>13.6</v>
      </c>
      <c r="I35">
        <v>4.96</v>
      </c>
      <c r="J35" s="7">
        <v>16.5</v>
      </c>
      <c r="K35">
        <v>4.93</v>
      </c>
      <c r="L35" s="7">
        <v>27.5</v>
      </c>
      <c r="M35">
        <v>43</v>
      </c>
      <c r="N35" s="7">
        <v>32.1</v>
      </c>
    </row>
    <row r="36" spans="1:14">
      <c r="A36" s="240"/>
      <c r="B36" s="7">
        <v>2</v>
      </c>
      <c r="C36">
        <v>3.7</v>
      </c>
      <c r="D36" s="7">
        <v>4.12</v>
      </c>
      <c r="E36">
        <v>6.83</v>
      </c>
      <c r="F36" s="7">
        <v>12.9</v>
      </c>
      <c r="G36">
        <v>6.12</v>
      </c>
      <c r="H36" s="7">
        <v>13.2</v>
      </c>
      <c r="I36">
        <v>3.63</v>
      </c>
      <c r="J36" s="7">
        <v>16.399999999999999</v>
      </c>
      <c r="K36">
        <v>4.8600000000000003</v>
      </c>
      <c r="L36" s="7">
        <v>29.9</v>
      </c>
      <c r="M36">
        <v>41.4</v>
      </c>
      <c r="N36" s="7">
        <v>28.8</v>
      </c>
    </row>
    <row r="37" spans="1:14">
      <c r="A37" s="240"/>
      <c r="B37" s="7">
        <v>3</v>
      </c>
      <c r="C37">
        <v>5</v>
      </c>
      <c r="D37" s="7">
        <v>4.9000000000000004</v>
      </c>
      <c r="E37">
        <v>5.92</v>
      </c>
      <c r="F37" s="7">
        <v>12.9</v>
      </c>
      <c r="G37">
        <v>5.26</v>
      </c>
      <c r="H37" s="7">
        <v>12.5</v>
      </c>
      <c r="I37">
        <v>3.72</v>
      </c>
      <c r="J37" s="7">
        <v>16.600000000000001</v>
      </c>
      <c r="K37">
        <v>5.92</v>
      </c>
      <c r="L37" s="7">
        <v>29</v>
      </c>
      <c r="M37">
        <v>44.5</v>
      </c>
      <c r="N37" s="7">
        <v>28.9</v>
      </c>
    </row>
    <row r="38" spans="1:14">
      <c r="B38" s="6" t="s">
        <v>20</v>
      </c>
      <c r="C38">
        <f t="shared" ref="C38:N38" si="9">AVERAGE(C35:C37)</f>
        <v>3.9133333333333336</v>
      </c>
      <c r="D38" s="7">
        <f t="shared" si="9"/>
        <v>4.4033333333333333</v>
      </c>
      <c r="E38">
        <f t="shared" si="9"/>
        <v>6.12</v>
      </c>
      <c r="F38" s="7">
        <f t="shared" si="9"/>
        <v>12.700000000000001</v>
      </c>
      <c r="G38">
        <f t="shared" si="9"/>
        <v>5.5466666666666669</v>
      </c>
      <c r="H38" s="7">
        <f t="shared" si="9"/>
        <v>13.1</v>
      </c>
      <c r="I38">
        <f t="shared" si="9"/>
        <v>4.1033333333333335</v>
      </c>
      <c r="J38" s="7">
        <f t="shared" si="9"/>
        <v>16.5</v>
      </c>
      <c r="K38">
        <f t="shared" si="9"/>
        <v>5.2366666666666664</v>
      </c>
      <c r="L38" s="7">
        <f t="shared" si="9"/>
        <v>28.8</v>
      </c>
      <c r="M38">
        <f t="shared" si="9"/>
        <v>42.966666666666669</v>
      </c>
      <c r="N38" s="7">
        <f t="shared" si="9"/>
        <v>29.933333333333337</v>
      </c>
    </row>
    <row r="39" spans="1:14">
      <c r="B39" s="6" t="s">
        <v>21</v>
      </c>
      <c r="C39">
        <f t="shared" ref="C39:N39" si="10">STDEV(C35:C37)</f>
        <v>0.99726292086557244</v>
      </c>
      <c r="D39" s="7">
        <f t="shared" si="10"/>
        <v>0.43154760262725755</v>
      </c>
      <c r="E39">
        <f t="shared" si="10"/>
        <v>0.63411355449950757</v>
      </c>
      <c r="F39" s="7">
        <f t="shared" si="10"/>
        <v>0.34641016151377524</v>
      </c>
      <c r="G39">
        <f t="shared" si="10"/>
        <v>0.49652123150307836</v>
      </c>
      <c r="H39" s="7">
        <f t="shared" si="10"/>
        <v>0.556776436283002</v>
      </c>
      <c r="I39">
        <f t="shared" si="10"/>
        <v>0.74325859116012449</v>
      </c>
      <c r="J39" s="7">
        <f t="shared" si="10"/>
        <v>0.10000000000000142</v>
      </c>
      <c r="K39">
        <f t="shared" si="10"/>
        <v>0.59281812837777936</v>
      </c>
      <c r="L39" s="7">
        <f t="shared" si="10"/>
        <v>1.2124355652982135</v>
      </c>
      <c r="M39">
        <f t="shared" si="10"/>
        <v>1.5502687938977986</v>
      </c>
      <c r="N39" s="7">
        <f t="shared" si="10"/>
        <v>1.8770544300401459</v>
      </c>
    </row>
    <row r="40" spans="1:14">
      <c r="B40" s="7"/>
      <c r="D40" s="7"/>
      <c r="F40" s="7"/>
      <c r="H40" s="7"/>
      <c r="J40" s="7"/>
      <c r="L40" s="7"/>
      <c r="N40" s="7"/>
    </row>
    <row r="41" spans="1:14">
      <c r="B41" s="7" t="s">
        <v>40</v>
      </c>
      <c r="C41">
        <v>0</v>
      </c>
      <c r="D41" s="7"/>
      <c r="E41">
        <v>2</v>
      </c>
      <c r="F41" s="7"/>
      <c r="G41">
        <v>4</v>
      </c>
      <c r="H41" s="7"/>
      <c r="I41">
        <v>8</v>
      </c>
      <c r="J41" s="7"/>
      <c r="K41">
        <v>24</v>
      </c>
      <c r="L41" s="7"/>
      <c r="M41">
        <v>48</v>
      </c>
      <c r="N41" s="7"/>
    </row>
    <row r="42" spans="1:14" s="12" customFormat="1">
      <c r="A42"/>
      <c r="B42" s="7"/>
      <c r="C42" t="s">
        <v>35</v>
      </c>
      <c r="D42" s="7"/>
      <c r="E42" t="s">
        <v>35</v>
      </c>
      <c r="F42" s="7" t="s">
        <v>22</v>
      </c>
      <c r="G42" t="s">
        <v>35</v>
      </c>
      <c r="H42" s="7" t="s">
        <v>22</v>
      </c>
      <c r="I42" t="s">
        <v>35</v>
      </c>
      <c r="J42" s="7" t="s">
        <v>22</v>
      </c>
      <c r="K42" t="s">
        <v>35</v>
      </c>
      <c r="L42" s="7" t="s">
        <v>22</v>
      </c>
      <c r="M42" t="s">
        <v>35</v>
      </c>
      <c r="N42" s="7" t="s">
        <v>22</v>
      </c>
    </row>
    <row r="43" spans="1:14">
      <c r="A43" s="240" t="s">
        <v>19</v>
      </c>
      <c r="B43" s="7">
        <v>1</v>
      </c>
      <c r="C43">
        <f>SUM(C35:D35)</f>
        <v>7.23</v>
      </c>
      <c r="D43" s="7"/>
      <c r="E43">
        <f>SUM(E35:F35)</f>
        <v>17.91</v>
      </c>
      <c r="F43" s="7"/>
      <c r="G43">
        <f>SUM(G35:H35)</f>
        <v>18.86</v>
      </c>
      <c r="H43" s="7"/>
      <c r="I43">
        <f>SUM(I35:J35)</f>
        <v>21.46</v>
      </c>
      <c r="J43" s="7"/>
      <c r="K43">
        <f>SUM(K35:L35)</f>
        <v>32.43</v>
      </c>
      <c r="L43" s="7"/>
      <c r="M43">
        <f>SUM(M35:N35)</f>
        <v>75.099999999999994</v>
      </c>
      <c r="N43" s="7"/>
    </row>
    <row r="44" spans="1:14">
      <c r="A44" s="240"/>
      <c r="B44" s="7">
        <v>2</v>
      </c>
      <c r="C44">
        <f t="shared" ref="C44:E45" si="11">SUM(C36:D36)</f>
        <v>7.82</v>
      </c>
      <c r="D44" s="7"/>
      <c r="E44">
        <f t="shared" si="11"/>
        <v>19.73</v>
      </c>
      <c r="F44" s="7"/>
      <c r="G44">
        <f t="shared" ref="G44:G45" si="12">SUM(G36:H36)</f>
        <v>19.32</v>
      </c>
      <c r="H44" s="7"/>
      <c r="I44">
        <f t="shared" ref="I44:I45" si="13">SUM(I36:J36)</f>
        <v>20.029999999999998</v>
      </c>
      <c r="J44" s="7"/>
      <c r="K44">
        <f t="shared" ref="K44:K45" si="14">SUM(K36:L36)</f>
        <v>34.76</v>
      </c>
      <c r="L44" s="7"/>
      <c r="M44">
        <f t="shared" ref="M44:M45" si="15">SUM(M36:N36)</f>
        <v>70.2</v>
      </c>
      <c r="N44" s="7"/>
    </row>
    <row r="45" spans="1:14">
      <c r="A45" s="240"/>
      <c r="B45" s="7">
        <v>3</v>
      </c>
      <c r="C45">
        <f t="shared" si="11"/>
        <v>9.9</v>
      </c>
      <c r="D45" s="7"/>
      <c r="E45">
        <f t="shared" si="11"/>
        <v>18.82</v>
      </c>
      <c r="F45" s="7">
        <f>TTEST(C43:C45,E43:E45,2,2)</f>
        <v>4.0494927397080502E-4</v>
      </c>
      <c r="G45">
        <f t="shared" si="12"/>
        <v>17.759999999999998</v>
      </c>
      <c r="H45" s="7">
        <f>TTEST(C43:C45,G43:G45,2,2)</f>
        <v>3.7797983800492958E-4</v>
      </c>
      <c r="I45">
        <f t="shared" si="13"/>
        <v>20.32</v>
      </c>
      <c r="J45" s="7">
        <f>TTEST(C43:C45,I43:I45,2,2)</f>
        <v>1.8168789603590071E-4</v>
      </c>
      <c r="K45">
        <f t="shared" si="14"/>
        <v>34.92</v>
      </c>
      <c r="L45" s="7">
        <f>TTEST(C43:C45,K43:K45,2,2)</f>
        <v>2.2983803728032055E-5</v>
      </c>
      <c r="M45">
        <f t="shared" si="15"/>
        <v>73.400000000000006</v>
      </c>
      <c r="N45" s="7">
        <f>TTEST(C43:C45,M43:M45,2,2)</f>
        <v>2.5387947831337236E-6</v>
      </c>
    </row>
    <row r="46" spans="1:14">
      <c r="A46" s="5"/>
      <c r="B46" s="15"/>
      <c r="D46" s="15"/>
      <c r="F46" s="15"/>
      <c r="H46" s="15"/>
      <c r="J46" s="15"/>
      <c r="L46" s="15"/>
      <c r="N46" s="15"/>
    </row>
    <row r="47" spans="1:14">
      <c r="A47" s="5"/>
      <c r="B47" s="15"/>
      <c r="D47" s="15"/>
      <c r="F47" s="15"/>
      <c r="H47" s="15"/>
      <c r="J47" s="15"/>
      <c r="L47" s="15"/>
      <c r="N47" s="15"/>
    </row>
    <row r="48" spans="1:14">
      <c r="A48" s="19" t="s">
        <v>47</v>
      </c>
      <c r="B48" s="15"/>
      <c r="D48" s="15"/>
      <c r="F48" s="15"/>
      <c r="H48" s="15"/>
      <c r="J48" s="15"/>
      <c r="L48" s="15"/>
      <c r="N48" s="15"/>
    </row>
    <row r="49" spans="2:22">
      <c r="B49" s="17" t="s">
        <v>41</v>
      </c>
      <c r="C49" s="241" t="s">
        <v>44</v>
      </c>
      <c r="D49" s="241"/>
      <c r="E49" s="242"/>
      <c r="F49" s="241" t="s">
        <v>45</v>
      </c>
      <c r="G49" s="241"/>
      <c r="H49" s="242"/>
      <c r="I49" s="241" t="s">
        <v>46</v>
      </c>
      <c r="J49" s="241"/>
      <c r="K49" s="242"/>
      <c r="M49" s="17" t="s">
        <v>42</v>
      </c>
      <c r="N49" s="241" t="s">
        <v>44</v>
      </c>
      <c r="O49" s="241"/>
      <c r="P49" s="242"/>
      <c r="Q49" s="241" t="s">
        <v>45</v>
      </c>
      <c r="R49" s="241"/>
      <c r="S49" s="242"/>
      <c r="T49" s="241" t="s">
        <v>46</v>
      </c>
      <c r="U49" s="241"/>
      <c r="V49" s="242"/>
    </row>
    <row r="50" spans="2:22">
      <c r="B50" s="7"/>
      <c r="C50" s="241" t="s">
        <v>19</v>
      </c>
      <c r="D50" s="241"/>
      <c r="E50" s="242"/>
      <c r="F50" s="241" t="s">
        <v>19</v>
      </c>
      <c r="G50" s="241"/>
      <c r="H50" s="242"/>
      <c r="I50" s="241" t="s">
        <v>19</v>
      </c>
      <c r="J50" s="241"/>
      <c r="K50" s="242"/>
      <c r="M50" s="7"/>
      <c r="N50" s="241" t="s">
        <v>19</v>
      </c>
      <c r="O50" s="241"/>
      <c r="P50" s="242"/>
      <c r="Q50" s="241" t="s">
        <v>19</v>
      </c>
      <c r="R50" s="241"/>
      <c r="S50" s="242"/>
      <c r="T50" s="241" t="s">
        <v>19</v>
      </c>
      <c r="U50" s="241"/>
      <c r="V50" s="242"/>
    </row>
    <row r="51" spans="2:22">
      <c r="B51" s="16" t="s">
        <v>40</v>
      </c>
      <c r="C51">
        <v>1</v>
      </c>
      <c r="D51">
        <v>2</v>
      </c>
      <c r="E51" s="7">
        <v>3</v>
      </c>
      <c r="F51">
        <v>1</v>
      </c>
      <c r="G51">
        <v>2</v>
      </c>
      <c r="H51" s="7">
        <v>3</v>
      </c>
      <c r="I51">
        <v>1</v>
      </c>
      <c r="J51">
        <v>2</v>
      </c>
      <c r="K51" s="7">
        <v>3</v>
      </c>
      <c r="M51" s="16" t="s">
        <v>40</v>
      </c>
      <c r="N51">
        <v>1</v>
      </c>
      <c r="O51">
        <v>2</v>
      </c>
      <c r="P51" s="7">
        <v>3</v>
      </c>
      <c r="Q51">
        <v>1</v>
      </c>
      <c r="R51">
        <v>2</v>
      </c>
      <c r="S51" s="7">
        <v>3</v>
      </c>
      <c r="T51">
        <v>1</v>
      </c>
      <c r="U51">
        <v>2</v>
      </c>
      <c r="V51" s="7">
        <v>3</v>
      </c>
    </row>
    <row r="52" spans="2:22">
      <c r="B52" s="16">
        <v>0</v>
      </c>
      <c r="C52">
        <v>56.4</v>
      </c>
      <c r="D52">
        <v>56.2</v>
      </c>
      <c r="E52" s="7">
        <v>54.4</v>
      </c>
      <c r="F52">
        <v>25.7</v>
      </c>
      <c r="G52">
        <v>27.2</v>
      </c>
      <c r="H52" s="7">
        <v>28.5</v>
      </c>
      <c r="I52">
        <v>17.899999999999999</v>
      </c>
      <c r="J52">
        <v>16.600000000000001</v>
      </c>
      <c r="K52" s="7">
        <v>17.100000000000001</v>
      </c>
      <c r="M52" s="16">
        <v>0</v>
      </c>
      <c r="N52">
        <v>56.4</v>
      </c>
      <c r="O52">
        <v>55</v>
      </c>
      <c r="P52" s="7">
        <v>55.2</v>
      </c>
      <c r="Q52">
        <v>22.6</v>
      </c>
      <c r="R52">
        <v>25.4</v>
      </c>
      <c r="S52" s="7">
        <v>25.1</v>
      </c>
      <c r="T52">
        <v>21</v>
      </c>
      <c r="U52">
        <v>19.600000000000001</v>
      </c>
      <c r="V52" s="7">
        <v>19.7</v>
      </c>
    </row>
    <row r="53" spans="2:22">
      <c r="B53" s="16">
        <v>2</v>
      </c>
      <c r="C53">
        <v>52.2</v>
      </c>
      <c r="D53">
        <v>53</v>
      </c>
      <c r="E53" s="7">
        <v>52.4</v>
      </c>
      <c r="F53">
        <v>29.8</v>
      </c>
      <c r="G53">
        <v>29.9</v>
      </c>
      <c r="H53" s="7">
        <v>31.1</v>
      </c>
      <c r="I53">
        <v>18</v>
      </c>
      <c r="J53">
        <v>17.100000000000001</v>
      </c>
      <c r="K53" s="7">
        <v>16.5</v>
      </c>
      <c r="M53" s="16">
        <v>2</v>
      </c>
      <c r="N53">
        <v>55</v>
      </c>
      <c r="O53">
        <v>55.3</v>
      </c>
      <c r="P53" s="7">
        <v>53.6</v>
      </c>
      <c r="Q53">
        <v>25.6</v>
      </c>
      <c r="R53">
        <v>27.6</v>
      </c>
      <c r="S53" s="7">
        <v>28.2</v>
      </c>
      <c r="T53">
        <v>19.399999999999999</v>
      </c>
      <c r="U53">
        <v>17.100000000000001</v>
      </c>
      <c r="V53" s="7">
        <v>18.2</v>
      </c>
    </row>
    <row r="54" spans="2:22">
      <c r="B54" s="16">
        <v>4</v>
      </c>
      <c r="C54">
        <v>50.7</v>
      </c>
      <c r="D54">
        <v>51.5</v>
      </c>
      <c r="E54" s="7">
        <v>50.1</v>
      </c>
      <c r="F54">
        <v>32.5</v>
      </c>
      <c r="G54">
        <v>32</v>
      </c>
      <c r="H54" s="7">
        <v>33.700000000000003</v>
      </c>
      <c r="I54">
        <v>16.8</v>
      </c>
      <c r="J54">
        <v>16.5</v>
      </c>
      <c r="K54" s="7">
        <v>16.2</v>
      </c>
      <c r="M54" s="16">
        <v>4</v>
      </c>
      <c r="N54">
        <v>55.5</v>
      </c>
      <c r="O54">
        <v>53.2</v>
      </c>
      <c r="P54" s="7">
        <v>49.5</v>
      </c>
      <c r="Q54">
        <v>26.3</v>
      </c>
      <c r="R54">
        <v>28.2</v>
      </c>
      <c r="S54" s="7">
        <v>32.1</v>
      </c>
      <c r="T54">
        <v>18.2</v>
      </c>
      <c r="U54">
        <v>18.600000000000001</v>
      </c>
      <c r="V54" s="7">
        <v>18.399999999999999</v>
      </c>
    </row>
    <row r="55" spans="2:22">
      <c r="B55" s="16">
        <v>8</v>
      </c>
      <c r="C55">
        <v>37</v>
      </c>
      <c r="D55">
        <v>38.700000000000003</v>
      </c>
      <c r="E55" s="7">
        <v>37</v>
      </c>
      <c r="F55">
        <v>37.6</v>
      </c>
      <c r="G55">
        <v>37.799999999999997</v>
      </c>
      <c r="H55" s="7">
        <v>40.299999999999997</v>
      </c>
      <c r="I55">
        <v>25.4</v>
      </c>
      <c r="J55">
        <v>23.5</v>
      </c>
      <c r="K55" s="7">
        <v>22.7</v>
      </c>
      <c r="M55" s="16">
        <v>8</v>
      </c>
      <c r="N55">
        <v>47.7</v>
      </c>
      <c r="O55">
        <v>42.2</v>
      </c>
      <c r="P55" s="7">
        <v>43.5</v>
      </c>
      <c r="Q55">
        <v>32.799999999999997</v>
      </c>
      <c r="R55">
        <v>38.200000000000003</v>
      </c>
      <c r="S55" s="7">
        <v>35.799999999999997</v>
      </c>
      <c r="T55">
        <v>19.5</v>
      </c>
      <c r="U55">
        <v>19.600000000000001</v>
      </c>
      <c r="V55" s="7">
        <v>20.7</v>
      </c>
    </row>
    <row r="56" spans="2:22">
      <c r="B56" s="16">
        <v>12</v>
      </c>
      <c r="C56">
        <v>27.5</v>
      </c>
      <c r="D56">
        <v>28.1</v>
      </c>
      <c r="E56" s="7">
        <v>27.6</v>
      </c>
      <c r="F56">
        <v>42.1</v>
      </c>
      <c r="G56">
        <v>43.1</v>
      </c>
      <c r="H56" s="7">
        <v>43.4</v>
      </c>
      <c r="I56">
        <v>30.4</v>
      </c>
      <c r="J56">
        <v>28.8</v>
      </c>
      <c r="K56" s="7">
        <v>29</v>
      </c>
      <c r="M56" s="16">
        <v>12</v>
      </c>
      <c r="N56">
        <v>37.299999999999997</v>
      </c>
      <c r="O56">
        <v>35.200000000000003</v>
      </c>
      <c r="P56" s="7">
        <v>35.9</v>
      </c>
      <c r="Q56">
        <v>39.4</v>
      </c>
      <c r="R56">
        <v>41.9</v>
      </c>
      <c r="S56" s="7">
        <v>39.6</v>
      </c>
      <c r="T56">
        <v>23.3</v>
      </c>
      <c r="U56">
        <v>22.9</v>
      </c>
      <c r="V56" s="7">
        <v>24.5</v>
      </c>
    </row>
    <row r="57" spans="2:22">
      <c r="B57" s="16">
        <v>24</v>
      </c>
      <c r="C57">
        <v>44.8</v>
      </c>
      <c r="D57">
        <v>44.5</v>
      </c>
      <c r="E57" s="7">
        <v>45.1</v>
      </c>
      <c r="F57">
        <v>17.2</v>
      </c>
      <c r="G57">
        <v>17.5</v>
      </c>
      <c r="H57" s="7">
        <v>17.100000000000001</v>
      </c>
      <c r="I57">
        <v>38</v>
      </c>
      <c r="J57">
        <v>38</v>
      </c>
      <c r="K57" s="7">
        <v>37.799999999999997</v>
      </c>
      <c r="M57" s="16">
        <v>24</v>
      </c>
      <c r="N57">
        <v>38.799999999999997</v>
      </c>
      <c r="O57">
        <v>38.5</v>
      </c>
      <c r="P57" s="7">
        <v>39</v>
      </c>
      <c r="Q57">
        <v>22.1</v>
      </c>
      <c r="R57">
        <v>21.1</v>
      </c>
      <c r="S57" s="7">
        <v>19.2</v>
      </c>
      <c r="T57">
        <v>39.1</v>
      </c>
      <c r="U57">
        <v>40.4</v>
      </c>
      <c r="V57" s="7">
        <v>41.8</v>
      </c>
    </row>
    <row r="58" spans="2:22">
      <c r="B58" s="16"/>
      <c r="E58" s="7"/>
      <c r="H58" s="7"/>
      <c r="K58" s="7"/>
      <c r="M58" s="16"/>
      <c r="P58" s="7"/>
      <c r="S58" s="7"/>
      <c r="V58" s="7"/>
    </row>
    <row r="59" spans="2:22">
      <c r="B59" s="16"/>
      <c r="C59" t="s">
        <v>20</v>
      </c>
      <c r="D59" t="s">
        <v>21</v>
      </c>
      <c r="E59" s="7" t="s">
        <v>22</v>
      </c>
      <c r="F59" t="s">
        <v>20</v>
      </c>
      <c r="G59" t="s">
        <v>21</v>
      </c>
      <c r="H59" s="7" t="s">
        <v>22</v>
      </c>
      <c r="I59" t="s">
        <v>20</v>
      </c>
      <c r="J59" t="s">
        <v>21</v>
      </c>
      <c r="K59" s="7" t="s">
        <v>22</v>
      </c>
      <c r="M59" s="16"/>
      <c r="N59" t="s">
        <v>20</v>
      </c>
      <c r="O59" t="s">
        <v>21</v>
      </c>
      <c r="P59" s="7" t="s">
        <v>22</v>
      </c>
      <c r="Q59" t="s">
        <v>20</v>
      </c>
      <c r="R59" t="s">
        <v>21</v>
      </c>
      <c r="S59" s="7" t="s">
        <v>22</v>
      </c>
      <c r="T59" t="s">
        <v>20</v>
      </c>
      <c r="U59" t="s">
        <v>21</v>
      </c>
      <c r="V59" s="7" t="s">
        <v>22</v>
      </c>
    </row>
    <row r="60" spans="2:22">
      <c r="B60" s="16">
        <v>0</v>
      </c>
      <c r="C60">
        <v>55.666666666666664</v>
      </c>
      <c r="D60">
        <v>1.1015141094572214</v>
      </c>
      <c r="E60" s="7"/>
      <c r="F60">
        <v>27.133333333333336</v>
      </c>
      <c r="G60">
        <v>1.4011899704655804</v>
      </c>
      <c r="H60" s="7"/>
      <c r="I60">
        <v>17.2</v>
      </c>
      <c r="J60">
        <v>0.6557438524301985</v>
      </c>
      <c r="K60" s="7"/>
      <c r="M60" s="16">
        <v>0</v>
      </c>
      <c r="N60">
        <v>55.533333333333339</v>
      </c>
      <c r="O60">
        <v>0.75718777944003501</v>
      </c>
      <c r="P60" s="7"/>
      <c r="Q60">
        <v>24.366666666666664</v>
      </c>
      <c r="R60">
        <v>1.5373136743466931</v>
      </c>
      <c r="S60" s="7"/>
      <c r="T60">
        <v>20.099999999999998</v>
      </c>
      <c r="U60">
        <v>0.7810249675906652</v>
      </c>
      <c r="V60" s="7"/>
    </row>
    <row r="61" spans="2:22">
      <c r="B61" s="16">
        <v>2</v>
      </c>
      <c r="C61">
        <v>52.533333333333331</v>
      </c>
      <c r="D61">
        <v>0.41633319989322565</v>
      </c>
      <c r="E61" s="7"/>
      <c r="F61">
        <v>30.266666666666669</v>
      </c>
      <c r="G61">
        <v>0.72341781380702441</v>
      </c>
      <c r="H61" s="7"/>
      <c r="I61">
        <v>17.2</v>
      </c>
      <c r="J61">
        <v>0.75498344352707492</v>
      </c>
      <c r="K61" s="7"/>
      <c r="M61" s="16">
        <v>2</v>
      </c>
      <c r="N61">
        <v>54.633333333333333</v>
      </c>
      <c r="O61">
        <v>0.90737717258774486</v>
      </c>
      <c r="P61" s="7"/>
      <c r="Q61">
        <v>27.133333333333336</v>
      </c>
      <c r="R61">
        <v>1.3613718571108084</v>
      </c>
      <c r="S61" s="7"/>
      <c r="T61">
        <v>18.233333333333334</v>
      </c>
      <c r="U61">
        <v>1.1503622617824918</v>
      </c>
      <c r="V61" s="7"/>
    </row>
    <row r="62" spans="2:22">
      <c r="B62" s="16">
        <v>4</v>
      </c>
      <c r="C62">
        <v>50.766666666666673</v>
      </c>
      <c r="D62">
        <v>0.70237691685684844</v>
      </c>
      <c r="E62" s="7"/>
      <c r="F62">
        <v>32.733333333333334</v>
      </c>
      <c r="G62">
        <v>0.87368949480541203</v>
      </c>
      <c r="H62" s="7"/>
      <c r="I62">
        <v>16.5</v>
      </c>
      <c r="J62">
        <v>0.30000000000000071</v>
      </c>
      <c r="K62" s="7"/>
      <c r="M62" s="16">
        <v>4</v>
      </c>
      <c r="N62">
        <v>52.733333333333327</v>
      </c>
      <c r="O62">
        <v>3.02709982216202</v>
      </c>
      <c r="P62" s="7"/>
      <c r="Q62">
        <v>28.866666666666664</v>
      </c>
      <c r="R62">
        <v>2.9569128044860125</v>
      </c>
      <c r="S62" s="7"/>
      <c r="T62">
        <v>18.399999999999999</v>
      </c>
      <c r="U62">
        <v>0.20000000000000107</v>
      </c>
      <c r="V62" s="7"/>
    </row>
    <row r="63" spans="2:22">
      <c r="B63" s="16">
        <v>8</v>
      </c>
      <c r="C63">
        <v>37.56666666666667</v>
      </c>
      <c r="D63">
        <v>0.98149545762236545</v>
      </c>
      <c r="E63" s="7"/>
      <c r="F63">
        <v>38.56666666666667</v>
      </c>
      <c r="G63">
        <v>1.5044378795195663</v>
      </c>
      <c r="H63" s="7"/>
      <c r="I63">
        <v>23.866666666666664</v>
      </c>
      <c r="J63">
        <v>1.3868429375143143</v>
      </c>
      <c r="K63" s="7"/>
      <c r="M63" s="16">
        <v>8</v>
      </c>
      <c r="N63">
        <v>44.466666666666669</v>
      </c>
      <c r="O63">
        <v>2.8746014216467186</v>
      </c>
      <c r="P63" s="7"/>
      <c r="Q63">
        <v>35.6</v>
      </c>
      <c r="R63">
        <v>2.7055498516937395</v>
      </c>
      <c r="S63" s="7"/>
      <c r="T63">
        <v>19.933333333333334</v>
      </c>
      <c r="U63">
        <v>0.66583281184793852</v>
      </c>
      <c r="V63" s="7"/>
    </row>
    <row r="64" spans="2:22">
      <c r="B64" s="16">
        <v>12</v>
      </c>
      <c r="C64">
        <v>27.733333333333334</v>
      </c>
      <c r="D64">
        <v>0.32145502536643233</v>
      </c>
      <c r="E64" s="7">
        <v>1.8912222404701712E-6</v>
      </c>
      <c r="F64">
        <v>42.866666666666667</v>
      </c>
      <c r="G64">
        <v>0.68068592855540344</v>
      </c>
      <c r="H64" s="7">
        <v>6.2696557436732323E-5</v>
      </c>
      <c r="I64">
        <v>29.400000000000002</v>
      </c>
      <c r="J64">
        <v>0.87177978870813366</v>
      </c>
      <c r="K64" s="7">
        <v>4.1868399575838481E-5</v>
      </c>
      <c r="M64" s="16">
        <v>12</v>
      </c>
      <c r="N64">
        <v>36.133333333333333</v>
      </c>
      <c r="O64">
        <v>1.0692676621563602</v>
      </c>
      <c r="P64" s="7">
        <v>1.3730441554207266E-5</v>
      </c>
      <c r="Q64">
        <v>40.300000000000004</v>
      </c>
      <c r="R64">
        <v>1.3892443989449796</v>
      </c>
      <c r="S64" s="7">
        <v>1.8370625191735469E-4</v>
      </c>
      <c r="T64">
        <v>23.566666666666666</v>
      </c>
      <c r="U64">
        <v>0.83266639978645351</v>
      </c>
      <c r="V64" s="7">
        <v>6.2565966762853321E-3</v>
      </c>
    </row>
    <row r="65" spans="2:22">
      <c r="B65" s="16">
        <v>24</v>
      </c>
      <c r="C65">
        <v>44.800000000000004</v>
      </c>
      <c r="D65">
        <v>0.30000000000000071</v>
      </c>
      <c r="E65" s="7">
        <v>7.9260476573801618E-5</v>
      </c>
      <c r="F65">
        <v>17.266666666666669</v>
      </c>
      <c r="G65">
        <v>0.20816659994661282</v>
      </c>
      <c r="H65" s="7">
        <v>2.707331798052622E-4</v>
      </c>
      <c r="I65">
        <v>37.93333333333333</v>
      </c>
      <c r="J65">
        <v>0.1154700538379268</v>
      </c>
      <c r="K65" s="7">
        <v>7.0745419479645255E-7</v>
      </c>
      <c r="M65" s="16">
        <v>24</v>
      </c>
      <c r="N65">
        <v>38.766666666666666</v>
      </c>
      <c r="O65">
        <v>0.25166114784235816</v>
      </c>
      <c r="P65" s="7">
        <v>3.4022286816451799E-6</v>
      </c>
      <c r="Q65">
        <v>20.8</v>
      </c>
      <c r="R65">
        <v>1.4730919862656247</v>
      </c>
      <c r="S65" s="7">
        <v>4.4054087262300201E-2</v>
      </c>
      <c r="T65">
        <v>40.43333333333333</v>
      </c>
      <c r="U65">
        <v>1.3503086067019374</v>
      </c>
      <c r="V65" s="7">
        <v>2.2793907232927756E-5</v>
      </c>
    </row>
  </sheetData>
  <mergeCells count="26">
    <mergeCell ref="C2:D2"/>
    <mergeCell ref="E2:F2"/>
    <mergeCell ref="G2:H2"/>
    <mergeCell ref="I2:J2"/>
    <mergeCell ref="C10:D10"/>
    <mergeCell ref="E10:F10"/>
    <mergeCell ref="G10:H10"/>
    <mergeCell ref="I10:J10"/>
    <mergeCell ref="A4:A6"/>
    <mergeCell ref="A12:A14"/>
    <mergeCell ref="A20:A22"/>
    <mergeCell ref="A28:A30"/>
    <mergeCell ref="A35:A37"/>
    <mergeCell ref="A43:A45"/>
    <mergeCell ref="C50:E50"/>
    <mergeCell ref="F50:H50"/>
    <mergeCell ref="I50:K50"/>
    <mergeCell ref="C49:E49"/>
    <mergeCell ref="F49:H49"/>
    <mergeCell ref="I49:K49"/>
    <mergeCell ref="N49:P49"/>
    <mergeCell ref="Q49:S49"/>
    <mergeCell ref="T49:V49"/>
    <mergeCell ref="N50:P50"/>
    <mergeCell ref="Q50:S50"/>
    <mergeCell ref="T50:V5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949937-8AB1-4654-BD70-5D3373398F97}">
  <dimension ref="A1:BC244"/>
  <sheetViews>
    <sheetView topLeftCell="A228" workbookViewId="0">
      <selection activeCell="A246" sqref="A246"/>
    </sheetView>
  </sheetViews>
  <sheetFormatPr defaultRowHeight="15"/>
  <sheetData>
    <row r="1" spans="1:55">
      <c r="A1" s="14" t="s">
        <v>48</v>
      </c>
    </row>
    <row r="2" spans="1:55">
      <c r="A2" s="3" t="s">
        <v>49</v>
      </c>
      <c r="B2" s="239" t="s">
        <v>25</v>
      </c>
      <c r="C2" s="239"/>
      <c r="D2" s="239"/>
      <c r="E2" s="239"/>
      <c r="F2" s="239"/>
      <c r="G2" s="239"/>
      <c r="H2" s="239"/>
      <c r="I2" s="239"/>
      <c r="J2" s="239"/>
      <c r="K2" s="239" t="s">
        <v>50</v>
      </c>
      <c r="L2" s="239"/>
      <c r="M2" s="239"/>
      <c r="N2" s="239"/>
      <c r="O2" s="239"/>
      <c r="P2" s="239"/>
      <c r="Q2" s="239"/>
      <c r="R2" s="239"/>
      <c r="S2" s="239"/>
      <c r="T2" s="239" t="s">
        <v>51</v>
      </c>
      <c r="U2" s="239"/>
      <c r="V2" s="239"/>
      <c r="W2" s="239"/>
      <c r="X2" s="239"/>
      <c r="Y2" s="239"/>
      <c r="Z2" s="239"/>
      <c r="AA2" s="239"/>
      <c r="AB2" s="239"/>
      <c r="AC2" s="239" t="s">
        <v>52</v>
      </c>
      <c r="AD2" s="239"/>
      <c r="AE2" s="239"/>
      <c r="AF2" s="239"/>
      <c r="AG2" s="239"/>
      <c r="AH2" s="239"/>
      <c r="AI2" s="239"/>
      <c r="AJ2" s="239"/>
      <c r="AK2" s="239"/>
      <c r="AL2" s="239" t="s">
        <v>53</v>
      </c>
      <c r="AM2" s="239"/>
      <c r="AN2" s="239"/>
      <c r="AO2" s="239"/>
      <c r="AP2" s="239"/>
      <c r="AQ2" s="239"/>
      <c r="AR2" s="239"/>
      <c r="AS2" s="239"/>
      <c r="AT2" s="239"/>
      <c r="AU2" s="239" t="s">
        <v>54</v>
      </c>
      <c r="AV2" s="239"/>
      <c r="AW2" s="239"/>
      <c r="AX2" s="239"/>
      <c r="AY2" s="239"/>
      <c r="AZ2" s="239"/>
      <c r="BA2" s="239"/>
      <c r="BB2" s="239"/>
      <c r="BC2" s="239"/>
    </row>
    <row r="3" spans="1:55">
      <c r="A3" s="3">
        <v>0</v>
      </c>
      <c r="B3">
        <v>1.0533658876874783</v>
      </c>
      <c r="C3">
        <v>0.98674572724101861</v>
      </c>
      <c r="D3">
        <v>0.95988838507150331</v>
      </c>
      <c r="E3">
        <v>1.0555841482243953</v>
      </c>
      <c r="F3">
        <v>0.98224395265054021</v>
      </c>
      <c r="G3">
        <v>0.96217189912506418</v>
      </c>
      <c r="H3">
        <v>1.0363830925628679</v>
      </c>
      <c r="I3">
        <v>0.99545211342964146</v>
      </c>
      <c r="J3">
        <v>0.96816479400749056</v>
      </c>
      <c r="K3">
        <v>0.98071265119320039</v>
      </c>
      <c r="L3">
        <v>1.0346518470088264</v>
      </c>
      <c r="M3">
        <v>0.98463550179797321</v>
      </c>
      <c r="N3">
        <v>0.99681712962962965</v>
      </c>
      <c r="O3">
        <v>1.0072337962962963</v>
      </c>
      <c r="P3">
        <v>0.99594907407407396</v>
      </c>
      <c r="Q3">
        <v>1.0395924308588065</v>
      </c>
      <c r="R3">
        <v>0.99155749636098989</v>
      </c>
      <c r="S3">
        <v>0.96885007278020363</v>
      </c>
      <c r="T3">
        <v>0.99375688578773402</v>
      </c>
      <c r="U3">
        <v>0.99926551597502766</v>
      </c>
      <c r="V3">
        <v>1.0069775982372384</v>
      </c>
      <c r="W3">
        <v>1.0195351137487638</v>
      </c>
      <c r="X3">
        <v>1.0054401582591495</v>
      </c>
      <c r="Y3">
        <v>0.97502472799208706</v>
      </c>
      <c r="Z3">
        <v>0.96248741188318232</v>
      </c>
      <c r="AA3">
        <v>1.0078046324269891</v>
      </c>
      <c r="AB3">
        <v>1.029707955689829</v>
      </c>
      <c r="AC3">
        <v>1.0073911306432279</v>
      </c>
      <c r="AD3">
        <v>0.98821414302836597</v>
      </c>
      <c r="AE3">
        <v>1.0043947263284057</v>
      </c>
      <c r="AF3">
        <v>1.0446194225721783</v>
      </c>
      <c r="AG3">
        <v>0.98387701537307815</v>
      </c>
      <c r="AH3">
        <v>0.97150356205474309</v>
      </c>
      <c r="AI3">
        <v>0.97696969696969693</v>
      </c>
      <c r="AJ3">
        <v>1.0206060606060605</v>
      </c>
      <c r="AK3">
        <v>1.0024242424242422</v>
      </c>
      <c r="AL3">
        <v>1.0140045420136261</v>
      </c>
      <c r="AM3">
        <v>0.97766843300529893</v>
      </c>
      <c r="AN3">
        <v>1.008327024981075</v>
      </c>
      <c r="AO3">
        <v>1</v>
      </c>
      <c r="AP3">
        <v>0.97748713550600341</v>
      </c>
      <c r="AQ3">
        <v>1.0225128644939965</v>
      </c>
      <c r="AR3">
        <v>1.0216949152542374</v>
      </c>
      <c r="AS3">
        <v>0.99186440677966092</v>
      </c>
      <c r="AT3">
        <v>0.98644067796610191</v>
      </c>
      <c r="AU3">
        <v>1.0301839983460823</v>
      </c>
      <c r="AV3">
        <v>0.94645441389290874</v>
      </c>
      <c r="AW3">
        <v>1.0233615877610089</v>
      </c>
      <c r="AX3">
        <v>1.0359281437125749</v>
      </c>
      <c r="AY3">
        <v>0.96982035928143728</v>
      </c>
      <c r="AZ3">
        <v>0.99425149700598803</v>
      </c>
      <c r="BA3">
        <v>0.99337278106508875</v>
      </c>
      <c r="BB3">
        <v>1.0196449704142012</v>
      </c>
      <c r="BC3">
        <v>0.98698224852071015</v>
      </c>
    </row>
    <row r="4" spans="1:55">
      <c r="A4" s="3">
        <v>0.01</v>
      </c>
      <c r="B4">
        <v>0.91175444715730714</v>
      </c>
      <c r="C4">
        <v>0.93512382281130102</v>
      </c>
      <c r="D4">
        <v>0.91873038018835007</v>
      </c>
      <c r="E4">
        <v>0.89500772002058626</v>
      </c>
      <c r="F4">
        <v>0.87725167267112669</v>
      </c>
      <c r="G4">
        <v>0.83401955738548583</v>
      </c>
      <c r="H4">
        <v>0.90797217763509874</v>
      </c>
      <c r="I4">
        <v>0.92161583734617425</v>
      </c>
      <c r="J4">
        <v>0.84777956126270693</v>
      </c>
      <c r="K4">
        <v>0.97777051323962083</v>
      </c>
      <c r="L4">
        <v>0.98022229486760382</v>
      </c>
      <c r="M4">
        <v>0.98953906505393929</v>
      </c>
      <c r="N4">
        <v>0.96209490740740722</v>
      </c>
      <c r="O4">
        <v>0.883969907407407</v>
      </c>
      <c r="P4">
        <v>1.0315393518518519</v>
      </c>
      <c r="Q4">
        <v>0.97933042212518184</v>
      </c>
      <c r="R4">
        <v>0.96448326055312938</v>
      </c>
      <c r="S4">
        <v>0.86928675400291078</v>
      </c>
      <c r="T4">
        <v>0.96290855673889097</v>
      </c>
      <c r="U4">
        <v>0.98788101358795455</v>
      </c>
      <c r="V4">
        <v>0.96951891296364312</v>
      </c>
      <c r="W4">
        <v>0.97354104846686451</v>
      </c>
      <c r="X4">
        <v>0.98541048466864478</v>
      </c>
      <c r="Y4">
        <v>0.94906033630069231</v>
      </c>
      <c r="Z4">
        <v>0.97834843907351465</v>
      </c>
      <c r="AA4">
        <v>0.93076535750251754</v>
      </c>
      <c r="AB4">
        <v>0.93907351460221533</v>
      </c>
      <c r="AC4">
        <v>0.93128246104674384</v>
      </c>
      <c r="AD4">
        <v>0.92828605673192166</v>
      </c>
      <c r="AE4">
        <v>0.94626448262085494</v>
      </c>
      <c r="AF4">
        <v>0.93100862392200967</v>
      </c>
      <c r="AG4">
        <v>0.92538432695913009</v>
      </c>
      <c r="AH4">
        <v>0.91863517060367461</v>
      </c>
      <c r="AI4">
        <v>0.93939393939393956</v>
      </c>
      <c r="AJ4">
        <v>0.92606060606060592</v>
      </c>
      <c r="AK4">
        <v>0.96363636363636374</v>
      </c>
      <c r="AL4">
        <v>0.9742619227857684</v>
      </c>
      <c r="AM4">
        <v>0.95836487509462509</v>
      </c>
      <c r="AN4">
        <v>0.93906131718395169</v>
      </c>
      <c r="AO4">
        <v>0.96783876500857635</v>
      </c>
      <c r="AP4">
        <v>0.97813036020583188</v>
      </c>
      <c r="AQ4">
        <v>0.97555746140651789</v>
      </c>
      <c r="AR4">
        <v>1.0081355932203391</v>
      </c>
      <c r="AS4">
        <v>0.93830508474576269</v>
      </c>
      <c r="AT4">
        <v>0.98169491525423724</v>
      </c>
      <c r="AU4">
        <v>0.9613396733512507</v>
      </c>
      <c r="AV4">
        <v>1.0190200537523255</v>
      </c>
      <c r="AW4">
        <v>0.95699813934256783</v>
      </c>
      <c r="AX4">
        <v>1.0100598802395209</v>
      </c>
      <c r="AY4">
        <v>0.95113772455089829</v>
      </c>
      <c r="AZ4">
        <v>0.97341317365269486</v>
      </c>
      <c r="BA4">
        <v>0.98911242603550298</v>
      </c>
      <c r="BB4">
        <v>0.96142011834319518</v>
      </c>
      <c r="BC4">
        <v>1.0089940828402366</v>
      </c>
    </row>
    <row r="5" spans="1:55">
      <c r="A5" s="3">
        <v>0.02</v>
      </c>
      <c r="B5">
        <v>0.83955354028601326</v>
      </c>
      <c r="C5">
        <v>0.79525636553889079</v>
      </c>
      <c r="D5">
        <v>0.78862922915940004</v>
      </c>
      <c r="E5">
        <v>0.73520329387544947</v>
      </c>
      <c r="F5">
        <v>0.71667524446731778</v>
      </c>
      <c r="G5">
        <v>0.81857951621204261</v>
      </c>
      <c r="H5">
        <v>0.74103798822899869</v>
      </c>
      <c r="I5">
        <v>0.77233814874264251</v>
      </c>
      <c r="J5">
        <v>0.7683253076511497</v>
      </c>
      <c r="K5">
        <v>0.88018960444589744</v>
      </c>
      <c r="L5">
        <v>0.89195815626021568</v>
      </c>
      <c r="M5">
        <v>0.9135338345864662</v>
      </c>
      <c r="N5">
        <v>0.83535879629629572</v>
      </c>
      <c r="O5">
        <v>0.90827546296296258</v>
      </c>
      <c r="P5">
        <v>0.90306712962962932</v>
      </c>
      <c r="Q5">
        <v>0.9077147016011643</v>
      </c>
      <c r="R5">
        <v>0.88413391557496335</v>
      </c>
      <c r="S5">
        <v>0.75050946142649122</v>
      </c>
      <c r="T5">
        <v>0.9335291957399926</v>
      </c>
      <c r="U5">
        <v>0.92728608152772662</v>
      </c>
      <c r="V5">
        <v>0.90892398090341553</v>
      </c>
      <c r="W5">
        <v>0.96018793273986147</v>
      </c>
      <c r="X5">
        <v>0.84000989119683456</v>
      </c>
      <c r="Y5">
        <v>0.90084075173095923</v>
      </c>
      <c r="Z5">
        <v>0.90961732124874106</v>
      </c>
      <c r="AA5">
        <v>0.88846928499496458</v>
      </c>
      <c r="AB5">
        <v>0.82955689828801582</v>
      </c>
      <c r="AC5">
        <v>0.86416300439472615</v>
      </c>
      <c r="AD5">
        <v>0.86176588094286855</v>
      </c>
      <c r="AE5">
        <v>0.82640831002796633</v>
      </c>
      <c r="AF5">
        <v>0.79940007499062671</v>
      </c>
      <c r="AG5">
        <v>0.77915260592426017</v>
      </c>
      <c r="AH5">
        <v>0.85789276340457488</v>
      </c>
      <c r="AI5">
        <v>0.79272727272727284</v>
      </c>
      <c r="AJ5">
        <v>0.88121212121212134</v>
      </c>
      <c r="AK5">
        <v>0.92242424242424237</v>
      </c>
      <c r="AL5">
        <v>0.88398940196820597</v>
      </c>
      <c r="AM5">
        <v>0.85787282361847095</v>
      </c>
      <c r="AN5">
        <v>0.91748675246025735</v>
      </c>
      <c r="AO5">
        <v>0.87264150943396246</v>
      </c>
      <c r="AP5">
        <v>0.86749571183533469</v>
      </c>
      <c r="AQ5">
        <v>0.83147512864494033</v>
      </c>
      <c r="AR5">
        <v>0.91864406779661023</v>
      </c>
      <c r="AS5">
        <v>0.92203389830508486</v>
      </c>
      <c r="AT5">
        <v>0.88881355932203387</v>
      </c>
      <c r="AU5">
        <v>0.95761835848666532</v>
      </c>
      <c r="AV5">
        <v>0.95327682447798223</v>
      </c>
      <c r="AW5">
        <v>0.9241265247053958</v>
      </c>
      <c r="AX5">
        <v>0.92886227544910205</v>
      </c>
      <c r="AY5">
        <v>0.93029940119760501</v>
      </c>
      <c r="AZ5">
        <v>0.94826347305389247</v>
      </c>
      <c r="BA5">
        <v>0.97562130177514783</v>
      </c>
      <c r="BB5">
        <v>0.91881656804733736</v>
      </c>
      <c r="BC5">
        <v>0.93088757396449695</v>
      </c>
    </row>
    <row r="6" spans="1:55">
      <c r="A6" s="3">
        <v>0.04</v>
      </c>
      <c r="B6">
        <v>0.41227764213463503</v>
      </c>
      <c r="C6">
        <v>0.43669340774328569</v>
      </c>
      <c r="D6">
        <v>0.42622950819672129</v>
      </c>
      <c r="E6">
        <v>0.4603705609881612</v>
      </c>
      <c r="F6">
        <v>0.4433865156973737</v>
      </c>
      <c r="G6">
        <v>0.42254246011322533</v>
      </c>
      <c r="H6">
        <v>0.43285179240235266</v>
      </c>
      <c r="I6">
        <v>0.42402354200106862</v>
      </c>
      <c r="J6">
        <v>0.36383092562867675</v>
      </c>
      <c r="K6">
        <v>0.6752206603465184</v>
      </c>
      <c r="L6">
        <v>0.68208564890487089</v>
      </c>
      <c r="M6">
        <v>0.65266426936907485</v>
      </c>
      <c r="N6">
        <v>0.69994212962962876</v>
      </c>
      <c r="O6">
        <v>0.64265046296296191</v>
      </c>
      <c r="P6">
        <v>0.63917824074073959</v>
      </c>
      <c r="Q6">
        <v>0.64133915574963496</v>
      </c>
      <c r="R6">
        <v>0.62736535662299742</v>
      </c>
      <c r="S6">
        <v>0.62649199417758272</v>
      </c>
      <c r="T6">
        <v>0.77451340433345583</v>
      </c>
      <c r="U6">
        <v>0.79140653690782226</v>
      </c>
      <c r="V6">
        <v>0.78846860080793235</v>
      </c>
      <c r="W6">
        <v>0.79846686449060278</v>
      </c>
      <c r="X6">
        <v>0.73541048466864434</v>
      </c>
      <c r="Y6">
        <v>0.74876360039564738</v>
      </c>
      <c r="Z6">
        <v>0.79481369587109729</v>
      </c>
      <c r="AA6">
        <v>0.78801611278952621</v>
      </c>
      <c r="AB6">
        <v>0.65810674723061358</v>
      </c>
      <c r="AC6">
        <v>0.58369956052736705</v>
      </c>
      <c r="AD6">
        <v>0.60587295245705142</v>
      </c>
      <c r="AE6">
        <v>0.59328805433479814</v>
      </c>
      <c r="AF6">
        <v>0.53843269591301246</v>
      </c>
      <c r="AG6">
        <v>0.56542932133483448</v>
      </c>
      <c r="AH6">
        <v>0.52268466441694938</v>
      </c>
      <c r="AI6">
        <v>0.69212121212121225</v>
      </c>
      <c r="AJ6">
        <v>0.62787878787878804</v>
      </c>
      <c r="AK6">
        <v>0.63878787878787868</v>
      </c>
      <c r="AL6">
        <v>0.71139288417865254</v>
      </c>
      <c r="AM6">
        <v>0.66654049962149886</v>
      </c>
      <c r="AN6">
        <v>0.70741862225586671</v>
      </c>
      <c r="AO6">
        <v>0.72855917667238468</v>
      </c>
      <c r="AP6">
        <v>0.73949399656946879</v>
      </c>
      <c r="AQ6">
        <v>0.72662950257289938</v>
      </c>
      <c r="AR6">
        <v>0.72338983050847472</v>
      </c>
      <c r="AS6">
        <v>0.72474576271186442</v>
      </c>
      <c r="AT6">
        <v>0.68542372881355929</v>
      </c>
      <c r="AU6">
        <v>0.87202811660119905</v>
      </c>
      <c r="AV6">
        <v>0.81124664047963613</v>
      </c>
      <c r="AW6">
        <v>0.84287781682861274</v>
      </c>
      <c r="AX6">
        <v>0.82395209580838369</v>
      </c>
      <c r="AY6">
        <v>0.83976047904191664</v>
      </c>
      <c r="AZ6">
        <v>0.82251497005988061</v>
      </c>
      <c r="BA6">
        <v>0.86627218934911243</v>
      </c>
      <c r="BB6">
        <v>0.87621301775147931</v>
      </c>
      <c r="BC6">
        <v>0.8307692307692307</v>
      </c>
    </row>
    <row r="7" spans="1:55">
      <c r="A7" s="3">
        <v>0.06</v>
      </c>
      <c r="B7">
        <v>0.28147889780258106</v>
      </c>
      <c r="C7">
        <v>0.28182769445413325</v>
      </c>
      <c r="D7">
        <v>0.26124869201255663</v>
      </c>
      <c r="E7">
        <v>0.16237776634070816</v>
      </c>
      <c r="F7">
        <v>0.2272259392691694</v>
      </c>
      <c r="G7">
        <v>0.23571796191456307</v>
      </c>
      <c r="H7">
        <v>0.17041198501872432</v>
      </c>
      <c r="I7">
        <v>0.19368646334938258</v>
      </c>
      <c r="J7">
        <v>0.23542001070090743</v>
      </c>
      <c r="K7">
        <v>0.48496240601503754</v>
      </c>
      <c r="L7">
        <v>0.50114416475972534</v>
      </c>
      <c r="M7">
        <v>0.47025171624713952</v>
      </c>
      <c r="N7">
        <v>0.47685185185185031</v>
      </c>
      <c r="O7">
        <v>0.48553240740740589</v>
      </c>
      <c r="P7">
        <v>0.49247685185185031</v>
      </c>
      <c r="Q7">
        <v>0.43871906841338981</v>
      </c>
      <c r="R7">
        <v>0.42037845705967808</v>
      </c>
      <c r="S7">
        <v>0.4317321688500711</v>
      </c>
      <c r="T7">
        <v>0.69592361366140276</v>
      </c>
      <c r="U7">
        <v>0.71428571428571419</v>
      </c>
      <c r="V7">
        <v>0.69335291957399925</v>
      </c>
      <c r="W7">
        <v>0.70276953511374807</v>
      </c>
      <c r="X7">
        <v>0.64342235410484572</v>
      </c>
      <c r="Y7">
        <v>0.64342235410484572</v>
      </c>
      <c r="Z7">
        <v>0.6490433031218521</v>
      </c>
      <c r="AA7">
        <v>0.6679254783484383</v>
      </c>
      <c r="AB7">
        <v>0.64753272910372517</v>
      </c>
      <c r="AC7">
        <v>0.37634838194166992</v>
      </c>
      <c r="AD7">
        <v>0.38174190970834998</v>
      </c>
      <c r="AE7">
        <v>0.33439872153415889</v>
      </c>
      <c r="AF7">
        <v>0.40232470941132575</v>
      </c>
      <c r="AG7">
        <v>0.31233595800525177</v>
      </c>
      <c r="AH7">
        <v>0.35170603674540912</v>
      </c>
      <c r="AI7">
        <v>0.42545454545454536</v>
      </c>
      <c r="AJ7">
        <v>0.38424242424242427</v>
      </c>
      <c r="AK7">
        <v>0.39151515151515143</v>
      </c>
      <c r="AL7">
        <v>0.53879636638909922</v>
      </c>
      <c r="AM7">
        <v>0.52687358062074185</v>
      </c>
      <c r="AN7">
        <v>0.57910673732021201</v>
      </c>
      <c r="AO7">
        <v>0.59734133790737654</v>
      </c>
      <c r="AP7">
        <v>0.58126072041166477</v>
      </c>
      <c r="AQ7">
        <v>0.63271869639794243</v>
      </c>
      <c r="AR7">
        <v>0.60677966101694913</v>
      </c>
      <c r="AS7">
        <v>0.64406779661016955</v>
      </c>
      <c r="AT7">
        <v>0.59050847457627131</v>
      </c>
      <c r="AU7">
        <v>0.72441596030597466</v>
      </c>
      <c r="AV7">
        <v>0.76597064296051265</v>
      </c>
      <c r="AW7">
        <v>0.77527393012197643</v>
      </c>
      <c r="AX7">
        <v>0.77868263473053945</v>
      </c>
      <c r="AY7">
        <v>0.75640718562874321</v>
      </c>
      <c r="AZ7">
        <v>0.7075449101796415</v>
      </c>
      <c r="BA7">
        <v>0.78035502958579872</v>
      </c>
      <c r="BB7">
        <v>0.78816568047337288</v>
      </c>
      <c r="BC7">
        <v>0.73065088757396446</v>
      </c>
    </row>
    <row r="8" spans="1:55">
      <c r="A8" s="3">
        <v>0.08</v>
      </c>
      <c r="B8">
        <v>0.20788280432507841</v>
      </c>
      <c r="C8">
        <v>0.20125566794558772</v>
      </c>
      <c r="D8">
        <v>0.18869898848971053</v>
      </c>
      <c r="E8">
        <v>0.1322696860524939</v>
      </c>
      <c r="F8">
        <v>0.12532166752444449</v>
      </c>
      <c r="G8">
        <v>0.11837364899639506</v>
      </c>
      <c r="H8">
        <v>0.17522739432851581</v>
      </c>
      <c r="I8">
        <v>9.9785981808451343E-2</v>
      </c>
      <c r="J8">
        <v>0.10540395933654119</v>
      </c>
      <c r="K8">
        <v>0.37414187643020597</v>
      </c>
      <c r="L8">
        <v>0.38100686498855835</v>
      </c>
      <c r="M8">
        <v>0.3515854854527623</v>
      </c>
      <c r="N8">
        <v>0.39178240740740561</v>
      </c>
      <c r="O8">
        <v>0.38657407407407235</v>
      </c>
      <c r="P8">
        <v>0.38136574074073909</v>
      </c>
      <c r="Q8">
        <v>0.30422125181950299</v>
      </c>
      <c r="R8">
        <v>0.29810771470159925</v>
      </c>
      <c r="S8">
        <v>0.30160116448325852</v>
      </c>
      <c r="T8">
        <v>0.55820785897906722</v>
      </c>
      <c r="U8">
        <v>0.59419757620271774</v>
      </c>
      <c r="V8">
        <v>0.5714285714285714</v>
      </c>
      <c r="W8">
        <v>0.53363006923837675</v>
      </c>
      <c r="X8">
        <v>0.55736894164193751</v>
      </c>
      <c r="Y8">
        <v>0.55217606330365876</v>
      </c>
      <c r="Z8">
        <v>0.52517623363544697</v>
      </c>
      <c r="AA8">
        <v>0.55387713997985799</v>
      </c>
      <c r="AB8">
        <v>0.53726082578046208</v>
      </c>
      <c r="AC8">
        <v>0.28885337594886129</v>
      </c>
      <c r="AD8">
        <v>0.27626847782660802</v>
      </c>
      <c r="AE8">
        <v>0.30623252097483022</v>
      </c>
      <c r="AF8">
        <v>0.26059242594675941</v>
      </c>
      <c r="AG8">
        <v>0.3303337082864668</v>
      </c>
      <c r="AH8">
        <v>0.22009748781402624</v>
      </c>
      <c r="AI8">
        <v>0.3478787878787879</v>
      </c>
      <c r="AJ8">
        <v>0.34424242424242435</v>
      </c>
      <c r="AK8">
        <v>0.35757575757575755</v>
      </c>
      <c r="AL8">
        <v>0.46101438304314907</v>
      </c>
      <c r="AM8">
        <v>0.43546555639666912</v>
      </c>
      <c r="AN8">
        <v>0.4593111279333838</v>
      </c>
      <c r="AO8">
        <v>0.48413379073756546</v>
      </c>
      <c r="AP8">
        <v>0.50600343053173347</v>
      </c>
      <c r="AQ8">
        <v>0.50343053173241969</v>
      </c>
      <c r="AR8">
        <v>0.47525423728813559</v>
      </c>
      <c r="AS8">
        <v>0.48610169491525435</v>
      </c>
      <c r="AT8">
        <v>0.47254237288135603</v>
      </c>
      <c r="AU8">
        <v>0.72255530287368197</v>
      </c>
      <c r="AV8">
        <v>0.70270829026255943</v>
      </c>
      <c r="AW8">
        <v>0.69340500310109576</v>
      </c>
      <c r="AX8">
        <v>0.63928143712574936</v>
      </c>
      <c r="AY8">
        <v>0.70467065868263545</v>
      </c>
      <c r="AZ8">
        <v>0.7183233532934139</v>
      </c>
      <c r="BA8">
        <v>0.68165680473372781</v>
      </c>
      <c r="BB8">
        <v>0.73988165680473383</v>
      </c>
      <c r="BC8">
        <v>0.71360946745562137</v>
      </c>
    </row>
    <row r="10" spans="1:55">
      <c r="A10" s="3" t="s">
        <v>55</v>
      </c>
      <c r="B10" s="239" t="s">
        <v>25</v>
      </c>
      <c r="C10" s="239"/>
      <c r="D10" s="239"/>
      <c r="E10" s="239"/>
      <c r="F10" s="239"/>
      <c r="G10" s="239"/>
      <c r="H10" s="239"/>
      <c r="I10" s="239"/>
      <c r="J10" s="239"/>
      <c r="K10" s="239" t="s">
        <v>50</v>
      </c>
      <c r="L10" s="239"/>
      <c r="M10" s="239"/>
      <c r="N10" s="239"/>
      <c r="O10" s="239"/>
      <c r="P10" s="239"/>
      <c r="Q10" s="239"/>
      <c r="R10" s="239"/>
      <c r="S10" s="239"/>
      <c r="T10" s="239" t="s">
        <v>51</v>
      </c>
      <c r="U10" s="239"/>
      <c r="V10" s="239"/>
      <c r="W10" s="239"/>
      <c r="X10" s="239"/>
      <c r="Y10" s="239"/>
      <c r="Z10" s="239"/>
      <c r="AA10" s="239"/>
      <c r="AB10" s="239"/>
      <c r="AC10" s="243" t="s">
        <v>52</v>
      </c>
      <c r="AD10" s="243"/>
      <c r="AE10" s="243"/>
      <c r="AF10" s="243"/>
      <c r="AG10" s="243"/>
      <c r="AH10" s="243"/>
      <c r="AI10" s="243"/>
      <c r="AJ10" s="243"/>
      <c r="AK10" s="243"/>
      <c r="AL10" s="239" t="s">
        <v>53</v>
      </c>
      <c r="AM10" s="239"/>
      <c r="AN10" s="239"/>
      <c r="AO10" s="239"/>
      <c r="AP10" s="239"/>
      <c r="AQ10" s="239"/>
      <c r="AR10" s="239"/>
      <c r="AS10" s="239"/>
      <c r="AT10" s="239"/>
      <c r="AU10" s="239" t="s">
        <v>54</v>
      </c>
      <c r="AV10" s="239"/>
      <c r="AW10" s="239"/>
      <c r="AX10" s="239"/>
      <c r="AY10" s="239"/>
      <c r="AZ10" s="239"/>
      <c r="BA10" s="239"/>
      <c r="BB10" s="239"/>
      <c r="BC10" s="239"/>
    </row>
    <row r="11" spans="1:55">
      <c r="A11" s="3">
        <v>0</v>
      </c>
      <c r="B11">
        <v>1.0050152424033827</v>
      </c>
      <c r="C11">
        <v>0.9985249287048874</v>
      </c>
      <c r="D11">
        <v>0.99645982889172968</v>
      </c>
      <c r="E11">
        <v>1.0240934533949879</v>
      </c>
      <c r="F11">
        <v>0.98722316865417492</v>
      </c>
      <c r="G11">
        <v>0.98868337795084082</v>
      </c>
      <c r="H11">
        <v>0.9971493728620282</v>
      </c>
      <c r="I11">
        <v>0.99586659064994165</v>
      </c>
      <c r="J11">
        <v>1.006984036488026</v>
      </c>
      <c r="K11">
        <v>1.0418705035971221</v>
      </c>
      <c r="L11">
        <v>0.96028776978417274</v>
      </c>
      <c r="M11">
        <v>0.99784172661870507</v>
      </c>
      <c r="N11">
        <v>1.010541573329818</v>
      </c>
      <c r="O11">
        <v>0.99196205033601115</v>
      </c>
      <c r="P11">
        <v>0.99749637633416643</v>
      </c>
      <c r="Q11">
        <v>0.96580674706151592</v>
      </c>
      <c r="R11">
        <v>1.0138910090062572</v>
      </c>
      <c r="S11">
        <v>1.0203022439322227</v>
      </c>
      <c r="T11">
        <v>1.0022379709063782</v>
      </c>
      <c r="U11">
        <v>0.98573293547183893</v>
      </c>
      <c r="V11">
        <v>1.0120290936217831</v>
      </c>
      <c r="W11">
        <v>0.99631197923781034</v>
      </c>
      <c r="X11">
        <v>0.98524791695123737</v>
      </c>
      <c r="Y11">
        <v>1.0184401038109563</v>
      </c>
      <c r="Z11">
        <v>0.96126760563380431</v>
      </c>
      <c r="AA11">
        <v>1.0154623392529103</v>
      </c>
      <c r="AB11">
        <v>1.0232700551132901</v>
      </c>
      <c r="AC11">
        <v>1.0002663115845538</v>
      </c>
      <c r="AD11">
        <v>0.9946737683089214</v>
      </c>
      <c r="AE11">
        <v>1.0050599201065245</v>
      </c>
      <c r="AF11">
        <v>1.015521064301552</v>
      </c>
      <c r="AG11">
        <v>0.97782705099778267</v>
      </c>
      <c r="AH11">
        <v>1.0066518847006651</v>
      </c>
      <c r="AI11">
        <v>1.0440737051792806</v>
      </c>
      <c r="AJ11">
        <v>0.99999999999999767</v>
      </c>
      <c r="AK11">
        <v>0.95592629482071478</v>
      </c>
      <c r="AL11">
        <v>1.0037367059499858</v>
      </c>
      <c r="AM11">
        <v>0.99985628054038522</v>
      </c>
      <c r="AN11">
        <v>0.99640701350962912</v>
      </c>
      <c r="AO11">
        <v>0.99596709146636719</v>
      </c>
      <c r="AP11">
        <v>0.98822390708178909</v>
      </c>
      <c r="AQ11">
        <v>1.0158090014518488</v>
      </c>
      <c r="AR11">
        <v>0.98550474547023137</v>
      </c>
      <c r="AS11">
        <v>1.0005176876617758</v>
      </c>
      <c r="AT11">
        <v>1.013977566867988</v>
      </c>
      <c r="AU11">
        <v>1.0057911065149949</v>
      </c>
      <c r="AV11">
        <v>1.0188210961737332</v>
      </c>
      <c r="AW11">
        <v>0.9753877973112719</v>
      </c>
      <c r="AX11">
        <v>0.99901816396661758</v>
      </c>
      <c r="AY11">
        <v>1.0103092783505156</v>
      </c>
      <c r="AZ11">
        <v>0.99067255768286699</v>
      </c>
      <c r="BA11">
        <v>1.0371753824261829</v>
      </c>
      <c r="BB11">
        <v>1.0104944859480611</v>
      </c>
      <c r="BC11">
        <v>0.95233013162575586</v>
      </c>
    </row>
    <row r="12" spans="1:55">
      <c r="A12" s="3">
        <v>2.5</v>
      </c>
      <c r="B12">
        <v>0.84541252827219993</v>
      </c>
      <c r="C12">
        <v>0.85072278493460518</v>
      </c>
      <c r="D12">
        <v>0.86901366899400156</v>
      </c>
      <c r="E12">
        <v>0.88245315161839966</v>
      </c>
      <c r="F12">
        <v>0.86602579703090876</v>
      </c>
      <c r="G12">
        <v>0.83536140180092566</v>
      </c>
      <c r="H12">
        <v>0.8787058152793602</v>
      </c>
      <c r="I12">
        <v>0.89880273660205123</v>
      </c>
      <c r="J12">
        <v>0.89196123147092221</v>
      </c>
      <c r="K12">
        <v>0.95899280575539569</v>
      </c>
      <c r="L12">
        <v>0.97625899280575545</v>
      </c>
      <c r="M12">
        <v>0.93870503597122312</v>
      </c>
      <c r="N12">
        <v>0.97140598234286324</v>
      </c>
      <c r="O12">
        <v>0.92713137435762161</v>
      </c>
      <c r="P12">
        <v>0.93661879035445916</v>
      </c>
      <c r="Q12">
        <v>0.96901236452449857</v>
      </c>
      <c r="R12">
        <v>0.96260112959853328</v>
      </c>
      <c r="S12">
        <v>0.96992825522820814</v>
      </c>
      <c r="T12">
        <v>0.95747855277881389</v>
      </c>
      <c r="U12">
        <v>0.95691906005221949</v>
      </c>
      <c r="V12">
        <v>0.9667101827676241</v>
      </c>
      <c r="W12">
        <v>1.0319628466056563</v>
      </c>
      <c r="X12">
        <v>0.95287529026089457</v>
      </c>
      <c r="Y12">
        <v>0.93812320721213072</v>
      </c>
      <c r="Z12">
        <v>0.99295774647887469</v>
      </c>
      <c r="AA12">
        <v>0.97229026331904633</v>
      </c>
      <c r="AB12">
        <v>0.92865890998163036</v>
      </c>
      <c r="AC12">
        <v>0.83089214380825571</v>
      </c>
      <c r="AD12">
        <v>0.84687083888149139</v>
      </c>
      <c r="AE12">
        <v>0.83488681757656458</v>
      </c>
      <c r="AF12">
        <v>0.87657058388765696</v>
      </c>
      <c r="AG12">
        <v>0.86844050258684402</v>
      </c>
      <c r="AH12">
        <v>0.8307464892830746</v>
      </c>
      <c r="AI12">
        <v>0.87749003984063556</v>
      </c>
      <c r="AJ12">
        <v>0.81847609561752799</v>
      </c>
      <c r="AK12">
        <v>0.87674302788844427</v>
      </c>
      <c r="AL12">
        <v>0.91017533774073012</v>
      </c>
      <c r="AM12">
        <v>0.91103765449841911</v>
      </c>
      <c r="AN12">
        <v>0.90500143719459603</v>
      </c>
      <c r="AO12">
        <v>0.91224391030811558</v>
      </c>
      <c r="AP12">
        <v>0.92918212614938034</v>
      </c>
      <c r="AQ12">
        <v>0.90062913373124853</v>
      </c>
      <c r="AR12">
        <v>0.94823123382225916</v>
      </c>
      <c r="AS12">
        <v>0.90733390854184504</v>
      </c>
      <c r="AT12">
        <v>0.95651423641069744</v>
      </c>
      <c r="AU12">
        <v>0.88479834539813851</v>
      </c>
      <c r="AV12">
        <v>0.87921406411582204</v>
      </c>
      <c r="AW12">
        <v>0.85687693898655626</v>
      </c>
      <c r="AX12">
        <v>0.81934216985763386</v>
      </c>
      <c r="AY12">
        <v>0.87825233186057916</v>
      </c>
      <c r="AZ12">
        <v>0.85027000490918014</v>
      </c>
      <c r="BA12">
        <v>0.91230878690857364</v>
      </c>
      <c r="BB12">
        <v>0.90003557452863758</v>
      </c>
      <c r="BC12">
        <v>0.92031305585201018</v>
      </c>
    </row>
    <row r="13" spans="1:55">
      <c r="A13" s="3">
        <v>5</v>
      </c>
      <c r="B13">
        <v>0.67872947192447675</v>
      </c>
      <c r="C13">
        <v>0.65601337397974258</v>
      </c>
      <c r="D13">
        <v>0.64480283213688694</v>
      </c>
      <c r="E13">
        <v>0.67327816987101552</v>
      </c>
      <c r="F13">
        <v>0.69919688488683451</v>
      </c>
      <c r="G13">
        <v>0.65831102458019053</v>
      </c>
      <c r="H13">
        <v>0.69868871151653267</v>
      </c>
      <c r="I13">
        <v>0.71579247434435478</v>
      </c>
      <c r="J13">
        <v>0.69697833523375041</v>
      </c>
      <c r="K13">
        <v>0.86446043165467656</v>
      </c>
      <c r="L13">
        <v>0.90244604316546773</v>
      </c>
      <c r="M13">
        <v>0.92748201438848943</v>
      </c>
      <c r="N13">
        <v>0.89313480036895376</v>
      </c>
      <c r="O13">
        <v>0.89076294636974429</v>
      </c>
      <c r="P13">
        <v>0.94017657135327304</v>
      </c>
      <c r="Q13">
        <v>0.94657304228361949</v>
      </c>
      <c r="R13">
        <v>0.92596550145015899</v>
      </c>
      <c r="S13">
        <v>0.90444206991298892</v>
      </c>
      <c r="T13">
        <v>0.90516598284222316</v>
      </c>
      <c r="U13">
        <v>0.92251025736665448</v>
      </c>
      <c r="V13">
        <v>0.89201790376725121</v>
      </c>
      <c r="W13">
        <v>1.0028684605928164</v>
      </c>
      <c r="X13">
        <v>0.96107089195465223</v>
      </c>
      <c r="Y13">
        <v>0.88116377544051472</v>
      </c>
      <c r="Z13">
        <v>0.92406613594611298</v>
      </c>
      <c r="AA13">
        <v>0.91212492345376761</v>
      </c>
      <c r="AB13">
        <v>0.89145744029393903</v>
      </c>
      <c r="AC13">
        <v>0.66311584553928082</v>
      </c>
      <c r="AD13">
        <v>0.70865512649800266</v>
      </c>
      <c r="AE13">
        <v>0.66471371504660448</v>
      </c>
      <c r="AF13">
        <v>0.6607538802660754</v>
      </c>
      <c r="AG13">
        <v>0.64005912786400576</v>
      </c>
      <c r="AH13">
        <v>0.62232076866223207</v>
      </c>
      <c r="AI13">
        <v>0.66757968127489897</v>
      </c>
      <c r="AJ13">
        <v>0.57943227091633343</v>
      </c>
      <c r="AK13">
        <v>0.65338645418326557</v>
      </c>
      <c r="AL13">
        <v>0.65579189422247786</v>
      </c>
      <c r="AM13">
        <v>0.67519402127048012</v>
      </c>
      <c r="AN13">
        <v>0.6428571428571429</v>
      </c>
      <c r="AO13">
        <v>0.71188901435715557</v>
      </c>
      <c r="AP13">
        <v>0.71188901435715557</v>
      </c>
      <c r="AQ13">
        <v>0.76996289724149181</v>
      </c>
      <c r="AR13">
        <v>0.75254529767040446</v>
      </c>
      <c r="AS13">
        <v>0.79292493528904096</v>
      </c>
      <c r="AT13">
        <v>0.76962899050905853</v>
      </c>
      <c r="AU13">
        <v>0.69679420889348498</v>
      </c>
      <c r="AV13">
        <v>0.70672182006204753</v>
      </c>
      <c r="AW13">
        <v>0.68624612202688728</v>
      </c>
      <c r="AX13">
        <v>0.68630338733431528</v>
      </c>
      <c r="AY13">
        <v>0.73244968090328921</v>
      </c>
      <c r="AZ13">
        <v>0.71477663230240551</v>
      </c>
      <c r="BA13">
        <v>0.79064389896833898</v>
      </c>
      <c r="BB13">
        <v>0.82853077196727132</v>
      </c>
      <c r="BC13">
        <v>0.77570259694059063</v>
      </c>
    </row>
    <row r="14" spans="1:55">
      <c r="A14" s="3">
        <v>10</v>
      </c>
      <c r="B14">
        <v>0.22352247025272962</v>
      </c>
      <c r="C14">
        <v>0.20552660045235596</v>
      </c>
      <c r="D14">
        <v>0.21437702822303153</v>
      </c>
      <c r="E14">
        <v>0.24105621805792185</v>
      </c>
      <c r="F14">
        <v>0.2195181309321004</v>
      </c>
      <c r="G14">
        <v>0.21404234606960351</v>
      </c>
      <c r="H14">
        <v>0.24928734321550702</v>
      </c>
      <c r="I14">
        <v>0.24073546180159608</v>
      </c>
      <c r="J14">
        <v>0.23389395667046717</v>
      </c>
      <c r="K14">
        <v>0.66589928057553993</v>
      </c>
      <c r="L14">
        <v>0.65597122302158328</v>
      </c>
      <c r="M14">
        <v>0.62964028776978453</v>
      </c>
      <c r="N14">
        <v>0.68876004743707886</v>
      </c>
      <c r="O14">
        <v>0.69350375543549758</v>
      </c>
      <c r="P14">
        <v>0.70061931743312578</v>
      </c>
      <c r="Q14">
        <v>0.72355365593039123</v>
      </c>
      <c r="R14">
        <v>0.71393680354144307</v>
      </c>
      <c r="S14">
        <v>0.72401160128224584</v>
      </c>
      <c r="T14">
        <v>0.77032823573293585</v>
      </c>
      <c r="U14">
        <v>0.76389406937709836</v>
      </c>
      <c r="V14">
        <v>0.78795225662066415</v>
      </c>
      <c r="W14">
        <v>0.79101215680917991</v>
      </c>
      <c r="X14">
        <v>0.7717524928288495</v>
      </c>
      <c r="Y14">
        <v>0.72790602376724589</v>
      </c>
      <c r="Z14">
        <v>0.75413349663196683</v>
      </c>
      <c r="AA14">
        <v>0.77663808940600243</v>
      </c>
      <c r="AB14">
        <v>0.74448867115738016</v>
      </c>
      <c r="AC14">
        <v>0.30279627163781614</v>
      </c>
      <c r="AD14">
        <v>0.27243675099866838</v>
      </c>
      <c r="AE14">
        <v>0.2612516644474035</v>
      </c>
      <c r="AF14">
        <v>0.26090169992609014</v>
      </c>
      <c r="AG14">
        <v>0.2328159645232816</v>
      </c>
      <c r="AH14">
        <v>0.23059866962305992</v>
      </c>
      <c r="AI14">
        <v>0.26568725099601559</v>
      </c>
      <c r="AJ14">
        <v>0.21638446215139412</v>
      </c>
      <c r="AK14">
        <v>0.29033864541832627</v>
      </c>
      <c r="AL14">
        <v>0.25653923541247486</v>
      </c>
      <c r="AM14">
        <v>0.25007185972980739</v>
      </c>
      <c r="AN14">
        <v>0.24619143432020701</v>
      </c>
      <c r="AO14">
        <v>0.27391514760445268</v>
      </c>
      <c r="AP14">
        <v>0.27197935150830821</v>
      </c>
      <c r="AQ14">
        <v>0.27633489272463335</v>
      </c>
      <c r="AR14">
        <v>0.30474547023295906</v>
      </c>
      <c r="AS14">
        <v>0.2876617773943051</v>
      </c>
      <c r="AT14">
        <v>0.30733390854184606</v>
      </c>
      <c r="AU14">
        <v>0.28107549120992764</v>
      </c>
      <c r="AV14">
        <v>0.27052740434332984</v>
      </c>
      <c r="AW14">
        <v>0.27362978283350564</v>
      </c>
      <c r="AX14">
        <v>0.26607756504663721</v>
      </c>
      <c r="AY14">
        <v>0.28276877761413838</v>
      </c>
      <c r="AZ14">
        <v>0.24644084437898869</v>
      </c>
      <c r="BA14">
        <v>0.29277837068658852</v>
      </c>
      <c r="BB14">
        <v>0.2709000355745288</v>
      </c>
      <c r="BC14">
        <v>0.27676983279971551</v>
      </c>
    </row>
    <row r="15" spans="1:55">
      <c r="A15" s="3">
        <v>15</v>
      </c>
      <c r="B15">
        <v>7.8375454813650228E-2</v>
      </c>
      <c r="C15">
        <v>8.1915625921920476E-2</v>
      </c>
      <c r="D15">
        <v>6.5099813157636854E-2</v>
      </c>
      <c r="E15">
        <v>8.3718666342175715E-2</v>
      </c>
      <c r="F15">
        <v>7.9338038452178128E-2</v>
      </c>
      <c r="G15">
        <v>9.3575079094670235E-2</v>
      </c>
      <c r="H15">
        <v>9.5353477765108191E-2</v>
      </c>
      <c r="I15">
        <v>8.0815279361459408E-2</v>
      </c>
      <c r="J15">
        <v>6.1573546180159533E-2</v>
      </c>
      <c r="K15">
        <v>0.44705035971223089</v>
      </c>
      <c r="L15">
        <v>0.41985611510791443</v>
      </c>
      <c r="M15">
        <v>0.46733812949640358</v>
      </c>
      <c r="N15">
        <v>0.46343391751218793</v>
      </c>
      <c r="O15">
        <v>0.50296481749901101</v>
      </c>
      <c r="P15">
        <v>0.48517591250494058</v>
      </c>
      <c r="Q15">
        <v>0.48771179972523215</v>
      </c>
      <c r="R15">
        <v>0.50373988704014583</v>
      </c>
      <c r="S15">
        <v>0.51610441154022213</v>
      </c>
      <c r="T15">
        <v>0.59240954867586759</v>
      </c>
      <c r="U15">
        <v>0.59185005594927309</v>
      </c>
      <c r="V15">
        <v>0.59380828049235401</v>
      </c>
      <c r="W15">
        <v>0.57259937167053743</v>
      </c>
      <c r="X15">
        <v>0.60251331785275308</v>
      </c>
      <c r="Y15">
        <v>0.5807949733642952</v>
      </c>
      <c r="Z15">
        <v>0.5616962645437853</v>
      </c>
      <c r="AA15">
        <v>0.59568279240661459</v>
      </c>
      <c r="AB15">
        <v>0.56491120636864756</v>
      </c>
      <c r="AC15">
        <v>9.3475366178428776E-2</v>
      </c>
      <c r="AD15">
        <v>7.0306258322237025E-2</v>
      </c>
      <c r="AE15">
        <v>9.5872170439414081E-2</v>
      </c>
      <c r="AF15">
        <v>9.9039172209903881E-2</v>
      </c>
      <c r="AG15">
        <v>8.7952697708795227E-2</v>
      </c>
      <c r="AH15">
        <v>5.8388765705838806E-2</v>
      </c>
      <c r="AI15">
        <v>9.8356573705179307E-2</v>
      </c>
      <c r="AJ15">
        <v>8.266932270916337E-2</v>
      </c>
      <c r="AK15">
        <v>0.10433266932270913</v>
      </c>
      <c r="AL15">
        <v>9.6579476861167024E-2</v>
      </c>
      <c r="AM15">
        <v>9.4854843345789044E-2</v>
      </c>
      <c r="AN15">
        <v>9.7872951997700477E-2</v>
      </c>
      <c r="AO15">
        <v>9.3886110663010322E-2</v>
      </c>
      <c r="AP15">
        <v>0.12340700112921456</v>
      </c>
      <c r="AQ15">
        <v>0.11372802064849184</v>
      </c>
      <c r="AR15">
        <v>8.5763589301121698E-2</v>
      </c>
      <c r="AS15">
        <v>0.13339085418464189</v>
      </c>
      <c r="AT15">
        <v>9.6117342536669578E-2</v>
      </c>
      <c r="AU15">
        <v>8.004136504653564E-2</v>
      </c>
      <c r="AV15">
        <v>8.3143743536711445E-2</v>
      </c>
      <c r="AW15">
        <v>8.4384694932781792E-2</v>
      </c>
      <c r="AX15">
        <v>0.1296023564064801</v>
      </c>
      <c r="AY15">
        <v>0.11438389788905254</v>
      </c>
      <c r="AZ15">
        <v>0.11291114383897886</v>
      </c>
      <c r="BA15">
        <v>0.12468872287442209</v>
      </c>
      <c r="BB15">
        <v>8.5734614016364466E-2</v>
      </c>
      <c r="BC15">
        <v>9.5339736748488238E-2</v>
      </c>
    </row>
    <row r="16" spans="1:55">
      <c r="A16" s="3">
        <v>20</v>
      </c>
      <c r="B16">
        <v>6.9525027042974655E-2</v>
      </c>
      <c r="C16">
        <v>6.7754941488839524E-2</v>
      </c>
      <c r="D16">
        <v>6.5689841675681912E-2</v>
      </c>
      <c r="E16">
        <v>9.9780968605500162E-2</v>
      </c>
      <c r="F16">
        <v>4.1372596738865862E-2</v>
      </c>
      <c r="G16">
        <v>4.1007544414699386E-2</v>
      </c>
      <c r="H16">
        <v>4.7462941847206314E-2</v>
      </c>
      <c r="I16">
        <v>4.6180159635119677E-2</v>
      </c>
      <c r="J16">
        <v>3.0359179019384262E-2</v>
      </c>
      <c r="K16">
        <v>0.23726618705036084</v>
      </c>
      <c r="L16">
        <v>0.24244604316546864</v>
      </c>
      <c r="M16">
        <v>0.23208633093525291</v>
      </c>
      <c r="N16">
        <v>0.29384635656871738</v>
      </c>
      <c r="O16">
        <v>0.29147450256950791</v>
      </c>
      <c r="P16">
        <v>0.27684806957438352</v>
      </c>
      <c r="Q16">
        <v>0.27797282857578959</v>
      </c>
      <c r="R16">
        <v>0.28117844603877234</v>
      </c>
      <c r="S16">
        <v>0.31369256602045448</v>
      </c>
      <c r="T16">
        <v>0.34958970533383127</v>
      </c>
      <c r="U16">
        <v>0.35406564714658767</v>
      </c>
      <c r="V16">
        <v>0.3479112271540476</v>
      </c>
      <c r="W16">
        <v>0.38573965305286201</v>
      </c>
      <c r="X16">
        <v>0.38451031279879838</v>
      </c>
      <c r="Y16">
        <v>0.38369075262942259</v>
      </c>
      <c r="Z16">
        <v>0.37247397428046597</v>
      </c>
      <c r="AA16">
        <v>0.3720146968769143</v>
      </c>
      <c r="AB16">
        <v>0.38303735456215615</v>
      </c>
      <c r="AC16">
        <v>6.7110519307589919E-2</v>
      </c>
      <c r="AD16">
        <v>6.3115845539280985E-2</v>
      </c>
      <c r="AE16">
        <v>4.6338215712383481E-2</v>
      </c>
      <c r="AF16">
        <v>5.0258684405025872E-2</v>
      </c>
      <c r="AG16">
        <v>4.1389504804138902E-2</v>
      </c>
      <c r="AH16">
        <v>3.4737620103473733E-2</v>
      </c>
      <c r="AI16">
        <v>3.7101593625498183E-2</v>
      </c>
      <c r="AJ16">
        <v>4.4571713147410527E-2</v>
      </c>
      <c r="AK16">
        <v>4.4571713147410527E-2</v>
      </c>
      <c r="AL16">
        <v>4.8720896809428017E-2</v>
      </c>
      <c r="AM16">
        <v>4.6996263294049989E-2</v>
      </c>
      <c r="AN16">
        <v>4.5702788157516522E-2</v>
      </c>
      <c r="AO16">
        <v>4.3555412163252177E-2</v>
      </c>
      <c r="AP16">
        <v>6.5817067268914453E-2</v>
      </c>
      <c r="AQ16">
        <v>6.0493628004516943E-2</v>
      </c>
      <c r="AR16">
        <v>8.6798964624676442E-2</v>
      </c>
      <c r="AS16">
        <v>6.5056082830025938E-2</v>
      </c>
      <c r="AT16">
        <v>7.4374460742019005E-2</v>
      </c>
      <c r="AU16">
        <v>7.7559462254395015E-2</v>
      </c>
      <c r="AV16">
        <v>7.6938986556359834E-2</v>
      </c>
      <c r="AW16">
        <v>8.5005170630816973E-2</v>
      </c>
      <c r="AX16">
        <v>3.7800687285223365E-2</v>
      </c>
      <c r="AY16">
        <v>5.7437407952871881E-2</v>
      </c>
      <c r="AZ16">
        <v>4.2709867452135494E-2</v>
      </c>
      <c r="BA16">
        <v>4.7847741017431729E-2</v>
      </c>
      <c r="BB16">
        <v>5.9053717538242775E-2</v>
      </c>
      <c r="BC16">
        <v>5.3183920313055986E-2</v>
      </c>
    </row>
    <row r="17" spans="1:55">
      <c r="A17" s="3"/>
    </row>
    <row r="18" spans="1:55">
      <c r="A18" s="3" t="s">
        <v>56</v>
      </c>
      <c r="B18" s="239" t="s">
        <v>25</v>
      </c>
      <c r="C18" s="239"/>
      <c r="D18" s="239"/>
      <c r="E18" s="239"/>
      <c r="F18" s="239"/>
      <c r="G18" s="239"/>
      <c r="H18" s="239"/>
      <c r="I18" s="239"/>
      <c r="J18" s="239"/>
      <c r="K18" s="239" t="s">
        <v>50</v>
      </c>
      <c r="L18" s="239"/>
      <c r="M18" s="239"/>
      <c r="N18" s="239"/>
      <c r="O18" s="239"/>
      <c r="P18" s="239"/>
      <c r="Q18" s="239"/>
      <c r="R18" s="239"/>
      <c r="S18" s="239"/>
      <c r="T18" s="239" t="s">
        <v>51</v>
      </c>
      <c r="U18" s="239"/>
      <c r="V18" s="239"/>
      <c r="W18" s="239"/>
      <c r="X18" s="239"/>
      <c r="Y18" s="239"/>
      <c r="Z18" s="239"/>
      <c r="AA18" s="239"/>
      <c r="AB18" s="239"/>
      <c r="AC18" s="243" t="s">
        <v>52</v>
      </c>
      <c r="AD18" s="243"/>
      <c r="AE18" s="243"/>
      <c r="AF18" s="243"/>
      <c r="AG18" s="243"/>
      <c r="AH18" s="243"/>
      <c r="AI18" s="243"/>
      <c r="AJ18" s="243"/>
      <c r="AK18" s="243"/>
      <c r="AL18" s="239" t="s">
        <v>53</v>
      </c>
      <c r="AM18" s="239"/>
      <c r="AN18" s="239"/>
      <c r="AO18" s="239"/>
      <c r="AP18" s="239"/>
      <c r="AQ18" s="239"/>
      <c r="AR18" s="239"/>
      <c r="AS18" s="239"/>
      <c r="AT18" s="239"/>
      <c r="AU18" s="239" t="s">
        <v>54</v>
      </c>
      <c r="AV18" s="239"/>
      <c r="AW18" s="239"/>
      <c r="AX18" s="239"/>
      <c r="AY18" s="239"/>
      <c r="AZ18" s="239"/>
      <c r="BA18" s="239"/>
      <c r="BB18" s="239"/>
      <c r="BC18" s="239"/>
    </row>
    <row r="19" spans="1:55">
      <c r="A19" s="3">
        <v>0</v>
      </c>
      <c r="B19">
        <v>0.9778861015337057</v>
      </c>
      <c r="C19">
        <v>1.0228272500297229</v>
      </c>
      <c r="D19">
        <v>0.999286648436571</v>
      </c>
      <c r="E19">
        <v>1.0249167221852087</v>
      </c>
      <c r="F19">
        <v>0.96215856095935914</v>
      </c>
      <c r="G19">
        <v>1.0129247168554285</v>
      </c>
      <c r="H19">
        <v>1.0344877764842828</v>
      </c>
      <c r="I19">
        <v>0.98166472642607561</v>
      </c>
      <c r="J19">
        <v>0.98384749708963792</v>
      </c>
      <c r="K19">
        <v>0.99537821599137266</v>
      </c>
      <c r="L19">
        <v>1.0092435680172547</v>
      </c>
      <c r="M19">
        <v>0.99537821599137266</v>
      </c>
      <c r="N19">
        <v>1.0131075110456569</v>
      </c>
      <c r="O19">
        <v>1.005154639175259</v>
      </c>
      <c r="P19">
        <v>0.9817378497790884</v>
      </c>
      <c r="Q19">
        <v>1.0025810614615278</v>
      </c>
      <c r="R19">
        <v>0.97886755928375724</v>
      </c>
      <c r="S19">
        <v>1.0185513792547203</v>
      </c>
      <c r="T19">
        <v>1.02264539372105</v>
      </c>
      <c r="U19">
        <v>0.98250128667009784</v>
      </c>
      <c r="V19">
        <v>0.99485331960885237</v>
      </c>
      <c r="W19">
        <v>1.0070981210855949</v>
      </c>
      <c r="X19">
        <v>0.98371607515657611</v>
      </c>
      <c r="Y19">
        <v>1.0091858037578287</v>
      </c>
      <c r="Z19">
        <v>1.0119881675229645</v>
      </c>
      <c r="AA19">
        <v>0.97088587887280098</v>
      </c>
      <c r="AB19">
        <v>1.017125953604235</v>
      </c>
      <c r="AC19">
        <v>0.98656859609849712</v>
      </c>
      <c r="AD19">
        <v>1.0153501758874321</v>
      </c>
      <c r="AE19">
        <v>0.99808122801407095</v>
      </c>
      <c r="AF19">
        <v>1.0299352750809061</v>
      </c>
      <c r="AG19">
        <v>0.98058252427184467</v>
      </c>
      <c r="AH19">
        <v>0.98948220064724912</v>
      </c>
      <c r="AI19">
        <v>1.0136054421768712</v>
      </c>
      <c r="AJ19">
        <v>1.0038095238095242</v>
      </c>
      <c r="AK19">
        <v>0.98258503401360586</v>
      </c>
      <c r="AL19">
        <v>1.0406647116324537</v>
      </c>
      <c r="AM19">
        <v>0.93626588465298133</v>
      </c>
      <c r="AN19">
        <v>1.0230694037145651</v>
      </c>
      <c r="AO19">
        <v>1.072501294665976</v>
      </c>
      <c r="AP19">
        <v>0.93837389953392025</v>
      </c>
      <c r="AQ19">
        <v>0.98912480580010342</v>
      </c>
      <c r="AR19">
        <v>0.98620689655172611</v>
      </c>
      <c r="AS19">
        <v>0.99500000000000188</v>
      </c>
      <c r="AT19">
        <v>1.0187931034482778</v>
      </c>
      <c r="AU19">
        <v>1.0768578694546482</v>
      </c>
      <c r="AV19">
        <v>0.96665724781011586</v>
      </c>
      <c r="AW19">
        <v>0.95648488273523569</v>
      </c>
      <c r="AX19">
        <v>1.0026567481402764</v>
      </c>
      <c r="AY19">
        <v>0.98193411264612107</v>
      </c>
      <c r="AZ19">
        <v>1.0154091392136027</v>
      </c>
      <c r="BA19">
        <v>0.94601314153791527</v>
      </c>
      <c r="BB19">
        <v>1.0120760078138875</v>
      </c>
      <c r="BC19">
        <v>1.0419108506481976</v>
      </c>
    </row>
    <row r="20" spans="1:55">
      <c r="A20" s="3">
        <v>0.15</v>
      </c>
      <c r="B20">
        <v>0.83164903103079268</v>
      </c>
      <c r="C20">
        <v>0.90155748424681936</v>
      </c>
      <c r="D20">
        <v>0.87088336701937918</v>
      </c>
      <c r="E20">
        <v>0.89340439706861974</v>
      </c>
      <c r="F20">
        <v>0.86942038640905939</v>
      </c>
      <c r="G20">
        <v>0.84623584277148456</v>
      </c>
      <c r="H20">
        <v>0.84153084982537729</v>
      </c>
      <c r="I20">
        <v>0.8109720605355053</v>
      </c>
      <c r="J20">
        <v>0.89566356228172184</v>
      </c>
      <c r="K20">
        <v>0.85949776613772921</v>
      </c>
      <c r="L20">
        <v>0.81512863965490678</v>
      </c>
      <c r="M20">
        <v>0.83454013249114156</v>
      </c>
      <c r="N20">
        <v>0.82444771723122356</v>
      </c>
      <c r="O20">
        <v>0.78159057437408075</v>
      </c>
      <c r="P20">
        <v>0.83637702503681999</v>
      </c>
      <c r="Q20">
        <v>0.88691724471689137</v>
      </c>
      <c r="R20">
        <v>0.88546539764478305</v>
      </c>
      <c r="S20">
        <v>0.82835941280851899</v>
      </c>
      <c r="T20">
        <v>0.81389603705609892</v>
      </c>
      <c r="U20">
        <v>0.79289758106021613</v>
      </c>
      <c r="V20">
        <v>0.7978383942357179</v>
      </c>
      <c r="W20">
        <v>0.80835073068893526</v>
      </c>
      <c r="X20">
        <v>0.80125260960334044</v>
      </c>
      <c r="Y20">
        <v>0.80292275574112726</v>
      </c>
      <c r="Z20">
        <v>0.84571072707457584</v>
      </c>
      <c r="AA20">
        <v>0.80647672427214701</v>
      </c>
      <c r="AB20">
        <v>0.85271679900358099</v>
      </c>
      <c r="AC20">
        <v>0.83306683722417663</v>
      </c>
      <c r="AD20">
        <v>0.85801087304125356</v>
      </c>
      <c r="AE20">
        <v>0.82347297729453162</v>
      </c>
      <c r="AF20">
        <v>0.83495145631067946</v>
      </c>
      <c r="AG20">
        <v>0.76779935275080891</v>
      </c>
      <c r="AH20">
        <v>0.78964401294498376</v>
      </c>
      <c r="AI20">
        <v>0.78993197278911598</v>
      </c>
      <c r="AJ20">
        <v>0.8070748299319731</v>
      </c>
      <c r="AK20">
        <v>0.74748299319727918</v>
      </c>
      <c r="AL20">
        <v>0.854154447702835</v>
      </c>
      <c r="AM20">
        <v>0.87526881720430116</v>
      </c>
      <c r="AN20">
        <v>0.87526881720430116</v>
      </c>
      <c r="AO20">
        <v>0.8529259451061626</v>
      </c>
      <c r="AP20">
        <v>0.81874676333505958</v>
      </c>
      <c r="AQ20">
        <v>0.84256861729673738</v>
      </c>
      <c r="AR20">
        <v>0.78655172413793251</v>
      </c>
      <c r="AS20">
        <v>0.82741379310344987</v>
      </c>
      <c r="AT20">
        <v>0.81862068965517387</v>
      </c>
      <c r="AU20">
        <v>0.89545069228595642</v>
      </c>
      <c r="AV20">
        <v>0.86323820288217035</v>
      </c>
      <c r="AW20">
        <v>0.86154280870302336</v>
      </c>
      <c r="AX20">
        <v>0.85122210414452693</v>
      </c>
      <c r="AY20">
        <v>0.82252922422954311</v>
      </c>
      <c r="AZ20">
        <v>0.83634431455897984</v>
      </c>
      <c r="BA20">
        <v>0.78138874089859733</v>
      </c>
      <c r="BB20">
        <v>0.82241164979577364</v>
      </c>
      <c r="BC20">
        <v>0.83306695080802717</v>
      </c>
    </row>
    <row r="21" spans="1:55">
      <c r="A21" s="3">
        <v>0.3</v>
      </c>
      <c r="B21">
        <v>0.6511710854832955</v>
      </c>
      <c r="C21">
        <v>0.66044465580787037</v>
      </c>
      <c r="D21">
        <v>0.68041849958387801</v>
      </c>
      <c r="E21">
        <v>0.63917388407728093</v>
      </c>
      <c r="F21">
        <v>0.62318454363757414</v>
      </c>
      <c r="G21">
        <v>0.62238507661558884</v>
      </c>
      <c r="H21">
        <v>0.62194412107101193</v>
      </c>
      <c r="I21">
        <v>0.63154831199068617</v>
      </c>
      <c r="J21">
        <v>0.65032013969732161</v>
      </c>
      <c r="K21">
        <v>0.57941765521491295</v>
      </c>
      <c r="L21">
        <v>0.6145432136804807</v>
      </c>
      <c r="M21">
        <v>0.61084578647357868</v>
      </c>
      <c r="N21">
        <v>0.57083946980854272</v>
      </c>
      <c r="O21">
        <v>0.59646539027982404</v>
      </c>
      <c r="P21">
        <v>0.60618556701031012</v>
      </c>
      <c r="Q21">
        <v>0.63623165026617301</v>
      </c>
      <c r="R21">
        <v>0.64929827391514883</v>
      </c>
      <c r="S21">
        <v>0.62364897564123356</v>
      </c>
      <c r="T21">
        <v>0.66999485331960873</v>
      </c>
      <c r="U21">
        <v>0.67740607308286149</v>
      </c>
      <c r="V21">
        <v>0.65764282038085431</v>
      </c>
      <c r="W21">
        <v>0.60751565762004178</v>
      </c>
      <c r="X21">
        <v>0.60876826722338195</v>
      </c>
      <c r="Y21">
        <v>0.61252609603340291</v>
      </c>
      <c r="Z21">
        <v>0.65934921376303923</v>
      </c>
      <c r="AA21">
        <v>0.64440292698116153</v>
      </c>
      <c r="AB21">
        <v>0.65140899891016668</v>
      </c>
      <c r="AC21">
        <v>0.52414454748960693</v>
      </c>
      <c r="AD21">
        <v>0.60089542692676712</v>
      </c>
      <c r="AE21">
        <v>0.54716981132075504</v>
      </c>
      <c r="AF21">
        <v>0.47572815533980572</v>
      </c>
      <c r="AG21">
        <v>0.49110032362459549</v>
      </c>
      <c r="AH21">
        <v>0.50809061488673135</v>
      </c>
      <c r="AI21">
        <v>0.47074829931972828</v>
      </c>
      <c r="AJ21">
        <v>0.51482993197278937</v>
      </c>
      <c r="AK21">
        <v>0.48217687074829957</v>
      </c>
      <c r="AL21">
        <v>0.65474095796676446</v>
      </c>
      <c r="AM21">
        <v>0.64418377321603149</v>
      </c>
      <c r="AN21">
        <v>0.66412512218963837</v>
      </c>
      <c r="AO21">
        <v>0.58363542206110819</v>
      </c>
      <c r="AP21">
        <v>0.6007250129466597</v>
      </c>
      <c r="AQ21">
        <v>0.6007250129466597</v>
      </c>
      <c r="AR21">
        <v>0.57241379310344942</v>
      </c>
      <c r="AS21">
        <v>0.59620689655172532</v>
      </c>
      <c r="AT21">
        <v>0.60758620689655296</v>
      </c>
      <c r="AU21">
        <v>0.63775077705566563</v>
      </c>
      <c r="AV21">
        <v>0.63605538287651897</v>
      </c>
      <c r="AW21">
        <v>0.64453235377225226</v>
      </c>
      <c r="AX21">
        <v>0.6094580233793836</v>
      </c>
      <c r="AY21">
        <v>0.62805526036131776</v>
      </c>
      <c r="AZ21">
        <v>0.64665249734325181</v>
      </c>
      <c r="BA21">
        <v>0.58639673237435652</v>
      </c>
      <c r="BB21">
        <v>0.60344521399396212</v>
      </c>
      <c r="BC21">
        <v>0.63168176167643419</v>
      </c>
    </row>
    <row r="22" spans="1:55">
      <c r="A22" s="3">
        <v>0.6</v>
      </c>
      <c r="B22">
        <v>0.37724408512661978</v>
      </c>
      <c r="C22">
        <v>0.34656996789917949</v>
      </c>
      <c r="D22">
        <v>0.3522767804066102</v>
      </c>
      <c r="E22">
        <v>0.32938041305796095</v>
      </c>
      <c r="F22">
        <v>0.31818787475016619</v>
      </c>
      <c r="G22">
        <v>0.33297801465689492</v>
      </c>
      <c r="H22">
        <v>0.35215366705471446</v>
      </c>
      <c r="I22">
        <v>0.3560826542491265</v>
      </c>
      <c r="J22">
        <v>0.33556461001164101</v>
      </c>
      <c r="K22">
        <v>0.25404406100754873</v>
      </c>
      <c r="L22">
        <v>0.26421198582652877</v>
      </c>
      <c r="M22">
        <v>0.25496841780927421</v>
      </c>
      <c r="N22">
        <v>0.27260677466863076</v>
      </c>
      <c r="O22">
        <v>0.27304860088365279</v>
      </c>
      <c r="P22">
        <v>0.26244477172312253</v>
      </c>
      <c r="Q22">
        <v>0.31440554928214287</v>
      </c>
      <c r="R22">
        <v>0.29262784320051677</v>
      </c>
      <c r="S22">
        <v>0.2853686078399747</v>
      </c>
      <c r="T22">
        <v>0.3791044776119401</v>
      </c>
      <c r="U22">
        <v>0.3642820380854348</v>
      </c>
      <c r="V22">
        <v>0.3642820380854348</v>
      </c>
      <c r="W22">
        <v>0.32526096033402924</v>
      </c>
      <c r="X22">
        <v>0.31941544885177447</v>
      </c>
      <c r="Y22">
        <v>0.32317327766179543</v>
      </c>
      <c r="Z22">
        <v>0.3879806943795735</v>
      </c>
      <c r="AA22">
        <v>0.37443562198349695</v>
      </c>
      <c r="AB22">
        <v>0.38237583683636939</v>
      </c>
      <c r="AC22">
        <v>0.30156699712184243</v>
      </c>
      <c r="AD22">
        <v>0.29005436520626837</v>
      </c>
      <c r="AE22">
        <v>0.31307962903741654</v>
      </c>
      <c r="AF22">
        <v>0.25000000000000011</v>
      </c>
      <c r="AG22">
        <v>0.25000000000000011</v>
      </c>
      <c r="AH22">
        <v>0.25323624595469252</v>
      </c>
      <c r="AI22">
        <v>0.22421768707483028</v>
      </c>
      <c r="AJ22">
        <v>0.25197278911564647</v>
      </c>
      <c r="AK22">
        <v>0.23156462585034057</v>
      </c>
      <c r="AL22">
        <v>0.32277614858260051</v>
      </c>
      <c r="AM22">
        <v>0.33216031280547431</v>
      </c>
      <c r="AN22">
        <v>0.30987292277614886</v>
      </c>
      <c r="AO22">
        <v>0.29052304505437604</v>
      </c>
      <c r="AP22">
        <v>0.29155877783531842</v>
      </c>
      <c r="AQ22">
        <v>0.29104091144484723</v>
      </c>
      <c r="AR22">
        <v>0.27448275862069044</v>
      </c>
      <c r="AS22">
        <v>0.275517241379311</v>
      </c>
      <c r="AT22">
        <v>0.27603448275862141</v>
      </c>
      <c r="AU22">
        <v>0.36140152585476149</v>
      </c>
      <c r="AV22">
        <v>0.26476405764340244</v>
      </c>
      <c r="AW22">
        <v>0.28171799943486897</v>
      </c>
      <c r="AX22">
        <v>0.3076514346439958</v>
      </c>
      <c r="AY22">
        <v>0.28374070138150903</v>
      </c>
      <c r="AZ22">
        <v>0.28586609989373002</v>
      </c>
      <c r="BA22">
        <v>0.28005682827206563</v>
      </c>
      <c r="BB22">
        <v>0.28218788847451626</v>
      </c>
      <c r="BC22">
        <v>0.29231042443615723</v>
      </c>
    </row>
    <row r="23" spans="1:55">
      <c r="A23" s="3">
        <v>0.9</v>
      </c>
      <c r="B23">
        <v>0.20033289739626653</v>
      </c>
      <c r="C23">
        <v>0.20247295208655311</v>
      </c>
      <c r="D23">
        <v>0.1967661395791224</v>
      </c>
      <c r="E23">
        <v>0.14630246502331759</v>
      </c>
      <c r="F23">
        <v>0.14110592938041286</v>
      </c>
      <c r="G23">
        <v>0.13950699533644215</v>
      </c>
      <c r="H23">
        <v>0.17098370197904528</v>
      </c>
      <c r="I23">
        <v>0.16574505238649578</v>
      </c>
      <c r="J23">
        <v>0.18408032596041896</v>
      </c>
      <c r="K23">
        <v>0.1255584655677088</v>
      </c>
      <c r="L23">
        <v>0.13018024957633614</v>
      </c>
      <c r="M23">
        <v>0.12370975196425796</v>
      </c>
      <c r="N23">
        <v>0.1082474226804125</v>
      </c>
      <c r="O23">
        <v>0.11001472754050086</v>
      </c>
      <c r="P23">
        <v>0.10692194403534626</v>
      </c>
      <c r="Q23">
        <v>0.1445394418454593</v>
      </c>
      <c r="R23">
        <v>0.15712211647039878</v>
      </c>
      <c r="S23">
        <v>0.1445394418454593</v>
      </c>
      <c r="T23">
        <v>0.1895007720020585</v>
      </c>
      <c r="U23">
        <v>0.19197117858980939</v>
      </c>
      <c r="V23">
        <v>0.17653113741636625</v>
      </c>
      <c r="W23">
        <v>0.18371607515657615</v>
      </c>
      <c r="X23">
        <v>0.17995824634655533</v>
      </c>
      <c r="Y23">
        <v>0.18789144050104378</v>
      </c>
      <c r="Z23">
        <v>0.21703253931184818</v>
      </c>
      <c r="AA23">
        <v>0.22076911100731755</v>
      </c>
      <c r="AB23">
        <v>0.22543982562665432</v>
      </c>
      <c r="AC23">
        <v>0.157659098177167</v>
      </c>
      <c r="AD23">
        <v>9.0502078669652056E-2</v>
      </c>
      <c r="AE23">
        <v>0.11544611448672902</v>
      </c>
      <c r="AF23">
        <v>9.9514563106796045E-2</v>
      </c>
      <c r="AG23">
        <v>0.12135922330097086</v>
      </c>
      <c r="AH23">
        <v>9.8705501618122998E-2</v>
      </c>
      <c r="AI23">
        <v>0.10013605442176901</v>
      </c>
      <c r="AJ23">
        <v>0.12380952380952411</v>
      </c>
      <c r="AK23">
        <v>9.6870748299320047E-2</v>
      </c>
      <c r="AL23">
        <v>0.14916911045943332</v>
      </c>
      <c r="AM23">
        <v>0.15855327468230732</v>
      </c>
      <c r="AN23">
        <v>0.16441837732160336</v>
      </c>
      <c r="AO23">
        <v>0.1341273951320559</v>
      </c>
      <c r="AP23">
        <v>0.12325220093215952</v>
      </c>
      <c r="AQ23">
        <v>0.12480580010357327</v>
      </c>
      <c r="AR23">
        <v>0.12241379310344871</v>
      </c>
      <c r="AS23">
        <v>0.12086206896551764</v>
      </c>
      <c r="AT23">
        <v>0.12034482758620735</v>
      </c>
      <c r="AU23">
        <v>0.14608646510313703</v>
      </c>
      <c r="AV23">
        <v>0.14066120372986771</v>
      </c>
      <c r="AW23">
        <v>0.14540830743147837</v>
      </c>
      <c r="AX23">
        <v>0.13336875664187034</v>
      </c>
      <c r="AY23">
        <v>0.13018065887353875</v>
      </c>
      <c r="AZ23">
        <v>0.1376195536663124</v>
      </c>
      <c r="BA23">
        <v>0.12502219854377572</v>
      </c>
      <c r="BB23">
        <v>0.13141537915112791</v>
      </c>
      <c r="BC23">
        <v>0.13354643935357863</v>
      </c>
    </row>
    <row r="24" spans="1:55">
      <c r="A24" s="3">
        <v>1.2</v>
      </c>
      <c r="B24">
        <v>9.761027226251312E-2</v>
      </c>
      <c r="C24">
        <v>0.10117703007965734</v>
      </c>
      <c r="D24">
        <v>9.9036975389370854E-2</v>
      </c>
      <c r="E24">
        <v>6.7155229846768721E-2</v>
      </c>
      <c r="F24">
        <v>7.2351765489673425E-2</v>
      </c>
      <c r="G24">
        <v>7.5149900066622144E-2</v>
      </c>
      <c r="H24">
        <v>8.6292200232828881E-2</v>
      </c>
      <c r="I24">
        <v>8.6292200232828881E-2</v>
      </c>
      <c r="J24">
        <v>0.12427240977881251</v>
      </c>
      <c r="K24">
        <v>7.2870127869357273E-2</v>
      </c>
      <c r="L24">
        <v>8.0264982283161077E-2</v>
      </c>
      <c r="M24">
        <v>3.5895855800338584E-2</v>
      </c>
      <c r="N24">
        <v>6.3622974963181228E-2</v>
      </c>
      <c r="O24">
        <v>7.378497790868932E-2</v>
      </c>
      <c r="P24">
        <v>5.9646539027982406E-2</v>
      </c>
      <c r="Q24">
        <v>8.4529762864978514E-2</v>
      </c>
      <c r="R24">
        <v>8.3077915792870063E-2</v>
      </c>
      <c r="S24">
        <v>8.8885304081303726E-2</v>
      </c>
      <c r="T24">
        <v>0.12218219248584648</v>
      </c>
      <c r="U24">
        <v>0.13453422542460092</v>
      </c>
      <c r="V24">
        <v>0.1505918682449818</v>
      </c>
      <c r="W24">
        <v>0.14070981210855954</v>
      </c>
      <c r="X24">
        <v>0.12233820459290186</v>
      </c>
      <c r="Y24">
        <v>0.13027139874739044</v>
      </c>
      <c r="Z24">
        <v>0.16191810680367441</v>
      </c>
      <c r="AA24">
        <v>0.15584617779853666</v>
      </c>
      <c r="AB24">
        <v>0.15304374902693463</v>
      </c>
      <c r="AC24">
        <v>8.6664534697793935E-2</v>
      </c>
      <c r="AD24">
        <v>0.1116085705148709</v>
      </c>
      <c r="AE24">
        <v>9.2420850655580838E-2</v>
      </c>
      <c r="AF24">
        <v>6.0679611650485375E-2</v>
      </c>
      <c r="AG24">
        <v>7.2006472491909307E-2</v>
      </c>
      <c r="AH24">
        <v>7.3624595469255635E-2</v>
      </c>
      <c r="AI24">
        <v>6.6666666666667027E-2</v>
      </c>
      <c r="AJ24">
        <v>6.9115646258503721E-2</v>
      </c>
      <c r="AK24">
        <v>7.2380952380952684E-2</v>
      </c>
      <c r="AL24">
        <v>8.934506353861231E-2</v>
      </c>
      <c r="AM24">
        <v>9.051808406647141E-2</v>
      </c>
      <c r="AN24">
        <v>9.5210166177908492E-2</v>
      </c>
      <c r="AO24">
        <v>5.2304505437597092E-2</v>
      </c>
      <c r="AP24">
        <v>5.2822371828068364E-2</v>
      </c>
      <c r="AQ24">
        <v>7.3019161056447443E-2</v>
      </c>
      <c r="AR24">
        <v>6.7068965517241716E-2</v>
      </c>
      <c r="AS24">
        <v>6.1896551724138257E-2</v>
      </c>
      <c r="AT24">
        <v>7.0172413793103808E-2</v>
      </c>
      <c r="AU24">
        <v>8.1661486295564092E-2</v>
      </c>
      <c r="AV24">
        <v>0.12913252331167049</v>
      </c>
      <c r="AW24">
        <v>0.10878779316191058</v>
      </c>
      <c r="AX24">
        <v>6.4293304994686495E-2</v>
      </c>
      <c r="AY24">
        <v>6.4293304994686495E-2</v>
      </c>
      <c r="AZ24">
        <v>7.0669500531349586E-2</v>
      </c>
      <c r="BA24">
        <v>5.5762741964127366E-2</v>
      </c>
      <c r="BB24">
        <v>5.4164446812289359E-2</v>
      </c>
      <c r="BC24">
        <v>6.7483573077606288E-2</v>
      </c>
    </row>
    <row r="25" spans="1:55">
      <c r="A25" s="3"/>
    </row>
    <row r="26" spans="1:55">
      <c r="A26" s="3" t="s">
        <v>57</v>
      </c>
      <c r="B26" s="239" t="s">
        <v>25</v>
      </c>
      <c r="C26" s="239"/>
      <c r="D26" s="239"/>
      <c r="E26" s="239"/>
      <c r="F26" s="239"/>
      <c r="G26" s="239"/>
      <c r="H26" s="239"/>
      <c r="I26" s="239"/>
      <c r="J26" s="239"/>
      <c r="K26" s="239" t="s">
        <v>50</v>
      </c>
      <c r="L26" s="239"/>
      <c r="M26" s="239"/>
      <c r="N26" s="239"/>
      <c r="O26" s="239"/>
      <c r="P26" s="239"/>
      <c r="Q26" s="239"/>
      <c r="R26" s="239"/>
      <c r="S26" s="239"/>
      <c r="T26" s="239" t="s">
        <v>51</v>
      </c>
      <c r="U26" s="239"/>
      <c r="V26" s="239"/>
      <c r="W26" s="239"/>
      <c r="X26" s="239"/>
      <c r="Y26" s="239"/>
      <c r="Z26" s="239"/>
      <c r="AA26" s="239"/>
      <c r="AB26" s="239"/>
      <c r="AC26" s="243" t="s">
        <v>52</v>
      </c>
      <c r="AD26" s="243"/>
      <c r="AE26" s="243"/>
      <c r="AF26" s="243"/>
      <c r="AG26" s="243"/>
      <c r="AH26" s="243"/>
      <c r="AI26" s="243"/>
      <c r="AJ26" s="243"/>
      <c r="AK26" s="243"/>
      <c r="AL26" s="239" t="s">
        <v>53</v>
      </c>
      <c r="AM26" s="239"/>
      <c r="AN26" s="239"/>
      <c r="AO26" s="239"/>
      <c r="AP26" s="239"/>
      <c r="AQ26" s="239"/>
      <c r="AR26" s="239"/>
      <c r="AS26" s="239"/>
      <c r="AT26" s="239"/>
      <c r="AU26" s="239" t="s">
        <v>54</v>
      </c>
      <c r="AV26" s="239"/>
      <c r="AW26" s="239"/>
      <c r="AX26" s="239"/>
      <c r="AY26" s="239"/>
      <c r="AZ26" s="239"/>
      <c r="BA26" s="239"/>
      <c r="BB26" s="239"/>
      <c r="BC26" s="239"/>
    </row>
    <row r="27" spans="1:55">
      <c r="A27" s="3">
        <v>0</v>
      </c>
      <c r="B27">
        <v>1.0042849491162291</v>
      </c>
      <c r="C27">
        <v>0.98286020353508297</v>
      </c>
      <c r="D27">
        <v>1.0128548473486876</v>
      </c>
      <c r="E27">
        <v>1.0053070507960575</v>
      </c>
      <c r="F27">
        <v>0.99263511318098119</v>
      </c>
      <c r="G27">
        <v>1.0020578360229611</v>
      </c>
      <c r="H27">
        <v>0.9997629770087697</v>
      </c>
      <c r="I27">
        <v>0.98198625266650852</v>
      </c>
      <c r="J27">
        <v>1.0182507703247214</v>
      </c>
      <c r="K27">
        <v>0.98197820620285003</v>
      </c>
      <c r="L27">
        <v>1.006496227996647</v>
      </c>
      <c r="M27">
        <v>1.0115255658005029</v>
      </c>
      <c r="N27">
        <v>1.0540656205420826</v>
      </c>
      <c r="O27">
        <v>0.97446504992867333</v>
      </c>
      <c r="P27">
        <v>0.97146932952924381</v>
      </c>
      <c r="Q27">
        <v>1.0233393177737882</v>
      </c>
      <c r="R27">
        <v>1.0040394973070017</v>
      </c>
      <c r="S27">
        <v>0.97262118491921001</v>
      </c>
      <c r="T27">
        <v>1.0250544662309369</v>
      </c>
      <c r="U27">
        <v>1.0299564270152506</v>
      </c>
      <c r="V27">
        <v>0.94498910675381265</v>
      </c>
      <c r="W27">
        <v>1.0434596751211171</v>
      </c>
      <c r="X27">
        <v>0.94856084354516956</v>
      </c>
      <c r="Y27">
        <v>1.0079794813337133</v>
      </c>
      <c r="Z27">
        <v>1.0007630093087136</v>
      </c>
      <c r="AA27">
        <v>1.0025942316496261</v>
      </c>
      <c r="AB27">
        <v>0.99664275904166033</v>
      </c>
      <c r="AC27">
        <v>1.0193252538486735</v>
      </c>
      <c r="AD27">
        <v>0.96921061251228302</v>
      </c>
      <c r="AE27">
        <v>1.0114641336390435</v>
      </c>
      <c r="AF27">
        <v>1.0047757475083057</v>
      </c>
      <c r="AG27">
        <v>0.99667774086378724</v>
      </c>
      <c r="AH27">
        <v>0.99854651162790697</v>
      </c>
      <c r="AI27">
        <v>1.0149279638951572</v>
      </c>
      <c r="AJ27">
        <v>1.0149279638951572</v>
      </c>
      <c r="AK27">
        <v>0.9701440722096859</v>
      </c>
      <c r="AL27">
        <v>0.97838050314465397</v>
      </c>
      <c r="AM27">
        <v>0.9636399371069182</v>
      </c>
      <c r="AN27">
        <v>1.0579795597484276</v>
      </c>
      <c r="AO27">
        <v>1.0132024977698482</v>
      </c>
      <c r="AP27">
        <v>0.97413024085637823</v>
      </c>
      <c r="AQ27">
        <v>1.0126672613737733</v>
      </c>
      <c r="AR27">
        <v>0.99839769267745559</v>
      </c>
      <c r="AS27">
        <v>1.0157026117609358</v>
      </c>
      <c r="AT27">
        <v>0.98589969556160884</v>
      </c>
      <c r="AU27">
        <v>0.98287596048298576</v>
      </c>
      <c r="AV27">
        <v>0.99868276619099883</v>
      </c>
      <c r="AW27">
        <v>1.0184412733260153</v>
      </c>
      <c r="AX27">
        <v>0.98328075709779195</v>
      </c>
      <c r="AY27">
        <v>0.97807570977918001</v>
      </c>
      <c r="AZ27">
        <v>1.0386435331230284</v>
      </c>
      <c r="BA27">
        <v>0.99780189586481649</v>
      </c>
      <c r="BB27">
        <v>0.99862618491551014</v>
      </c>
      <c r="BC27">
        <v>1.003571919219673</v>
      </c>
    </row>
    <row r="28" spans="1:55">
      <c r="A28" s="3">
        <v>0.05</v>
      </c>
      <c r="B28">
        <v>0.86663095875736473</v>
      </c>
      <c r="C28">
        <v>0.86395286555972151</v>
      </c>
      <c r="D28">
        <v>0.84359935725763235</v>
      </c>
      <c r="E28">
        <v>0.85779270009747643</v>
      </c>
      <c r="F28">
        <v>0.87306400953102992</v>
      </c>
      <c r="G28">
        <v>0.86494097259828862</v>
      </c>
      <c r="H28">
        <v>0.87461483763925085</v>
      </c>
      <c r="I28">
        <v>0.86074899265228721</v>
      </c>
      <c r="J28">
        <v>0.86608200995496565</v>
      </c>
      <c r="K28">
        <v>1.0115255658005029</v>
      </c>
      <c r="L28">
        <v>1.0159262363788766</v>
      </c>
      <c r="M28">
        <v>1.0115255658005029</v>
      </c>
      <c r="N28">
        <v>0.98773181169757485</v>
      </c>
      <c r="O28">
        <v>0.92867332382310985</v>
      </c>
      <c r="P28">
        <v>0.91326676176890143</v>
      </c>
      <c r="Q28">
        <v>0.98384201077199274</v>
      </c>
      <c r="R28">
        <v>0.96813285457809684</v>
      </c>
      <c r="S28">
        <v>0.94748653500897662</v>
      </c>
      <c r="T28">
        <v>0.9978213507625272</v>
      </c>
      <c r="U28">
        <v>0.98420479302832231</v>
      </c>
      <c r="V28">
        <v>0.99183006535947715</v>
      </c>
      <c r="W28">
        <v>0.91992020518666295</v>
      </c>
      <c r="X28">
        <v>0.85836420632658872</v>
      </c>
      <c r="Y28">
        <v>0.87161584497007705</v>
      </c>
      <c r="Z28">
        <v>0.95727147871204032</v>
      </c>
      <c r="AA28">
        <v>0.94216389439951187</v>
      </c>
      <c r="AB28">
        <v>0.91652678162673606</v>
      </c>
      <c r="AC28">
        <v>0.81297084834588917</v>
      </c>
      <c r="AD28">
        <v>0.81886668850311151</v>
      </c>
      <c r="AE28">
        <v>0.81886668850311151</v>
      </c>
      <c r="AF28">
        <v>0.74750830564784054</v>
      </c>
      <c r="AG28">
        <v>0.81042358803986703</v>
      </c>
      <c r="AH28">
        <v>0.83596345514950154</v>
      </c>
      <c r="AI28">
        <v>0.76445061621246324</v>
      </c>
      <c r="AJ28">
        <v>0.77069953133136637</v>
      </c>
      <c r="AK28">
        <v>0.78423884742232275</v>
      </c>
      <c r="AL28">
        <v>0.83746069182389926</v>
      </c>
      <c r="AM28">
        <v>0.86576257861635209</v>
      </c>
      <c r="AN28">
        <v>0.81092767295597468</v>
      </c>
      <c r="AO28">
        <v>0.84353256021409473</v>
      </c>
      <c r="AP28">
        <v>0.80874219446922402</v>
      </c>
      <c r="AQ28">
        <v>0.80820695807314913</v>
      </c>
      <c r="AR28">
        <v>0.81477327351385997</v>
      </c>
      <c r="AS28">
        <v>0.79362281685627289</v>
      </c>
      <c r="AT28">
        <v>0.77824066655984614</v>
      </c>
      <c r="AU28">
        <v>0.90976948408342484</v>
      </c>
      <c r="AV28">
        <v>0.87486278814489571</v>
      </c>
      <c r="AW28">
        <v>0.89066959385290889</v>
      </c>
      <c r="AX28">
        <v>0.87350157728706634</v>
      </c>
      <c r="AY28">
        <v>0.817192429022082</v>
      </c>
      <c r="AZ28">
        <v>0.84889589905362794</v>
      </c>
      <c r="BA28">
        <v>0.84407198791042715</v>
      </c>
      <c r="BB28">
        <v>0.83170765215002052</v>
      </c>
      <c r="BC28">
        <v>0.80862755873059478</v>
      </c>
    </row>
    <row r="29" spans="1:55">
      <c r="A29" s="3">
        <v>0.1</v>
      </c>
      <c r="B29">
        <v>0.67113015532940556</v>
      </c>
      <c r="C29">
        <v>0.63845741831815739</v>
      </c>
      <c r="D29">
        <v>0.65827530798071765</v>
      </c>
      <c r="E29">
        <v>0.65536661973356436</v>
      </c>
      <c r="F29">
        <v>0.63489656666305649</v>
      </c>
      <c r="G29">
        <v>0.64464421098234592</v>
      </c>
      <c r="H29">
        <v>0.68938136999288924</v>
      </c>
      <c r="I29">
        <v>0.66876036975586639</v>
      </c>
      <c r="J29">
        <v>0.71284664612467397</v>
      </c>
      <c r="K29">
        <v>0.97066219614417426</v>
      </c>
      <c r="L29">
        <v>0.96374685666387261</v>
      </c>
      <c r="M29">
        <v>1.0159262363788766</v>
      </c>
      <c r="N29">
        <v>1.0057061340941511</v>
      </c>
      <c r="O29">
        <v>1.0057061340941511</v>
      </c>
      <c r="P29">
        <v>0.98259629101283863</v>
      </c>
      <c r="Q29">
        <v>0.9874326750448833</v>
      </c>
      <c r="R29">
        <v>1.0017953321364452</v>
      </c>
      <c r="S29">
        <v>0.97755834829443433</v>
      </c>
      <c r="T29">
        <v>0.95043572984749458</v>
      </c>
      <c r="U29">
        <v>0.93191721132897598</v>
      </c>
      <c r="V29">
        <v>0.95479302832244017</v>
      </c>
      <c r="W29">
        <v>0.88273012254203487</v>
      </c>
      <c r="X29">
        <v>0.87802792818466791</v>
      </c>
      <c r="Y29">
        <v>0.91051581647192947</v>
      </c>
      <c r="Z29">
        <v>0.94399511674042413</v>
      </c>
      <c r="AA29">
        <v>0.92797192125743955</v>
      </c>
      <c r="AB29">
        <v>0.93209217152449253</v>
      </c>
      <c r="AC29" s="1">
        <v>0.60956436292171623</v>
      </c>
      <c r="AD29" s="1">
        <v>0.53783164100884362</v>
      </c>
      <c r="AE29" s="1">
        <v>0.60072060268588257</v>
      </c>
      <c r="AF29" s="1">
        <v>0.52512458471760792</v>
      </c>
      <c r="AG29" s="1">
        <v>0.5924003322259136</v>
      </c>
      <c r="AH29" s="1">
        <v>0.60236710963455142</v>
      </c>
      <c r="AI29" s="1">
        <v>0.57490019093907319</v>
      </c>
      <c r="AJ29" s="1">
        <v>0.57021350459989606</v>
      </c>
      <c r="AK29" s="1">
        <v>0.5733379621593474</v>
      </c>
      <c r="AL29">
        <v>0.65055031446540879</v>
      </c>
      <c r="AM29">
        <v>0.63404088050314444</v>
      </c>
      <c r="AN29">
        <v>0.60514937106918232</v>
      </c>
      <c r="AO29">
        <v>0.66155218554861739</v>
      </c>
      <c r="AP29">
        <v>0.62033898305084745</v>
      </c>
      <c r="AQ29">
        <v>0.66208742194469228</v>
      </c>
      <c r="AR29">
        <v>0.62922608556321113</v>
      </c>
      <c r="AS29">
        <v>0.60086524595417401</v>
      </c>
      <c r="AT29">
        <v>0.59125140201890714</v>
      </c>
      <c r="AU29">
        <v>0.78529088913282108</v>
      </c>
      <c r="AV29">
        <v>0.75828759604829865</v>
      </c>
      <c r="AW29">
        <v>0.72864983534577388</v>
      </c>
      <c r="AX29">
        <v>0.74668769716088346</v>
      </c>
      <c r="AY29">
        <v>0.72965299684542606</v>
      </c>
      <c r="AZ29">
        <v>0.74432176656151428</v>
      </c>
      <c r="BA29">
        <v>0.70517928286852583</v>
      </c>
      <c r="BB29">
        <v>0.71342217337546354</v>
      </c>
      <c r="BC29">
        <v>0.66066767413106198</v>
      </c>
    </row>
    <row r="30" spans="1:55">
      <c r="A30" s="3">
        <v>0.2</v>
      </c>
      <c r="B30">
        <v>0.32672737011247982</v>
      </c>
      <c r="C30">
        <v>0.31601499732190685</v>
      </c>
      <c r="D30">
        <v>0.30316014997321905</v>
      </c>
      <c r="E30">
        <v>0.31809812628614748</v>
      </c>
      <c r="F30">
        <v>0.30217697389797465</v>
      </c>
      <c r="G30">
        <v>0.29405393696523335</v>
      </c>
      <c r="H30">
        <v>0.32780279687129654</v>
      </c>
      <c r="I30">
        <v>0.30718179663427353</v>
      </c>
      <c r="J30">
        <v>0.32922493481867737</v>
      </c>
      <c r="K30">
        <v>0.93734283319362965</v>
      </c>
      <c r="L30">
        <v>0.92539815590947194</v>
      </c>
      <c r="M30">
        <v>0.94048616932103946</v>
      </c>
      <c r="N30">
        <v>0.90299572039942944</v>
      </c>
      <c r="O30">
        <v>0.90385164051355193</v>
      </c>
      <c r="P30">
        <v>0.91455064194008551</v>
      </c>
      <c r="Q30">
        <v>0.91427289048473981</v>
      </c>
      <c r="R30">
        <v>0.89093357271095142</v>
      </c>
      <c r="S30">
        <v>0.90439856373429084</v>
      </c>
      <c r="T30">
        <v>0.89161220043572964</v>
      </c>
      <c r="U30">
        <v>0.84967320261437895</v>
      </c>
      <c r="V30">
        <v>0.88507625272331147</v>
      </c>
      <c r="W30">
        <v>0.82074665146765469</v>
      </c>
      <c r="X30">
        <v>0.77457965232259895</v>
      </c>
      <c r="Y30">
        <v>0.80706754060986052</v>
      </c>
      <c r="Z30">
        <v>0.84739813825728694</v>
      </c>
      <c r="AA30">
        <v>0.84831374942774307</v>
      </c>
      <c r="AB30">
        <v>0.84373569357546163</v>
      </c>
      <c r="AC30">
        <v>0.30199803471994729</v>
      </c>
      <c r="AD30">
        <v>0.24402227317392694</v>
      </c>
      <c r="AE30">
        <v>0.21749099246642617</v>
      </c>
      <c r="AF30">
        <v>0.21926910299003319</v>
      </c>
      <c r="AG30">
        <v>0.25913621262458481</v>
      </c>
      <c r="AH30">
        <v>0.23172757475083056</v>
      </c>
      <c r="AI30">
        <v>0.2369380315917376</v>
      </c>
      <c r="AJ30">
        <v>0.21194237111612574</v>
      </c>
      <c r="AK30">
        <v>0.23589654573858709</v>
      </c>
      <c r="AL30">
        <v>0.3197720125786162</v>
      </c>
      <c r="AM30">
        <v>0.30621069182389926</v>
      </c>
      <c r="AN30">
        <v>0.33510220125786144</v>
      </c>
      <c r="AO30">
        <v>0.29866190900981271</v>
      </c>
      <c r="AP30">
        <v>0.29170383586083859</v>
      </c>
      <c r="AQ30">
        <v>0.30454950936663688</v>
      </c>
      <c r="AR30">
        <v>0.28889601025476691</v>
      </c>
      <c r="AS30">
        <v>0.28649254927095019</v>
      </c>
      <c r="AT30">
        <v>0.27928216631950009</v>
      </c>
      <c r="AU30">
        <v>0.36641053787047179</v>
      </c>
      <c r="AV30">
        <v>0.36377607025246972</v>
      </c>
      <c r="AW30">
        <v>0.35718990120746419</v>
      </c>
      <c r="AX30">
        <v>0.34873817034700322</v>
      </c>
      <c r="AY30">
        <v>0.33927444794952688</v>
      </c>
      <c r="AZ30">
        <v>0.36908517350157738</v>
      </c>
      <c r="BA30">
        <v>0.34826212391812061</v>
      </c>
      <c r="BB30">
        <v>0.35279571369693635</v>
      </c>
      <c r="BC30">
        <v>0.34867426844346749</v>
      </c>
    </row>
    <row r="31" spans="1:55">
      <c r="A31" s="3">
        <v>0.3</v>
      </c>
      <c r="B31">
        <v>0.1515800749866095</v>
      </c>
      <c r="C31">
        <v>0.14568826995179432</v>
      </c>
      <c r="D31">
        <v>0.14086770219603645</v>
      </c>
      <c r="E31">
        <v>0.14653958626665223</v>
      </c>
      <c r="F31">
        <v>0.1364670204700531</v>
      </c>
      <c r="G31">
        <v>0.13289288421964687</v>
      </c>
      <c r="H31">
        <v>0.14363593268547048</v>
      </c>
      <c r="I31">
        <v>0.13723631192225647</v>
      </c>
      <c r="J31">
        <v>0.12514813936951885</v>
      </c>
      <c r="K31">
        <v>0.80469404861693217</v>
      </c>
      <c r="L31">
        <v>0.80846605196982391</v>
      </c>
      <c r="M31">
        <v>0.83927074601844098</v>
      </c>
      <c r="N31">
        <v>0.77631954350927246</v>
      </c>
      <c r="O31">
        <v>0.79600570613409405</v>
      </c>
      <c r="P31">
        <v>0.84992867332382305</v>
      </c>
      <c r="Q31">
        <v>0.80071813285457805</v>
      </c>
      <c r="R31">
        <v>0.78770197486535021</v>
      </c>
      <c r="S31">
        <v>0.77064631956912033</v>
      </c>
      <c r="T31">
        <v>0.77723311546840956</v>
      </c>
      <c r="U31">
        <v>0.80337690631808301</v>
      </c>
      <c r="V31">
        <v>0.76906318082788672</v>
      </c>
      <c r="W31">
        <v>0.75277856939298937</v>
      </c>
      <c r="X31">
        <v>0.7155884867483614</v>
      </c>
      <c r="Y31">
        <v>0.714306070105443</v>
      </c>
      <c r="Z31">
        <v>0.76361971616053714</v>
      </c>
      <c r="AA31">
        <v>0.74851213184800869</v>
      </c>
      <c r="AB31">
        <v>0.77964291164352206</v>
      </c>
      <c r="AC31">
        <v>0.16246315099901712</v>
      </c>
      <c r="AD31">
        <v>0.10841794955781167</v>
      </c>
      <c r="AE31">
        <v>0.12610547002947886</v>
      </c>
      <c r="AF31">
        <v>9.9667774086378738E-2</v>
      </c>
      <c r="AG31">
        <v>0.11960132890365445</v>
      </c>
      <c r="AH31">
        <v>9.7176079734219281E-2</v>
      </c>
      <c r="AI31">
        <v>0.1130012150668287</v>
      </c>
      <c r="AJ31">
        <v>9.6858184342995993E-2</v>
      </c>
      <c r="AK31">
        <v>9.32129838569693E-2</v>
      </c>
      <c r="AL31">
        <v>0.15762578616352185</v>
      </c>
      <c r="AM31">
        <v>0.17118710691823882</v>
      </c>
      <c r="AN31">
        <v>0.17118710691823882</v>
      </c>
      <c r="AO31">
        <v>0.13809099018733276</v>
      </c>
      <c r="AP31">
        <v>0.15147190008920611</v>
      </c>
      <c r="AQ31">
        <v>0.15521855486173058</v>
      </c>
      <c r="AR31">
        <v>0.13170966191315492</v>
      </c>
      <c r="AS31">
        <v>0.13170966191315492</v>
      </c>
      <c r="AT31">
        <v>0.13555519948726169</v>
      </c>
      <c r="AU31">
        <v>0.22875960482985722</v>
      </c>
      <c r="AV31">
        <v>0.22414928649835333</v>
      </c>
      <c r="AW31">
        <v>0.24127332601536755</v>
      </c>
      <c r="AX31">
        <v>0.19921135646687707</v>
      </c>
      <c r="AY31">
        <v>0.20110410094637227</v>
      </c>
      <c r="AZ31">
        <v>0.23564668769716091</v>
      </c>
      <c r="BA31">
        <v>0.18958648165956862</v>
      </c>
      <c r="BB31">
        <v>0.19576864953977194</v>
      </c>
      <c r="BC31">
        <v>0.19288363786234369</v>
      </c>
    </row>
    <row r="32" spans="1:55">
      <c r="A32" s="3">
        <v>0.4</v>
      </c>
      <c r="B32">
        <v>8.302088912694161E-2</v>
      </c>
      <c r="C32">
        <v>8.2485270487412943E-2</v>
      </c>
      <c r="D32">
        <v>9.2662024638457394E-2</v>
      </c>
      <c r="E32">
        <v>8.3829741145889744E-2</v>
      </c>
      <c r="F32">
        <v>7.1807646485432669E-2</v>
      </c>
      <c r="G32">
        <v>6.5309216939239662E-2</v>
      </c>
      <c r="H32">
        <v>7.0751362882199562E-2</v>
      </c>
      <c r="I32">
        <v>6.115193173737854E-2</v>
      </c>
      <c r="J32">
        <v>5.9729793789997654E-2</v>
      </c>
      <c r="K32">
        <v>0.75125733445096399</v>
      </c>
      <c r="L32">
        <v>0.74811399832355419</v>
      </c>
      <c r="M32">
        <v>0.73616932103939647</v>
      </c>
      <c r="N32">
        <v>0.69457917261055624</v>
      </c>
      <c r="O32">
        <v>0.63509272467902989</v>
      </c>
      <c r="P32">
        <v>0.68559201141226811</v>
      </c>
      <c r="Q32">
        <v>0.6903052064631956</v>
      </c>
      <c r="R32">
        <v>0.6894075403949731</v>
      </c>
      <c r="S32">
        <v>0.69793536804308798</v>
      </c>
      <c r="T32">
        <v>0.69172113289760351</v>
      </c>
      <c r="U32">
        <v>0.66884531590413954</v>
      </c>
      <c r="V32">
        <v>0.71187363834422657</v>
      </c>
      <c r="W32">
        <v>0.62838415502992306</v>
      </c>
      <c r="X32">
        <v>0.62068965517241381</v>
      </c>
      <c r="Y32">
        <v>0.60444571102878308</v>
      </c>
      <c r="Z32">
        <v>0.64825270868304596</v>
      </c>
      <c r="AA32">
        <v>0.63406073554097364</v>
      </c>
      <c r="AB32">
        <v>0.65924004272852132</v>
      </c>
      <c r="AC32">
        <v>8.8765149033736973E-2</v>
      </c>
      <c r="AD32">
        <v>2.4893547330494318E-2</v>
      </c>
      <c r="AE32">
        <v>7.3042908614477181E-2</v>
      </c>
      <c r="AF32">
        <v>5.9800664451827225E-2</v>
      </c>
      <c r="AG32">
        <v>7.6619601328903691E-2</v>
      </c>
      <c r="AH32">
        <v>6.5406976744186024E-2</v>
      </c>
      <c r="AI32">
        <v>7.0300295087658407E-2</v>
      </c>
      <c r="AJ32">
        <v>6.0406179482728709E-2</v>
      </c>
      <c r="AK32">
        <v>5.051206387779901E-2</v>
      </c>
      <c r="AL32">
        <v>7.6257861635219928E-2</v>
      </c>
      <c r="AM32">
        <v>8.0385220125786E-2</v>
      </c>
      <c r="AN32">
        <v>9.1588050314465236E-2</v>
      </c>
      <c r="AO32">
        <v>0.10223015165031225</v>
      </c>
      <c r="AP32">
        <v>7.4397859054415677E-2</v>
      </c>
      <c r="AQ32">
        <v>9.0990187332738642E-2</v>
      </c>
      <c r="AR32">
        <v>6.3451369972760796E-2</v>
      </c>
      <c r="AS32">
        <v>7.4507290498317585E-2</v>
      </c>
      <c r="AT32">
        <v>9.0850825188271117E-2</v>
      </c>
      <c r="AU32">
        <v>0.11481888035126217</v>
      </c>
      <c r="AV32">
        <v>0.12403951701426984</v>
      </c>
      <c r="AW32">
        <v>0.12535675082327088</v>
      </c>
      <c r="AX32">
        <v>0.11261829652996849</v>
      </c>
      <c r="AY32">
        <v>0.12113564668769718</v>
      </c>
      <c r="AZ32">
        <v>0.11971608832807575</v>
      </c>
      <c r="BA32">
        <v>9.3144662728396735E-2</v>
      </c>
      <c r="BB32">
        <v>0.10468470943810959</v>
      </c>
      <c r="BC32">
        <v>0.10262398681137515</v>
      </c>
    </row>
    <row r="33" spans="1:28">
      <c r="A33" s="18"/>
      <c r="B33" s="4"/>
      <c r="C33" s="4"/>
      <c r="D33" s="4"/>
      <c r="E33" s="4"/>
      <c r="F33" s="4"/>
      <c r="G33" s="4"/>
      <c r="H33" s="4"/>
      <c r="I33" s="4"/>
      <c r="J33" s="4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:28">
      <c r="A34" s="18"/>
    </row>
    <row r="35" spans="1:28">
      <c r="B35" s="239" t="s">
        <v>25</v>
      </c>
      <c r="C35" s="239"/>
      <c r="D35" s="239"/>
      <c r="E35" s="239" t="s">
        <v>50</v>
      </c>
      <c r="F35" s="239"/>
      <c r="G35" s="239"/>
      <c r="H35" s="239" t="s">
        <v>51</v>
      </c>
      <c r="I35" s="239"/>
      <c r="J35" s="239"/>
      <c r="K35" s="239" t="s">
        <v>52</v>
      </c>
      <c r="L35" s="239"/>
      <c r="M35" s="239"/>
      <c r="N35" s="239" t="s">
        <v>53</v>
      </c>
      <c r="O35" s="239"/>
      <c r="P35" s="239"/>
      <c r="Q35" s="239" t="s">
        <v>54</v>
      </c>
      <c r="R35" s="239"/>
      <c r="S35" s="239"/>
    </row>
    <row r="36" spans="1:28">
      <c r="A36" s="3" t="s">
        <v>49</v>
      </c>
      <c r="B36" t="s">
        <v>20</v>
      </c>
      <c r="C36" t="s">
        <v>21</v>
      </c>
      <c r="D36" t="s">
        <v>22</v>
      </c>
      <c r="E36" t="s">
        <v>20</v>
      </c>
      <c r="F36" t="s">
        <v>21</v>
      </c>
      <c r="G36" t="s">
        <v>22</v>
      </c>
      <c r="H36" t="s">
        <v>20</v>
      </c>
      <c r="I36" t="s">
        <v>21</v>
      </c>
      <c r="J36" t="s">
        <v>22</v>
      </c>
      <c r="K36" t="s">
        <v>20</v>
      </c>
      <c r="L36" t="s">
        <v>21</v>
      </c>
      <c r="M36" t="s">
        <v>22</v>
      </c>
      <c r="N36" t="s">
        <v>20</v>
      </c>
      <c r="O36" t="s">
        <v>21</v>
      </c>
      <c r="P36" t="s">
        <v>22</v>
      </c>
      <c r="Q36" t="s">
        <v>20</v>
      </c>
      <c r="R36" t="s">
        <v>21</v>
      </c>
      <c r="S36" t="s">
        <v>22</v>
      </c>
    </row>
    <row r="37" spans="1:28">
      <c r="A37" s="3">
        <v>0</v>
      </c>
      <c r="B37">
        <v>1</v>
      </c>
      <c r="C37">
        <v>3.8448453108686165E-2</v>
      </c>
      <c r="E37">
        <v>1</v>
      </c>
      <c r="F37">
        <v>2.3708761614720786E-2</v>
      </c>
      <c r="H37">
        <v>1</v>
      </c>
      <c r="I37">
        <v>2.0838222716179775E-2</v>
      </c>
      <c r="K37">
        <v>1</v>
      </c>
      <c r="L37">
        <v>2.3012553309185495E-2</v>
      </c>
      <c r="N37">
        <v>1</v>
      </c>
      <c r="O37">
        <v>1.7672492753181817E-2</v>
      </c>
      <c r="Q37">
        <v>1</v>
      </c>
      <c r="R37">
        <v>2.9912291763987502E-2</v>
      </c>
    </row>
    <row r="38" spans="1:28">
      <c r="A38" s="3">
        <v>0.01</v>
      </c>
      <c r="B38">
        <v>0.89436168627534862</v>
      </c>
      <c r="C38">
        <v>3.462326564164301E-2</v>
      </c>
      <c r="E38">
        <v>0.95980405294545024</v>
      </c>
      <c r="F38">
        <v>5.1383902491027478E-2</v>
      </c>
      <c r="H38">
        <v>0.96405640710054863</v>
      </c>
      <c r="I38">
        <v>2.0329494195445354E-2</v>
      </c>
      <c r="K38">
        <v>0.93443911455280493</v>
      </c>
      <c r="L38">
        <v>1.3594185560096381E-2</v>
      </c>
      <c r="N38">
        <v>0.96903892165617889</v>
      </c>
      <c r="O38">
        <v>2.1793778942151204E-2</v>
      </c>
      <c r="Q38">
        <v>0.98127725245646602</v>
      </c>
      <c r="R38">
        <v>2.6062651415536146E-2</v>
      </c>
    </row>
    <row r="39" spans="1:28">
      <c r="A39" s="3">
        <v>0.02</v>
      </c>
      <c r="B39">
        <v>0.77506651490687839</v>
      </c>
      <c r="C39">
        <v>4.0082696314736925E-2</v>
      </c>
      <c r="E39">
        <v>0.87497122919823189</v>
      </c>
      <c r="F39">
        <v>5.234188040802884E-2</v>
      </c>
      <c r="H39">
        <v>0.89982459315227914</v>
      </c>
      <c r="I39">
        <v>4.2364321426958985E-2</v>
      </c>
      <c r="K39">
        <v>0.84279403067207326</v>
      </c>
      <c r="L39">
        <v>4.6864024849782027E-2</v>
      </c>
      <c r="N39">
        <v>0.88449476148721129</v>
      </c>
      <c r="O39">
        <v>3.0886925028465437E-2</v>
      </c>
      <c r="Q39">
        <v>0.94086358901751388</v>
      </c>
      <c r="R39">
        <v>1.8771729135532961E-2</v>
      </c>
    </row>
    <row r="40" spans="1:28">
      <c r="A40" s="3">
        <v>0.04</v>
      </c>
      <c r="B40">
        <v>0.42468959498950004</v>
      </c>
      <c r="C40">
        <v>2.6689601259844476E-2</v>
      </c>
      <c r="E40">
        <v>0.6541042131671122</v>
      </c>
      <c r="F40">
        <v>2.5803037455619942E-2</v>
      </c>
      <c r="H40">
        <v>0.76421844972170461</v>
      </c>
      <c r="I40">
        <v>4.532803271068038E-2</v>
      </c>
      <c r="K40">
        <v>0.59646612530798793</v>
      </c>
      <c r="L40">
        <v>5.2397783384046007E-2</v>
      </c>
      <c r="N40">
        <v>0.71262155598940768</v>
      </c>
      <c r="O40">
        <v>2.3256924294014172E-2</v>
      </c>
      <c r="Q40">
        <v>0.84284828407660572</v>
      </c>
      <c r="R40">
        <v>2.3553024822973258E-2</v>
      </c>
    </row>
    <row r="41" spans="1:28">
      <c r="A41" s="3">
        <v>0.06</v>
      </c>
      <c r="B41">
        <v>0.22771060120696951</v>
      </c>
      <c r="C41">
        <v>4.4409224039526116E-2</v>
      </c>
      <c r="E41">
        <v>0.46689434360623872</v>
      </c>
      <c r="F41">
        <v>2.9167026689283615E-2</v>
      </c>
      <c r="H41">
        <v>0.67307533349095239</v>
      </c>
      <c r="I41">
        <v>2.8566475112545946E-2</v>
      </c>
      <c r="K41">
        <v>0.37334087095092072</v>
      </c>
      <c r="L41">
        <v>3.4983612825744553E-2</v>
      </c>
      <c r="N41">
        <v>0.58860593013893636</v>
      </c>
      <c r="O41">
        <v>3.8516601430208845E-2</v>
      </c>
      <c r="Q41">
        <v>0.75638520684005828</v>
      </c>
      <c r="R41">
        <v>2.872292991492675E-2</v>
      </c>
    </row>
    <row r="42" spans="1:28">
      <c r="A42" s="3">
        <v>0.08</v>
      </c>
      <c r="B42">
        <v>0.15046886653413541</v>
      </c>
      <c r="C42">
        <v>4.2637251634321666E-2</v>
      </c>
      <c r="E42">
        <v>0.35226517556645603</v>
      </c>
      <c r="F42">
        <v>3.9841534464957321E-2</v>
      </c>
      <c r="G42">
        <v>1.643474173449276E-8</v>
      </c>
      <c r="H42">
        <v>0.5537025866877886</v>
      </c>
      <c r="I42">
        <v>2.0848097537199295E-2</v>
      </c>
      <c r="J42">
        <v>2.2121089693285955E-14</v>
      </c>
      <c r="K42">
        <v>0.30356388516605798</v>
      </c>
      <c r="L42">
        <v>4.6144075580761917E-2</v>
      </c>
      <c r="M42">
        <v>1.7499591748591355E-6</v>
      </c>
      <c r="N42">
        <v>0.47591745838440741</v>
      </c>
      <c r="O42">
        <v>2.2303085606686302E-2</v>
      </c>
      <c r="P42">
        <v>7.6600834542199499E-13</v>
      </c>
      <c r="Q42">
        <v>0.70178799714813556</v>
      </c>
      <c r="R42">
        <v>2.8912236328678256E-2</v>
      </c>
      <c r="S42">
        <v>5.8903344387796044E-16</v>
      </c>
    </row>
    <row r="44" spans="1:28">
      <c r="A44" s="3" t="s">
        <v>55</v>
      </c>
    </row>
    <row r="45" spans="1:28">
      <c r="A45" s="3">
        <v>0</v>
      </c>
      <c r="B45">
        <v>1</v>
      </c>
      <c r="C45">
        <v>1.1099870872597931E-2</v>
      </c>
      <c r="E45">
        <v>0.999999999999999</v>
      </c>
      <c r="F45">
        <v>2.5717649010745747E-2</v>
      </c>
      <c r="H45">
        <v>1.0000000000000009</v>
      </c>
      <c r="I45">
        <v>2.0016547500927389E-2</v>
      </c>
      <c r="K45">
        <v>0.99999999999999922</v>
      </c>
      <c r="L45">
        <v>2.427914771056381E-2</v>
      </c>
      <c r="N45">
        <v>1</v>
      </c>
      <c r="O45">
        <v>1.0231759386038354E-2</v>
      </c>
      <c r="Q45">
        <v>1</v>
      </c>
      <c r="R45">
        <v>2.4880557529899299E-2</v>
      </c>
    </row>
    <row r="46" spans="1:28">
      <c r="A46" s="3">
        <v>2.5</v>
      </c>
      <c r="B46">
        <v>0.86871767955593049</v>
      </c>
      <c r="C46">
        <v>2.1565947773158924E-2</v>
      </c>
      <c r="E46">
        <v>0.95673941454872868</v>
      </c>
      <c r="F46">
        <v>1.791244265038271E-2</v>
      </c>
      <c r="H46">
        <v>0.96644178438409911</v>
      </c>
      <c r="I46">
        <v>3.0852353146601518E-2</v>
      </c>
      <c r="K46">
        <v>0.85123517104116608</v>
      </c>
      <c r="L46">
        <v>2.3640466869109839E-2</v>
      </c>
      <c r="N46">
        <v>0.92003877537747669</v>
      </c>
      <c r="O46">
        <v>2.0038125237906653E-2</v>
      </c>
      <c r="Q46">
        <v>0.87793458582412565</v>
      </c>
      <c r="R46">
        <v>3.1930878634312508E-2</v>
      </c>
    </row>
    <row r="47" spans="1:28">
      <c r="A47" s="3">
        <v>5</v>
      </c>
      <c r="B47">
        <v>0.68019903094153156</v>
      </c>
      <c r="C47">
        <v>2.4026559899205407E-2</v>
      </c>
      <c r="E47">
        <v>0.91060482454970804</v>
      </c>
      <c r="F47">
        <v>2.6508826257226229E-2</v>
      </c>
      <c r="H47">
        <v>0.92138286351754795</v>
      </c>
      <c r="I47">
        <v>3.8645207715209309E-2</v>
      </c>
      <c r="K47">
        <v>0.65111298558341102</v>
      </c>
      <c r="L47">
        <v>3.5529421659623896E-2</v>
      </c>
      <c r="N47">
        <v>0.72029813419715649</v>
      </c>
      <c r="O47">
        <v>5.4254750475062417E-2</v>
      </c>
      <c r="Q47">
        <v>0.73535212437762576</v>
      </c>
      <c r="R47">
        <v>5.1140690301899848E-2</v>
      </c>
    </row>
    <row r="48" spans="1:28">
      <c r="A48" s="3">
        <v>10</v>
      </c>
      <c r="B48">
        <v>0.22688439507503474</v>
      </c>
      <c r="C48">
        <v>1.4944860657489071E-2</v>
      </c>
      <c r="E48">
        <v>0.6884328858251878</v>
      </c>
      <c r="F48">
        <v>3.2291999159080542E-2</v>
      </c>
      <c r="H48">
        <v>0.76534505470348035</v>
      </c>
      <c r="I48">
        <v>2.0395403474798277E-2</v>
      </c>
      <c r="K48">
        <v>0.25924570885800619</v>
      </c>
      <c r="L48">
        <v>2.8376830681630751E-2</v>
      </c>
      <c r="N48">
        <v>0.27497478638544376</v>
      </c>
      <c r="O48">
        <v>2.2064729065434257E-2</v>
      </c>
      <c r="Q48">
        <v>0.2734409004985956</v>
      </c>
      <c r="R48">
        <v>1.2886609720630124E-2</v>
      </c>
    </row>
    <row r="49" spans="1:19">
      <c r="A49" s="3">
        <v>15</v>
      </c>
      <c r="B49">
        <v>7.9973886787662082E-2</v>
      </c>
      <c r="C49">
        <v>1.1195958008089518E-2</v>
      </c>
      <c r="E49">
        <v>0.4770417055709209</v>
      </c>
      <c r="F49">
        <v>3.0699584123109379E-2</v>
      </c>
      <c r="H49">
        <v>0.58402953459156981</v>
      </c>
      <c r="I49">
        <v>1.461956804638356E-2</v>
      </c>
      <c r="K49">
        <v>8.7821444033518853E-2</v>
      </c>
      <c r="L49">
        <v>1.5024371202238202E-2</v>
      </c>
      <c r="N49">
        <v>0.10395557674086739</v>
      </c>
      <c r="O49">
        <v>1.5844175270134171E-2</v>
      </c>
      <c r="Q49">
        <v>0.10113669725442392</v>
      </c>
      <c r="R49">
        <v>1.9362771961309606E-2</v>
      </c>
    </row>
    <row r="50" spans="1:19">
      <c r="A50" s="3">
        <v>20</v>
      </c>
      <c r="B50">
        <v>5.6570355607585748E-2</v>
      </c>
      <c r="C50">
        <v>2.1196522350021903E-2</v>
      </c>
      <c r="E50">
        <v>0.27186792561096751</v>
      </c>
      <c r="F50">
        <v>2.8308633953525609E-2</v>
      </c>
      <c r="G50">
        <v>3.8626046510037582E-12</v>
      </c>
      <c r="H50">
        <v>0.37033703598167622</v>
      </c>
      <c r="I50">
        <v>1.5745038922266835E-2</v>
      </c>
      <c r="J50">
        <v>1.1277355584583038E-16</v>
      </c>
      <c r="K50">
        <v>4.7688378865801351E-2</v>
      </c>
      <c r="L50">
        <v>1.0969052360488287E-2</v>
      </c>
      <c r="M50">
        <v>0.28071415028031266</v>
      </c>
      <c r="N50">
        <v>5.9723951543822165E-2</v>
      </c>
      <c r="O50">
        <v>1.4810974766704621E-2</v>
      </c>
      <c r="P50">
        <v>0.71925529538911004</v>
      </c>
      <c r="Q50">
        <v>5.9726329000059225E-2</v>
      </c>
      <c r="R50">
        <v>1.6632818890138713E-2</v>
      </c>
      <c r="S50">
        <v>0.72987216316902881</v>
      </c>
    </row>
    <row r="51" spans="1:19">
      <c r="A51" s="3"/>
    </row>
    <row r="52" spans="1:19">
      <c r="A52" s="3" t="s">
        <v>56</v>
      </c>
    </row>
    <row r="53" spans="1:19">
      <c r="A53" s="3">
        <v>0</v>
      </c>
      <c r="B53">
        <v>0.999999999999999</v>
      </c>
      <c r="C53">
        <v>2.5042401324539207E-2</v>
      </c>
      <c r="E53">
        <v>1.0000000000000011</v>
      </c>
      <c r="F53">
        <v>1.3497426639969466E-2</v>
      </c>
      <c r="H53">
        <v>1.0000000000000002</v>
      </c>
      <c r="I53">
        <v>1.7783708001931717E-2</v>
      </c>
      <c r="K53">
        <v>1</v>
      </c>
      <c r="L53">
        <v>1.6979387968625827E-2</v>
      </c>
      <c r="N53">
        <v>1.0000000000000007</v>
      </c>
      <c r="O53">
        <v>4.4705659449754256E-2</v>
      </c>
      <c r="Q53">
        <v>1</v>
      </c>
      <c r="R53">
        <v>4.2279195641177672E-2</v>
      </c>
    </row>
    <row r="54" spans="1:19">
      <c r="A54" s="3">
        <v>0.15</v>
      </c>
      <c r="B54">
        <v>0.86236855346541763</v>
      </c>
      <c r="C54">
        <v>3.164163926929138E-2</v>
      </c>
      <c r="E54">
        <v>0.83914710112178836</v>
      </c>
      <c r="F54">
        <v>3.3712951198987012E-2</v>
      </c>
      <c r="H54">
        <v>0.81356248430397105</v>
      </c>
      <c r="I54">
        <v>2.1163274719514791E-2</v>
      </c>
      <c r="K54">
        <v>0.80571503394275579</v>
      </c>
      <c r="L54">
        <v>3.5339231218252463E-2</v>
      </c>
      <c r="N54">
        <v>0.83905773497177238</v>
      </c>
      <c r="O54">
        <v>2.9106958320206145E-2</v>
      </c>
      <c r="Q54">
        <v>0.8407994098118442</v>
      </c>
      <c r="R54">
        <v>3.2230340987815347E-2</v>
      </c>
    </row>
    <row r="55" spans="1:19">
      <c r="A55" s="3">
        <v>0.3</v>
      </c>
      <c r="B55">
        <v>0.64228781310716754</v>
      </c>
      <c r="C55">
        <v>2.0084210386457083E-2</v>
      </c>
      <c r="E55">
        <v>0.60971955358780061</v>
      </c>
      <c r="F55">
        <v>2.5263509096091836E-2</v>
      </c>
      <c r="H55">
        <v>0.64322387859050212</v>
      </c>
      <c r="I55">
        <v>2.6986214601800087E-2</v>
      </c>
      <c r="K55">
        <v>0.51276488684767541</v>
      </c>
      <c r="L55">
        <v>4.1304348992436658E-2</v>
      </c>
      <c r="N55">
        <v>0.61381579976428768</v>
      </c>
      <c r="O55">
        <v>3.2489826024596567E-2</v>
      </c>
      <c r="Q55">
        <v>0.62489200031479364</v>
      </c>
      <c r="R55">
        <v>2.0571208578862871E-2</v>
      </c>
    </row>
    <row r="56" spans="1:19">
      <c r="A56" s="3">
        <v>0.6</v>
      </c>
      <c r="B56">
        <v>0.34449311857921266</v>
      </c>
      <c r="C56">
        <v>1.7547084690130395E-2</v>
      </c>
      <c r="E56">
        <v>0.2748585124712658</v>
      </c>
      <c r="F56">
        <v>1.966860501913565E-2</v>
      </c>
      <c r="H56">
        <v>0.35781226598109428</v>
      </c>
      <c r="I56">
        <v>2.752425249904944E-2</v>
      </c>
      <c r="K56">
        <v>0.2628547043734486</v>
      </c>
      <c r="L56">
        <v>3.1173530453663861E-2</v>
      </c>
      <c r="N56">
        <v>0.2959962890285987</v>
      </c>
      <c r="O56">
        <v>2.1131904855612955E-2</v>
      </c>
      <c r="Q56">
        <v>0.29329966222611187</v>
      </c>
      <c r="R56">
        <v>2.7925586795457296E-2</v>
      </c>
    </row>
    <row r="57" spans="1:19">
      <c r="A57" s="3">
        <v>0.9</v>
      </c>
      <c r="B57">
        <v>0.17192182879200826</v>
      </c>
      <c r="C57">
        <v>2.5498417398846659E-2</v>
      </c>
      <c r="E57">
        <v>0.12787039572509779</v>
      </c>
      <c r="F57">
        <v>1.7965565506290696E-2</v>
      </c>
      <c r="H57">
        <v>0.19697892510646994</v>
      </c>
      <c r="I57">
        <v>1.8793099256968076E-2</v>
      </c>
      <c r="K57">
        <v>0.11155587843222789</v>
      </c>
      <c r="L57">
        <v>2.0875678354193166E-2</v>
      </c>
      <c r="N57">
        <v>0.13532742758736738</v>
      </c>
      <c r="O57">
        <v>1.74490622758866E-2</v>
      </c>
      <c r="Q57">
        <v>0.13592321805496518</v>
      </c>
      <c r="R57">
        <v>7.0965550430239187E-3</v>
      </c>
    </row>
    <row r="58" spans="1:19">
      <c r="A58" s="3">
        <v>1.2</v>
      </c>
      <c r="B58">
        <v>8.9926442597675085E-2</v>
      </c>
      <c r="C58">
        <v>1.7749729843953947E-2</v>
      </c>
      <c r="E58">
        <v>7.1397604510206894E-2</v>
      </c>
      <c r="F58">
        <v>1.6432086455995996E-2</v>
      </c>
      <c r="H58">
        <v>0.14127063724815855</v>
      </c>
      <c r="I58">
        <v>1.4805989649520169E-2</v>
      </c>
      <c r="K58">
        <v>7.8351988976224377E-2</v>
      </c>
      <c r="L58">
        <v>1.5832988948821149E-2</v>
      </c>
      <c r="N58">
        <v>7.2484142571065432E-2</v>
      </c>
      <c r="O58">
        <v>1.6073426795062108E-2</v>
      </c>
      <c r="Q58">
        <v>7.7360963904876748E-2</v>
      </c>
      <c r="R58">
        <v>2.5433398318066337E-2</v>
      </c>
    </row>
    <row r="59" spans="1:19">
      <c r="A59" s="3"/>
    </row>
    <row r="60" spans="1:19">
      <c r="A60" s="3" t="s">
        <v>57</v>
      </c>
    </row>
    <row r="61" spans="1:19">
      <c r="A61" s="3">
        <v>0</v>
      </c>
      <c r="B61">
        <v>0.99999999999999978</v>
      </c>
      <c r="C61">
        <v>1.23575049948947E-2</v>
      </c>
      <c r="E61">
        <v>1</v>
      </c>
      <c r="F61">
        <v>2.7837900562894598E-2</v>
      </c>
      <c r="H61">
        <v>1</v>
      </c>
      <c r="I61">
        <v>3.3853171494822171E-2</v>
      </c>
      <c r="K61">
        <v>1.0000000000000002</v>
      </c>
      <c r="L61">
        <v>1.8794615628844432E-2</v>
      </c>
      <c r="N61">
        <v>1</v>
      </c>
      <c r="O61">
        <v>2.8729457993577512E-2</v>
      </c>
      <c r="Q61">
        <v>1</v>
      </c>
      <c r="R61">
        <v>1.906586042478927E-2</v>
      </c>
    </row>
    <row r="62" spans="1:19">
      <c r="A62" s="3">
        <v>0.05</v>
      </c>
      <c r="B62">
        <v>0.86349185600533529</v>
      </c>
      <c r="C62">
        <v>9.151074798149552E-3</v>
      </c>
      <c r="E62">
        <v>0.97423451840317044</v>
      </c>
      <c r="F62">
        <v>3.7648870058253479E-2</v>
      </c>
      <c r="H62">
        <v>0.93774651337466053</v>
      </c>
      <c r="I62">
        <v>5.0665565491236374E-2</v>
      </c>
      <c r="K62">
        <v>0.79599872990616372</v>
      </c>
      <c r="L62">
        <v>3.013333840618241E-2</v>
      </c>
      <c r="N62">
        <v>0.81791882367585245</v>
      </c>
      <c r="O62">
        <v>2.6760340589580583E-2</v>
      </c>
      <c r="Q62">
        <v>0.85547766335944975</v>
      </c>
      <c r="R62">
        <v>3.4069473624349908E-2</v>
      </c>
    </row>
    <row r="63" spans="1:19">
      <c r="A63" s="3">
        <v>0.1</v>
      </c>
      <c r="B63">
        <v>0.66375096276451961</v>
      </c>
      <c r="C63">
        <v>2.5210459319212012E-2</v>
      </c>
      <c r="E63">
        <v>0.99012557820709191</v>
      </c>
      <c r="F63">
        <v>1.7971859651697387E-2</v>
      </c>
      <c r="H63">
        <v>0.92360878291332227</v>
      </c>
      <c r="I63">
        <v>2.7811608757657973E-2</v>
      </c>
      <c r="K63">
        <v>0.57627336565475906</v>
      </c>
      <c r="L63">
        <v>2.9129256184179657E-2</v>
      </c>
      <c r="N63">
        <v>0.62834021001313156</v>
      </c>
      <c r="O63">
        <v>2.6222053608866168E-2</v>
      </c>
      <c r="Q63">
        <v>0.73023999016330765</v>
      </c>
      <c r="R63">
        <v>3.5426246429117361E-2</v>
      </c>
    </row>
    <row r="64" spans="1:19">
      <c r="A64" s="3">
        <v>0.2</v>
      </c>
      <c r="B64">
        <v>0.313826786986801</v>
      </c>
      <c r="C64">
        <v>1.277940845047164E-2</v>
      </c>
      <c r="E64">
        <v>0.91491446535635435</v>
      </c>
      <c r="F64">
        <v>1.6648969392860574E-2</v>
      </c>
      <c r="H64">
        <v>0.8409114534926696</v>
      </c>
      <c r="I64">
        <v>3.6494260511282912E-2</v>
      </c>
      <c r="K64">
        <v>0.23982457101913324</v>
      </c>
      <c r="L64">
        <v>2.7486714297024869E-2</v>
      </c>
      <c r="N64">
        <v>0.30118565397143138</v>
      </c>
      <c r="O64">
        <v>1.7590164288956798E-2</v>
      </c>
      <c r="Q64">
        <v>0.35491182302078195</v>
      </c>
      <c r="R64">
        <v>9.9191343916821047E-3</v>
      </c>
    </row>
    <row r="65" spans="1:37">
      <c r="A65" s="3">
        <v>0.3</v>
      </c>
      <c r="B65">
        <v>0.14000621356311538</v>
      </c>
      <c r="C65">
        <v>8.0187443020292865E-3</v>
      </c>
      <c r="E65">
        <v>0.80375013298460396</v>
      </c>
      <c r="F65">
        <v>2.6439351966859589E-2</v>
      </c>
      <c r="H65">
        <v>0.75823567650147128</v>
      </c>
      <c r="I65">
        <v>2.9317328955422738E-2</v>
      </c>
      <c r="K65">
        <v>0.11294490406415046</v>
      </c>
      <c r="L65">
        <v>2.1688507853671078E-2</v>
      </c>
      <c r="N65">
        <v>0.14930621871687111</v>
      </c>
      <c r="O65">
        <v>1.5813590426721754E-2</v>
      </c>
      <c r="Q65">
        <v>0.21204257016840808</v>
      </c>
      <c r="R65">
        <v>2.0180728817022771E-2</v>
      </c>
    </row>
    <row r="66" spans="1:37">
      <c r="A66" s="3">
        <v>0.4</v>
      </c>
      <c r="B66">
        <v>7.4527541914772191E-2</v>
      </c>
      <c r="C66">
        <v>1.148568640124698E-2</v>
      </c>
      <c r="E66">
        <v>0.70316140860189169</v>
      </c>
      <c r="F66">
        <v>3.6777918369349551E-2</v>
      </c>
      <c r="G66">
        <v>7.3899053465005688E-19</v>
      </c>
      <c r="H66">
        <v>0.65194589948107007</v>
      </c>
      <c r="I66">
        <v>3.4702473146820033E-2</v>
      </c>
      <c r="J66">
        <v>1.2356621024521732E-18</v>
      </c>
      <c r="K66">
        <v>6.3305265105756833E-2</v>
      </c>
      <c r="L66">
        <v>1.8143385707157782E-2</v>
      </c>
      <c r="M66">
        <v>0.13647986233954956</v>
      </c>
      <c r="N66">
        <v>8.2739868419143034E-2</v>
      </c>
      <c r="O66">
        <v>1.1984303575315576E-2</v>
      </c>
      <c r="P66">
        <v>0.15718943326617041</v>
      </c>
      <c r="Q66">
        <v>0.11312650430138065</v>
      </c>
      <c r="R66">
        <v>1.0955620329820684E-2</v>
      </c>
      <c r="S66">
        <v>1.7956260601555291E-6</v>
      </c>
    </row>
    <row r="68" spans="1:37">
      <c r="A68" s="14" t="s">
        <v>73</v>
      </c>
    </row>
    <row r="69" spans="1:37">
      <c r="A69" t="s">
        <v>59</v>
      </c>
      <c r="AD69" s="239" t="s">
        <v>30</v>
      </c>
      <c r="AE69" s="239"/>
      <c r="AG69" s="239" t="s">
        <v>60</v>
      </c>
      <c r="AH69" s="239"/>
      <c r="AJ69" s="239" t="s">
        <v>61</v>
      </c>
      <c r="AK69" s="239"/>
    </row>
    <row r="70" spans="1:37">
      <c r="A70" t="s">
        <v>62</v>
      </c>
      <c r="B70" s="239" t="s">
        <v>30</v>
      </c>
      <c r="C70" s="239"/>
      <c r="D70" s="239"/>
      <c r="E70" s="239"/>
      <c r="F70" s="239"/>
      <c r="G70" s="239"/>
      <c r="H70" s="239"/>
      <c r="I70" s="239"/>
      <c r="J70" s="239"/>
      <c r="K70" s="239" t="s">
        <v>60</v>
      </c>
      <c r="L70" s="239"/>
      <c r="M70" s="239"/>
      <c r="N70" s="239"/>
      <c r="O70" s="239"/>
      <c r="P70" s="239"/>
      <c r="Q70" s="239"/>
      <c r="R70" s="239"/>
      <c r="S70" s="239"/>
      <c r="T70" s="239" t="s">
        <v>61</v>
      </c>
      <c r="U70" s="239"/>
      <c r="V70" s="239"/>
      <c r="W70" s="239"/>
      <c r="X70" s="239"/>
      <c r="Y70" s="239"/>
      <c r="Z70" s="239"/>
      <c r="AA70" s="239"/>
      <c r="AB70" s="239"/>
      <c r="AD70" t="s">
        <v>20</v>
      </c>
      <c r="AE70" t="s">
        <v>21</v>
      </c>
      <c r="AG70" t="s">
        <v>20</v>
      </c>
      <c r="AH70" t="s">
        <v>21</v>
      </c>
      <c r="AJ70" t="s">
        <v>20</v>
      </c>
      <c r="AK70" t="s">
        <v>21</v>
      </c>
    </row>
    <row r="71" spans="1:37">
      <c r="A71" t="s">
        <v>63</v>
      </c>
      <c r="B71">
        <v>0.96760070052539393</v>
      </c>
      <c r="C71">
        <v>1.0359019264448337</v>
      </c>
      <c r="D71">
        <v>0.99649737302977237</v>
      </c>
      <c r="E71">
        <v>1.0281030444964869</v>
      </c>
      <c r="F71">
        <v>0.92131147540983593</v>
      </c>
      <c r="G71">
        <v>1.0505854800936769</v>
      </c>
      <c r="H71">
        <v>0.98879837067209775</v>
      </c>
      <c r="I71">
        <v>0.94297352342158858</v>
      </c>
      <c r="J71">
        <v>1.0682281059063137</v>
      </c>
      <c r="K71">
        <v>1.0674255691768826</v>
      </c>
      <c r="L71">
        <v>0.99912434325744315</v>
      </c>
      <c r="M71">
        <v>0.95446584938704015</v>
      </c>
      <c r="N71">
        <v>0.98032786885245904</v>
      </c>
      <c r="O71">
        <v>0.92693208430913354</v>
      </c>
      <c r="P71">
        <v>1.0646370023419205</v>
      </c>
      <c r="Q71">
        <v>1.0560081466395108</v>
      </c>
      <c r="R71">
        <v>0.98574338085539703</v>
      </c>
      <c r="S71">
        <v>0.93991853360488786</v>
      </c>
      <c r="T71">
        <v>1.1067915690866512</v>
      </c>
      <c r="U71">
        <v>0.91007025761124116</v>
      </c>
      <c r="V71">
        <v>0.95503512880562069</v>
      </c>
      <c r="W71">
        <v>1.0175131348511384</v>
      </c>
      <c r="X71">
        <v>0.97022767075306482</v>
      </c>
      <c r="Y71">
        <v>1.0595446584938704</v>
      </c>
      <c r="Z71">
        <v>0.97046843177189401</v>
      </c>
      <c r="AA71">
        <v>1.0162932790224031</v>
      </c>
      <c r="AB71">
        <v>1.1262729124236248</v>
      </c>
      <c r="AD71">
        <v>1</v>
      </c>
      <c r="AE71">
        <v>4.9904981088007595E-2</v>
      </c>
      <c r="AG71">
        <v>0.99717586426940841</v>
      </c>
      <c r="AH71">
        <v>5.4085987955101507E-2</v>
      </c>
      <c r="AJ71">
        <v>1.0146907825355009</v>
      </c>
      <c r="AK71">
        <v>7.1930840329085838E-2</v>
      </c>
    </row>
    <row r="72" spans="1:37">
      <c r="A72" t="s">
        <v>64</v>
      </c>
      <c r="B72">
        <v>0.90887480190174297</v>
      </c>
      <c r="C72">
        <v>1.1299524564183838</v>
      </c>
      <c r="D72">
        <v>0.96117274167987321</v>
      </c>
      <c r="E72">
        <v>1.0403854979348324</v>
      </c>
      <c r="F72">
        <v>1.0734281780633319</v>
      </c>
      <c r="G72">
        <v>0.88618632400183572</v>
      </c>
      <c r="H72">
        <v>1.0902036857419981</v>
      </c>
      <c r="I72">
        <v>0.89815712900096978</v>
      </c>
      <c r="J72">
        <v>1.0116391852570317</v>
      </c>
      <c r="K72">
        <v>1.008716323296355</v>
      </c>
      <c r="L72">
        <v>0.96354992076069701</v>
      </c>
      <c r="M72">
        <v>0.98494453248811409</v>
      </c>
      <c r="N72">
        <v>1.0156034878384583</v>
      </c>
      <c r="O72">
        <v>0.99632859109683358</v>
      </c>
      <c r="P72">
        <v>0.94676457090408472</v>
      </c>
      <c r="Q72">
        <v>1.0087293889427735</v>
      </c>
      <c r="R72">
        <v>0.99709020368574175</v>
      </c>
      <c r="S72">
        <v>1.032007759456838</v>
      </c>
      <c r="T72">
        <v>0.89169343735658579</v>
      </c>
      <c r="U72">
        <v>1.0954566314823315</v>
      </c>
      <c r="V72">
        <v>1.0018357044515838</v>
      </c>
      <c r="W72">
        <v>1.0039619651347067</v>
      </c>
      <c r="X72">
        <v>0.94928684627575277</v>
      </c>
      <c r="Y72">
        <v>0.97781299524564158</v>
      </c>
      <c r="Z72">
        <v>0.97381183317167752</v>
      </c>
      <c r="AA72">
        <v>1.1163918525703194</v>
      </c>
      <c r="AB72">
        <v>0.98545101842871019</v>
      </c>
      <c r="AD72">
        <v>1</v>
      </c>
      <c r="AE72">
        <v>9.0359962923195411E-2</v>
      </c>
      <c r="AG72">
        <v>0.9948594198299886</v>
      </c>
      <c r="AH72">
        <v>2.6442258764233659E-2</v>
      </c>
      <c r="AJ72">
        <v>0.99952247601303434</v>
      </c>
      <c r="AK72">
        <v>6.9253102957281168E-2</v>
      </c>
    </row>
    <row r="73" spans="1:37">
      <c r="A73" t="s">
        <v>65</v>
      </c>
      <c r="B73">
        <v>1.0292259083728277</v>
      </c>
      <c r="C73">
        <v>0.89652448657187966</v>
      </c>
      <c r="D73">
        <v>1.0742496050552921</v>
      </c>
      <c r="E73">
        <v>0.93912695234281063</v>
      </c>
      <c r="F73">
        <v>1.0472567080496598</v>
      </c>
      <c r="G73">
        <v>1.0136163396075295</v>
      </c>
      <c r="H73">
        <v>1.0965073529411771</v>
      </c>
      <c r="I73">
        <v>0.92279411764705888</v>
      </c>
      <c r="J73">
        <v>0.98069852941176439</v>
      </c>
      <c r="K73">
        <v>1.0837282780410737</v>
      </c>
      <c r="L73">
        <v>0.94154818325434408</v>
      </c>
      <c r="M73">
        <v>1.0908372827804107</v>
      </c>
      <c r="N73">
        <v>0.85983179815778965</v>
      </c>
      <c r="O73">
        <v>1.0184221065278334</v>
      </c>
      <c r="P73">
        <v>1.0616740088105721</v>
      </c>
      <c r="Q73">
        <v>0.92003676470588225</v>
      </c>
      <c r="R73">
        <v>1.0799632352941169</v>
      </c>
      <c r="S73">
        <v>1.0441176470588229</v>
      </c>
      <c r="T73">
        <v>1.1313576291549856</v>
      </c>
      <c r="U73">
        <v>0.95835002002402936</v>
      </c>
      <c r="V73">
        <v>1.0016019223067687</v>
      </c>
      <c r="W73">
        <v>1.0576619273301735</v>
      </c>
      <c r="X73">
        <v>0.94154818325434408</v>
      </c>
      <c r="Y73">
        <v>1.0908372827804107</v>
      </c>
      <c r="Z73">
        <v>0.95588235294117618</v>
      </c>
      <c r="AA73">
        <v>1.0744485294117647</v>
      </c>
      <c r="AB73">
        <v>0.94485294117647045</v>
      </c>
      <c r="AD73">
        <v>1</v>
      </c>
      <c r="AE73">
        <v>6.9682702973771868E-2</v>
      </c>
      <c r="AG73">
        <v>1.0111288116256496</v>
      </c>
      <c r="AH73">
        <v>8.373215055498863E-2</v>
      </c>
      <c r="AJ73">
        <v>1.0173934209311248</v>
      </c>
      <c r="AK73">
        <v>7.2277595938162437E-2</v>
      </c>
    </row>
    <row r="74" spans="1:37">
      <c r="A74" t="s">
        <v>66</v>
      </c>
      <c r="B74">
        <v>0.98508771929824557</v>
      </c>
      <c r="C74">
        <v>0.93245614035087709</v>
      </c>
      <c r="D74">
        <v>1.0824561403508772</v>
      </c>
      <c r="E74">
        <v>0.97242284963887049</v>
      </c>
      <c r="F74">
        <v>1.1063690085357847</v>
      </c>
      <c r="G74">
        <v>0.92120814182534472</v>
      </c>
      <c r="H74">
        <v>0.93240093240093225</v>
      </c>
      <c r="I74">
        <v>1.0233100233100232</v>
      </c>
      <c r="J74">
        <v>1.0442890442890442</v>
      </c>
      <c r="K74">
        <v>1.0508771929824563</v>
      </c>
      <c r="L74">
        <v>0.95877192982456139</v>
      </c>
      <c r="M74">
        <v>1.0192982456140349</v>
      </c>
      <c r="N74">
        <v>1.0196979645436635</v>
      </c>
      <c r="O74">
        <v>1.1063690085357847</v>
      </c>
      <c r="P74">
        <v>0.87787261982928411</v>
      </c>
      <c r="Q74">
        <v>0.97785547785547799</v>
      </c>
      <c r="R74">
        <v>1.0372960372960371</v>
      </c>
      <c r="S74">
        <v>0.9953379953379955</v>
      </c>
      <c r="T74">
        <v>1.0590938936309913</v>
      </c>
      <c r="U74">
        <v>0.96060407091267186</v>
      </c>
      <c r="V74">
        <v>1.1221273801707157</v>
      </c>
      <c r="W74">
        <v>0.93245614035087709</v>
      </c>
      <c r="X74">
        <v>1.0324561403508772</v>
      </c>
      <c r="Y74">
        <v>1.132456140350877</v>
      </c>
      <c r="Z74">
        <v>1.0023310023310021</v>
      </c>
      <c r="AA74">
        <v>0.88344988344988351</v>
      </c>
      <c r="AB74">
        <v>1.0757575757575757</v>
      </c>
      <c r="AD74">
        <v>0.99999999999999978</v>
      </c>
      <c r="AE74">
        <v>6.7953197917893407E-2</v>
      </c>
      <c r="AG74">
        <v>1.0048196079799216</v>
      </c>
      <c r="AH74">
        <v>6.4199093206310634E-2</v>
      </c>
      <c r="AJ74">
        <v>1.0223035808117191</v>
      </c>
      <c r="AK74">
        <v>8.5125608434733421E-2</v>
      </c>
    </row>
    <row r="75" spans="1:37">
      <c r="A75" t="s">
        <v>67</v>
      </c>
      <c r="B75">
        <v>1.0366056572379367</v>
      </c>
      <c r="C75">
        <v>0.90432612312811966</v>
      </c>
      <c r="D75">
        <v>1.0590682196339438</v>
      </c>
      <c r="E75">
        <v>1.0346723044397461</v>
      </c>
      <c r="F75">
        <v>1.0093023255813953</v>
      </c>
      <c r="G75">
        <v>0.95602536997885845</v>
      </c>
      <c r="H75">
        <v>1.0064575645756459</v>
      </c>
      <c r="I75">
        <v>0.95664206642066385</v>
      </c>
      <c r="J75">
        <v>1.03690036900369</v>
      </c>
      <c r="K75">
        <v>1.0640599001663895</v>
      </c>
      <c r="L75">
        <v>0.92928452579034937</v>
      </c>
      <c r="M75">
        <v>1.0041597337770383</v>
      </c>
      <c r="N75">
        <v>1.0372093023255817</v>
      </c>
      <c r="O75">
        <v>1.0980972515856238</v>
      </c>
      <c r="P75">
        <v>0.97632135306553902</v>
      </c>
      <c r="Q75">
        <v>0.97047970479704759</v>
      </c>
      <c r="R75">
        <v>0.93173431734317314</v>
      </c>
      <c r="S75">
        <v>1.0618081180811803</v>
      </c>
      <c r="T75">
        <v>1.0701902748414378</v>
      </c>
      <c r="U75">
        <v>0.90782241014799159</v>
      </c>
      <c r="V75">
        <v>1.0067653276955604</v>
      </c>
      <c r="W75">
        <v>0.9342762063227954</v>
      </c>
      <c r="X75">
        <v>0.9717138103161399</v>
      </c>
      <c r="Y75">
        <v>1.0715474209650586</v>
      </c>
      <c r="Z75">
        <v>0.94003690036900323</v>
      </c>
      <c r="AA75">
        <v>1.092250922509225</v>
      </c>
      <c r="AB75">
        <v>0.91789667896678939</v>
      </c>
      <c r="AD75">
        <v>1</v>
      </c>
      <c r="AE75">
        <v>5.0606616720604215E-2</v>
      </c>
      <c r="AG75">
        <v>1.0081282452146578</v>
      </c>
      <c r="AH75">
        <v>6.0670434667305845E-2</v>
      </c>
      <c r="AJ75">
        <v>0.99027777245933335</v>
      </c>
      <c r="AK75">
        <v>7.2201088471405869E-2</v>
      </c>
    </row>
    <row r="76" spans="1:37">
      <c r="A76" t="s">
        <v>68</v>
      </c>
      <c r="B76">
        <v>0.98073555166374771</v>
      </c>
      <c r="C76">
        <v>0.93870402802101549</v>
      </c>
      <c r="D76">
        <v>1.0805604203152368</v>
      </c>
      <c r="E76">
        <v>1.0081259522600303</v>
      </c>
      <c r="F76">
        <v>0.99288979177247327</v>
      </c>
      <c r="G76">
        <v>0.99898425596749629</v>
      </c>
      <c r="H76">
        <v>0.99261603375527441</v>
      </c>
      <c r="I76">
        <v>0.95147679324894507</v>
      </c>
      <c r="J76">
        <v>1.0559071729957807</v>
      </c>
      <c r="K76">
        <v>1.0306479859894921</v>
      </c>
      <c r="L76">
        <v>1.0043782837127844</v>
      </c>
      <c r="M76">
        <v>1.0096322241681261</v>
      </c>
      <c r="N76">
        <v>1.0325038090401208</v>
      </c>
      <c r="O76">
        <v>0.97765363128491611</v>
      </c>
      <c r="P76">
        <v>0.94413407821229067</v>
      </c>
      <c r="Q76">
        <v>1.0622362869198312</v>
      </c>
      <c r="R76">
        <v>1.0400843881856541</v>
      </c>
      <c r="S76">
        <v>0.95464135021097052</v>
      </c>
      <c r="T76">
        <v>1.0355510411376336</v>
      </c>
      <c r="U76">
        <v>1.0020314880650065</v>
      </c>
      <c r="V76">
        <v>1.0690705942102592</v>
      </c>
      <c r="W76">
        <v>0.87828371278458828</v>
      </c>
      <c r="X76">
        <v>0.96760070052539393</v>
      </c>
      <c r="Y76">
        <v>1.096322241681261</v>
      </c>
      <c r="Z76">
        <v>0.98628691983122363</v>
      </c>
      <c r="AA76">
        <v>0.90717299578059207</v>
      </c>
      <c r="AB76">
        <v>1.0179324894514767</v>
      </c>
      <c r="AD76">
        <v>1</v>
      </c>
      <c r="AE76">
        <v>4.5097880926263982E-2</v>
      </c>
      <c r="AG76">
        <v>1.0062124486360207</v>
      </c>
      <c r="AH76">
        <v>4.018438316674957E-2</v>
      </c>
      <c r="AJ76">
        <v>0.99558357594082614</v>
      </c>
      <c r="AK76">
        <v>7.0827454176944943E-2</v>
      </c>
    </row>
    <row r="78" spans="1:37">
      <c r="A78" t="s">
        <v>69</v>
      </c>
      <c r="AD78" s="239" t="s">
        <v>30</v>
      </c>
      <c r="AE78" s="239"/>
      <c r="AG78" s="239" t="s">
        <v>60</v>
      </c>
      <c r="AH78" s="239"/>
      <c r="AJ78" s="239" t="s">
        <v>61</v>
      </c>
      <c r="AK78" s="239"/>
    </row>
    <row r="79" spans="1:37">
      <c r="A79" t="s">
        <v>62</v>
      </c>
      <c r="B79" s="239" t="s">
        <v>30</v>
      </c>
      <c r="C79" s="239"/>
      <c r="D79" s="239"/>
      <c r="E79" s="239"/>
      <c r="F79" s="239"/>
      <c r="G79" s="239"/>
      <c r="H79" s="239"/>
      <c r="I79" s="239"/>
      <c r="J79" s="239"/>
      <c r="K79" s="239" t="s">
        <v>60</v>
      </c>
      <c r="L79" s="239"/>
      <c r="M79" s="239"/>
      <c r="N79" s="239"/>
      <c r="O79" s="239"/>
      <c r="P79" s="239"/>
      <c r="Q79" s="239"/>
      <c r="R79" s="239"/>
      <c r="S79" s="239"/>
      <c r="T79" s="239" t="s">
        <v>61</v>
      </c>
      <c r="U79" s="239"/>
      <c r="V79" s="239"/>
      <c r="W79" s="239"/>
      <c r="X79" s="239"/>
      <c r="Y79" s="239"/>
      <c r="Z79" s="239"/>
      <c r="AA79" s="239"/>
      <c r="AB79" s="239"/>
      <c r="AD79" t="s">
        <v>20</v>
      </c>
      <c r="AE79" t="s">
        <v>21</v>
      </c>
      <c r="AG79" t="s">
        <v>20</v>
      </c>
      <c r="AH79" t="s">
        <v>21</v>
      </c>
      <c r="AJ79" t="s">
        <v>20</v>
      </c>
      <c r="AK79" t="s">
        <v>21</v>
      </c>
    </row>
    <row r="80" spans="1:37">
      <c r="A80" t="s">
        <v>63</v>
      </c>
      <c r="B80">
        <v>0.98822143698468889</v>
      </c>
      <c r="C80">
        <v>0.98115429917550145</v>
      </c>
      <c r="D80">
        <v>1.0306242638398129</v>
      </c>
      <c r="E80">
        <v>0.99169909208819784</v>
      </c>
      <c r="F80">
        <v>1.0057068741893649</v>
      </c>
      <c r="G80">
        <v>1.0025940337224393</v>
      </c>
      <c r="H80">
        <v>1.0159817351598179</v>
      </c>
      <c r="I80">
        <v>0.97214611872146162</v>
      </c>
      <c r="J80">
        <v>1.0118721461187221</v>
      </c>
      <c r="K80">
        <v>0.8398115429917562</v>
      </c>
      <c r="L80">
        <v>0.83274440518256876</v>
      </c>
      <c r="M80">
        <v>0.77974087161366412</v>
      </c>
      <c r="N80">
        <v>0.83138780804150514</v>
      </c>
      <c r="O80">
        <v>0.81738002594033765</v>
      </c>
      <c r="P80">
        <v>0.79247730220492929</v>
      </c>
      <c r="Q80">
        <v>0.86940639269406428</v>
      </c>
      <c r="R80">
        <v>0.86118721461187264</v>
      </c>
      <c r="S80">
        <v>0.84063926940639311</v>
      </c>
      <c r="T80">
        <v>0.65606595995288663</v>
      </c>
      <c r="U80">
        <v>0.7373380447585407</v>
      </c>
      <c r="V80">
        <v>0.65606595995288663</v>
      </c>
      <c r="W80">
        <v>0.72710765239948161</v>
      </c>
      <c r="X80">
        <v>0.67418936446173872</v>
      </c>
      <c r="Y80">
        <v>0.69286640726329518</v>
      </c>
      <c r="Z80">
        <v>0.76529680365296837</v>
      </c>
      <c r="AA80">
        <v>0.79543378995433833</v>
      </c>
      <c r="AB80">
        <v>0.79406392694063987</v>
      </c>
      <c r="AD80">
        <v>1.0000000000000007</v>
      </c>
      <c r="AE80">
        <v>1.8412446308784584E-2</v>
      </c>
      <c r="AG80">
        <v>0.82941942585412121</v>
      </c>
      <c r="AH80">
        <v>2.9228811395915627E-2</v>
      </c>
      <c r="AJ80">
        <v>0.72204754548186412</v>
      </c>
      <c r="AK80">
        <v>5.5397299161161845E-2</v>
      </c>
    </row>
    <row r="81" spans="1:37">
      <c r="A81" t="s">
        <v>64</v>
      </c>
      <c r="B81">
        <v>1.0903054448871192</v>
      </c>
      <c r="C81">
        <v>1.0464807436919004</v>
      </c>
      <c r="D81">
        <v>0.86321381142098386</v>
      </c>
      <c r="E81">
        <v>1.0565407350295559</v>
      </c>
      <c r="F81">
        <v>1.0395785145206891</v>
      </c>
      <c r="G81">
        <v>0.90388075044975658</v>
      </c>
      <c r="H81">
        <v>0.96985357450473753</v>
      </c>
      <c r="I81">
        <v>1.1171403962101643</v>
      </c>
      <c r="J81">
        <v>0.91300602928509944</v>
      </c>
      <c r="K81">
        <v>1.0066401062417012</v>
      </c>
      <c r="L81">
        <v>1.0146082337317408</v>
      </c>
      <c r="M81">
        <v>0.96679946879150203</v>
      </c>
      <c r="N81">
        <v>0.93934721151375034</v>
      </c>
      <c r="O81">
        <v>0.9840657928553076</v>
      </c>
      <c r="P81">
        <v>0.96710357234644118</v>
      </c>
      <c r="Q81">
        <v>1.0034453057708876</v>
      </c>
      <c r="R81">
        <v>0.9788975021533165</v>
      </c>
      <c r="S81">
        <v>0.97243755383290298</v>
      </c>
      <c r="T81">
        <v>0.91500664010624266</v>
      </c>
      <c r="U81">
        <v>0.88313413014608344</v>
      </c>
      <c r="V81">
        <v>0.87118193891102391</v>
      </c>
      <c r="W81">
        <v>0.84528398869185339</v>
      </c>
      <c r="X81">
        <v>0.85916216910819898</v>
      </c>
      <c r="Y81">
        <v>0.86070418915445934</v>
      </c>
      <c r="Z81">
        <v>0.86003445305770942</v>
      </c>
      <c r="AA81">
        <v>0.95434969853574558</v>
      </c>
      <c r="AB81">
        <v>0.90525409130060353</v>
      </c>
      <c r="AD81">
        <v>1.0000000000000004</v>
      </c>
      <c r="AE81">
        <v>9.0295935882378095E-2</v>
      </c>
      <c r="AG81">
        <v>0.98148274969306115</v>
      </c>
      <c r="AH81">
        <v>2.3731514892153697E-2</v>
      </c>
      <c r="AJ81">
        <v>0.88379014433465786</v>
      </c>
      <c r="AK81">
        <v>3.4928093807244681E-2</v>
      </c>
    </row>
    <row r="82" spans="1:37">
      <c r="A82" t="s">
        <v>65</v>
      </c>
      <c r="B82">
        <v>1.0216867469879514</v>
      </c>
      <c r="C82">
        <v>0.98915662650602376</v>
      </c>
      <c r="D82">
        <v>0.98915662650602376</v>
      </c>
      <c r="E82">
        <v>1.0181340968742549</v>
      </c>
      <c r="F82">
        <v>0.99236459078978834</v>
      </c>
      <c r="G82">
        <v>0.98950131233595862</v>
      </c>
      <c r="H82">
        <v>0.95874822190611619</v>
      </c>
      <c r="I82">
        <v>1.0163584637268845</v>
      </c>
      <c r="J82">
        <v>1.0248933143669983</v>
      </c>
      <c r="K82">
        <v>1.0144578313253012</v>
      </c>
      <c r="L82">
        <v>1.0036144578313249</v>
      </c>
      <c r="M82">
        <v>1.0686746987951805</v>
      </c>
      <c r="N82">
        <v>1.0467668814125513</v>
      </c>
      <c r="O82">
        <v>1.0324504891434032</v>
      </c>
      <c r="P82">
        <v>1.1054640897160588</v>
      </c>
      <c r="Q82">
        <v>1.0056899004267421</v>
      </c>
      <c r="R82">
        <v>0.97901849217638659</v>
      </c>
      <c r="S82">
        <v>1.0248933143669983</v>
      </c>
      <c r="T82">
        <v>1.0542168674698795</v>
      </c>
      <c r="U82">
        <v>1.0253012048192769</v>
      </c>
      <c r="V82">
        <v>1.0939759036144574</v>
      </c>
      <c r="W82">
        <v>1.0310188499164885</v>
      </c>
      <c r="X82">
        <v>1.2371748985922222</v>
      </c>
      <c r="Y82">
        <v>1.0138391791935106</v>
      </c>
      <c r="Z82">
        <v>0.9694167852062584</v>
      </c>
      <c r="AA82">
        <v>0.97901849217638659</v>
      </c>
      <c r="AB82">
        <v>0.97475106685632951</v>
      </c>
      <c r="AD82">
        <v>0.99999999999999967</v>
      </c>
      <c r="AE82">
        <v>2.1771040139034251E-2</v>
      </c>
      <c r="AG82">
        <v>1.0312255727993274</v>
      </c>
      <c r="AH82">
        <v>3.8108570684248048E-2</v>
      </c>
      <c r="AJ82">
        <v>1.0420792497605342</v>
      </c>
      <c r="AK82">
        <v>8.3586639614018909E-2</v>
      </c>
    </row>
    <row r="83" spans="1:37">
      <c r="A83" t="s">
        <v>66</v>
      </c>
      <c r="B83">
        <v>1.0957264957264974</v>
      </c>
      <c r="C83">
        <v>1.039316239316241</v>
      </c>
      <c r="D83">
        <v>0.86495726495726644</v>
      </c>
      <c r="E83">
        <v>0.99919967987194969</v>
      </c>
      <c r="F83">
        <v>1.0160064025610256</v>
      </c>
      <c r="G83">
        <v>0.98479391756702794</v>
      </c>
      <c r="H83">
        <v>0.97240915208613676</v>
      </c>
      <c r="I83">
        <v>1.0127860026917894</v>
      </c>
      <c r="J83">
        <v>1.0148048452220719</v>
      </c>
      <c r="K83">
        <v>1.0495726495726507</v>
      </c>
      <c r="L83">
        <v>0.95726495726495864</v>
      </c>
      <c r="M83">
        <v>0.99316239316239485</v>
      </c>
      <c r="N83">
        <v>0.87675070028011315</v>
      </c>
      <c r="O83">
        <v>0.93917567026810811</v>
      </c>
      <c r="P83">
        <v>0.93677470988395473</v>
      </c>
      <c r="Q83">
        <v>0.96029609690444051</v>
      </c>
      <c r="R83">
        <v>0.9703903095558537</v>
      </c>
      <c r="S83">
        <v>0.9784656796769845</v>
      </c>
      <c r="T83">
        <v>0.98803418803418952</v>
      </c>
      <c r="U83">
        <v>0.96752136752136919</v>
      </c>
      <c r="V83">
        <v>0.94188034188034353</v>
      </c>
      <c r="W83">
        <v>0.86714685874349817</v>
      </c>
      <c r="X83">
        <v>0.8311324529811932</v>
      </c>
      <c r="Y83">
        <v>0.85754301720688397</v>
      </c>
      <c r="Z83">
        <v>0.79475100942126475</v>
      </c>
      <c r="AA83">
        <v>0.90780619111709226</v>
      </c>
      <c r="AB83">
        <v>0.87146702557200484</v>
      </c>
      <c r="AD83">
        <v>0.99999999999999944</v>
      </c>
      <c r="AE83">
        <v>6.1824205938663487E-2</v>
      </c>
      <c r="AG83">
        <v>0.96242812961882884</v>
      </c>
      <c r="AH83">
        <v>4.6677031631008038E-2</v>
      </c>
      <c r="AJ83">
        <v>0.89192027249753758</v>
      </c>
      <c r="AK83">
        <v>6.4277386167486003E-2</v>
      </c>
    </row>
    <row r="84" spans="1:37">
      <c r="A84" t="s">
        <v>67</v>
      </c>
      <c r="B84">
        <v>1.0420289855072475</v>
      </c>
      <c r="C84">
        <v>0.96811594202898688</v>
      </c>
      <c r="D84">
        <v>0.98985507246376958</v>
      </c>
      <c r="E84">
        <v>0.99233716475095868</v>
      </c>
      <c r="F84">
        <v>0.97819039198349589</v>
      </c>
      <c r="G84">
        <v>1.0294724432655473</v>
      </c>
      <c r="H84">
        <v>1.055475848876136</v>
      </c>
      <c r="I84">
        <v>1.0052606408417031</v>
      </c>
      <c r="J84">
        <v>0.93926351028216193</v>
      </c>
      <c r="K84">
        <v>1.1115942028985519</v>
      </c>
      <c r="L84">
        <v>1.0289855072463781</v>
      </c>
      <c r="M84">
        <v>0.96376811594203027</v>
      </c>
      <c r="N84">
        <v>1.0630710285882703</v>
      </c>
      <c r="O84">
        <v>1.0170940170940177</v>
      </c>
      <c r="P84">
        <v>1.0188623636899508</v>
      </c>
      <c r="Q84">
        <v>1.0583452893352467</v>
      </c>
      <c r="R84">
        <v>1.0339550454328079</v>
      </c>
      <c r="S84">
        <v>1.0296508847441419</v>
      </c>
      <c r="T84">
        <v>0.98115942028985625</v>
      </c>
      <c r="U84">
        <v>1.046376811594204</v>
      </c>
      <c r="V84">
        <v>0.99420289855072619</v>
      </c>
      <c r="W84">
        <v>0.93044503389331057</v>
      </c>
      <c r="X84">
        <v>0.94282346006483975</v>
      </c>
      <c r="Y84">
        <v>0.94636015325670553</v>
      </c>
      <c r="Z84">
        <v>0.92348158775705447</v>
      </c>
      <c r="AA84">
        <v>1.0267814442850318</v>
      </c>
      <c r="AB84">
        <v>1.0009564801530371</v>
      </c>
      <c r="AD84">
        <v>1.0000000000000002</v>
      </c>
      <c r="AE84">
        <v>3.7220821830578669E-2</v>
      </c>
      <c r="AG84">
        <v>1.0361473838857105</v>
      </c>
      <c r="AH84">
        <v>4.0169510534869342E-2</v>
      </c>
      <c r="AJ84">
        <v>0.9769541433160851</v>
      </c>
      <c r="AK84">
        <v>4.375627112508048E-2</v>
      </c>
    </row>
    <row r="85" spans="1:37">
      <c r="A85" t="s">
        <v>68</v>
      </c>
      <c r="B85">
        <v>1.0283687943262425</v>
      </c>
      <c r="C85">
        <v>1.0283687943262425</v>
      </c>
      <c r="D85">
        <v>0.94326241134751898</v>
      </c>
      <c r="E85">
        <v>1.0532472771278745</v>
      </c>
      <c r="F85">
        <v>1.0145219846712383</v>
      </c>
      <c r="G85">
        <v>0.93223073820088775</v>
      </c>
      <c r="H85">
        <v>0.9783783783783776</v>
      </c>
      <c r="I85">
        <v>1.0493243243243235</v>
      </c>
      <c r="J85">
        <v>0.97229729729729664</v>
      </c>
      <c r="K85">
        <v>1.092198581560285</v>
      </c>
      <c r="L85">
        <v>1.0879432624113488</v>
      </c>
      <c r="M85">
        <v>0.98156028368794446</v>
      </c>
      <c r="N85">
        <v>0.98547801532876134</v>
      </c>
      <c r="O85">
        <v>1.0121016538926988</v>
      </c>
      <c r="P85">
        <v>0.9685356998789838</v>
      </c>
      <c r="Q85">
        <v>1.0128378378378371</v>
      </c>
      <c r="R85">
        <v>1.0290540540540531</v>
      </c>
      <c r="S85">
        <v>1.0006756756756747</v>
      </c>
      <c r="T85">
        <v>1.066666666666668</v>
      </c>
      <c r="U85">
        <v>1.1049645390070932</v>
      </c>
      <c r="V85">
        <v>0.95177304964539156</v>
      </c>
      <c r="W85">
        <v>0.85478015328761614</v>
      </c>
      <c r="X85">
        <v>0.91528842275110944</v>
      </c>
      <c r="Y85">
        <v>0.92981040742234766</v>
      </c>
      <c r="Z85">
        <v>0.88310810810810725</v>
      </c>
      <c r="AA85">
        <v>0.92162162162162098</v>
      </c>
      <c r="AB85">
        <v>0.97229729729729664</v>
      </c>
      <c r="AD85">
        <v>0.99999999999999922</v>
      </c>
      <c r="AE85">
        <v>4.491017087323098E-2</v>
      </c>
      <c r="AG85">
        <v>1.0189316738141765</v>
      </c>
      <c r="AH85">
        <v>4.4308138988610933E-2</v>
      </c>
      <c r="AJ85">
        <v>0.95559002953413896</v>
      </c>
      <c r="AK85">
        <v>8.2008678483300443E-2</v>
      </c>
    </row>
    <row r="88" spans="1:37">
      <c r="A88" t="s">
        <v>70</v>
      </c>
      <c r="AD88" s="239" t="s">
        <v>30</v>
      </c>
      <c r="AE88" s="239"/>
      <c r="AG88" s="239" t="s">
        <v>60</v>
      </c>
      <c r="AH88" s="239"/>
      <c r="AJ88" s="239" t="s">
        <v>61</v>
      </c>
      <c r="AK88" s="239"/>
    </row>
    <row r="89" spans="1:37">
      <c r="A89" t="s">
        <v>62</v>
      </c>
      <c r="B89" s="239" t="s">
        <v>30</v>
      </c>
      <c r="C89" s="239"/>
      <c r="D89" s="239"/>
      <c r="E89" s="239"/>
      <c r="F89" s="239"/>
      <c r="G89" s="239"/>
      <c r="H89" s="239"/>
      <c r="I89" s="239"/>
      <c r="J89" s="239"/>
      <c r="K89" s="239" t="s">
        <v>60</v>
      </c>
      <c r="L89" s="239"/>
      <c r="M89" s="239"/>
      <c r="N89" s="239"/>
      <c r="O89" s="239"/>
      <c r="P89" s="239"/>
      <c r="Q89" s="239"/>
      <c r="R89" s="239"/>
      <c r="S89" s="239"/>
      <c r="T89" s="239" t="s">
        <v>61</v>
      </c>
      <c r="U89" s="239"/>
      <c r="V89" s="239"/>
      <c r="W89" s="239"/>
      <c r="X89" s="239"/>
      <c r="Y89" s="239"/>
      <c r="Z89" s="239"/>
      <c r="AA89" s="239"/>
      <c r="AB89" s="239"/>
      <c r="AD89" t="s">
        <v>20</v>
      </c>
      <c r="AE89" t="s">
        <v>21</v>
      </c>
      <c r="AG89" t="s">
        <v>20</v>
      </c>
      <c r="AH89" t="s">
        <v>21</v>
      </c>
      <c r="AJ89" t="s">
        <v>20</v>
      </c>
      <c r="AK89" t="s">
        <v>21</v>
      </c>
    </row>
    <row r="90" spans="1:37">
      <c r="A90" t="s">
        <v>63</v>
      </c>
      <c r="B90">
        <v>1.0148788927335637</v>
      </c>
      <c r="C90">
        <v>1.0003460207612456</v>
      </c>
      <c r="D90">
        <v>0.98477508650519008</v>
      </c>
      <c r="E90">
        <v>0.98562120871714209</v>
      </c>
      <c r="F90">
        <v>0.99303527297236582</v>
      </c>
      <c r="G90">
        <v>1.021343518310492</v>
      </c>
      <c r="H90">
        <v>1.0153888430887599</v>
      </c>
      <c r="I90">
        <v>0.97416872767243678</v>
      </c>
      <c r="J90">
        <v>1.0104424292388012</v>
      </c>
      <c r="K90">
        <v>0.43044982698961953</v>
      </c>
      <c r="L90">
        <v>0.4003460207612457</v>
      </c>
      <c r="M90">
        <v>0.4003460207612457</v>
      </c>
      <c r="N90">
        <v>0.51381711974837097</v>
      </c>
      <c r="O90">
        <v>0.50101100876207583</v>
      </c>
      <c r="P90">
        <v>0.49764097955515602</v>
      </c>
      <c r="Q90">
        <v>0.51580104424292339</v>
      </c>
      <c r="R90">
        <v>0.52899148117614692</v>
      </c>
      <c r="S90">
        <v>0.4828249519098648</v>
      </c>
      <c r="T90">
        <v>0.30276816608996554</v>
      </c>
      <c r="U90">
        <v>0.2934256055363324</v>
      </c>
      <c r="V90">
        <v>0.2799307958477511</v>
      </c>
      <c r="W90">
        <v>0.31835542574702291</v>
      </c>
      <c r="X90">
        <v>0.30217928555380802</v>
      </c>
      <c r="Y90">
        <v>0.28128510447090532</v>
      </c>
      <c r="Z90">
        <v>0.38059906567738339</v>
      </c>
      <c r="AA90">
        <v>0.34432536411101911</v>
      </c>
      <c r="AB90">
        <v>0.33113492717779552</v>
      </c>
      <c r="AD90">
        <v>0.99999999999999922</v>
      </c>
      <c r="AE90">
        <v>1.649703555014841E-2</v>
      </c>
      <c r="AG90">
        <v>0.47458093932296097</v>
      </c>
      <c r="AH90">
        <v>5.0579839217138003E-2</v>
      </c>
      <c r="AJ90">
        <v>0.31488930446799812</v>
      </c>
      <c r="AK90">
        <v>3.2750353261560561E-2</v>
      </c>
    </row>
    <row r="91" spans="1:37">
      <c r="A91" t="s">
        <v>64</v>
      </c>
      <c r="B91">
        <v>1.0216576426488959</v>
      </c>
      <c r="C91">
        <v>0.9629321116201579</v>
      </c>
      <c r="D91">
        <v>1.0154102457309451</v>
      </c>
      <c r="E91">
        <v>1.0036996735582153</v>
      </c>
      <c r="F91">
        <v>0.9462459194776931</v>
      </c>
      <c r="G91">
        <v>1.0500544069640914</v>
      </c>
      <c r="H91">
        <v>1.0057546429505628</v>
      </c>
      <c r="I91">
        <v>0.99162961025372809</v>
      </c>
      <c r="J91">
        <v>1.0026157467957106</v>
      </c>
      <c r="K91">
        <v>0.75052061640982914</v>
      </c>
      <c r="L91">
        <v>0.74052478134110788</v>
      </c>
      <c r="M91">
        <v>0.75052061640982914</v>
      </c>
      <c r="N91">
        <v>0.70859630032644172</v>
      </c>
      <c r="O91">
        <v>0.72687704026115341</v>
      </c>
      <c r="P91">
        <v>0.72687704026115341</v>
      </c>
      <c r="Q91">
        <v>0.7326706774784203</v>
      </c>
      <c r="R91">
        <v>0.70599006016217636</v>
      </c>
      <c r="S91">
        <v>0.78603191211090817</v>
      </c>
      <c r="T91">
        <v>0.55310287380258227</v>
      </c>
      <c r="U91">
        <v>0.55435235318617226</v>
      </c>
      <c r="V91">
        <v>0.54935443565181186</v>
      </c>
      <c r="W91">
        <v>0.59564744287268756</v>
      </c>
      <c r="X91">
        <v>0.56692056583242656</v>
      </c>
      <c r="Y91">
        <v>0.51011969532100099</v>
      </c>
      <c r="Z91">
        <v>0.58671200627779252</v>
      </c>
      <c r="AA91">
        <v>0.61653151974888853</v>
      </c>
      <c r="AB91">
        <v>0.5568924928066965</v>
      </c>
      <c r="AD91">
        <v>1.0000000000000007</v>
      </c>
      <c r="AE91">
        <v>3.0820470860677435E-2</v>
      </c>
      <c r="AG91">
        <v>0.7365121160845578</v>
      </c>
      <c r="AH91">
        <v>2.442361186858686E-2</v>
      </c>
      <c r="AJ91">
        <v>0.56551482061111769</v>
      </c>
      <c r="AK91">
        <v>3.0912689349168292E-2</v>
      </c>
    </row>
    <row r="92" spans="1:37">
      <c r="A92" t="s">
        <v>65</v>
      </c>
      <c r="B92">
        <v>1.004625041295012</v>
      </c>
      <c r="C92">
        <v>1.0095804426825243</v>
      </c>
      <c r="D92">
        <v>0.98579451602246482</v>
      </c>
      <c r="E92">
        <v>1.001650770359501</v>
      </c>
      <c r="F92">
        <v>0.99614820249449743</v>
      </c>
      <c r="G92">
        <v>1.0022010271460013</v>
      </c>
      <c r="H92">
        <v>1.0173201828241523</v>
      </c>
      <c r="I92">
        <v>0.96680298292037548</v>
      </c>
      <c r="J92">
        <v>1.0158768342554727</v>
      </c>
      <c r="K92">
        <v>0.86190948133465495</v>
      </c>
      <c r="L92">
        <v>0.82623059134456589</v>
      </c>
      <c r="M92">
        <v>0.83415923356458566</v>
      </c>
      <c r="N92">
        <v>0.87399119589141594</v>
      </c>
      <c r="O92">
        <v>0.84922964049889937</v>
      </c>
      <c r="P92">
        <v>0.87949376375641963</v>
      </c>
      <c r="Q92">
        <v>0.83978830887659384</v>
      </c>
      <c r="R92">
        <v>0.88020206879961527</v>
      </c>
      <c r="S92">
        <v>0.89319220591772941</v>
      </c>
      <c r="T92">
        <v>0.64684506111661733</v>
      </c>
      <c r="U92">
        <v>0.64089857945160256</v>
      </c>
      <c r="V92">
        <v>0.61413941195903565</v>
      </c>
      <c r="W92">
        <v>0.74578136463683053</v>
      </c>
      <c r="X92">
        <v>0.70341159207630222</v>
      </c>
      <c r="Y92">
        <v>0.65443873807776964</v>
      </c>
      <c r="Z92">
        <v>0.76617753187394777</v>
      </c>
      <c r="AA92">
        <v>0.77483762328602357</v>
      </c>
      <c r="AB92">
        <v>0.71999037767620888</v>
      </c>
      <c r="AD92">
        <v>1.0000000000000002</v>
      </c>
      <c r="AE92">
        <v>1.5777682471346352E-2</v>
      </c>
      <c r="AG92">
        <v>0.85979960999827565</v>
      </c>
      <c r="AH92">
        <v>2.350936646233517E-2</v>
      </c>
      <c r="AJ92">
        <v>0.69628003112825976</v>
      </c>
      <c r="AK92">
        <v>5.9297000537265429E-2</v>
      </c>
    </row>
    <row r="93" spans="1:37">
      <c r="A93" t="s">
        <v>66</v>
      </c>
      <c r="B93">
        <v>1.0569917743830781</v>
      </c>
      <c r="C93">
        <v>0.97238542890716739</v>
      </c>
      <c r="D93">
        <v>0.97062279670975282</v>
      </c>
      <c r="E93">
        <v>0.98604465709728872</v>
      </c>
      <c r="F93">
        <v>0.983652312599681</v>
      </c>
      <c r="G93">
        <v>1.0303030303030305</v>
      </c>
      <c r="H93">
        <v>0.93218846323205562</v>
      </c>
      <c r="I93">
        <v>1.0061646851607213</v>
      </c>
      <c r="J93">
        <v>1.0616468516072208</v>
      </c>
      <c r="K93">
        <v>0.78730904817861336</v>
      </c>
      <c r="L93">
        <v>0.75205640423031728</v>
      </c>
      <c r="M93">
        <v>0.73443008225616913</v>
      </c>
      <c r="N93">
        <v>0.73245614035087714</v>
      </c>
      <c r="O93">
        <v>0.76594896331738427</v>
      </c>
      <c r="P93">
        <v>0.73245614035087714</v>
      </c>
      <c r="Q93">
        <v>0.75517393218846252</v>
      </c>
      <c r="R93">
        <v>0.71025979744605816</v>
      </c>
      <c r="S93">
        <v>0.76309995596653368</v>
      </c>
      <c r="T93">
        <v>0.59518213866039937</v>
      </c>
      <c r="U93">
        <v>0.63043478260869545</v>
      </c>
      <c r="V93">
        <v>0.58284371327849605</v>
      </c>
      <c r="W93">
        <v>0.56738437001594877</v>
      </c>
      <c r="X93">
        <v>0.55901116427432196</v>
      </c>
      <c r="Y93">
        <v>0.55063795853269537</v>
      </c>
      <c r="Z93">
        <v>0.58872743284896456</v>
      </c>
      <c r="AA93">
        <v>0.5992954645530596</v>
      </c>
      <c r="AB93">
        <v>0.61778952003522614</v>
      </c>
      <c r="AD93">
        <v>0.99999999999999922</v>
      </c>
      <c r="AE93">
        <v>4.2852452171069332E-2</v>
      </c>
      <c r="AG93">
        <v>0.74813227380947689</v>
      </c>
      <c r="AH93">
        <v>2.306194423752336E-2</v>
      </c>
      <c r="AJ93">
        <v>0.58792294942308976</v>
      </c>
      <c r="AK93">
        <v>2.6352511439468991E-2</v>
      </c>
    </row>
    <row r="94" spans="1:37">
      <c r="A94" t="s">
        <v>67</v>
      </c>
      <c r="B94">
        <v>1.0049160180253995</v>
      </c>
      <c r="C94">
        <v>1.0245800901269972</v>
      </c>
      <c r="D94">
        <v>0.97050389184760366</v>
      </c>
      <c r="E94">
        <v>1.0048346055979642</v>
      </c>
      <c r="F94">
        <v>0.98269720101781166</v>
      </c>
      <c r="G94">
        <v>1.0124681933842239</v>
      </c>
      <c r="H94">
        <v>1.0329702678834272</v>
      </c>
      <c r="I94">
        <v>0.97644980865469577</v>
      </c>
      <c r="J94">
        <v>0.99057992346187906</v>
      </c>
      <c r="K94">
        <v>0.88693158541581341</v>
      </c>
      <c r="L94">
        <v>0.82916837361737006</v>
      </c>
      <c r="M94">
        <v>0.79721425645227395</v>
      </c>
      <c r="N94">
        <v>0.91704834605597962</v>
      </c>
      <c r="O94">
        <v>0.87888040712468185</v>
      </c>
      <c r="P94">
        <v>0.83918575063613221</v>
      </c>
      <c r="Q94">
        <v>0.85457756844274413</v>
      </c>
      <c r="R94">
        <v>0.81571975272299124</v>
      </c>
      <c r="S94">
        <v>0.82984986753017398</v>
      </c>
      <c r="T94">
        <v>0.65464973371569057</v>
      </c>
      <c r="U94">
        <v>0.71118394100778393</v>
      </c>
      <c r="V94">
        <v>0.65464973371569057</v>
      </c>
      <c r="W94">
        <v>0.65521628498727735</v>
      </c>
      <c r="X94">
        <v>0.68269720101781162</v>
      </c>
      <c r="Y94">
        <v>0.66895674300254448</v>
      </c>
      <c r="Z94">
        <v>0.65852222549308248</v>
      </c>
      <c r="AA94">
        <v>0.68148366205475441</v>
      </c>
      <c r="AB94">
        <v>0.70974389166912022</v>
      </c>
      <c r="AD94">
        <v>1.0000000000000007</v>
      </c>
      <c r="AE94">
        <v>2.152606701442741E-2</v>
      </c>
      <c r="AG94">
        <v>0.84984176755535124</v>
      </c>
      <c r="AH94">
        <v>3.8132387779295548E-2</v>
      </c>
      <c r="AJ94">
        <v>0.67523371296263945</v>
      </c>
      <c r="AK94">
        <v>2.2762108974693024E-2</v>
      </c>
    </row>
    <row r="95" spans="1:37">
      <c r="A95" t="s">
        <v>68</v>
      </c>
      <c r="B95">
        <v>1.015535991714138</v>
      </c>
      <c r="C95">
        <v>1.0372863801139305</v>
      </c>
      <c r="D95">
        <v>0.94717762817193163</v>
      </c>
      <c r="E95">
        <v>1.0132395531650809</v>
      </c>
      <c r="F95">
        <v>0.96359122879602821</v>
      </c>
      <c r="G95">
        <v>1.0231692180388912</v>
      </c>
      <c r="H95">
        <v>0.96310272536687569</v>
      </c>
      <c r="I95">
        <v>1.0612159329140451</v>
      </c>
      <c r="J95">
        <v>0.97568134171907694</v>
      </c>
      <c r="K95">
        <v>0.97203521491455236</v>
      </c>
      <c r="L95">
        <v>1.0108751941998968</v>
      </c>
      <c r="M95">
        <v>0.94562402900051801</v>
      </c>
      <c r="N95">
        <v>0.96731485312370702</v>
      </c>
      <c r="O95">
        <v>0.92635498551923867</v>
      </c>
      <c r="P95">
        <v>0.9995862639635914</v>
      </c>
      <c r="Q95">
        <v>0.89769392033542894</v>
      </c>
      <c r="R95">
        <v>0.95303983228511469</v>
      </c>
      <c r="S95">
        <v>1.0209643605870014</v>
      </c>
      <c r="T95">
        <v>0.87260486794407055</v>
      </c>
      <c r="U95">
        <v>0.87881926462972582</v>
      </c>
      <c r="V95">
        <v>0.84308648368720907</v>
      </c>
      <c r="W95">
        <v>0.85932974762101788</v>
      </c>
      <c r="X95">
        <v>0.73520893669838638</v>
      </c>
      <c r="Y95">
        <v>0.85312370707488627</v>
      </c>
      <c r="Z95">
        <v>0.89014675052410841</v>
      </c>
      <c r="AA95">
        <v>0.82473794549266166</v>
      </c>
      <c r="AB95">
        <v>0.92536687631027181</v>
      </c>
      <c r="AD95">
        <v>0.99999999999999922</v>
      </c>
      <c r="AE95">
        <v>3.8986756818319437E-2</v>
      </c>
      <c r="AG95">
        <v>0.96594318376989419</v>
      </c>
      <c r="AH95">
        <v>4.0344792964808841E-2</v>
      </c>
      <c r="AJ95">
        <v>0.85360273110914853</v>
      </c>
      <c r="AK95">
        <v>5.3005186897359398E-2</v>
      </c>
    </row>
    <row r="97" spans="1:38">
      <c r="A97" t="s">
        <v>71</v>
      </c>
      <c r="AD97" s="239" t="s">
        <v>30</v>
      </c>
      <c r="AE97" s="239"/>
      <c r="AG97" s="239" t="s">
        <v>60</v>
      </c>
      <c r="AH97" s="239"/>
      <c r="AJ97" s="239" t="s">
        <v>61</v>
      </c>
      <c r="AK97" s="239"/>
    </row>
    <row r="98" spans="1:38">
      <c r="A98" t="s">
        <v>62</v>
      </c>
      <c r="B98" s="239" t="s">
        <v>30</v>
      </c>
      <c r="C98" s="239"/>
      <c r="D98" s="239"/>
      <c r="E98" s="239"/>
      <c r="F98" s="239"/>
      <c r="G98" s="239"/>
      <c r="H98" s="239"/>
      <c r="I98" s="239"/>
      <c r="J98" s="239"/>
      <c r="K98" s="239" t="s">
        <v>60</v>
      </c>
      <c r="L98" s="239"/>
      <c r="M98" s="239"/>
      <c r="N98" s="239"/>
      <c r="O98" s="239"/>
      <c r="P98" s="239"/>
      <c r="Q98" s="239"/>
      <c r="R98" s="239"/>
      <c r="S98" s="239"/>
      <c r="T98" s="239" t="s">
        <v>61</v>
      </c>
      <c r="U98" s="239"/>
      <c r="V98" s="239"/>
      <c r="W98" s="239"/>
      <c r="X98" s="239"/>
      <c r="Y98" s="239"/>
      <c r="Z98" s="239"/>
      <c r="AA98" s="239"/>
      <c r="AB98" s="239"/>
      <c r="AD98" t="s">
        <v>20</v>
      </c>
      <c r="AE98" t="s">
        <v>21</v>
      </c>
      <c r="AG98" t="s">
        <v>20</v>
      </c>
      <c r="AH98" t="s">
        <v>21</v>
      </c>
      <c r="AJ98" t="s">
        <v>20</v>
      </c>
      <c r="AK98" t="s">
        <v>21</v>
      </c>
    </row>
    <row r="99" spans="1:38">
      <c r="A99" t="s">
        <v>63</v>
      </c>
      <c r="B99">
        <v>0.92734774419230293</v>
      </c>
      <c r="C99">
        <v>0.97040093281908557</v>
      </c>
      <c r="D99">
        <v>1.1022513229886071</v>
      </c>
      <c r="E99">
        <v>1.0006137793463217</v>
      </c>
      <c r="F99">
        <v>0.98035906091759673</v>
      </c>
      <c r="G99">
        <v>1.0190271597360714</v>
      </c>
      <c r="H99">
        <v>0.99790587457290847</v>
      </c>
      <c r="I99">
        <v>1.0329549211947535</v>
      </c>
      <c r="J99">
        <v>0.96913920423233757</v>
      </c>
      <c r="K99">
        <v>0.14862319490537262</v>
      </c>
      <c r="L99">
        <v>0.16530630549825093</v>
      </c>
      <c r="M99">
        <v>0.15508117319938999</v>
      </c>
      <c r="N99">
        <v>0.13058155593064222</v>
      </c>
      <c r="O99">
        <v>0.16556697867116685</v>
      </c>
      <c r="P99">
        <v>0.14162958416449203</v>
      </c>
      <c r="Q99">
        <v>0.12597817700870717</v>
      </c>
      <c r="R99">
        <v>0.13027664499063155</v>
      </c>
      <c r="S99">
        <v>0.12300231455968254</v>
      </c>
      <c r="T99">
        <v>4.0452058480581324E-2</v>
      </c>
      <c r="U99">
        <v>5.1215355637276978E-2</v>
      </c>
      <c r="V99">
        <v>2.9688761323885666E-2</v>
      </c>
      <c r="W99">
        <v>7.5341414761392667E-2</v>
      </c>
      <c r="X99">
        <v>0.10572349240447987</v>
      </c>
      <c r="Y99">
        <v>4.6800675157280515E-2</v>
      </c>
      <c r="Z99">
        <v>4.9928358866967927E-2</v>
      </c>
      <c r="AA99">
        <v>4.9928358866967927E-2</v>
      </c>
      <c r="AB99">
        <v>4.2984679819243893E-2</v>
      </c>
      <c r="AD99">
        <v>0.99999999999999989</v>
      </c>
      <c r="AE99">
        <v>4.924525996639751E-2</v>
      </c>
      <c r="AG99">
        <v>0.14289399210314846</v>
      </c>
      <c r="AH99">
        <v>1.6552730723935847E-2</v>
      </c>
      <c r="AJ99">
        <v>5.4673683924230762E-2</v>
      </c>
      <c r="AK99">
        <v>2.268080788293694E-2</v>
      </c>
    </row>
    <row r="100" spans="1:38">
      <c r="A100" t="s">
        <v>64</v>
      </c>
      <c r="B100">
        <v>1.0084492529623905</v>
      </c>
      <c r="C100">
        <v>0.99546625450798576</v>
      </c>
      <c r="D100">
        <v>0.99608449252962394</v>
      </c>
      <c r="E100">
        <v>1.0267419402763363</v>
      </c>
      <c r="F100">
        <v>1.0106967761105361</v>
      </c>
      <c r="G100">
        <v>0.96256128361313575</v>
      </c>
      <c r="H100">
        <v>0.97756035307880462</v>
      </c>
      <c r="I100">
        <v>1.0037222163139423</v>
      </c>
      <c r="J100">
        <v>1.0187174306072531</v>
      </c>
      <c r="K100">
        <v>0.40999484801648656</v>
      </c>
      <c r="L100">
        <v>0.39639361154044322</v>
      </c>
      <c r="M100">
        <v>0.37413704276146337</v>
      </c>
      <c r="N100">
        <v>0.3991977417917108</v>
      </c>
      <c r="O100">
        <v>0.35195364730352169</v>
      </c>
      <c r="P100">
        <v>0.35373644332194393</v>
      </c>
      <c r="Q100">
        <v>0.37041369775603528</v>
      </c>
      <c r="R100">
        <v>0.36403275550356268</v>
      </c>
      <c r="S100">
        <v>0.35063277677337024</v>
      </c>
      <c r="T100">
        <v>0.16393611540443093</v>
      </c>
      <c r="U100">
        <v>0.16331787738279258</v>
      </c>
      <c r="V100">
        <v>0.14415249871200428</v>
      </c>
      <c r="W100">
        <v>0.22270093596791005</v>
      </c>
      <c r="X100">
        <v>0.22002674194027663</v>
      </c>
      <c r="Y100">
        <v>0.17991383152577653</v>
      </c>
      <c r="Z100">
        <v>0.18919493778581306</v>
      </c>
      <c r="AA100">
        <v>0.18919493778581306</v>
      </c>
      <c r="AB100">
        <v>0.17228544081676062</v>
      </c>
      <c r="AD100">
        <v>1</v>
      </c>
      <c r="AE100">
        <v>2.0019430102186188E-2</v>
      </c>
      <c r="AG100">
        <v>0.37449917386317089</v>
      </c>
      <c r="AH100">
        <v>2.2317855427845382E-2</v>
      </c>
      <c r="AJ100">
        <v>0.18274703525795311</v>
      </c>
      <c r="AK100">
        <v>2.5999025800472034E-2</v>
      </c>
    </row>
    <row r="101" spans="1:38">
      <c r="A101" t="s">
        <v>65</v>
      </c>
      <c r="B101">
        <v>1.0036921101211977</v>
      </c>
      <c r="C101">
        <v>0.99068946143350212</v>
      </c>
      <c r="D101">
        <v>1.0056184284453007</v>
      </c>
      <c r="E101">
        <v>0.99927789144301593</v>
      </c>
      <c r="F101">
        <v>0.9913346973161653</v>
      </c>
      <c r="G101">
        <v>1.0093874112408254</v>
      </c>
      <c r="H101">
        <v>1.0313154221912071</v>
      </c>
      <c r="I101">
        <v>0.9805478018143754</v>
      </c>
      <c r="J101">
        <v>0.98813677599441718</v>
      </c>
      <c r="K101">
        <v>0.51151777831286638</v>
      </c>
      <c r="L101">
        <v>0.52259410867645895</v>
      </c>
      <c r="M101">
        <v>0.52163094951440736</v>
      </c>
      <c r="N101">
        <v>0.57540016849199782</v>
      </c>
      <c r="O101">
        <v>0.59128655674569874</v>
      </c>
      <c r="P101">
        <v>0.61150559634131796</v>
      </c>
      <c r="Q101">
        <v>0.53515352407536632</v>
      </c>
      <c r="R101">
        <v>0.55190160502442431</v>
      </c>
      <c r="S101">
        <v>0.53567690160502435</v>
      </c>
      <c r="T101">
        <v>0.24905690665382471</v>
      </c>
      <c r="U101">
        <v>0.25002006581587627</v>
      </c>
      <c r="V101">
        <v>0.21390159723894389</v>
      </c>
      <c r="W101">
        <v>0.32482849921771623</v>
      </c>
      <c r="X101">
        <v>0.32410639066072994</v>
      </c>
      <c r="Y101">
        <v>0.28077987724154574</v>
      </c>
      <c r="Z101">
        <v>0.28942777390090718</v>
      </c>
      <c r="AA101">
        <v>0.28942777390090718</v>
      </c>
      <c r="AB101">
        <v>0.25252965806001398</v>
      </c>
      <c r="AD101">
        <v>0.99999999999999989</v>
      </c>
      <c r="AE101">
        <v>1.4980807346352265E-2</v>
      </c>
      <c r="AG101">
        <v>0.55074079875417359</v>
      </c>
      <c r="AH101">
        <v>3.4629647794271787E-2</v>
      </c>
      <c r="AJ101">
        <v>0.27489761585449612</v>
      </c>
      <c r="AK101">
        <v>3.6876352834264513E-2</v>
      </c>
    </row>
    <row r="102" spans="1:38">
      <c r="A102" t="s">
        <v>66</v>
      </c>
      <c r="B102">
        <v>1.0179094196659202</v>
      </c>
      <c r="C102">
        <v>0.9879455829171685</v>
      </c>
      <c r="D102">
        <v>0.99414499741691009</v>
      </c>
      <c r="E102">
        <v>0.97046811184417148</v>
      </c>
      <c r="F102">
        <v>1.0062833804586859</v>
      </c>
      <c r="G102">
        <v>1.0232485076971403</v>
      </c>
      <c r="H102">
        <v>0.99043062200956944</v>
      </c>
      <c r="I102">
        <v>1.0328092959671906</v>
      </c>
      <c r="J102">
        <v>0.97676008202324005</v>
      </c>
      <c r="K102">
        <v>0.42999827794041684</v>
      </c>
      <c r="L102">
        <v>0.42069915619080417</v>
      </c>
      <c r="M102">
        <v>0.40106767694162232</v>
      </c>
      <c r="N102">
        <v>0.32390826264530254</v>
      </c>
      <c r="O102">
        <v>0.38799874332390766</v>
      </c>
      <c r="P102">
        <v>0.37103361608545338</v>
      </c>
      <c r="Q102">
        <v>0.36090225563909772</v>
      </c>
      <c r="R102">
        <v>0.31510594668489411</v>
      </c>
      <c r="S102">
        <v>0.3205741626794259</v>
      </c>
      <c r="T102">
        <v>0.23781642844842449</v>
      </c>
      <c r="U102">
        <v>0.22851730669881198</v>
      </c>
      <c r="V102">
        <v>0.15929051145169651</v>
      </c>
      <c r="W102">
        <v>0.20138234370091035</v>
      </c>
      <c r="X102">
        <v>0.18253220232485001</v>
      </c>
      <c r="Y102">
        <v>0.16368206094878968</v>
      </c>
      <c r="Z102">
        <v>0.17908407382091601</v>
      </c>
      <c r="AA102">
        <v>0.1811346548188654</v>
      </c>
      <c r="AB102">
        <v>0.15379357484620645</v>
      </c>
      <c r="AD102">
        <v>1</v>
      </c>
      <c r="AE102">
        <v>2.1390887142539308E-2</v>
      </c>
      <c r="AG102">
        <v>0.37014312201454719</v>
      </c>
      <c r="AH102">
        <v>4.3479484820586965E-2</v>
      </c>
      <c r="AJ102">
        <v>0.18747035078438568</v>
      </c>
      <c r="AK102">
        <v>2.9669199061266492E-2</v>
      </c>
    </row>
    <row r="103" spans="1:38">
      <c r="A103" t="s">
        <v>67</v>
      </c>
      <c r="B103">
        <v>1.0196306068601564</v>
      </c>
      <c r="C103">
        <v>0.99240105540896917</v>
      </c>
      <c r="D103">
        <v>0.98796833773086867</v>
      </c>
      <c r="E103">
        <v>1.0068154711194415</v>
      </c>
      <c r="F103">
        <v>1.0160163571306871</v>
      </c>
      <c r="G103">
        <v>0.97716817174987258</v>
      </c>
      <c r="H103">
        <v>1.0121138703815871</v>
      </c>
      <c r="I103">
        <v>0.99503331314354948</v>
      </c>
      <c r="J103">
        <v>0.99285281647486368</v>
      </c>
      <c r="K103">
        <v>0.57572559366754505</v>
      </c>
      <c r="L103">
        <v>0.61055408970976133</v>
      </c>
      <c r="M103">
        <v>0.57129287598944489</v>
      </c>
      <c r="N103">
        <v>0.57641846992673362</v>
      </c>
      <c r="O103">
        <v>0.64491395467711721</v>
      </c>
      <c r="P103">
        <v>0.59993184528880583</v>
      </c>
      <c r="Q103">
        <v>0.58400969109630529</v>
      </c>
      <c r="R103">
        <v>0.5680193821926105</v>
      </c>
      <c r="S103">
        <v>0.61562689279224714</v>
      </c>
      <c r="T103">
        <v>0.32432717678100215</v>
      </c>
      <c r="U103">
        <v>0.34269129287598882</v>
      </c>
      <c r="V103">
        <v>0.28126649076517113</v>
      </c>
      <c r="W103">
        <v>0.4271596524109727</v>
      </c>
      <c r="X103">
        <v>0.45782927244845784</v>
      </c>
      <c r="Y103">
        <v>0.41284716306014652</v>
      </c>
      <c r="Z103">
        <v>0.28782556026650519</v>
      </c>
      <c r="AA103">
        <v>0.29654754694124769</v>
      </c>
      <c r="AB103">
        <v>0.29618413082980011</v>
      </c>
      <c r="AD103">
        <v>1.0000000000000002</v>
      </c>
      <c r="AE103">
        <v>1.4294353655416236E-2</v>
      </c>
      <c r="AG103">
        <v>0.59405475503784122</v>
      </c>
      <c r="AH103">
        <v>2.5745454320445053E-2</v>
      </c>
      <c r="AJ103">
        <v>0.34740869848658801</v>
      </c>
      <c r="AK103">
        <v>6.7570219107757595E-2</v>
      </c>
    </row>
    <row r="104" spans="1:38">
      <c r="A104" t="s">
        <v>68</v>
      </c>
      <c r="B104">
        <v>1.0063826392213184</v>
      </c>
      <c r="C104">
        <v>1.0054252433381206</v>
      </c>
      <c r="D104">
        <v>0.9881921174405619</v>
      </c>
      <c r="E104">
        <v>1.0161336790550268</v>
      </c>
      <c r="F104">
        <v>0.9487179487179479</v>
      </c>
      <c r="G104">
        <v>1.0351483722270232</v>
      </c>
      <c r="H104">
        <v>0.99818071558520316</v>
      </c>
      <c r="I104">
        <v>1.0200121285627652</v>
      </c>
      <c r="J104">
        <v>0.98180715585203171</v>
      </c>
      <c r="K104">
        <v>0.74214137545875247</v>
      </c>
      <c r="L104">
        <v>0.76320408488910196</v>
      </c>
      <c r="M104">
        <v>0.78043721078666051</v>
      </c>
      <c r="N104">
        <v>0.5874387784500138</v>
      </c>
      <c r="O104">
        <v>0.71189858830308206</v>
      </c>
      <c r="P104">
        <v>0.81561509651397235</v>
      </c>
      <c r="Q104">
        <v>0.75379017586416008</v>
      </c>
      <c r="R104">
        <v>0.71073377804730142</v>
      </c>
      <c r="S104">
        <v>0.66221952698605213</v>
      </c>
      <c r="T104">
        <v>0.5525769905856075</v>
      </c>
      <c r="U104">
        <v>0.5410882399872351</v>
      </c>
      <c r="V104">
        <v>0.5037498005425245</v>
      </c>
      <c r="W104">
        <v>0.62028233938346233</v>
      </c>
      <c r="X104">
        <v>0.49582252953039407</v>
      </c>
      <c r="Y104">
        <v>0.55978104292710962</v>
      </c>
      <c r="Z104">
        <v>0.44633110976349305</v>
      </c>
      <c r="AA104">
        <v>0.47847180109157067</v>
      </c>
      <c r="AB104">
        <v>0.51121892055791385</v>
      </c>
      <c r="AD104">
        <v>1</v>
      </c>
      <c r="AE104">
        <v>2.5174204447674837E-2</v>
      </c>
      <c r="AG104">
        <v>0.72527540169989968</v>
      </c>
      <c r="AH104">
        <v>6.8104331787459102E-2</v>
      </c>
      <c r="AJ104">
        <v>0.52325808604103452</v>
      </c>
      <c r="AK104">
        <v>5.1389371637341745E-2</v>
      </c>
    </row>
    <row r="106" spans="1:38">
      <c r="A106" t="s">
        <v>72</v>
      </c>
      <c r="AD106" s="239" t="s">
        <v>30</v>
      </c>
      <c r="AE106" s="239"/>
      <c r="AG106" s="239" t="s">
        <v>60</v>
      </c>
      <c r="AH106" s="239"/>
      <c r="AI106" s="239"/>
      <c r="AJ106" s="239" t="s">
        <v>61</v>
      </c>
      <c r="AK106" s="239"/>
      <c r="AL106" s="239"/>
    </row>
    <row r="107" spans="1:38">
      <c r="A107" t="s">
        <v>62</v>
      </c>
      <c r="B107" s="239" t="s">
        <v>30</v>
      </c>
      <c r="C107" s="239"/>
      <c r="D107" s="239"/>
      <c r="E107" s="239"/>
      <c r="F107" s="239"/>
      <c r="G107" s="239"/>
      <c r="H107" s="239"/>
      <c r="I107" s="239"/>
      <c r="J107" s="239"/>
      <c r="K107" s="239" t="s">
        <v>60</v>
      </c>
      <c r="L107" s="239"/>
      <c r="M107" s="239"/>
      <c r="N107" s="239"/>
      <c r="O107" s="239"/>
      <c r="P107" s="239"/>
      <c r="Q107" s="239"/>
      <c r="R107" s="239"/>
      <c r="S107" s="239"/>
      <c r="T107" s="239" t="s">
        <v>61</v>
      </c>
      <c r="U107" s="239"/>
      <c r="V107" s="239"/>
      <c r="W107" s="239"/>
      <c r="X107" s="239"/>
      <c r="Y107" s="239"/>
      <c r="Z107" s="239"/>
      <c r="AA107" s="239"/>
      <c r="AB107" s="239"/>
      <c r="AD107" t="s">
        <v>20</v>
      </c>
      <c r="AE107" t="s">
        <v>21</v>
      </c>
      <c r="AG107" t="s">
        <v>20</v>
      </c>
      <c r="AH107" t="s">
        <v>21</v>
      </c>
      <c r="AI107" t="s">
        <v>22</v>
      </c>
      <c r="AJ107" t="s">
        <v>20</v>
      </c>
      <c r="AK107" t="s">
        <v>21</v>
      </c>
      <c r="AL107" t="s">
        <v>22</v>
      </c>
    </row>
    <row r="108" spans="1:38">
      <c r="A108" t="s">
        <v>63</v>
      </c>
      <c r="B108">
        <v>1.0035318139175531</v>
      </c>
      <c r="C108">
        <v>1.0005518459246168</v>
      </c>
      <c r="D108">
        <v>0.99591634015782671</v>
      </c>
      <c r="E108">
        <v>0.97944400939702436</v>
      </c>
      <c r="F108">
        <v>0.98981989036805018</v>
      </c>
      <c r="G108">
        <v>1.0307361002349258</v>
      </c>
      <c r="H108">
        <v>0.98693036442846283</v>
      </c>
      <c r="I108">
        <v>0.9933614549477906</v>
      </c>
      <c r="J108">
        <v>1.0197081806237467</v>
      </c>
      <c r="K108">
        <v>6.0868605485348296E-2</v>
      </c>
      <c r="L108">
        <v>5.3915346835163462E-2</v>
      </c>
      <c r="M108">
        <v>4.4975442856354332E-2</v>
      </c>
      <c r="N108">
        <v>6.3821456538762728E-2</v>
      </c>
      <c r="O108">
        <v>6.7736883320281924E-2</v>
      </c>
      <c r="P108">
        <v>6.9890368050117446E-2</v>
      </c>
      <c r="Q108">
        <v>3.969296729133466E-2</v>
      </c>
      <c r="R108">
        <v>4.5709148744899425E-2</v>
      </c>
      <c r="S108">
        <v>3.9485512758453113E-2</v>
      </c>
      <c r="T108">
        <v>2.4446774460570465E-2</v>
      </c>
      <c r="U108">
        <v>2.6102312234424004E-2</v>
      </c>
      <c r="V108">
        <v>2.5440097124882568E-2</v>
      </c>
      <c r="W108">
        <v>1.3899765074393099E-2</v>
      </c>
      <c r="X108">
        <v>8.4181675802662455E-3</v>
      </c>
      <c r="Y108">
        <v>7.6350822239624125E-3</v>
      </c>
      <c r="Z108">
        <v>3.5958785699460438E-3</v>
      </c>
      <c r="AA108">
        <v>5.048060300116862E-3</v>
      </c>
      <c r="AB108">
        <v>4.4256967014722421E-3</v>
      </c>
      <c r="AD108">
        <v>1</v>
      </c>
      <c r="AE108">
        <v>1.6215901911781263E-2</v>
      </c>
      <c r="AG108">
        <v>4.1629209598229071E-2</v>
      </c>
      <c r="AH108">
        <v>1.1991627437688453E-2</v>
      </c>
      <c r="AJ108">
        <v>1.3223537141114884E-2</v>
      </c>
      <c r="AK108">
        <v>9.570659319027364E-3</v>
      </c>
    </row>
    <row r="109" spans="1:38">
      <c r="A109" t="s">
        <v>64</v>
      </c>
      <c r="B109">
        <v>1.01421258657031</v>
      </c>
      <c r="C109">
        <v>0.98783498946100567</v>
      </c>
      <c r="D109">
        <v>0.997952423968684</v>
      </c>
      <c r="E109">
        <v>1.0174899096674994</v>
      </c>
      <c r="F109">
        <v>0.99750144147607134</v>
      </c>
      <c r="G109">
        <v>0.98500864885642891</v>
      </c>
      <c r="H109">
        <v>0.9916666666666667</v>
      </c>
      <c r="I109">
        <v>1.0045765027322406</v>
      </c>
      <c r="J109">
        <v>1.0037568306010929</v>
      </c>
      <c r="K109">
        <v>0.23336344474555845</v>
      </c>
      <c r="L109">
        <v>0.24817825956037323</v>
      </c>
      <c r="M109">
        <v>0.23444745558566682</v>
      </c>
      <c r="N109">
        <v>0.33749759753988073</v>
      </c>
      <c r="O109">
        <v>0.31539496444359011</v>
      </c>
      <c r="P109">
        <v>0.30194118777628276</v>
      </c>
      <c r="Q109">
        <v>0.29105191256830559</v>
      </c>
      <c r="R109">
        <v>0.29535519125683019</v>
      </c>
      <c r="S109">
        <v>0.32711748633879734</v>
      </c>
      <c r="T109">
        <v>7.4375188196326297E-2</v>
      </c>
      <c r="U109">
        <v>7.8711231556759867E-2</v>
      </c>
      <c r="V109">
        <v>6.5341764528756272E-2</v>
      </c>
      <c r="W109">
        <v>0.17874303286565438</v>
      </c>
      <c r="X109">
        <v>0.17259273496059963</v>
      </c>
      <c r="Y109">
        <v>0.14376321353065535</v>
      </c>
      <c r="Z109">
        <v>0.15252732240437103</v>
      </c>
      <c r="AA109">
        <v>0.14986338797814153</v>
      </c>
      <c r="AB109">
        <v>0.13736338797814149</v>
      </c>
      <c r="AD109">
        <v>1</v>
      </c>
      <c r="AE109">
        <v>1.1155495326794171E-2</v>
      </c>
      <c r="AG109">
        <v>0.30450819672131102</v>
      </c>
      <c r="AH109">
        <v>3.9402944283815064E-2</v>
      </c>
      <c r="AI109">
        <v>9.6983327414493104E-6</v>
      </c>
      <c r="AJ109">
        <v>0.12814236266660065</v>
      </c>
      <c r="AK109">
        <v>4.3603313826137573E-2</v>
      </c>
      <c r="AL109">
        <v>2.7935627482351098E-4</v>
      </c>
    </row>
    <row r="110" spans="1:38">
      <c r="A110" t="s">
        <v>65</v>
      </c>
      <c r="B110">
        <v>0.98662585354367682</v>
      </c>
      <c r="C110">
        <v>0.99481987285142359</v>
      </c>
      <c r="D110">
        <v>1.0185542736048967</v>
      </c>
      <c r="E110">
        <v>0.98252213669772559</v>
      </c>
      <c r="F110">
        <v>1.0165518837895711</v>
      </c>
      <c r="G110">
        <v>1.0009259795127032</v>
      </c>
      <c r="H110">
        <v>1.0062219563266526</v>
      </c>
      <c r="I110">
        <v>0.99760693987436444</v>
      </c>
      <c r="J110">
        <v>0.99617110379898299</v>
      </c>
      <c r="K110">
        <v>0.43903932187426364</v>
      </c>
      <c r="L110">
        <v>0.41304450200141229</v>
      </c>
      <c r="M110">
        <v>0.42010831174946978</v>
      </c>
      <c r="N110">
        <v>0.53110712425487583</v>
      </c>
      <c r="O110">
        <v>0.52503038370276056</v>
      </c>
      <c r="P110">
        <v>0.52277330864054627</v>
      </c>
      <c r="Q110">
        <v>0.48232126832186623</v>
      </c>
      <c r="R110">
        <v>0.49991026024528828</v>
      </c>
      <c r="S110">
        <v>0.4816033502841755</v>
      </c>
      <c r="T110">
        <v>0.15987756063103339</v>
      </c>
      <c r="U110">
        <v>0.13444784553802666</v>
      </c>
      <c r="V110">
        <v>0.12173298799152324</v>
      </c>
      <c r="W110">
        <v>0.20383124023380977</v>
      </c>
      <c r="X110">
        <v>0.25261878580936398</v>
      </c>
      <c r="Y110">
        <v>0.2147693732276173</v>
      </c>
      <c r="Z110">
        <v>0.19282081962309255</v>
      </c>
      <c r="AA110">
        <v>0.23051151660185418</v>
      </c>
      <c r="AB110">
        <v>0.20735865988632915</v>
      </c>
      <c r="AD110">
        <v>1</v>
      </c>
      <c r="AE110">
        <v>1.2193033378656281E-2</v>
      </c>
      <c r="AG110">
        <v>0.48794495961710999</v>
      </c>
      <c r="AH110">
        <v>4.557766712207599E-2</v>
      </c>
      <c r="AI110">
        <v>2.0935569700150955E-6</v>
      </c>
      <c r="AJ110">
        <v>0.19088542106029446</v>
      </c>
      <c r="AK110">
        <v>4.3765187192411271E-2</v>
      </c>
      <c r="AL110">
        <v>5.4082545987770947E-4</v>
      </c>
    </row>
    <row r="111" spans="1:38">
      <c r="A111" t="s">
        <v>66</v>
      </c>
      <c r="B111">
        <v>0.99277829361394809</v>
      </c>
      <c r="C111">
        <v>0.99215929020942917</v>
      </c>
      <c r="D111">
        <v>1.0150624161766222</v>
      </c>
      <c r="E111">
        <v>1.0063860289326207</v>
      </c>
      <c r="F111">
        <v>1.0255441157304834</v>
      </c>
      <c r="G111">
        <v>0.9680698553368956</v>
      </c>
      <c r="H111">
        <v>0.99481935923653719</v>
      </c>
      <c r="I111">
        <v>0.98091342876618937</v>
      </c>
      <c r="J111">
        <v>1.0242672119972736</v>
      </c>
      <c r="K111">
        <v>0.25740224904570291</v>
      </c>
      <c r="L111">
        <v>0.26049726606829654</v>
      </c>
      <c r="M111">
        <v>0.22521407201072915</v>
      </c>
      <c r="N111">
        <v>0.21543073113514924</v>
      </c>
      <c r="O111">
        <v>0.22872409748468664</v>
      </c>
      <c r="P111">
        <v>0.23224292975368174</v>
      </c>
      <c r="Q111">
        <v>0.23162917518745635</v>
      </c>
      <c r="R111">
        <v>0.24185412406271201</v>
      </c>
      <c r="S111">
        <v>0.22467620995228249</v>
      </c>
      <c r="T111">
        <v>9.1509336634684621E-2</v>
      </c>
      <c r="U111">
        <v>9.8937377488909281E-2</v>
      </c>
      <c r="V111">
        <v>5.8702156195192215E-2</v>
      </c>
      <c r="W111">
        <v>8.015117946044574E-2</v>
      </c>
      <c r="X111">
        <v>6.9203701290238478E-2</v>
      </c>
      <c r="Y111">
        <v>7.2331552196012006E-2</v>
      </c>
      <c r="Z111">
        <v>7.2119972733468415E-2</v>
      </c>
      <c r="AA111">
        <v>7.4164962508519547E-2</v>
      </c>
      <c r="AB111">
        <v>6.3122017723243426E-2</v>
      </c>
      <c r="AD111">
        <v>1</v>
      </c>
      <c r="AE111">
        <v>1.9472279414322037E-2</v>
      </c>
      <c r="AG111">
        <v>0.23271983640081695</v>
      </c>
      <c r="AH111">
        <v>1.5173207920681039E-2</v>
      </c>
      <c r="AI111">
        <v>9.0067470411303718E-5</v>
      </c>
      <c r="AJ111">
        <v>7.5582472914523746E-2</v>
      </c>
      <c r="AK111">
        <v>1.2871738069646045E-2</v>
      </c>
      <c r="AL111">
        <v>9.547225260743834E-3</v>
      </c>
    </row>
    <row r="112" spans="1:38">
      <c r="A112" t="s">
        <v>67</v>
      </c>
      <c r="B112">
        <v>0.96922372861964412</v>
      </c>
      <c r="C112">
        <v>1.0117842228705449</v>
      </c>
      <c r="D112">
        <v>1.0189920485098105</v>
      </c>
      <c r="E112">
        <v>1.0081052351846931</v>
      </c>
      <c r="F112">
        <v>0.99255912835503568</v>
      </c>
      <c r="G112">
        <v>0.99933563646027113</v>
      </c>
      <c r="H112">
        <v>1.0229338256177223</v>
      </c>
      <c r="I112">
        <v>0.99204771371769374</v>
      </c>
      <c r="J112">
        <v>0.98501846066458387</v>
      </c>
      <c r="K112">
        <v>0.47634574681082303</v>
      </c>
      <c r="L112">
        <v>0.47565928722613116</v>
      </c>
      <c r="M112">
        <v>0.46707854241748176</v>
      </c>
      <c r="N112">
        <v>0.41237044910975279</v>
      </c>
      <c r="O112">
        <v>0.47136593143768263</v>
      </c>
      <c r="P112">
        <v>0.38526441668881206</v>
      </c>
      <c r="Q112">
        <v>0.4205481397330299</v>
      </c>
      <c r="R112">
        <v>0.44738710593581321</v>
      </c>
      <c r="S112">
        <v>0.42566032377165536</v>
      </c>
      <c r="T112">
        <v>0.20485098106515637</v>
      </c>
      <c r="U112">
        <v>0.20828327898861615</v>
      </c>
      <c r="V112">
        <v>0.19627023625650697</v>
      </c>
      <c r="W112">
        <v>0.19233324475152799</v>
      </c>
      <c r="X112">
        <v>0.1957214988041456</v>
      </c>
      <c r="Y112">
        <v>0.18814775445123569</v>
      </c>
      <c r="Z112">
        <v>0.1926299346776478</v>
      </c>
      <c r="AA112">
        <v>0.1949730190286845</v>
      </c>
      <c r="AB112">
        <v>0.17686736722521954</v>
      </c>
      <c r="AD112">
        <v>1</v>
      </c>
      <c r="AE112">
        <v>1.7255047152668099E-2</v>
      </c>
      <c r="AG112">
        <v>0.43119852314683288</v>
      </c>
      <c r="AH112">
        <v>3.2892608275055434E-2</v>
      </c>
      <c r="AI112">
        <v>1.7425740926149961E-7</v>
      </c>
      <c r="AJ112">
        <v>0.19445303502763783</v>
      </c>
      <c r="AK112">
        <v>9.0926069882636962E-3</v>
      </c>
      <c r="AL112">
        <v>1.0107881682088902E-6</v>
      </c>
    </row>
    <row r="113" spans="1:38">
      <c r="A113" t="s">
        <v>68</v>
      </c>
      <c r="B113">
        <v>1.0393606208999369</v>
      </c>
      <c r="C113">
        <v>0.95842187933105571</v>
      </c>
      <c r="D113">
        <v>1.0022174997690121</v>
      </c>
      <c r="E113">
        <v>1.0421440261865795</v>
      </c>
      <c r="F113">
        <v>0.94148936170212782</v>
      </c>
      <c r="G113">
        <v>1.0163666121112933</v>
      </c>
      <c r="H113">
        <v>0.98971804112783557</v>
      </c>
      <c r="I113">
        <v>1.0218359126563494</v>
      </c>
      <c r="J113">
        <v>0.98844604621581511</v>
      </c>
      <c r="K113">
        <v>0.66460315993717178</v>
      </c>
      <c r="L113">
        <v>0.66072253534140357</v>
      </c>
      <c r="M113">
        <v>0.64630878684283566</v>
      </c>
      <c r="N113">
        <v>0.55482815057283141</v>
      </c>
      <c r="O113">
        <v>0.56955810147299524</v>
      </c>
      <c r="P113">
        <v>0.59288052373158762</v>
      </c>
      <c r="Q113">
        <v>0.59380962476150057</v>
      </c>
      <c r="R113">
        <v>0.61129955480178044</v>
      </c>
      <c r="S113">
        <v>0.58776764892940381</v>
      </c>
      <c r="T113">
        <v>0.38076318950383486</v>
      </c>
      <c r="U113">
        <v>0.35526194216021478</v>
      </c>
      <c r="V113">
        <v>0.35082694262219394</v>
      </c>
      <c r="W113">
        <v>0.34277823240589211</v>
      </c>
      <c r="X113">
        <v>0.34891571194762694</v>
      </c>
      <c r="Y113">
        <v>0.37898936170212777</v>
      </c>
      <c r="Z113">
        <v>0.30729277082891598</v>
      </c>
      <c r="AA113">
        <v>0.32033071867712459</v>
      </c>
      <c r="AB113">
        <v>0.30188679245282946</v>
      </c>
      <c r="AD113">
        <v>1</v>
      </c>
      <c r="AE113">
        <v>3.439915558245607E-2</v>
      </c>
      <c r="AG113">
        <v>0.59762560949756161</v>
      </c>
      <c r="AH113">
        <v>3.9679573922250896E-2</v>
      </c>
      <c r="AI113">
        <v>1.2243489095347671E-7</v>
      </c>
      <c r="AJ113">
        <v>0.34300507358897342</v>
      </c>
      <c r="AK113">
        <v>2.8388271909828237E-2</v>
      </c>
      <c r="AL113">
        <v>3.5243694845592437E-6</v>
      </c>
    </row>
    <row r="115" spans="1:38">
      <c r="A115" s="14" t="s">
        <v>79</v>
      </c>
    </row>
    <row r="116" spans="1:38">
      <c r="A116" t="s">
        <v>74</v>
      </c>
      <c r="B116" s="239" t="s">
        <v>75</v>
      </c>
      <c r="C116" s="239"/>
      <c r="D116" s="239"/>
      <c r="E116" s="239"/>
      <c r="F116" s="239"/>
      <c r="G116" s="239"/>
      <c r="H116" s="239"/>
      <c r="I116" s="239"/>
      <c r="J116" s="239"/>
      <c r="K116" s="239" t="s">
        <v>76</v>
      </c>
      <c r="L116" s="239"/>
      <c r="M116" s="239"/>
      <c r="N116" s="239"/>
      <c r="O116" s="239"/>
      <c r="P116" s="239"/>
      <c r="Q116" s="239"/>
      <c r="R116" s="239"/>
      <c r="S116" s="239"/>
      <c r="T116" s="239"/>
      <c r="U116" s="239" t="s">
        <v>77</v>
      </c>
      <c r="V116" s="239"/>
      <c r="W116" s="239"/>
      <c r="X116" s="239"/>
      <c r="Y116" s="239"/>
      <c r="Z116" s="239"/>
      <c r="AA116" s="239"/>
      <c r="AB116" s="239"/>
    </row>
    <row r="117" spans="1:38">
      <c r="A117">
        <v>0</v>
      </c>
      <c r="B117">
        <v>1.0232114467408586</v>
      </c>
      <c r="C117">
        <v>0.99968203497615271</v>
      </c>
      <c r="D117">
        <v>0.97710651828298889</v>
      </c>
      <c r="E117">
        <v>1.0259372789436467</v>
      </c>
      <c r="F117">
        <v>0.98879981136524542</v>
      </c>
      <c r="G117">
        <v>0.98526290969111197</v>
      </c>
      <c r="H117">
        <v>0.9854093488246396</v>
      </c>
      <c r="I117">
        <v>0.97243988111321034</v>
      </c>
      <c r="J117">
        <v>1.0421507700621431</v>
      </c>
      <c r="K117">
        <v>0.99823819591261453</v>
      </c>
      <c r="L117">
        <v>1.0059901338971107</v>
      </c>
      <c r="M117">
        <v>0.9957716701902749</v>
      </c>
      <c r="N117">
        <v>0.9850376535869998</v>
      </c>
      <c r="O117">
        <v>1.0120887831946097</v>
      </c>
      <c r="P117">
        <v>1.0028735632183909</v>
      </c>
      <c r="Q117">
        <v>0.99331783846601129</v>
      </c>
      <c r="R117">
        <v>1.0517141196978532</v>
      </c>
      <c r="S117">
        <v>0.9549680418361447</v>
      </c>
      <c r="T117">
        <v>1.0023018743834267</v>
      </c>
      <c r="U117">
        <v>0.98191384413022054</v>
      </c>
      <c r="V117">
        <v>1.0157842814863534</v>
      </c>
      <c r="W117">
        <v>1.0061284619917517</v>
      </c>
      <c r="X117">
        <v>0.98279316440777975</v>
      </c>
      <c r="Y117">
        <v>1.0110783736004727</v>
      </c>
      <c r="Z117">
        <v>1.056138051550896</v>
      </c>
      <c r="AA117">
        <v>0.96046308431629535</v>
      </c>
      <c r="AB117">
        <v>0.98339886413280908</v>
      </c>
    </row>
    <row r="118" spans="1:38">
      <c r="A118">
        <v>10</v>
      </c>
      <c r="B118">
        <v>0.95453100158982518</v>
      </c>
      <c r="C118">
        <v>0.94689984101748814</v>
      </c>
      <c r="D118">
        <v>0.96979332273449914</v>
      </c>
      <c r="E118">
        <v>0.92407451072860314</v>
      </c>
      <c r="F118">
        <v>0.91275642537137569</v>
      </c>
      <c r="G118">
        <v>0.95343079462391078</v>
      </c>
      <c r="H118">
        <v>0.90840313428802799</v>
      </c>
      <c r="I118">
        <v>1.0040529586598193</v>
      </c>
      <c r="J118">
        <v>0.92299378546338595</v>
      </c>
      <c r="K118">
        <v>0.93516560958421435</v>
      </c>
      <c r="L118">
        <v>0.94644115574348131</v>
      </c>
      <c r="M118">
        <v>0.91613812544045103</v>
      </c>
      <c r="N118">
        <v>0.87921125644074538</v>
      </c>
      <c r="O118">
        <v>0.87118509710661929</v>
      </c>
      <c r="P118">
        <v>0.87296868806975847</v>
      </c>
      <c r="Q118">
        <v>1.0072632190586899</v>
      </c>
      <c r="R118">
        <v>0.93927948866938116</v>
      </c>
      <c r="S118">
        <v>0.84427658338175748</v>
      </c>
      <c r="T118">
        <v>0.8438013811246301</v>
      </c>
      <c r="U118">
        <v>0.81058862216376193</v>
      </c>
      <c r="V118">
        <v>0.8720815521210129</v>
      </c>
      <c r="W118">
        <v>0.85303476723630056</v>
      </c>
      <c r="X118">
        <v>0.84278137890394922</v>
      </c>
      <c r="Y118">
        <v>0.84702416028285332</v>
      </c>
      <c r="Z118">
        <v>0.86544342507645289</v>
      </c>
      <c r="AA118">
        <v>0.84971603320227196</v>
      </c>
      <c r="AB118">
        <v>0.88313674093490624</v>
      </c>
    </row>
    <row r="119" spans="1:38">
      <c r="A119">
        <v>20</v>
      </c>
      <c r="B119">
        <v>0.8286168521462639</v>
      </c>
      <c r="C119">
        <v>0.82988871224165339</v>
      </c>
      <c r="D119">
        <v>0.83656597774244834</v>
      </c>
      <c r="E119">
        <v>0.8225654326809726</v>
      </c>
      <c r="F119">
        <v>0.81867484083942565</v>
      </c>
      <c r="G119">
        <v>0.79037962744635815</v>
      </c>
      <c r="H119">
        <v>0.85166171305052474</v>
      </c>
      <c r="I119">
        <v>0.89705485004052743</v>
      </c>
      <c r="J119">
        <v>0.84841934612266756</v>
      </c>
      <c r="K119">
        <v>0.71423537702607465</v>
      </c>
      <c r="L119">
        <v>0.75933756166314315</v>
      </c>
      <c r="M119">
        <v>0.73431994362226927</v>
      </c>
      <c r="N119">
        <v>0.70144669044787966</v>
      </c>
      <c r="O119">
        <v>0.69490685691636955</v>
      </c>
      <c r="P119">
        <v>0.66636940150614365</v>
      </c>
      <c r="Q119">
        <v>0.73794305636258239</v>
      </c>
      <c r="R119">
        <v>0.82510168506682413</v>
      </c>
      <c r="S119">
        <v>0.77890761185357593</v>
      </c>
      <c r="T119">
        <v>0.56165734955606716</v>
      </c>
      <c r="U119">
        <v>0.52548503781650779</v>
      </c>
      <c r="V119">
        <v>0.53633673133837567</v>
      </c>
      <c r="W119">
        <v>0.57088980553918767</v>
      </c>
      <c r="X119">
        <v>0.57477902180318297</v>
      </c>
      <c r="Y119">
        <v>0.60023571007660659</v>
      </c>
      <c r="Z119">
        <v>0.55548274355613825</v>
      </c>
      <c r="AA119">
        <v>0.5155089558759286</v>
      </c>
      <c r="AB119">
        <v>0.51419833988641339</v>
      </c>
    </row>
    <row r="120" spans="1:38">
      <c r="A120">
        <v>40</v>
      </c>
      <c r="B120">
        <v>0.46232114467408575</v>
      </c>
      <c r="C120">
        <v>0.48044515103338636</v>
      </c>
      <c r="D120">
        <v>0.49952305246422901</v>
      </c>
      <c r="E120">
        <v>0.43987267153973186</v>
      </c>
      <c r="F120">
        <v>0.44058005187455856</v>
      </c>
      <c r="G120">
        <v>0.45649610940815916</v>
      </c>
      <c r="H120">
        <v>0.55984868954336542</v>
      </c>
      <c r="I120">
        <v>0.51202377735746973</v>
      </c>
      <c r="J120">
        <v>0.50472845176979086</v>
      </c>
      <c r="K120">
        <v>0.33051444679351649</v>
      </c>
      <c r="L120">
        <v>0.32029598308668072</v>
      </c>
      <c r="M120">
        <v>0.31219168428470756</v>
      </c>
      <c r="N120">
        <v>0.2632778438367025</v>
      </c>
      <c r="O120">
        <v>0.2469282600079272</v>
      </c>
      <c r="P120">
        <v>0.23890210067380113</v>
      </c>
      <c r="Q120">
        <v>0.28907611853573606</v>
      </c>
      <c r="R120">
        <v>0.32829750145264502</v>
      </c>
      <c r="S120">
        <v>0.38407902382335979</v>
      </c>
      <c r="T120">
        <v>0.19565932259125282</v>
      </c>
      <c r="U120">
        <v>0.18382111147648797</v>
      </c>
      <c r="V120">
        <v>0.17428477474514964</v>
      </c>
      <c r="W120">
        <v>0.16817913965822071</v>
      </c>
      <c r="X120">
        <v>0.17348261638185067</v>
      </c>
      <c r="Y120">
        <v>0.19010017678255783</v>
      </c>
      <c r="Z120">
        <v>0.14394932284840556</v>
      </c>
      <c r="AA120">
        <v>0.14198339886413297</v>
      </c>
      <c r="AB120">
        <v>0.18130187854958518</v>
      </c>
    </row>
    <row r="121" spans="1:38">
      <c r="A121">
        <v>60</v>
      </c>
      <c r="B121">
        <v>0.30270270270270266</v>
      </c>
      <c r="C121">
        <v>0.28807631160572339</v>
      </c>
      <c r="D121">
        <v>0.2807631160572337</v>
      </c>
      <c r="E121">
        <v>0.29662815373732659</v>
      </c>
      <c r="F121">
        <v>0.28849327988681961</v>
      </c>
      <c r="G121">
        <v>0.28354161754303281</v>
      </c>
      <c r="H121">
        <v>0.33855714671710274</v>
      </c>
      <c r="I121">
        <v>0.32883004593353093</v>
      </c>
      <c r="J121">
        <v>0.30694406917049394</v>
      </c>
      <c r="K121">
        <v>0.19696969696969693</v>
      </c>
      <c r="L121">
        <v>0.2047216349541931</v>
      </c>
      <c r="M121">
        <v>0.21599718111346022</v>
      </c>
      <c r="N121">
        <v>0.16012683313515669</v>
      </c>
      <c r="O121">
        <v>0.15804597701149434</v>
      </c>
      <c r="P121">
        <v>0.15180340864050745</v>
      </c>
      <c r="Q121">
        <v>0.22545031958163944</v>
      </c>
      <c r="R121">
        <v>0.2245787332945971</v>
      </c>
      <c r="S121">
        <v>0.23155142359093642</v>
      </c>
      <c r="T121">
        <v>0.11377836238079582</v>
      </c>
      <c r="U121">
        <v>0.11476487997369288</v>
      </c>
      <c r="V121">
        <v>0.11903978954291351</v>
      </c>
      <c r="W121">
        <v>0.10559811431938743</v>
      </c>
      <c r="X121">
        <v>8.6859163229228306E-2</v>
      </c>
      <c r="Y121">
        <v>9.1809074837949575E-2</v>
      </c>
      <c r="Z121">
        <v>0.17540410659676736</v>
      </c>
      <c r="AA121">
        <v>0.17540410659676736</v>
      </c>
      <c r="AB121">
        <v>0.11839231105286165</v>
      </c>
    </row>
    <row r="122" spans="1:38">
      <c r="A122">
        <v>80</v>
      </c>
      <c r="B122">
        <v>0.20413354531001587</v>
      </c>
      <c r="C122">
        <v>0.1863275039745628</v>
      </c>
      <c r="D122">
        <v>0.16597774244833063</v>
      </c>
      <c r="E122">
        <v>0.21598679556708364</v>
      </c>
      <c r="F122">
        <v>0.19087479368073609</v>
      </c>
      <c r="G122">
        <v>0.20325394954020312</v>
      </c>
      <c r="H122">
        <v>0.26884625776817023</v>
      </c>
      <c r="I122">
        <v>0.22588489597406067</v>
      </c>
      <c r="J122">
        <v>0.18049175898405814</v>
      </c>
      <c r="K122">
        <v>0.15045806906272025</v>
      </c>
      <c r="L122">
        <v>0.16314305849189567</v>
      </c>
      <c r="M122">
        <v>0.1613812544045102</v>
      </c>
      <c r="N122">
        <v>0.11761791518034095</v>
      </c>
      <c r="O122">
        <v>0.1173206500198178</v>
      </c>
      <c r="P122">
        <v>0.12594133967499024</v>
      </c>
      <c r="Q122">
        <v>0.17315514235909432</v>
      </c>
      <c r="R122">
        <v>0.18622893666473064</v>
      </c>
      <c r="S122">
        <v>0.18012783265543364</v>
      </c>
      <c r="T122">
        <v>7.8921407431765844E-2</v>
      </c>
      <c r="U122">
        <v>7.4646497862545208E-2</v>
      </c>
      <c r="V122">
        <v>8.5498191384413016E-2</v>
      </c>
      <c r="W122">
        <v>8.509133765468499E-2</v>
      </c>
      <c r="X122">
        <v>8.8626988803771622E-2</v>
      </c>
      <c r="Y122">
        <v>8.6859163229228306E-2</v>
      </c>
      <c r="Z122">
        <v>0.123634775010922</v>
      </c>
      <c r="AA122">
        <v>0.11380515508955895</v>
      </c>
      <c r="AB122">
        <v>0.12691131498470967</v>
      </c>
    </row>
    <row r="124" spans="1:38">
      <c r="A124" t="s">
        <v>78</v>
      </c>
      <c r="B124" s="239" t="s">
        <v>75</v>
      </c>
      <c r="C124" s="239"/>
      <c r="D124" s="239"/>
      <c r="E124" s="239"/>
      <c r="F124" s="239"/>
      <c r="G124" s="239"/>
      <c r="H124" s="239"/>
      <c r="I124" s="239"/>
      <c r="J124" s="239"/>
      <c r="K124" t="s">
        <v>76</v>
      </c>
      <c r="T124" t="s">
        <v>77</v>
      </c>
    </row>
    <row r="125" spans="1:38">
      <c r="A125">
        <v>0</v>
      </c>
      <c r="B125">
        <v>0.9804231757959273</v>
      </c>
      <c r="C125">
        <v>0.96292268143167981</v>
      </c>
      <c r="D125">
        <v>1.0566541427723957</v>
      </c>
      <c r="E125">
        <v>0.96395209580838437</v>
      </c>
      <c r="F125">
        <v>0.98802395209580973</v>
      </c>
      <c r="G125">
        <v>1.0480239520958095</v>
      </c>
      <c r="H125">
        <v>1.0206603591426906</v>
      </c>
      <c r="I125">
        <v>0.97866383471712581</v>
      </c>
      <c r="J125">
        <v>1.0006758061401804</v>
      </c>
      <c r="K125">
        <v>1.038445244651558</v>
      </c>
      <c r="L125">
        <v>1.0317729294640978</v>
      </c>
      <c r="M125">
        <v>0.92978182588434743</v>
      </c>
      <c r="N125">
        <v>0.99762681696825872</v>
      </c>
      <c r="O125">
        <v>1.0207653515277364</v>
      </c>
      <c r="P125">
        <v>0.98160783150400466</v>
      </c>
      <c r="Q125">
        <v>0.95265766535634844</v>
      </c>
      <c r="R125">
        <v>1.0257220987865314</v>
      </c>
      <c r="S125">
        <v>1.0216202358571176</v>
      </c>
      <c r="T125">
        <v>1.0277625970051358</v>
      </c>
      <c r="U125">
        <v>0.99431631872335657</v>
      </c>
      <c r="V125">
        <v>0.97792108427150393</v>
      </c>
      <c r="W125">
        <v>1.0118799755052039</v>
      </c>
      <c r="X125">
        <v>0.98101653398652666</v>
      </c>
      <c r="Y125">
        <v>1.0071034905082659</v>
      </c>
      <c r="Z125">
        <v>0.99841395717684367</v>
      </c>
      <c r="AA125">
        <v>1.0047581284694687</v>
      </c>
      <c r="AB125">
        <v>0.99682791435368745</v>
      </c>
    </row>
    <row r="126" spans="1:38">
      <c r="A126">
        <v>2</v>
      </c>
      <c r="B126">
        <v>0.92139608463515998</v>
      </c>
      <c r="C126">
        <v>0.90864148704765746</v>
      </c>
      <c r="D126">
        <v>0.95965987739766734</v>
      </c>
      <c r="E126">
        <v>0.92946107784431264</v>
      </c>
      <c r="F126">
        <v>0.92586826347305518</v>
      </c>
      <c r="G126">
        <v>0.94059880239521088</v>
      </c>
      <c r="H126">
        <v>0.94274956555319467</v>
      </c>
      <c r="I126">
        <v>0.92855763660938317</v>
      </c>
      <c r="J126">
        <v>0.92624058698590361</v>
      </c>
      <c r="K126">
        <v>0.89864435500953288</v>
      </c>
      <c r="L126">
        <v>0.91453081974158124</v>
      </c>
      <c r="M126">
        <v>0.87608557509002427</v>
      </c>
      <c r="N126">
        <v>0.86532186294867974</v>
      </c>
      <c r="O126">
        <v>0.86680510234351826</v>
      </c>
      <c r="P126">
        <v>0.85642242657964984</v>
      </c>
      <c r="Q126">
        <v>0.81345069218936861</v>
      </c>
      <c r="R126">
        <v>0.820885318748931</v>
      </c>
      <c r="S126">
        <v>0.82652538027687505</v>
      </c>
      <c r="T126">
        <v>0.87004044157831351</v>
      </c>
      <c r="U126">
        <v>0.91070062301890797</v>
      </c>
      <c r="V126">
        <v>0.90348671986009288</v>
      </c>
      <c r="W126">
        <v>0.88952847519901912</v>
      </c>
      <c r="X126">
        <v>0.86380894060012148</v>
      </c>
      <c r="Y126">
        <v>0.8597672994488661</v>
      </c>
      <c r="Z126">
        <v>0.85381971979910121</v>
      </c>
      <c r="AA126">
        <v>0.87523129791171028</v>
      </c>
      <c r="AB126">
        <v>0.84615384615384603</v>
      </c>
    </row>
    <row r="127" spans="1:38">
      <c r="A127">
        <v>4</v>
      </c>
      <c r="B127">
        <v>0.82173225232351266</v>
      </c>
      <c r="C127">
        <v>0.84931777733834368</v>
      </c>
      <c r="D127">
        <v>0.84486849911014517</v>
      </c>
      <c r="E127">
        <v>0.79508982035928255</v>
      </c>
      <c r="F127">
        <v>0.77640718562874345</v>
      </c>
      <c r="G127">
        <v>0.7566467065868272</v>
      </c>
      <c r="H127">
        <v>0.82544892836454831</v>
      </c>
      <c r="I127">
        <v>0.81125699942073681</v>
      </c>
      <c r="J127">
        <v>0.85093647422282215</v>
      </c>
      <c r="K127">
        <v>0.70673586104638919</v>
      </c>
      <c r="L127">
        <v>0.72421097225164244</v>
      </c>
      <c r="M127">
        <v>0.70927769540351682</v>
      </c>
      <c r="N127">
        <v>0.64431919311776908</v>
      </c>
      <c r="O127">
        <v>0.64016612281222196</v>
      </c>
      <c r="P127">
        <v>0.61287451794719661</v>
      </c>
      <c r="Q127">
        <v>0.70346949239446177</v>
      </c>
      <c r="R127">
        <v>0.71013501965475923</v>
      </c>
      <c r="S127">
        <v>0.70628952315843374</v>
      </c>
      <c r="T127">
        <v>0.64050715925237656</v>
      </c>
      <c r="U127">
        <v>0.63985134987430248</v>
      </c>
      <c r="V127">
        <v>0.6352606842277837</v>
      </c>
      <c r="W127">
        <v>0.59118187385180587</v>
      </c>
      <c r="X127">
        <v>0.59228413962032989</v>
      </c>
      <c r="Y127">
        <v>0.61175750153092401</v>
      </c>
      <c r="Z127">
        <v>0.59000793021411579</v>
      </c>
      <c r="AA127">
        <v>0.58710018503832939</v>
      </c>
      <c r="AB127">
        <v>0.55432196669310063</v>
      </c>
    </row>
    <row r="128" spans="1:38">
      <c r="A128">
        <v>8</v>
      </c>
      <c r="B128">
        <v>0.5642673521850905</v>
      </c>
      <c r="C128">
        <v>0.58206446509788468</v>
      </c>
      <c r="D128">
        <v>0.58681036187462976</v>
      </c>
      <c r="E128">
        <v>0.48323353293413235</v>
      </c>
      <c r="F128">
        <v>0.51880239520958149</v>
      </c>
      <c r="G128">
        <v>0.50335329341317425</v>
      </c>
      <c r="H128">
        <v>0.48744931453948592</v>
      </c>
      <c r="I128">
        <v>0.50222050588916733</v>
      </c>
      <c r="J128">
        <v>0.50366866190384196</v>
      </c>
      <c r="K128">
        <v>0.34261808938784188</v>
      </c>
      <c r="L128">
        <v>0.32641389536115262</v>
      </c>
      <c r="M128">
        <v>0.32260114382546101</v>
      </c>
      <c r="N128">
        <v>0.25185404924354793</v>
      </c>
      <c r="O128">
        <v>0.25304064075941862</v>
      </c>
      <c r="P128">
        <v>0.23494512014239094</v>
      </c>
      <c r="Q128">
        <v>0.35250384549649599</v>
      </c>
      <c r="R128">
        <v>0.36147667065458861</v>
      </c>
      <c r="S128">
        <v>0.34173645530678487</v>
      </c>
      <c r="T128">
        <v>0.32080008744124994</v>
      </c>
      <c r="U128">
        <v>0.31456989834954602</v>
      </c>
      <c r="V128">
        <v>0.31030713739206423</v>
      </c>
      <c r="W128">
        <v>0.29173300673606822</v>
      </c>
      <c r="X128">
        <v>0.30238824249846874</v>
      </c>
      <c r="Y128">
        <v>0.26638089406001197</v>
      </c>
      <c r="Z128">
        <v>0.37615648955855135</v>
      </c>
      <c r="AA128">
        <v>0.40708432461009775</v>
      </c>
      <c r="AB128">
        <v>0.3436426116838488</v>
      </c>
    </row>
    <row r="129" spans="1:28">
      <c r="A129">
        <v>12</v>
      </c>
      <c r="B129">
        <v>0.293157998813526</v>
      </c>
      <c r="C129">
        <v>0.27773383428910436</v>
      </c>
      <c r="D129">
        <v>0.28455606090567553</v>
      </c>
      <c r="E129">
        <v>0.22023952095808408</v>
      </c>
      <c r="F129">
        <v>0.19688622754491047</v>
      </c>
      <c r="G129">
        <v>0.19293413173652718</v>
      </c>
      <c r="H129">
        <v>0.22678123189804955</v>
      </c>
      <c r="I129">
        <v>0.22127823904228594</v>
      </c>
      <c r="J129">
        <v>0.21258930295423806</v>
      </c>
      <c r="K129">
        <v>0.12656216903198481</v>
      </c>
      <c r="L129">
        <v>0.12116077102308835</v>
      </c>
      <c r="M129">
        <v>0.13577631857657285</v>
      </c>
      <c r="N129">
        <v>0.10412340551765056</v>
      </c>
      <c r="O129">
        <v>0.11480272916048653</v>
      </c>
      <c r="P129">
        <v>9.2554138237911615E-2</v>
      </c>
      <c r="Q129">
        <v>0.1410015381985984</v>
      </c>
      <c r="R129">
        <v>0.13459237737138938</v>
      </c>
      <c r="S129">
        <v>0.14125790463168672</v>
      </c>
      <c r="T129">
        <v>0.12995955842168516</v>
      </c>
      <c r="U129">
        <v>0.12963165373264815</v>
      </c>
      <c r="V129">
        <v>0.12504098808612937</v>
      </c>
      <c r="W129">
        <v>0.1396203306797304</v>
      </c>
      <c r="X129">
        <v>0.13594611145131644</v>
      </c>
      <c r="Y129">
        <v>0.12676056338028155</v>
      </c>
      <c r="Z129">
        <v>0.15675389902194023</v>
      </c>
      <c r="AA129">
        <v>0.16970658207771611</v>
      </c>
      <c r="AB129">
        <v>0.1604546656093048</v>
      </c>
    </row>
    <row r="130" spans="1:28">
      <c r="A130">
        <v>16</v>
      </c>
      <c r="B130">
        <v>0.14811152857425355</v>
      </c>
      <c r="C130">
        <v>0.11637334387977068</v>
      </c>
      <c r="D130">
        <v>0.14573858018588101</v>
      </c>
      <c r="E130">
        <v>0.10706586826347321</v>
      </c>
      <c r="F130">
        <v>9.8802395209580993E-2</v>
      </c>
      <c r="G130">
        <v>9.7724550898203727E-2</v>
      </c>
      <c r="H130">
        <v>0.11816953079745114</v>
      </c>
      <c r="I130">
        <v>0.11411469395636209</v>
      </c>
      <c r="J130">
        <v>0.11063911952114293</v>
      </c>
      <c r="K130">
        <v>6.8417708112687978E-2</v>
      </c>
      <c r="L130">
        <v>7.0959542469815701E-2</v>
      </c>
      <c r="M130">
        <v>7.8267316246557916E-2</v>
      </c>
      <c r="N130">
        <v>5.2210026698309119E-2</v>
      </c>
      <c r="O130">
        <v>5.1913378819341445E-2</v>
      </c>
      <c r="P130">
        <v>5.2210026698309119E-2</v>
      </c>
      <c r="Q130">
        <v>6.1271577508118194E-2</v>
      </c>
      <c r="R130">
        <v>8.1780892155187038E-2</v>
      </c>
      <c r="S130">
        <v>6.0758844641941492E-2</v>
      </c>
      <c r="T130">
        <v>7.782271286479378E-2</v>
      </c>
      <c r="U130">
        <v>8.1757569133238436E-2</v>
      </c>
      <c r="V130">
        <v>8.1101759755164302E-2</v>
      </c>
      <c r="W130">
        <v>7.3851806491120567E-2</v>
      </c>
      <c r="X130">
        <v>7.6791181873851713E-2</v>
      </c>
      <c r="Y130">
        <v>7.7893447642375935E-2</v>
      </c>
      <c r="Z130">
        <v>9.4633888448321421E-2</v>
      </c>
      <c r="AA130">
        <v>9.9920697858842181E-2</v>
      </c>
      <c r="AB130">
        <v>8.3531588686227828E-2</v>
      </c>
    </row>
    <row r="132" spans="1:28">
      <c r="A132" t="s">
        <v>57</v>
      </c>
      <c r="B132" s="239" t="s">
        <v>75</v>
      </c>
      <c r="C132" s="239"/>
      <c r="D132" s="239"/>
      <c r="E132" s="239"/>
      <c r="F132" s="239"/>
      <c r="G132" s="239"/>
      <c r="H132" s="239"/>
      <c r="I132" s="239"/>
      <c r="J132" s="239"/>
      <c r="K132" t="s">
        <v>76</v>
      </c>
      <c r="T132" t="s">
        <v>77</v>
      </c>
    </row>
    <row r="133" spans="1:28">
      <c r="A133">
        <v>0</v>
      </c>
      <c r="B133">
        <v>1.0015112874279775</v>
      </c>
      <c r="C133">
        <v>0.98705960139794069</v>
      </c>
      <c r="D133">
        <v>1.0114291111740812</v>
      </c>
      <c r="E133">
        <v>0.96878521523551953</v>
      </c>
      <c r="F133">
        <v>0.99988731124633767</v>
      </c>
      <c r="G133">
        <v>1.031327473518143</v>
      </c>
      <c r="H133">
        <v>1.0417670682730922</v>
      </c>
      <c r="I133">
        <v>0.95880665519219732</v>
      </c>
      <c r="J133">
        <v>0.99942627653471017</v>
      </c>
      <c r="K133">
        <v>0.99282198523379694</v>
      </c>
      <c r="L133">
        <v>0.98943806398687328</v>
      </c>
      <c r="M133">
        <v>1.0177399507793261</v>
      </c>
      <c r="N133">
        <v>0.99047978131775016</v>
      </c>
      <c r="O133">
        <v>0.99670091431803287</v>
      </c>
      <c r="P133">
        <v>1.01281930436422</v>
      </c>
      <c r="Q133">
        <v>0.99586820637779527</v>
      </c>
      <c r="R133">
        <v>1.0038139633435754</v>
      </c>
      <c r="S133">
        <v>1.000317830278632</v>
      </c>
      <c r="T133">
        <v>0.99182891153031449</v>
      </c>
      <c r="U133">
        <v>0.98123675981035074</v>
      </c>
      <c r="V133">
        <v>1.0269343286593369</v>
      </c>
      <c r="W133">
        <v>0.99716456844731782</v>
      </c>
      <c r="X133">
        <v>1.0094136327549055</v>
      </c>
      <c r="Y133">
        <v>0.99342179879777714</v>
      </c>
      <c r="Z133">
        <v>0.9934681837336703</v>
      </c>
      <c r="AA133">
        <v>0.99504846186262097</v>
      </c>
      <c r="AB133">
        <v>1.0114833544037081</v>
      </c>
    </row>
    <row r="134" spans="1:28">
      <c r="A134">
        <v>0.05</v>
      </c>
      <c r="B134">
        <v>0.85954472466232157</v>
      </c>
      <c r="C134">
        <v>0.85387739680740515</v>
      </c>
      <c r="D134">
        <v>0.84707660338150548</v>
      </c>
      <c r="E134">
        <v>0.88595898129366701</v>
      </c>
      <c r="F134">
        <v>0.88224025242280824</v>
      </c>
      <c r="G134">
        <v>0.87818345729096248</v>
      </c>
      <c r="H134">
        <v>0.86173264486517487</v>
      </c>
      <c r="I134">
        <v>0.82937464142283401</v>
      </c>
      <c r="J134">
        <v>0.82903040734366029</v>
      </c>
      <c r="K134">
        <v>0.68673092698933469</v>
      </c>
      <c r="L134">
        <v>0.65904429860541336</v>
      </c>
      <c r="M134">
        <v>0.6676579163248556</v>
      </c>
      <c r="N134">
        <v>0.65086247525685803</v>
      </c>
      <c r="O134">
        <v>0.65142803280233841</v>
      </c>
      <c r="P134">
        <v>0.67093976812140699</v>
      </c>
      <c r="Q134">
        <v>0.68439453331920808</v>
      </c>
      <c r="R134">
        <v>0.67899141858247758</v>
      </c>
      <c r="S134">
        <v>0.7012395380866624</v>
      </c>
      <c r="T134">
        <v>0.69918289115303178</v>
      </c>
      <c r="U134">
        <v>0.72853828306264556</v>
      </c>
      <c r="V134">
        <v>0.74034096640774782</v>
      </c>
      <c r="W134">
        <v>0.75762731087671553</v>
      </c>
      <c r="X134">
        <v>0.7361914483384373</v>
      </c>
      <c r="Y134">
        <v>0.74469774299648417</v>
      </c>
      <c r="Z134">
        <v>0.77697008006742507</v>
      </c>
      <c r="AA134">
        <v>0.76685630004214045</v>
      </c>
      <c r="AB134">
        <v>0.81268436578171066</v>
      </c>
    </row>
    <row r="135" spans="1:28">
      <c r="A135">
        <v>0.1</v>
      </c>
      <c r="B135">
        <v>0.62888448096722371</v>
      </c>
      <c r="C135">
        <v>0.62293378671956157</v>
      </c>
      <c r="D135">
        <v>0.61244923018796626</v>
      </c>
      <c r="E135">
        <v>0.68514762226729786</v>
      </c>
      <c r="F135">
        <v>0.67703403200360612</v>
      </c>
      <c r="G135">
        <v>0.67771016452558042</v>
      </c>
      <c r="H135">
        <v>0.65760183591508881</v>
      </c>
      <c r="I135">
        <v>0.63040734366035545</v>
      </c>
      <c r="J135">
        <v>0.64348823866896143</v>
      </c>
      <c r="K135">
        <v>0.33295734208367472</v>
      </c>
      <c r="L135">
        <v>0.33695652173912999</v>
      </c>
      <c r="M135">
        <v>0.31050041017227192</v>
      </c>
      <c r="N135">
        <v>0.37062871147139259</v>
      </c>
      <c r="O135">
        <v>0.3511169761523239</v>
      </c>
      <c r="P135">
        <v>0.33839193137901818</v>
      </c>
      <c r="Q135">
        <v>0.38499841084860714</v>
      </c>
      <c r="R135">
        <v>0.39707596143659318</v>
      </c>
      <c r="S135">
        <v>0.38340925945545112</v>
      </c>
      <c r="T135">
        <v>0.4292343387471001</v>
      </c>
      <c r="U135">
        <v>0.43982649046706379</v>
      </c>
      <c r="V135">
        <v>0.42287904771512191</v>
      </c>
      <c r="W135">
        <v>0.46433027106725661</v>
      </c>
      <c r="X135">
        <v>0.46330951570829099</v>
      </c>
      <c r="Y135">
        <v>0.45412271747760025</v>
      </c>
      <c r="Z135">
        <v>0.46439106616097753</v>
      </c>
      <c r="AA135">
        <v>0.45712178676780429</v>
      </c>
      <c r="AB135">
        <v>0.47355667930889161</v>
      </c>
    </row>
    <row r="136" spans="1:28">
      <c r="A136">
        <v>0.15</v>
      </c>
      <c r="B136">
        <v>0.40955889298195891</v>
      </c>
      <c r="C136">
        <v>0.42769434211769147</v>
      </c>
      <c r="D136">
        <v>0.42372721261924995</v>
      </c>
      <c r="E136">
        <v>0.46979941401848108</v>
      </c>
      <c r="F136">
        <v>0.49515438359251751</v>
      </c>
      <c r="G136">
        <v>0.45965742618886646</v>
      </c>
      <c r="H136">
        <v>0.45725760183591502</v>
      </c>
      <c r="I136">
        <v>0.4627653471026964</v>
      </c>
      <c r="J136">
        <v>0.47033849684452078</v>
      </c>
      <c r="K136">
        <v>0.17760459392945005</v>
      </c>
      <c r="L136">
        <v>0.20006152584085282</v>
      </c>
      <c r="M136">
        <v>0.20744462674323186</v>
      </c>
      <c r="N136">
        <v>0.17183523423508365</v>
      </c>
      <c r="O136">
        <v>0.1528890564614952</v>
      </c>
      <c r="P136">
        <v>0.15458572909793594</v>
      </c>
      <c r="Q136">
        <v>0.13931560546668081</v>
      </c>
      <c r="R136">
        <v>0.15266447716919171</v>
      </c>
      <c r="S136">
        <v>0.16887382137938348</v>
      </c>
      <c r="T136">
        <v>0.26853626550993659</v>
      </c>
      <c r="U136">
        <v>0.27428629072934546</v>
      </c>
      <c r="V136">
        <v>0.27125996166649868</v>
      </c>
      <c r="W136">
        <v>0.28263581717137359</v>
      </c>
      <c r="X136">
        <v>0.27923329930815483</v>
      </c>
      <c r="Y136">
        <v>0.27685153680390168</v>
      </c>
      <c r="Z136">
        <v>0.26590813316477019</v>
      </c>
      <c r="AA136">
        <v>0.28455541508638837</v>
      </c>
      <c r="AB136">
        <v>0.31489675516224169</v>
      </c>
    </row>
    <row r="137" spans="1:28">
      <c r="A137">
        <v>0.2</v>
      </c>
      <c r="B137">
        <v>0.24917351468782459</v>
      </c>
      <c r="C137">
        <v>0.27354302446396511</v>
      </c>
      <c r="D137">
        <v>0.2692925285727778</v>
      </c>
      <c r="E137">
        <v>0.33457290962361969</v>
      </c>
      <c r="F137">
        <v>0.33017804823078667</v>
      </c>
      <c r="G137">
        <v>0.31699346405228768</v>
      </c>
      <c r="H137">
        <v>0.28617326448651736</v>
      </c>
      <c r="I137">
        <v>0.27756741250717143</v>
      </c>
      <c r="J137">
        <v>0.27860011474469293</v>
      </c>
      <c r="K137">
        <v>0.13792042657916298</v>
      </c>
      <c r="L137">
        <v>0.1606849876948315</v>
      </c>
      <c r="M137">
        <v>0.15976210008203415</v>
      </c>
      <c r="N137">
        <v>9.972664718635138E-2</v>
      </c>
      <c r="O137">
        <v>9.4071071731548841E-2</v>
      </c>
      <c r="P137">
        <v>0.10114054105005202</v>
      </c>
      <c r="Q137">
        <v>0.13105201822226936</v>
      </c>
      <c r="R137">
        <v>0.11325352261892155</v>
      </c>
      <c r="S137">
        <v>0.11039305011124061</v>
      </c>
      <c r="T137">
        <v>0.18410168465651167</v>
      </c>
      <c r="U137">
        <v>0.1949964692827601</v>
      </c>
      <c r="V137">
        <v>0.1656410773731464</v>
      </c>
      <c r="W137">
        <v>0.19757287059090409</v>
      </c>
      <c r="X137">
        <v>0.18702506521492579</v>
      </c>
      <c r="Y137">
        <v>0.18770556878756958</v>
      </c>
      <c r="Z137">
        <v>0.16097766540244401</v>
      </c>
      <c r="AA137">
        <v>0.15686894226717221</v>
      </c>
      <c r="AB137">
        <v>0.1691951116729877</v>
      </c>
    </row>
    <row r="138" spans="1:28">
      <c r="A138">
        <v>0.25</v>
      </c>
      <c r="B138">
        <v>0.18739964106923579</v>
      </c>
      <c r="C138">
        <v>0.19420043449513544</v>
      </c>
      <c r="D138">
        <v>0.17153112307546978</v>
      </c>
      <c r="E138">
        <v>0.22537750732476913</v>
      </c>
      <c r="F138">
        <v>0.20576966418751422</v>
      </c>
      <c r="G138">
        <v>0.21016452558034721</v>
      </c>
      <c r="H138">
        <v>0.18496844520940892</v>
      </c>
      <c r="I138">
        <v>0.17670682730923684</v>
      </c>
      <c r="J138">
        <v>0.16569133677567399</v>
      </c>
      <c r="K138">
        <v>8.8084495488104778E-2</v>
      </c>
      <c r="L138">
        <v>9.2391304347825887E-2</v>
      </c>
      <c r="M138">
        <v>8.8699753896636369E-2</v>
      </c>
      <c r="N138">
        <v>6.2682627957394807E-2</v>
      </c>
      <c r="O138">
        <v>6.0137619002733671E-2</v>
      </c>
      <c r="P138">
        <v>6.2117070411914575E-2</v>
      </c>
      <c r="Q138">
        <v>6.2082847759296469E-2</v>
      </c>
      <c r="R138">
        <v>6.430765970971497E-2</v>
      </c>
      <c r="S138">
        <v>8.6873609492530951E-2</v>
      </c>
      <c r="T138">
        <v>0.14233834358922631</v>
      </c>
      <c r="U138">
        <v>0.13477252093210937</v>
      </c>
      <c r="V138">
        <v>0.16200948249773034</v>
      </c>
      <c r="W138">
        <v>0.15197913122377232</v>
      </c>
      <c r="X138">
        <v>0.12543949189066583</v>
      </c>
      <c r="Y138">
        <v>0.15231938301009426</v>
      </c>
      <c r="Z138">
        <v>0.10630004214075002</v>
      </c>
      <c r="AA138">
        <v>0.11009270965023162</v>
      </c>
      <c r="AB138">
        <v>0.14011799410029485</v>
      </c>
    </row>
    <row r="140" spans="1:28">
      <c r="B140" s="239" t="s">
        <v>75</v>
      </c>
      <c r="C140" s="239"/>
      <c r="D140" s="239"/>
      <c r="E140" s="239" t="s">
        <v>76</v>
      </c>
      <c r="F140" s="239"/>
      <c r="G140" s="239"/>
      <c r="H140" s="239" t="s">
        <v>77</v>
      </c>
      <c r="I140" s="239"/>
      <c r="J140" s="239"/>
    </row>
    <row r="141" spans="1:28">
      <c r="A141" t="s">
        <v>74</v>
      </c>
      <c r="B141" t="s">
        <v>20</v>
      </c>
      <c r="C141" t="s">
        <v>21</v>
      </c>
      <c r="D141" t="s">
        <v>22</v>
      </c>
      <c r="E141" t="s">
        <v>20</v>
      </c>
      <c r="F141" t="s">
        <v>21</v>
      </c>
      <c r="G141" t="s">
        <v>22</v>
      </c>
      <c r="H141" t="s">
        <v>20</v>
      </c>
      <c r="I141" t="s">
        <v>21</v>
      </c>
      <c r="J141" t="s">
        <v>22</v>
      </c>
    </row>
    <row r="142" spans="1:28">
      <c r="A142">
        <v>0</v>
      </c>
      <c r="B142">
        <v>0.99999999999999956</v>
      </c>
      <c r="C142">
        <v>2.4564931898747599E-2</v>
      </c>
      <c r="E142">
        <v>1.0000000000000016</v>
      </c>
      <c r="F142">
        <v>2.5450960199390964E-2</v>
      </c>
      <c r="H142">
        <v>1.0000000000000007</v>
      </c>
      <c r="I142">
        <v>2.7450321142860803E-2</v>
      </c>
    </row>
    <row r="143" spans="1:28">
      <c r="A143">
        <v>10</v>
      </c>
      <c r="B143">
        <v>0.93761860152252041</v>
      </c>
      <c r="C143">
        <v>3.074368020421132E-2</v>
      </c>
      <c r="E143">
        <v>0.90236405545449194</v>
      </c>
      <c r="F143">
        <v>5.0507872178401372E-2</v>
      </c>
      <c r="H143">
        <v>0.85685608427278892</v>
      </c>
      <c r="I143">
        <v>2.077144298698096E-2</v>
      </c>
    </row>
    <row r="144" spans="1:28">
      <c r="A144">
        <v>20</v>
      </c>
      <c r="B144">
        <v>0.83812596836341269</v>
      </c>
      <c r="C144">
        <v>2.911457321379456E-2</v>
      </c>
      <c r="E144">
        <v>0.73411255035889589</v>
      </c>
      <c r="F144">
        <v>4.8116511246201664E-2</v>
      </c>
      <c r="H144">
        <v>0.55518242945624285</v>
      </c>
      <c r="I144">
        <v>2.9573424965675475E-2</v>
      </c>
    </row>
    <row r="145" spans="1:10">
      <c r="A145">
        <v>40</v>
      </c>
      <c r="B145">
        <v>0.48559162524884597</v>
      </c>
      <c r="C145">
        <v>3.9179990949178872E-2</v>
      </c>
      <c r="E145">
        <v>0.29176014138836198</v>
      </c>
      <c r="F145">
        <v>4.6581511747212423E-2</v>
      </c>
      <c r="G145">
        <v>4.1480855283860807E-3</v>
      </c>
      <c r="H145">
        <v>0.16649942218079217</v>
      </c>
      <c r="I145">
        <v>1.8778239951053113E-2</v>
      </c>
      <c r="J145">
        <v>6.709600071946169E-5</v>
      </c>
    </row>
    <row r="146" spans="1:10">
      <c r="A146">
        <v>60</v>
      </c>
      <c r="B146">
        <v>0.30716571883138438</v>
      </c>
      <c r="C146">
        <v>2.0238439538431418E-2</v>
      </c>
      <c r="E146">
        <v>0.19192611587572192</v>
      </c>
      <c r="F146">
        <v>3.1824788408559131E-2</v>
      </c>
      <c r="H146">
        <v>0.12557781277216026</v>
      </c>
      <c r="I146">
        <v>3.2132686689488064E-2</v>
      </c>
    </row>
    <row r="147" spans="1:10">
      <c r="A147">
        <v>80</v>
      </c>
      <c r="B147">
        <v>0.21422307525238535</v>
      </c>
      <c r="C147">
        <v>3.0223030600076251E-2</v>
      </c>
      <c r="E147">
        <v>0.15006530275906793</v>
      </c>
      <c r="F147">
        <v>2.6652122620256749E-2</v>
      </c>
      <c r="H147">
        <v>0.1041547891288126</v>
      </c>
      <c r="I147">
        <v>1.9846495899029003E-2</v>
      </c>
    </row>
    <row r="149" spans="1:10">
      <c r="A149" t="s">
        <v>78</v>
      </c>
      <c r="B149" t="s">
        <v>20</v>
      </c>
      <c r="C149" t="s">
        <v>21</v>
      </c>
      <c r="D149" t="s">
        <v>22</v>
      </c>
      <c r="E149" t="s">
        <v>20</v>
      </c>
      <c r="F149" t="s">
        <v>21</v>
      </c>
      <c r="G149" t="s">
        <v>22</v>
      </c>
      <c r="H149" t="s">
        <v>20</v>
      </c>
      <c r="I149" t="s">
        <v>21</v>
      </c>
      <c r="J149" t="s">
        <v>22</v>
      </c>
    </row>
    <row r="150" spans="1:10">
      <c r="A150">
        <v>0</v>
      </c>
      <c r="B150">
        <v>1.0000000000000002</v>
      </c>
      <c r="C150">
        <v>3.46399113905171E-2</v>
      </c>
      <c r="E150">
        <v>1</v>
      </c>
      <c r="F150">
        <v>3.8019089213438946E-2</v>
      </c>
      <c r="H150">
        <v>0.99999999999999922</v>
      </c>
      <c r="I150">
        <v>1.5320441279857268E-2</v>
      </c>
    </row>
    <row r="151" spans="1:10">
      <c r="A151">
        <v>2</v>
      </c>
      <c r="B151">
        <v>0.93146370910461629</v>
      </c>
      <c r="C151">
        <v>1.4573525137582588E-2</v>
      </c>
      <c r="E151">
        <v>0.85985239254757351</v>
      </c>
      <c r="F151">
        <v>3.4695682904156255E-2</v>
      </c>
      <c r="H151">
        <v>0.87472637372999751</v>
      </c>
      <c r="I151">
        <v>2.2245957492464115E-2</v>
      </c>
    </row>
    <row r="152" spans="1:10">
      <c r="A152">
        <v>4</v>
      </c>
      <c r="B152">
        <v>0.81463384926166238</v>
      </c>
      <c r="C152">
        <v>3.3202977027803511E-2</v>
      </c>
      <c r="E152">
        <v>0.68416426642070993</v>
      </c>
      <c r="F152">
        <v>4.0134606873632253E-2</v>
      </c>
      <c r="H152">
        <v>0.60469697670034084</v>
      </c>
      <c r="I152">
        <v>2.9372571564412489E-2</v>
      </c>
    </row>
    <row r="153" spans="1:10">
      <c r="A153">
        <v>8</v>
      </c>
      <c r="B153">
        <v>0.52576332033855422</v>
      </c>
      <c r="C153">
        <v>4.0695467093993E-2</v>
      </c>
      <c r="E153">
        <v>0.30968776779752027</v>
      </c>
      <c r="F153">
        <v>4.9006950304823847E-2</v>
      </c>
      <c r="G153">
        <v>4.5919605766956323E-5</v>
      </c>
      <c r="H153">
        <v>0.32589585470332305</v>
      </c>
      <c r="I153">
        <v>4.3433335753038205E-2</v>
      </c>
      <c r="J153">
        <v>3.030586729016186E-3</v>
      </c>
    </row>
    <row r="154" spans="1:10">
      <c r="A154">
        <v>12</v>
      </c>
      <c r="B154">
        <v>0.23623961646026681</v>
      </c>
      <c r="C154">
        <v>3.8484817835818162E-2</v>
      </c>
      <c r="E154">
        <v>0.12353681686104102</v>
      </c>
      <c r="F154">
        <v>1.7025619723709782E-2</v>
      </c>
      <c r="H154">
        <v>0.14154159471786137</v>
      </c>
      <c r="I154">
        <v>1.6523183787903531E-2</v>
      </c>
    </row>
    <row r="155" spans="1:10">
      <c r="A155">
        <v>16</v>
      </c>
      <c r="B155">
        <v>0.11741551236512437</v>
      </c>
      <c r="C155">
        <v>1.8180375304674729E-2</v>
      </c>
      <c r="E155">
        <v>6.4198812594474214E-2</v>
      </c>
      <c r="F155">
        <v>1.1343251335405667E-2</v>
      </c>
      <c r="H155">
        <v>8.3033850305992904E-2</v>
      </c>
      <c r="I155">
        <v>8.6760924884665882E-3</v>
      </c>
    </row>
    <row r="157" spans="1:10">
      <c r="A157" t="s">
        <v>57</v>
      </c>
      <c r="B157" t="s">
        <v>20</v>
      </c>
      <c r="C157" t="s">
        <v>21</v>
      </c>
      <c r="D157" t="s">
        <v>22</v>
      </c>
      <c r="E157" t="s">
        <v>20</v>
      </c>
      <c r="F157" t="s">
        <v>21</v>
      </c>
      <c r="G157" t="s">
        <v>22</v>
      </c>
      <c r="H157" t="s">
        <v>20</v>
      </c>
      <c r="I157" t="s">
        <v>21</v>
      </c>
      <c r="J157" t="s">
        <v>22</v>
      </c>
    </row>
    <row r="158" spans="1:10">
      <c r="A158">
        <v>0</v>
      </c>
      <c r="B158">
        <v>0.99999999999999978</v>
      </c>
      <c r="C158">
        <v>2.6687678286935943E-2</v>
      </c>
      <c r="E158">
        <v>1.0000000000000004</v>
      </c>
      <c r="F158">
        <v>9.84477264508999E-3</v>
      </c>
      <c r="H158">
        <v>1.0000000000000002</v>
      </c>
      <c r="I158">
        <v>1.3616454183901654E-2</v>
      </c>
    </row>
    <row r="159" spans="1:10">
      <c r="A159">
        <v>0.05</v>
      </c>
      <c r="B159">
        <v>0.85855767883225986</v>
      </c>
      <c r="C159">
        <v>2.1169409193112963E-2</v>
      </c>
      <c r="E159">
        <v>0.67236543423206174</v>
      </c>
      <c r="F159">
        <v>1.7070010528093701E-2</v>
      </c>
      <c r="H159">
        <v>0.75145437652514868</v>
      </c>
      <c r="I159">
        <v>3.2278203866248092E-2</v>
      </c>
    </row>
    <row r="160" spans="1:10">
      <c r="A160">
        <v>0.1</v>
      </c>
      <c r="B160">
        <v>0.6484063038795157</v>
      </c>
      <c r="C160">
        <v>2.6888094799857959E-2</v>
      </c>
      <c r="E160">
        <v>0.35622616941538471</v>
      </c>
      <c r="F160">
        <v>2.9134746426142936E-2</v>
      </c>
      <c r="H160">
        <v>0.45208576815778961</v>
      </c>
      <c r="I160">
        <v>1.7476203913397482E-2</v>
      </c>
    </row>
    <row r="161" spans="1:16">
      <c r="A161">
        <v>0.15</v>
      </c>
      <c r="B161">
        <v>0.45288367970021093</v>
      </c>
      <c r="C161">
        <v>2.7161385154951811E-2</v>
      </c>
      <c r="E161">
        <v>0.16947496336925616</v>
      </c>
      <c r="F161">
        <v>2.2743727718803668E-2</v>
      </c>
      <c r="G161">
        <v>4.9446746900761717E-6</v>
      </c>
      <c r="H161">
        <v>0.27979594162251231</v>
      </c>
      <c r="I161">
        <v>1.4554386859036934E-2</v>
      </c>
    </row>
    <row r="162" spans="1:16">
      <c r="A162">
        <v>0.2</v>
      </c>
      <c r="B162">
        <v>0.29067714237440478</v>
      </c>
      <c r="C162">
        <v>2.9561681441680775E-2</v>
      </c>
      <c r="E162">
        <v>0.1231115961418236</v>
      </c>
      <c r="F162">
        <v>2.541960153562349E-2</v>
      </c>
      <c r="H162">
        <v>0.17823160613871353</v>
      </c>
      <c r="I162">
        <v>1.5210709158743471E-2</v>
      </c>
    </row>
    <row r="163" spans="1:16">
      <c r="A163">
        <v>0.25</v>
      </c>
      <c r="B163">
        <v>0.19131216722519906</v>
      </c>
      <c r="C163">
        <v>1.9524994886236862E-2</v>
      </c>
      <c r="E163">
        <v>7.4152998674016951E-2</v>
      </c>
      <c r="F163">
        <v>1.4211032279969539E-2</v>
      </c>
      <c r="H163">
        <v>0.13615212211498609</v>
      </c>
      <c r="I163">
        <v>1.9109482290928924E-2</v>
      </c>
    </row>
    <row r="165" spans="1:16">
      <c r="A165" s="14" t="s">
        <v>301</v>
      </c>
    </row>
    <row r="166" spans="1:16" s="12" customFormat="1" ht="30">
      <c r="A166" s="12" t="s">
        <v>83</v>
      </c>
      <c r="B166" s="240" t="s">
        <v>87</v>
      </c>
      <c r="C166" s="240"/>
      <c r="D166" s="240"/>
      <c r="E166" s="240"/>
      <c r="F166" s="240"/>
      <c r="J166" s="12" t="s">
        <v>84</v>
      </c>
      <c r="K166" s="240" t="s">
        <v>87</v>
      </c>
      <c r="L166" s="240"/>
      <c r="M166" s="240"/>
      <c r="N166" s="240"/>
      <c r="O166" s="240"/>
    </row>
    <row r="167" spans="1:16" s="12" customFormat="1" ht="30">
      <c r="A167" s="12" t="s">
        <v>80</v>
      </c>
      <c r="B167" s="12">
        <v>1</v>
      </c>
      <c r="C167" s="12">
        <v>2</v>
      </c>
      <c r="D167" s="12">
        <v>3</v>
      </c>
      <c r="E167" s="12">
        <v>4</v>
      </c>
      <c r="F167" s="12">
        <v>5</v>
      </c>
      <c r="G167" s="12" t="s">
        <v>81</v>
      </c>
      <c r="J167" s="12" t="s">
        <v>80</v>
      </c>
      <c r="K167" s="12">
        <v>1</v>
      </c>
      <c r="L167" s="12">
        <v>2</v>
      </c>
      <c r="M167" s="12">
        <v>3</v>
      </c>
      <c r="N167" s="12">
        <v>4</v>
      </c>
      <c r="O167" s="12">
        <v>5</v>
      </c>
      <c r="P167" s="12" t="s">
        <v>81</v>
      </c>
    </row>
    <row r="168" spans="1:16">
      <c r="A168">
        <v>0</v>
      </c>
      <c r="B168">
        <v>100</v>
      </c>
      <c r="C168">
        <v>100</v>
      </c>
      <c r="D168">
        <v>100</v>
      </c>
      <c r="E168">
        <v>100</v>
      </c>
      <c r="F168">
        <v>100</v>
      </c>
      <c r="G168">
        <v>100</v>
      </c>
      <c r="J168">
        <v>0</v>
      </c>
      <c r="K168">
        <v>100</v>
      </c>
      <c r="L168">
        <v>100</v>
      </c>
      <c r="M168">
        <v>100</v>
      </c>
      <c r="N168">
        <v>69.393300969999999</v>
      </c>
      <c r="O168">
        <v>70.316716110000002</v>
      </c>
      <c r="P168">
        <v>87.942003420000006</v>
      </c>
    </row>
    <row r="169" spans="1:16">
      <c r="A169">
        <v>4.6244079779999998</v>
      </c>
      <c r="B169">
        <v>106.2535427</v>
      </c>
      <c r="C169">
        <v>99.473426579999995</v>
      </c>
      <c r="D169">
        <v>86.072523099999998</v>
      </c>
      <c r="E169">
        <v>81.615622079999994</v>
      </c>
      <c r="F169">
        <v>103.3533006</v>
      </c>
      <c r="G169">
        <v>95.353683009999997</v>
      </c>
      <c r="J169">
        <v>2.31</v>
      </c>
      <c r="K169">
        <v>104.6557229</v>
      </c>
      <c r="L169">
        <v>96.72655254</v>
      </c>
      <c r="M169">
        <v>104.7769672</v>
      </c>
      <c r="N169">
        <v>100</v>
      </c>
      <c r="O169">
        <v>100</v>
      </c>
      <c r="P169">
        <v>101.2318485</v>
      </c>
    </row>
    <row r="170" spans="1:16">
      <c r="A170">
        <v>6.9366119660000001</v>
      </c>
      <c r="B170">
        <v>97.798359489999996</v>
      </c>
      <c r="C170">
        <v>103.26984330000001</v>
      </c>
      <c r="D170">
        <v>76.941968650000007</v>
      </c>
      <c r="E170">
        <v>77.382187579999993</v>
      </c>
      <c r="F170">
        <v>108.7328751</v>
      </c>
      <c r="G170">
        <v>92.825046819999997</v>
      </c>
      <c r="J170">
        <v>3.46</v>
      </c>
      <c r="K170">
        <v>94.259419179999995</v>
      </c>
      <c r="L170">
        <v>84.533755459999995</v>
      </c>
      <c r="M170">
        <v>105.8455223</v>
      </c>
      <c r="N170">
        <v>96.036209200000002</v>
      </c>
      <c r="O170">
        <v>109.7562712</v>
      </c>
      <c r="P170">
        <v>98.086235459999997</v>
      </c>
    </row>
    <row r="171" spans="1:16">
      <c r="A171">
        <v>10.40491795</v>
      </c>
      <c r="B171">
        <v>98.019810100000001</v>
      </c>
      <c r="C171">
        <v>98.001366509999997</v>
      </c>
      <c r="D171">
        <v>79.702034810000001</v>
      </c>
      <c r="E171">
        <v>80.044641530000007</v>
      </c>
      <c r="F171">
        <v>109.7821924</v>
      </c>
      <c r="G171">
        <v>93.110009070000004</v>
      </c>
      <c r="J171">
        <v>5.2</v>
      </c>
      <c r="K171">
        <v>88.869164429999998</v>
      </c>
      <c r="L171">
        <v>79.731221489999996</v>
      </c>
      <c r="M171">
        <v>91.90847583</v>
      </c>
      <c r="N171">
        <v>81.457098689999995</v>
      </c>
      <c r="O171">
        <v>87.554458769999997</v>
      </c>
      <c r="P171">
        <v>85.904083839999998</v>
      </c>
    </row>
    <row r="172" spans="1:16">
      <c r="A172">
        <v>15.60737692</v>
      </c>
      <c r="B172">
        <v>92.463232320000003</v>
      </c>
      <c r="C172">
        <v>87.600199040000007</v>
      </c>
      <c r="D172">
        <v>48.624423899999996</v>
      </c>
      <c r="E172">
        <v>57.80892575</v>
      </c>
      <c r="F172">
        <v>78.007545530000002</v>
      </c>
      <c r="G172">
        <v>72.90086531</v>
      </c>
      <c r="J172">
        <v>7.8</v>
      </c>
      <c r="K172">
        <v>65.91347992</v>
      </c>
      <c r="L172">
        <v>69.914359309999995</v>
      </c>
      <c r="M172">
        <v>70.365134740000002</v>
      </c>
      <c r="N172">
        <v>66.79188628</v>
      </c>
      <c r="O172">
        <v>75.396557920000006</v>
      </c>
      <c r="P172">
        <v>69.67628363</v>
      </c>
    </row>
    <row r="173" spans="1:16">
      <c r="A173">
        <v>23.411065390000001</v>
      </c>
      <c r="B173">
        <v>64.652887879999994</v>
      </c>
      <c r="C173">
        <v>65.815372210000007</v>
      </c>
      <c r="D173">
        <v>51.712254569999999</v>
      </c>
      <c r="E173">
        <v>57.040649979999998</v>
      </c>
      <c r="F173">
        <v>67.505198500000006</v>
      </c>
      <c r="G173">
        <v>61.345272629999997</v>
      </c>
      <c r="J173">
        <v>11.7</v>
      </c>
      <c r="K173">
        <v>42.652489160000002</v>
      </c>
      <c r="L173">
        <v>43.402467190000003</v>
      </c>
      <c r="M173">
        <v>48.109397559999998</v>
      </c>
      <c r="N173">
        <v>48.369849909999999</v>
      </c>
      <c r="O173">
        <v>50.315271320000001</v>
      </c>
      <c r="P173">
        <v>46.569895029999998</v>
      </c>
    </row>
    <row r="174" spans="1:16">
      <c r="A174">
        <v>35.116598080000003</v>
      </c>
      <c r="B174">
        <v>64.314313949999999</v>
      </c>
      <c r="C174">
        <v>60.365504399999999</v>
      </c>
      <c r="D174">
        <v>56.991825310000003</v>
      </c>
      <c r="E174">
        <v>57.920511980000001</v>
      </c>
      <c r="F174">
        <v>71.882390139999998</v>
      </c>
      <c r="G174">
        <v>62.294909160000003</v>
      </c>
      <c r="J174">
        <v>17.5</v>
      </c>
      <c r="K174">
        <v>25.825363029999998</v>
      </c>
      <c r="L174">
        <v>35.58764437</v>
      </c>
      <c r="M174">
        <v>31.476250019999998</v>
      </c>
      <c r="N174">
        <v>26.583722569999999</v>
      </c>
      <c r="O174">
        <v>35.279048320000001</v>
      </c>
      <c r="P174">
        <v>30.950405660000001</v>
      </c>
    </row>
    <row r="175" spans="1:16">
      <c r="A175">
        <v>52.674897119999997</v>
      </c>
      <c r="B175">
        <v>50.573454349999999</v>
      </c>
      <c r="C175">
        <v>57.998111260000002</v>
      </c>
      <c r="D175">
        <v>51.127996600000003</v>
      </c>
      <c r="E175">
        <v>60.972231190000002</v>
      </c>
      <c r="F175">
        <v>64.623552630000006</v>
      </c>
      <c r="G175">
        <v>57.059069200000003</v>
      </c>
      <c r="J175">
        <v>26.3</v>
      </c>
      <c r="K175">
        <v>18.18621568</v>
      </c>
      <c r="L175">
        <v>20.770687070000001</v>
      </c>
      <c r="M175">
        <v>29.775277410000001</v>
      </c>
      <c r="N175">
        <v>17.146330280000001</v>
      </c>
      <c r="O175">
        <v>27.342442760000001</v>
      </c>
      <c r="P175">
        <v>22.644190640000001</v>
      </c>
    </row>
    <row r="176" spans="1:16">
      <c r="A176">
        <v>79.012345679999996</v>
      </c>
      <c r="B176">
        <v>52.978342099999999</v>
      </c>
      <c r="C176">
        <v>48.879858759999998</v>
      </c>
      <c r="D176">
        <v>55.633743989999999</v>
      </c>
      <c r="E176">
        <v>65.573364519999998</v>
      </c>
      <c r="F176">
        <v>63.955773190000002</v>
      </c>
      <c r="G176">
        <v>57.404216509999998</v>
      </c>
      <c r="J176">
        <v>39.5</v>
      </c>
      <c r="K176">
        <v>9.0164722600000005</v>
      </c>
      <c r="L176">
        <v>14.107359629999999</v>
      </c>
      <c r="M176">
        <v>23.512297629999999</v>
      </c>
      <c r="N176">
        <v>11.29122838</v>
      </c>
      <c r="O176">
        <v>15.40521815</v>
      </c>
      <c r="P176">
        <v>14.66651521</v>
      </c>
    </row>
    <row r="177" spans="1:16">
      <c r="A177">
        <v>118.5185185</v>
      </c>
      <c r="B177">
        <v>44.657511540000002</v>
      </c>
      <c r="C177">
        <v>50.518396959999997</v>
      </c>
      <c r="D177">
        <v>51.358968169999997</v>
      </c>
      <c r="E177">
        <v>59.786599160000002</v>
      </c>
      <c r="F177">
        <v>59.021693839999998</v>
      </c>
      <c r="G177">
        <v>53.068633929999997</v>
      </c>
      <c r="J177">
        <v>59.2</v>
      </c>
      <c r="K177">
        <v>3.506591024</v>
      </c>
      <c r="L177">
        <v>7.5229295619999998</v>
      </c>
      <c r="M177">
        <v>18.434743009999998</v>
      </c>
      <c r="N177">
        <v>9.4764806079999993</v>
      </c>
      <c r="O177">
        <v>8.5456954629999995</v>
      </c>
      <c r="P177">
        <v>9.4972879339999992</v>
      </c>
    </row>
    <row r="178" spans="1:16">
      <c r="A178">
        <v>177.7777778</v>
      </c>
      <c r="B178">
        <v>36.530655860000003</v>
      </c>
      <c r="C178">
        <v>47.78128967</v>
      </c>
      <c r="D178">
        <v>51.561782989999998</v>
      </c>
      <c r="E178">
        <v>57.515426179999999</v>
      </c>
      <c r="F178">
        <v>56.401267760000003</v>
      </c>
      <c r="G178">
        <v>49.958084489999997</v>
      </c>
      <c r="J178">
        <v>88.8</v>
      </c>
      <c r="K178">
        <v>4.6167293660000004</v>
      </c>
      <c r="L178">
        <v>-1.4915719089999999</v>
      </c>
      <c r="M178">
        <v>8.2136326309999994</v>
      </c>
      <c r="N178">
        <v>4.4507940770000003</v>
      </c>
      <c r="O178">
        <v>7.0017633369999999</v>
      </c>
      <c r="P178">
        <v>4.5582694999999998</v>
      </c>
    </row>
    <row r="179" spans="1:16">
      <c r="A179">
        <v>266.66666670000001</v>
      </c>
      <c r="B179">
        <v>38.825092050000002</v>
      </c>
      <c r="C179">
        <v>49.444951840000002</v>
      </c>
      <c r="D179">
        <v>54.005549870000003</v>
      </c>
      <c r="E179">
        <v>54.586304820000002</v>
      </c>
      <c r="F179">
        <v>55.399765600000002</v>
      </c>
      <c r="G179">
        <v>50.452332839999997</v>
      </c>
      <c r="J179">
        <v>133.30000000000001</v>
      </c>
      <c r="K179">
        <v>2.1559624730000002</v>
      </c>
      <c r="L179">
        <v>-5.0010851909999996</v>
      </c>
      <c r="M179">
        <v>9.1103311520000005</v>
      </c>
      <c r="N179">
        <v>6.1295250890000004</v>
      </c>
      <c r="O179">
        <v>3.9844027959999999</v>
      </c>
      <c r="P179">
        <v>3.2758272640000001</v>
      </c>
    </row>
    <row r="180" spans="1:16">
      <c r="A180">
        <v>400</v>
      </c>
      <c r="B180">
        <v>37.094138579999999</v>
      </c>
      <c r="C180">
        <v>48.037186230000003</v>
      </c>
      <c r="D180">
        <v>47.877197340000002</v>
      </c>
      <c r="E180">
        <v>48.939110329999998</v>
      </c>
      <c r="F180">
        <v>57.690165069999999</v>
      </c>
      <c r="G180">
        <v>47.927559510000002</v>
      </c>
      <c r="J180">
        <v>200</v>
      </c>
      <c r="K180">
        <v>7.5660954690000004</v>
      </c>
      <c r="L180">
        <v>7.363752646</v>
      </c>
      <c r="M180">
        <v>8.1369449869999997</v>
      </c>
      <c r="N180">
        <v>5.9896872859999997</v>
      </c>
      <c r="O180">
        <v>3.0522277419999999</v>
      </c>
      <c r="P180">
        <v>6.4217416260000002</v>
      </c>
    </row>
    <row r="182" spans="1:16" s="12" customFormat="1" ht="45">
      <c r="A182" s="12" t="s">
        <v>88</v>
      </c>
      <c r="B182" s="240" t="s">
        <v>87</v>
      </c>
      <c r="C182" s="240"/>
      <c r="D182" s="240"/>
      <c r="E182" s="240"/>
      <c r="F182" s="240"/>
      <c r="J182" s="12" t="s">
        <v>89</v>
      </c>
      <c r="K182" s="240" t="s">
        <v>87</v>
      </c>
      <c r="L182" s="240"/>
      <c r="M182" s="240"/>
      <c r="N182" s="240"/>
      <c r="O182" s="240"/>
    </row>
    <row r="183" spans="1:16" s="12" customFormat="1" ht="30">
      <c r="A183" s="12" t="s">
        <v>80</v>
      </c>
      <c r="B183" s="12">
        <v>1</v>
      </c>
      <c r="C183" s="12">
        <v>2</v>
      </c>
      <c r="D183" s="12">
        <v>3</v>
      </c>
      <c r="E183" s="12">
        <v>4</v>
      </c>
      <c r="F183" s="12">
        <v>5</v>
      </c>
      <c r="G183" s="12" t="s">
        <v>81</v>
      </c>
      <c r="J183" s="12" t="s">
        <v>80</v>
      </c>
      <c r="K183" s="12">
        <v>1</v>
      </c>
      <c r="L183" s="12">
        <v>2</v>
      </c>
      <c r="M183" s="12">
        <v>3</v>
      </c>
      <c r="N183" s="12">
        <v>4</v>
      </c>
      <c r="O183" s="12">
        <v>5</v>
      </c>
      <c r="P183" s="12" t="s">
        <v>81</v>
      </c>
    </row>
    <row r="184" spans="1:16">
      <c r="A184">
        <v>0</v>
      </c>
      <c r="B184">
        <v>100</v>
      </c>
      <c r="C184">
        <v>100</v>
      </c>
      <c r="D184">
        <v>100</v>
      </c>
      <c r="E184">
        <v>100</v>
      </c>
      <c r="F184">
        <v>100</v>
      </c>
      <c r="G184">
        <v>100</v>
      </c>
      <c r="J184">
        <v>0</v>
      </c>
      <c r="K184">
        <v>100</v>
      </c>
      <c r="L184">
        <v>100</v>
      </c>
      <c r="M184">
        <v>100</v>
      </c>
      <c r="N184">
        <v>100</v>
      </c>
      <c r="O184">
        <v>100</v>
      </c>
      <c r="P184">
        <v>100</v>
      </c>
    </row>
    <row r="185" spans="1:16">
      <c r="A185">
        <v>0.46244079799999999</v>
      </c>
      <c r="B185">
        <v>97.786681060000006</v>
      </c>
      <c r="C185">
        <v>95.713750809999993</v>
      </c>
      <c r="D185">
        <v>91.721413830000003</v>
      </c>
      <c r="E185">
        <v>104.58629329999999</v>
      </c>
      <c r="F185">
        <v>92.358961899999997</v>
      </c>
      <c r="G185">
        <v>96.433420179999999</v>
      </c>
      <c r="J185">
        <v>0.23122039899999999</v>
      </c>
      <c r="K185">
        <v>101.7084014</v>
      </c>
      <c r="L185">
        <v>99.752702900000003</v>
      </c>
      <c r="M185">
        <v>99.030165650000001</v>
      </c>
      <c r="N185">
        <v>99.801022790000005</v>
      </c>
      <c r="O185">
        <v>98.984990980000006</v>
      </c>
      <c r="P185">
        <v>99.855456750000002</v>
      </c>
    </row>
    <row r="186" spans="1:16">
      <c r="A186">
        <v>0.69366119699999995</v>
      </c>
      <c r="B186">
        <v>97.185241450000007</v>
      </c>
      <c r="C186">
        <v>96.82487485</v>
      </c>
      <c r="D186">
        <v>98.529259319999994</v>
      </c>
      <c r="E186">
        <v>92.946179970000003</v>
      </c>
      <c r="F186">
        <v>97.156738899999993</v>
      </c>
      <c r="G186">
        <v>96.528458900000004</v>
      </c>
      <c r="J186">
        <v>0.34683059799999999</v>
      </c>
      <c r="K186">
        <v>100.60592459999999</v>
      </c>
      <c r="L186">
        <v>99.356233660000001</v>
      </c>
      <c r="M186">
        <v>92.324849279999995</v>
      </c>
      <c r="N186">
        <v>101.4300283</v>
      </c>
      <c r="O186">
        <v>94.003951569999998</v>
      </c>
      <c r="P186">
        <v>97.544197479999994</v>
      </c>
    </row>
    <row r="187" spans="1:16">
      <c r="A187">
        <v>1.0404917950000001</v>
      </c>
      <c r="B187">
        <v>91.057436670000001</v>
      </c>
      <c r="C187">
        <v>94.225144209999996</v>
      </c>
      <c r="D187">
        <v>93.631512540000003</v>
      </c>
      <c r="E187">
        <v>90.005893569999998</v>
      </c>
      <c r="F187">
        <v>101.1404244</v>
      </c>
      <c r="G187">
        <v>94.012082289999995</v>
      </c>
      <c r="J187">
        <v>0.52024589700000001</v>
      </c>
      <c r="K187">
        <v>101.0715067</v>
      </c>
      <c r="L187">
        <v>99.447053170000004</v>
      </c>
      <c r="M187">
        <v>94.354589430000004</v>
      </c>
      <c r="N187">
        <v>96.922157819999995</v>
      </c>
      <c r="O187">
        <v>90.319619119999999</v>
      </c>
      <c r="P187">
        <v>96.422985249999996</v>
      </c>
    </row>
    <row r="188" spans="1:16">
      <c r="A188">
        <v>1.560737692</v>
      </c>
      <c r="B188">
        <v>86.235472470000005</v>
      </c>
      <c r="C188">
        <v>96.188387340000006</v>
      </c>
      <c r="D188">
        <v>69.005842849999993</v>
      </c>
      <c r="E188">
        <v>78.380387600000006</v>
      </c>
      <c r="F188">
        <v>85.725687140000005</v>
      </c>
      <c r="G188">
        <v>83.107155480000003</v>
      </c>
      <c r="J188">
        <v>0.780368846</v>
      </c>
      <c r="K188">
        <v>92.54704778</v>
      </c>
      <c r="L188">
        <v>91.196293819999994</v>
      </c>
      <c r="M188">
        <v>92.872278780000002</v>
      </c>
      <c r="N188">
        <v>98.183282399999996</v>
      </c>
      <c r="O188">
        <v>90.111968200000007</v>
      </c>
      <c r="P188">
        <v>92.982174200000003</v>
      </c>
    </row>
    <row r="189" spans="1:16">
      <c r="A189">
        <v>2.3411065390000001</v>
      </c>
      <c r="B189">
        <v>80.900179050000006</v>
      </c>
      <c r="C189">
        <v>92.790717599999994</v>
      </c>
      <c r="D189">
        <v>83.930965319999999</v>
      </c>
      <c r="E189">
        <v>80.172654159999993</v>
      </c>
      <c r="F189">
        <v>81.558026650000002</v>
      </c>
      <c r="G189">
        <v>83.870508549999997</v>
      </c>
      <c r="J189">
        <v>1.170553269</v>
      </c>
      <c r="K189">
        <v>88.70731112</v>
      </c>
      <c r="L189">
        <v>91.417951430000002</v>
      </c>
      <c r="M189">
        <v>81.543150990000001</v>
      </c>
      <c r="N189">
        <v>93.480371899999994</v>
      </c>
      <c r="O189">
        <v>89.90893921</v>
      </c>
      <c r="P189">
        <v>89.011544929999999</v>
      </c>
    </row>
    <row r="190" spans="1:16">
      <c r="A190">
        <v>3.5116598080000001</v>
      </c>
      <c r="B190">
        <v>73.052487170000006</v>
      </c>
      <c r="C190">
        <v>97.552367140000001</v>
      </c>
      <c r="D190">
        <v>75.177992309999993</v>
      </c>
      <c r="E190">
        <v>74.081983170000001</v>
      </c>
      <c r="F190">
        <v>75.822527190000002</v>
      </c>
      <c r="G190">
        <v>79.137471399999995</v>
      </c>
      <c r="J190">
        <v>1.7558299040000001</v>
      </c>
      <c r="K190">
        <v>85.596796359999999</v>
      </c>
      <c r="L190">
        <v>85.027587879999999</v>
      </c>
      <c r="M190">
        <v>81.436256749999998</v>
      </c>
      <c r="N190">
        <v>93.556830640000001</v>
      </c>
      <c r="O190">
        <v>84.82161576</v>
      </c>
      <c r="P190">
        <v>86.087817479999998</v>
      </c>
    </row>
    <row r="191" spans="1:16">
      <c r="A191">
        <v>5.2674897119999997</v>
      </c>
      <c r="B191">
        <v>65.875346329999999</v>
      </c>
      <c r="C191">
        <v>62.314112639999998</v>
      </c>
      <c r="D191">
        <v>54.317750179999997</v>
      </c>
      <c r="E191">
        <v>62.638087560000002</v>
      </c>
      <c r="F191">
        <v>57.398312750000002</v>
      </c>
      <c r="G191">
        <v>60.508721889999997</v>
      </c>
      <c r="J191">
        <v>2.6337448559999999</v>
      </c>
      <c r="K191">
        <v>68.035071779999996</v>
      </c>
      <c r="L191">
        <v>57.602700210000002</v>
      </c>
      <c r="M191">
        <v>71.937879719999998</v>
      </c>
      <c r="N191">
        <v>68.693347790000004</v>
      </c>
      <c r="O191">
        <v>69.690500740000004</v>
      </c>
      <c r="P191">
        <v>67.191900050000001</v>
      </c>
    </row>
    <row r="192" spans="1:16">
      <c r="A192">
        <v>7.9012345679999996</v>
      </c>
      <c r="B192">
        <v>58.670233580000001</v>
      </c>
      <c r="C192">
        <v>57.641600459999999</v>
      </c>
      <c r="D192">
        <v>32.558605210000003</v>
      </c>
      <c r="E192">
        <v>52.664001620000001</v>
      </c>
      <c r="F192">
        <v>54.155632509999997</v>
      </c>
      <c r="G192">
        <v>51.138014679999998</v>
      </c>
      <c r="J192">
        <v>3.9506172839999998</v>
      </c>
      <c r="K192">
        <v>47.021910060000003</v>
      </c>
      <c r="L192">
        <v>41.657235239999999</v>
      </c>
      <c r="M192">
        <v>35.589343120000002</v>
      </c>
      <c r="N192">
        <v>40.137980890000001</v>
      </c>
      <c r="O192">
        <v>48.081516260000001</v>
      </c>
      <c r="P192">
        <v>42.497597110000001</v>
      </c>
    </row>
    <row r="193" spans="1:16">
      <c r="A193">
        <v>11.851851849999999</v>
      </c>
      <c r="B193">
        <v>43.702055780000002</v>
      </c>
      <c r="C193">
        <v>51.272123379999996</v>
      </c>
      <c r="D193">
        <v>30.26296868</v>
      </c>
      <c r="E193">
        <v>32.835704159999999</v>
      </c>
      <c r="F193">
        <v>32.929532700000003</v>
      </c>
      <c r="G193">
        <v>38.200476940000001</v>
      </c>
      <c r="J193">
        <v>5.9259259259999997</v>
      </c>
      <c r="K193">
        <v>11.56635923</v>
      </c>
      <c r="L193">
        <v>28.441223659999999</v>
      </c>
      <c r="M193">
        <v>16.090318310000001</v>
      </c>
      <c r="N193">
        <v>9.9520868870000001</v>
      </c>
      <c r="O193">
        <v>17.630641870000002</v>
      </c>
      <c r="P193">
        <v>16.736125990000001</v>
      </c>
    </row>
    <row r="194" spans="1:16">
      <c r="A194">
        <v>17.777777780000001</v>
      </c>
      <c r="B194">
        <v>15.199454060000001</v>
      </c>
      <c r="C194">
        <v>31.777589899999999</v>
      </c>
      <c r="D194">
        <v>14.12555899</v>
      </c>
      <c r="E194">
        <v>19.470167660000001</v>
      </c>
      <c r="F194">
        <v>21.977859479999999</v>
      </c>
      <c r="G194">
        <v>20.510126020000001</v>
      </c>
      <c r="J194">
        <v>8.8888888890000004</v>
      </c>
      <c r="K194">
        <v>10.711807370000001</v>
      </c>
      <c r="L194">
        <v>21.480864050000001</v>
      </c>
      <c r="M194">
        <v>7.3199092419999996</v>
      </c>
      <c r="N194">
        <v>9.2322450360000001</v>
      </c>
      <c r="O194">
        <v>13.33335202</v>
      </c>
      <c r="P194">
        <v>12.41563554</v>
      </c>
    </row>
    <row r="195" spans="1:16">
      <c r="A195">
        <v>26.666666670000001</v>
      </c>
      <c r="B195">
        <v>12.09661878</v>
      </c>
      <c r="C195">
        <v>11.24249214</v>
      </c>
      <c r="D195">
        <v>12.610401209999999</v>
      </c>
      <c r="E195">
        <v>10.6955958</v>
      </c>
      <c r="F195">
        <v>9.909619932</v>
      </c>
      <c r="G195">
        <v>11.310945569999999</v>
      </c>
      <c r="J195">
        <v>13.33333333</v>
      </c>
      <c r="K195">
        <v>7.5016355580000003</v>
      </c>
      <c r="L195">
        <v>12.30975536</v>
      </c>
      <c r="M195">
        <v>5.9403706129999998</v>
      </c>
      <c r="N195">
        <v>8.4342850659999993</v>
      </c>
      <c r="O195">
        <v>12.21580891</v>
      </c>
      <c r="P195">
        <v>9.2803711</v>
      </c>
    </row>
    <row r="196" spans="1:16">
      <c r="A196">
        <v>40</v>
      </c>
      <c r="B196">
        <v>4.5770654390000001</v>
      </c>
      <c r="C196">
        <v>7.8448435950000004</v>
      </c>
      <c r="D196">
        <v>2.4440084459999998</v>
      </c>
      <c r="E196">
        <v>7.9297993130000002</v>
      </c>
      <c r="F196">
        <v>3.8283600619999998</v>
      </c>
      <c r="G196">
        <v>5.3248153709999997</v>
      </c>
      <c r="J196">
        <v>20</v>
      </c>
      <c r="K196">
        <v>5.4871144200000002</v>
      </c>
      <c r="L196">
        <v>7.6732965960000001</v>
      </c>
      <c r="M196">
        <v>3.8409691160000001</v>
      </c>
      <c r="N196">
        <v>3.1701418019999998</v>
      </c>
      <c r="O196">
        <v>2.305509609</v>
      </c>
      <c r="P196">
        <v>4.4954063089999998</v>
      </c>
    </row>
    <row r="198" spans="1:16" s="12" customFormat="1" ht="30">
      <c r="A198" s="12" t="s">
        <v>85</v>
      </c>
      <c r="B198" s="240" t="s">
        <v>87</v>
      </c>
      <c r="C198" s="240"/>
      <c r="D198" s="240"/>
      <c r="E198" s="240"/>
      <c r="F198" s="240"/>
      <c r="J198" s="12" t="s">
        <v>90</v>
      </c>
      <c r="K198" s="240" t="s">
        <v>87</v>
      </c>
      <c r="L198" s="240"/>
      <c r="M198" s="240"/>
      <c r="N198" s="240"/>
      <c r="O198" s="240"/>
    </row>
    <row r="199" spans="1:16" s="12" customFormat="1" ht="30">
      <c r="A199" s="12" t="s">
        <v>80</v>
      </c>
      <c r="B199" s="12">
        <v>1</v>
      </c>
      <c r="C199" s="12">
        <v>2</v>
      </c>
      <c r="D199" s="12">
        <v>3</v>
      </c>
      <c r="E199" s="12">
        <v>4</v>
      </c>
      <c r="F199" s="12">
        <v>5</v>
      </c>
      <c r="G199" s="12" t="s">
        <v>81</v>
      </c>
      <c r="J199" s="12" t="s">
        <v>80</v>
      </c>
      <c r="K199" s="12">
        <v>1</v>
      </c>
      <c r="L199" s="12">
        <v>2</v>
      </c>
      <c r="M199" s="12">
        <v>3</v>
      </c>
      <c r="N199" s="12">
        <v>4</v>
      </c>
      <c r="O199" s="12">
        <v>5</v>
      </c>
      <c r="P199" s="12" t="s">
        <v>81</v>
      </c>
    </row>
    <row r="200" spans="1:16">
      <c r="A200">
        <v>0</v>
      </c>
      <c r="B200">
        <v>100</v>
      </c>
      <c r="C200">
        <v>100</v>
      </c>
      <c r="D200">
        <v>100</v>
      </c>
      <c r="E200">
        <v>100</v>
      </c>
      <c r="F200">
        <v>100</v>
      </c>
      <c r="G200">
        <v>100</v>
      </c>
      <c r="J200">
        <v>0</v>
      </c>
      <c r="K200">
        <v>100</v>
      </c>
      <c r="L200">
        <v>100</v>
      </c>
      <c r="M200">
        <v>100</v>
      </c>
      <c r="N200">
        <v>100</v>
      </c>
      <c r="O200">
        <v>100</v>
      </c>
      <c r="P200">
        <v>100</v>
      </c>
    </row>
    <row r="201" spans="1:16">
      <c r="A201">
        <v>3.468305983</v>
      </c>
      <c r="B201">
        <v>82.266118169999999</v>
      </c>
      <c r="C201">
        <v>100.6903303</v>
      </c>
      <c r="D201">
        <v>95.084266099999994</v>
      </c>
      <c r="E201">
        <v>89.681317780000001</v>
      </c>
      <c r="F201">
        <v>92.733302690000002</v>
      </c>
      <c r="G201">
        <v>92.091067010000003</v>
      </c>
      <c r="J201">
        <v>4.6244079779999998</v>
      </c>
      <c r="K201">
        <v>82.940351309999997</v>
      </c>
      <c r="L201">
        <v>93.734595170000006</v>
      </c>
      <c r="M201">
        <v>83.355202219999995</v>
      </c>
      <c r="N201">
        <v>106.69425149999999</v>
      </c>
      <c r="O201">
        <v>101.102733</v>
      </c>
      <c r="P201">
        <v>93.565426639999998</v>
      </c>
    </row>
    <row r="202" spans="1:16">
      <c r="A202">
        <v>5.2024589749999999</v>
      </c>
      <c r="B202">
        <v>94.818049549999998</v>
      </c>
      <c r="C202">
        <v>95.521527059999997</v>
      </c>
      <c r="D202">
        <v>100.64371199999999</v>
      </c>
      <c r="E202">
        <v>95.174868860000004</v>
      </c>
      <c r="F202">
        <v>95.007437010000004</v>
      </c>
      <c r="G202">
        <v>96.233118899999994</v>
      </c>
      <c r="J202">
        <v>6.9366119660000001</v>
      </c>
      <c r="K202">
        <v>88.672634270000003</v>
      </c>
      <c r="L202">
        <v>99.190510529999997</v>
      </c>
      <c r="M202">
        <v>89.420608740000006</v>
      </c>
      <c r="N202">
        <v>120.28773339999999</v>
      </c>
      <c r="O202">
        <v>97.237798859999998</v>
      </c>
      <c r="P202">
        <v>98.961857159999994</v>
      </c>
    </row>
    <row r="203" spans="1:16">
      <c r="A203">
        <v>7.8036884620000002</v>
      </c>
      <c r="B203">
        <v>83.852413380000002</v>
      </c>
      <c r="C203">
        <v>85.896734050000006</v>
      </c>
      <c r="D203">
        <v>91.682149080000002</v>
      </c>
      <c r="E203">
        <v>87.476687960000007</v>
      </c>
      <c r="F203">
        <v>94.468342300000003</v>
      </c>
      <c r="G203">
        <v>88.675265350000004</v>
      </c>
      <c r="J203">
        <v>10.40491795</v>
      </c>
      <c r="K203">
        <v>93.76397935</v>
      </c>
      <c r="L203">
        <v>95.595484369999994</v>
      </c>
      <c r="M203">
        <v>89.869074659999995</v>
      </c>
      <c r="N203">
        <v>107.4361528</v>
      </c>
      <c r="O203">
        <v>102.17861240000001</v>
      </c>
      <c r="P203">
        <v>97.76866072</v>
      </c>
    </row>
    <row r="204" spans="1:16">
      <c r="A204">
        <v>11.70553269</v>
      </c>
      <c r="B204">
        <v>86.99950647</v>
      </c>
      <c r="C204">
        <v>80.767556450000001</v>
      </c>
      <c r="D204">
        <v>89.131754700000002</v>
      </c>
      <c r="E204">
        <v>84.297271179999996</v>
      </c>
      <c r="F204">
        <v>88.91788038</v>
      </c>
      <c r="G204">
        <v>86.022793829999998</v>
      </c>
      <c r="J204">
        <v>15.60737692</v>
      </c>
      <c r="K204">
        <v>93.315534389999996</v>
      </c>
      <c r="L204">
        <v>81.146669239999994</v>
      </c>
      <c r="M204">
        <v>80.604773719999997</v>
      </c>
      <c r="N204">
        <v>103.477238</v>
      </c>
      <c r="O204">
        <v>97.538271739999999</v>
      </c>
      <c r="P204">
        <v>91.216497430000004</v>
      </c>
    </row>
    <row r="205" spans="1:16">
      <c r="A205">
        <v>17.558299040000001</v>
      </c>
      <c r="B205">
        <v>71.097640830000003</v>
      </c>
      <c r="C205">
        <v>76.359304379999998</v>
      </c>
      <c r="D205">
        <v>84.396964190000006</v>
      </c>
      <c r="E205">
        <v>78.764212279999995</v>
      </c>
      <c r="F205">
        <v>86.697226389999997</v>
      </c>
      <c r="G205">
        <v>79.463069610000005</v>
      </c>
      <c r="J205">
        <v>23.411065390000001</v>
      </c>
      <c r="K205">
        <v>75.046867919999997</v>
      </c>
      <c r="L205">
        <v>93.467635200000004</v>
      </c>
      <c r="M205">
        <v>69.835686129999999</v>
      </c>
      <c r="N205">
        <v>100.6123389</v>
      </c>
      <c r="O205">
        <v>90.855784069999999</v>
      </c>
      <c r="P205">
        <v>85.963662439999993</v>
      </c>
    </row>
    <row r="206" spans="1:16">
      <c r="A206">
        <v>26.337448559999999</v>
      </c>
      <c r="B206">
        <v>82.544079260000004</v>
      </c>
      <c r="C206">
        <v>78.554340449999998</v>
      </c>
      <c r="D206">
        <v>88.091037279999995</v>
      </c>
      <c r="E206">
        <v>80.209773780000006</v>
      </c>
      <c r="F206">
        <v>86.579067339999995</v>
      </c>
      <c r="G206">
        <v>83.195659620000001</v>
      </c>
      <c r="J206">
        <v>35.116598080000003</v>
      </c>
      <c r="K206">
        <v>70.017062339999995</v>
      </c>
      <c r="L206">
        <v>73.476501850000005</v>
      </c>
      <c r="M206">
        <v>62.444378090000001</v>
      </c>
      <c r="N206">
        <v>96.096427300000002</v>
      </c>
      <c r="O206">
        <v>94.348578000000003</v>
      </c>
      <c r="P206">
        <v>79.276589509999994</v>
      </c>
    </row>
    <row r="207" spans="1:16">
      <c r="A207">
        <v>39.506172839999998</v>
      </c>
      <c r="B207">
        <v>76.181786540000004</v>
      </c>
      <c r="C207">
        <v>60.106922580000003</v>
      </c>
      <c r="D207">
        <v>80.111668339999994</v>
      </c>
      <c r="E207">
        <v>67.696107780000006</v>
      </c>
      <c r="F207">
        <v>83.622805619999994</v>
      </c>
      <c r="G207">
        <v>73.543858169999993</v>
      </c>
      <c r="J207">
        <v>52.674897119999997</v>
      </c>
      <c r="K207">
        <v>56.372067270000002</v>
      </c>
      <c r="L207">
        <v>57.209495789999998</v>
      </c>
      <c r="M207">
        <v>60.954350490000003</v>
      </c>
      <c r="N207">
        <v>83.795257000000007</v>
      </c>
      <c r="O207">
        <v>84.07040585</v>
      </c>
      <c r="P207">
        <v>68.480315279999999</v>
      </c>
    </row>
    <row r="208" spans="1:16">
      <c r="A208">
        <v>59.25925926</v>
      </c>
      <c r="B208">
        <v>78.36489306</v>
      </c>
      <c r="C208">
        <v>62.686843830000001</v>
      </c>
      <c r="D208">
        <v>85.703636810000006</v>
      </c>
      <c r="E208">
        <v>47.094667270000002</v>
      </c>
      <c r="F208">
        <v>72.347319040000002</v>
      </c>
      <c r="G208">
        <v>69.239472000000006</v>
      </c>
      <c r="J208">
        <v>79.012345679999996</v>
      </c>
      <c r="K208">
        <v>66.88477469</v>
      </c>
      <c r="L208">
        <v>73.496067650000001</v>
      </c>
      <c r="M208">
        <v>52.294124429999997</v>
      </c>
      <c r="N208">
        <v>46.929766110000003</v>
      </c>
      <c r="O208">
        <v>64.777774660000006</v>
      </c>
      <c r="P208">
        <v>60.876501509999997</v>
      </c>
    </row>
    <row r="209" spans="1:16">
      <c r="A209">
        <v>88.888888890000004</v>
      </c>
      <c r="B209">
        <v>38.228794489999999</v>
      </c>
      <c r="C209">
        <v>34.014783770000001</v>
      </c>
      <c r="D209">
        <v>40.677325019999998</v>
      </c>
      <c r="E209">
        <v>34.478808219999998</v>
      </c>
      <c r="F209">
        <v>52.467240439999998</v>
      </c>
      <c r="G209">
        <v>39.973390389999999</v>
      </c>
      <c r="J209">
        <v>118.5185185</v>
      </c>
      <c r="K209">
        <v>50.817871259999997</v>
      </c>
      <c r="L209">
        <v>43.39609883</v>
      </c>
      <c r="M209">
        <v>51.361003750000002</v>
      </c>
      <c r="N209">
        <v>38.586291780000003</v>
      </c>
      <c r="O209">
        <v>59.841347829999997</v>
      </c>
      <c r="P209">
        <v>48.800522690000001</v>
      </c>
    </row>
    <row r="210" spans="1:16">
      <c r="A210">
        <v>133.33333329999999</v>
      </c>
      <c r="B210">
        <v>9.756708519</v>
      </c>
      <c r="C210">
        <v>1.927561171</v>
      </c>
      <c r="D210">
        <v>0.31773194399999999</v>
      </c>
      <c r="E210">
        <v>10.18157061</v>
      </c>
      <c r="F210">
        <v>32.759694250000003</v>
      </c>
      <c r="G210">
        <v>10.988653299999999</v>
      </c>
      <c r="J210">
        <v>177.7777778</v>
      </c>
      <c r="K210">
        <v>26.116702650000001</v>
      </c>
      <c r="L210">
        <v>12.58001818</v>
      </c>
      <c r="M210">
        <v>29.481275719999999</v>
      </c>
      <c r="N210">
        <v>30.891501340000001</v>
      </c>
      <c r="O210">
        <v>37.110823379999999</v>
      </c>
      <c r="P210">
        <v>27.236064249999998</v>
      </c>
    </row>
    <row r="211" spans="1:16">
      <c r="A211">
        <v>200</v>
      </c>
      <c r="B211">
        <v>1.9956281579999999</v>
      </c>
      <c r="C211">
        <v>1.5229413000000001</v>
      </c>
      <c r="D211">
        <v>0.39459051000000001</v>
      </c>
      <c r="E211">
        <v>6.4121199789999999</v>
      </c>
      <c r="F211">
        <v>8.3033312460000008</v>
      </c>
      <c r="G211">
        <v>3.725722239</v>
      </c>
      <c r="J211">
        <v>266.66666670000001</v>
      </c>
      <c r="K211">
        <v>18.167887400000001</v>
      </c>
      <c r="L211">
        <v>18.982255540000001</v>
      </c>
      <c r="M211">
        <v>15.343888809999999</v>
      </c>
      <c r="N211">
        <v>16.485101820000001</v>
      </c>
      <c r="O211">
        <v>16.855133909999999</v>
      </c>
      <c r="P211">
        <v>17.166853499999998</v>
      </c>
    </row>
    <row r="212" spans="1:16">
      <c r="A212">
        <v>300</v>
      </c>
      <c r="B212">
        <v>0.32389163999999998</v>
      </c>
      <c r="C212">
        <v>0</v>
      </c>
      <c r="D212">
        <v>-1.7159251120000001</v>
      </c>
      <c r="E212">
        <v>4.7916854100000004</v>
      </c>
      <c r="F212">
        <v>7.2412179129999998</v>
      </c>
      <c r="G212">
        <v>2.1281739700000002</v>
      </c>
      <c r="J212">
        <v>400</v>
      </c>
      <c r="K212">
        <v>4.2814225629999996</v>
      </c>
      <c r="L212">
        <v>10.24532451</v>
      </c>
      <c r="M212">
        <v>3.2171469770000001</v>
      </c>
      <c r="N212">
        <v>5.6413472540000003</v>
      </c>
      <c r="O212">
        <v>8.0971008350000009</v>
      </c>
      <c r="P212">
        <v>6.2964684269999998</v>
      </c>
    </row>
    <row r="214" spans="1:16" s="12" customFormat="1" ht="60">
      <c r="A214" s="12" t="s">
        <v>86</v>
      </c>
      <c r="B214" s="240" t="s">
        <v>87</v>
      </c>
      <c r="C214" s="240"/>
      <c r="D214" s="240"/>
      <c r="E214" s="240"/>
      <c r="F214" s="240"/>
      <c r="J214" s="12" t="s">
        <v>91</v>
      </c>
      <c r="K214" s="240" t="s">
        <v>87</v>
      </c>
      <c r="L214" s="240"/>
      <c r="M214" s="240"/>
      <c r="N214" s="240"/>
      <c r="O214" s="240"/>
    </row>
    <row r="215" spans="1:16" s="12" customFormat="1" ht="30">
      <c r="A215" s="12" t="s">
        <v>80</v>
      </c>
      <c r="B215" s="12">
        <v>1</v>
      </c>
      <c r="C215" s="12">
        <v>2</v>
      </c>
      <c r="D215" s="12">
        <v>3</v>
      </c>
      <c r="E215" s="12">
        <v>4</v>
      </c>
      <c r="F215" s="12">
        <v>5</v>
      </c>
      <c r="G215" s="12" t="s">
        <v>81</v>
      </c>
      <c r="J215" s="12" t="s">
        <v>80</v>
      </c>
      <c r="K215" s="12">
        <v>1</v>
      </c>
      <c r="L215" s="12">
        <v>2</v>
      </c>
      <c r="M215" s="12">
        <v>3</v>
      </c>
      <c r="N215" s="12">
        <v>4</v>
      </c>
      <c r="O215" s="12">
        <v>5</v>
      </c>
      <c r="P215" s="12" t="s">
        <v>81</v>
      </c>
    </row>
    <row r="216" spans="1:16">
      <c r="A216">
        <v>0</v>
      </c>
      <c r="B216">
        <v>100</v>
      </c>
      <c r="C216">
        <v>100</v>
      </c>
      <c r="D216">
        <v>100</v>
      </c>
      <c r="E216">
        <v>100</v>
      </c>
      <c r="F216">
        <v>100</v>
      </c>
      <c r="G216">
        <v>100</v>
      </c>
      <c r="J216">
        <v>0</v>
      </c>
      <c r="K216">
        <v>100</v>
      </c>
      <c r="L216">
        <v>100</v>
      </c>
      <c r="M216">
        <v>100</v>
      </c>
      <c r="N216">
        <v>100</v>
      </c>
      <c r="O216">
        <v>100</v>
      </c>
      <c r="P216">
        <v>100</v>
      </c>
    </row>
    <row r="217" spans="1:16">
      <c r="A217">
        <v>4.6244079779999998</v>
      </c>
      <c r="B217">
        <v>101.5705451</v>
      </c>
      <c r="C217">
        <v>89.509194280000003</v>
      </c>
      <c r="D217">
        <v>97.278440810000006</v>
      </c>
      <c r="E217">
        <v>107.4340663</v>
      </c>
      <c r="F217">
        <v>100.64622850000001</v>
      </c>
      <c r="G217">
        <v>99.287694990000006</v>
      </c>
      <c r="J217">
        <v>1.7341529920000001</v>
      </c>
      <c r="K217">
        <v>94.147740459999994</v>
      </c>
      <c r="L217">
        <v>96.783914609999997</v>
      </c>
      <c r="M217">
        <v>98.425186550000006</v>
      </c>
      <c r="N217">
        <v>84.166596960000007</v>
      </c>
      <c r="O217">
        <v>103.2843749</v>
      </c>
      <c r="P217">
        <v>95.361562699999993</v>
      </c>
    </row>
    <row r="218" spans="1:16">
      <c r="A218">
        <v>6.9366119660000001</v>
      </c>
      <c r="B218">
        <v>101.926644</v>
      </c>
      <c r="C218">
        <v>90.320032029999993</v>
      </c>
      <c r="D218">
        <v>95.623764800000004</v>
      </c>
      <c r="E218">
        <v>101.0044934</v>
      </c>
      <c r="F218">
        <v>95.905703310000007</v>
      </c>
      <c r="G218">
        <v>96.956127519999995</v>
      </c>
      <c r="J218">
        <v>2.6012294869999999</v>
      </c>
      <c r="K218">
        <v>97.694101709999998</v>
      </c>
      <c r="L218">
        <v>87.597748429999996</v>
      </c>
      <c r="M218">
        <v>91.053059050000002</v>
      </c>
      <c r="N218">
        <v>91.696221269999995</v>
      </c>
      <c r="O218">
        <v>104.352948</v>
      </c>
      <c r="P218">
        <v>94.478815699999998</v>
      </c>
    </row>
    <row r="219" spans="1:16">
      <c r="A219">
        <v>10.40491795</v>
      </c>
      <c r="B219">
        <v>96.226296099999999</v>
      </c>
      <c r="C219">
        <v>47.580704099999998</v>
      </c>
      <c r="D219">
        <v>94.241413710000003</v>
      </c>
      <c r="E219">
        <v>94.190805889999993</v>
      </c>
      <c r="F219">
        <v>97.636277640000003</v>
      </c>
      <c r="G219">
        <v>85.975099490000005</v>
      </c>
      <c r="J219">
        <v>3.9018442310000001</v>
      </c>
      <c r="K219">
        <v>93.763673089999998</v>
      </c>
      <c r="L219">
        <v>85.287896590000003</v>
      </c>
      <c r="M219">
        <v>82.23202465</v>
      </c>
      <c r="N219">
        <v>86.308008470000004</v>
      </c>
      <c r="O219">
        <v>95.268636819999998</v>
      </c>
      <c r="P219">
        <v>88.572047920000003</v>
      </c>
    </row>
    <row r="220" spans="1:16">
      <c r="A220">
        <v>15.60737692</v>
      </c>
      <c r="B220">
        <v>86.294262709999998</v>
      </c>
      <c r="C220">
        <v>75.454839010000001</v>
      </c>
      <c r="D220">
        <v>88.785349069999995</v>
      </c>
      <c r="E220">
        <v>51.073036819999999</v>
      </c>
      <c r="F220">
        <v>88.417734719999999</v>
      </c>
      <c r="G220">
        <v>78.005044470000001</v>
      </c>
      <c r="J220">
        <v>5.8527663470000002</v>
      </c>
      <c r="K220">
        <v>78.864443199999997</v>
      </c>
      <c r="L220">
        <v>79.120021210000004</v>
      </c>
      <c r="M220">
        <v>64.065855839999998</v>
      </c>
      <c r="N220">
        <v>75.117494989999997</v>
      </c>
      <c r="O220">
        <v>93.863540819999997</v>
      </c>
      <c r="P220">
        <v>78.206271209999997</v>
      </c>
    </row>
    <row r="221" spans="1:16">
      <c r="A221">
        <v>23.411065390000001</v>
      </c>
      <c r="B221">
        <v>80.295127669999999</v>
      </c>
      <c r="C221">
        <v>61.890483969999998</v>
      </c>
      <c r="D221">
        <v>47.595645689999998</v>
      </c>
      <c r="E221">
        <v>72.482396969999996</v>
      </c>
      <c r="F221">
        <v>77.624055319999997</v>
      </c>
      <c r="G221">
        <v>67.977541919999993</v>
      </c>
      <c r="J221">
        <v>8.7791495200000007</v>
      </c>
      <c r="K221">
        <v>47.234125159999998</v>
      </c>
      <c r="L221">
        <v>68.106418090000005</v>
      </c>
      <c r="M221">
        <v>42.852316029999997</v>
      </c>
      <c r="N221">
        <v>56.755888820000003</v>
      </c>
      <c r="O221">
        <v>71.375881590000006</v>
      </c>
      <c r="P221">
        <v>57.264925939999998</v>
      </c>
    </row>
    <row r="222" spans="1:16">
      <c r="A222">
        <v>35.116598080000003</v>
      </c>
      <c r="B222">
        <v>52.912946609999999</v>
      </c>
      <c r="C222">
        <v>51.246702689999999</v>
      </c>
      <c r="D222">
        <v>57.465803459999997</v>
      </c>
      <c r="E222">
        <v>53.760322459999998</v>
      </c>
      <c r="F222">
        <v>69.671764150000001</v>
      </c>
      <c r="G222">
        <v>57.011507870000003</v>
      </c>
      <c r="J222">
        <v>13.168724279999999</v>
      </c>
      <c r="K222">
        <v>42.807316559999997</v>
      </c>
      <c r="L222">
        <v>26.779264390000002</v>
      </c>
      <c r="M222">
        <v>32.108969500000001</v>
      </c>
      <c r="N222">
        <v>38.838351709999998</v>
      </c>
      <c r="O222">
        <v>62.67821017</v>
      </c>
      <c r="P222">
        <v>40.64242247</v>
      </c>
    </row>
    <row r="223" spans="1:16">
      <c r="A223">
        <v>52.674897119999997</v>
      </c>
      <c r="B223">
        <v>52.211969519999997</v>
      </c>
      <c r="C223">
        <v>44.362458609999997</v>
      </c>
      <c r="D223">
        <v>55.443714049999997</v>
      </c>
      <c r="E223">
        <v>49.687891409999999</v>
      </c>
      <c r="F223">
        <v>58.813955630000002</v>
      </c>
      <c r="G223">
        <v>52.103997839999998</v>
      </c>
      <c r="J223">
        <v>19.753086419999999</v>
      </c>
      <c r="K223">
        <v>23.45197121</v>
      </c>
      <c r="L223">
        <v>27.807067239999999</v>
      </c>
      <c r="M223">
        <v>14.54322502</v>
      </c>
      <c r="N223">
        <v>32.284761240000002</v>
      </c>
      <c r="O223">
        <v>46.139189770000002</v>
      </c>
      <c r="P223">
        <v>28.845242899999999</v>
      </c>
    </row>
    <row r="224" spans="1:16">
      <c r="A224">
        <v>79.012345679999996</v>
      </c>
      <c r="B224">
        <v>43.120471330000001</v>
      </c>
      <c r="C224">
        <v>46.809226850000002</v>
      </c>
      <c r="D224">
        <v>61.895243550000004</v>
      </c>
      <c r="E224">
        <v>55.403774599999998</v>
      </c>
      <c r="F224">
        <v>56.285628039999999</v>
      </c>
      <c r="G224">
        <v>52.702868870000003</v>
      </c>
      <c r="J224">
        <v>29.62962963</v>
      </c>
      <c r="K224">
        <v>8.1388760110000007</v>
      </c>
      <c r="L224">
        <v>27.467334260000001</v>
      </c>
      <c r="M224">
        <v>8.8746771770000006</v>
      </c>
      <c r="N224">
        <v>5.9040051699999996</v>
      </c>
      <c r="O224">
        <v>15.32032353</v>
      </c>
      <c r="P224">
        <v>13.141043229999999</v>
      </c>
    </row>
    <row r="225" spans="1:16">
      <c r="A225">
        <v>118.5185185</v>
      </c>
      <c r="B225">
        <v>38.28789046</v>
      </c>
      <c r="C225">
        <v>45.680046009999998</v>
      </c>
      <c r="D225">
        <v>57.531297010000003</v>
      </c>
      <c r="E225">
        <v>51.24739744</v>
      </c>
      <c r="F225">
        <v>53.891924920000001</v>
      </c>
      <c r="G225">
        <v>49.327711170000001</v>
      </c>
      <c r="J225">
        <v>44.444444439999998</v>
      </c>
      <c r="K225">
        <v>7.6170839170000004</v>
      </c>
      <c r="L225">
        <v>21.530116790000001</v>
      </c>
      <c r="M225">
        <v>2.0375954310000002</v>
      </c>
      <c r="N225">
        <v>5.4474217539999996</v>
      </c>
      <c r="O225">
        <v>10.467685769999999</v>
      </c>
      <c r="P225">
        <v>9.4199807329999992</v>
      </c>
    </row>
    <row r="226" spans="1:16">
      <c r="A226">
        <v>177.7777778</v>
      </c>
      <c r="B226">
        <v>31.43794226</v>
      </c>
      <c r="C226">
        <v>43.75264189</v>
      </c>
      <c r="D226">
        <v>58.14872458</v>
      </c>
      <c r="E226">
        <v>48.462198729999997</v>
      </c>
      <c r="F226">
        <v>59.641519359999997</v>
      </c>
      <c r="G226">
        <v>48.288605359999998</v>
      </c>
      <c r="J226">
        <v>66.666666669999998</v>
      </c>
      <c r="K226">
        <v>6.6387077420000002</v>
      </c>
      <c r="L226">
        <v>9.4592210819999991</v>
      </c>
      <c r="M226">
        <v>2.7970060019999998</v>
      </c>
      <c r="N226">
        <v>0.75618110000000005</v>
      </c>
      <c r="O226">
        <v>5.456135787</v>
      </c>
      <c r="P226">
        <v>5.0214503429999997</v>
      </c>
    </row>
    <row r="227" spans="1:16">
      <c r="A227">
        <v>266.66666670000001</v>
      </c>
      <c r="B227">
        <v>33.10284454</v>
      </c>
      <c r="C227">
        <v>43.106116999999998</v>
      </c>
      <c r="D227">
        <v>53.082851419999997</v>
      </c>
      <c r="E227">
        <v>48.498119639999999</v>
      </c>
      <c r="F227">
        <v>53.762489240000001</v>
      </c>
      <c r="G227">
        <v>46.310484369999998</v>
      </c>
      <c r="J227">
        <v>100</v>
      </c>
      <c r="K227">
        <v>5.5469390780000003</v>
      </c>
      <c r="L227">
        <v>7.5333803420000001</v>
      </c>
      <c r="M227">
        <v>0.31291128499999998</v>
      </c>
      <c r="N227">
        <v>-2.6877542320000001</v>
      </c>
      <c r="O227">
        <v>2.744975803</v>
      </c>
      <c r="P227">
        <v>2.690090455</v>
      </c>
    </row>
    <row r="228" spans="1:16">
      <c r="A228">
        <v>400</v>
      </c>
      <c r="B228">
        <v>31.54629168</v>
      </c>
      <c r="C228">
        <v>42.17890439</v>
      </c>
      <c r="D228">
        <v>50.963369460000003</v>
      </c>
      <c r="E228">
        <v>43.40897271</v>
      </c>
      <c r="F228">
        <v>50.767788459999998</v>
      </c>
      <c r="G228">
        <v>43.773065340000002</v>
      </c>
      <c r="J228">
        <v>150</v>
      </c>
      <c r="K228">
        <v>5.5548113829999997</v>
      </c>
      <c r="L228">
        <v>9.1248601530000002</v>
      </c>
      <c r="M228">
        <v>-7.4100551499999998</v>
      </c>
      <c r="N228">
        <v>-5.369470228</v>
      </c>
      <c r="O228">
        <v>2.5055575380000001</v>
      </c>
      <c r="P228">
        <v>0.88114073900000001</v>
      </c>
    </row>
    <row r="230" spans="1:16">
      <c r="A230" s="184" t="s">
        <v>92</v>
      </c>
    </row>
    <row r="231" spans="1:16">
      <c r="B231" s="239" t="s">
        <v>309</v>
      </c>
      <c r="C231" s="239"/>
      <c r="D231" s="239" t="s">
        <v>310</v>
      </c>
      <c r="E231" s="239"/>
    </row>
    <row r="232" spans="1:16">
      <c r="A232" t="s">
        <v>302</v>
      </c>
      <c r="B232" s="103" t="s">
        <v>303</v>
      </c>
      <c r="C232" s="103" t="s">
        <v>304</v>
      </c>
      <c r="D232" s="103" t="s">
        <v>303</v>
      </c>
      <c r="E232" s="103" t="s">
        <v>304</v>
      </c>
    </row>
    <row r="233" spans="1:16">
      <c r="A233" t="s">
        <v>305</v>
      </c>
      <c r="B233" s="103">
        <v>37.21</v>
      </c>
      <c r="C233" s="103">
        <v>36.74</v>
      </c>
      <c r="D233" s="103">
        <v>49.96</v>
      </c>
      <c r="E233" s="103">
        <v>43.01</v>
      </c>
    </row>
    <row r="234" spans="1:16">
      <c r="A234" t="s">
        <v>306</v>
      </c>
      <c r="B234" s="103" t="s">
        <v>307</v>
      </c>
      <c r="C234" s="103" t="s">
        <v>307</v>
      </c>
      <c r="D234" s="103" t="s">
        <v>307</v>
      </c>
      <c r="E234" s="103" t="s">
        <v>307</v>
      </c>
    </row>
    <row r="235" spans="1:16">
      <c r="A235" t="s">
        <v>308</v>
      </c>
      <c r="B235" s="103">
        <v>2.14</v>
      </c>
      <c r="C235" s="103">
        <v>2.98</v>
      </c>
      <c r="D235" s="103">
        <v>2</v>
      </c>
      <c r="E235" s="103">
        <v>1.72</v>
      </c>
    </row>
    <row r="236" spans="1:16">
      <c r="A236" t="s">
        <v>82</v>
      </c>
      <c r="B236" s="103">
        <v>7.27</v>
      </c>
      <c r="C236" s="103">
        <v>5.55</v>
      </c>
      <c r="D236" s="103">
        <v>4.4800000000000004</v>
      </c>
      <c r="E236" s="103">
        <v>3.82</v>
      </c>
    </row>
    <row r="239" spans="1:16">
      <c r="A239" s="14" t="s">
        <v>93</v>
      </c>
    </row>
    <row r="240" spans="1:16" ht="90">
      <c r="A240" s="12"/>
      <c r="B240" s="12" t="s">
        <v>94</v>
      </c>
      <c r="C240" s="12" t="s">
        <v>95</v>
      </c>
      <c r="D240" s="12" t="s">
        <v>96</v>
      </c>
      <c r="E240" s="12"/>
      <c r="F240" s="12" t="s">
        <v>97</v>
      </c>
    </row>
    <row r="241" spans="1:6" ht="45">
      <c r="A241" s="8" t="s">
        <v>98</v>
      </c>
      <c r="B241">
        <v>83.055999999999997</v>
      </c>
      <c r="C241">
        <v>92.789000000000001</v>
      </c>
      <c r="D241">
        <f>C241-B241</f>
        <v>9.7330000000000041</v>
      </c>
      <c r="F241">
        <f>D241/9.733</f>
        <v>1.0000000000000004</v>
      </c>
    </row>
    <row r="242" spans="1:6" ht="30">
      <c r="A242" s="8" t="s">
        <v>99</v>
      </c>
      <c r="B242">
        <v>84.438000000000002</v>
      </c>
      <c r="C242">
        <v>116.364</v>
      </c>
      <c r="D242">
        <f>C242-B242</f>
        <v>31.926000000000002</v>
      </c>
      <c r="F242">
        <f>D242/9.733</f>
        <v>3.2801808281105518</v>
      </c>
    </row>
    <row r="243" spans="1:6" ht="45">
      <c r="A243" s="8" t="s">
        <v>100</v>
      </c>
      <c r="B243">
        <v>138.71199999999999</v>
      </c>
      <c r="C243">
        <v>157.06</v>
      </c>
      <c r="D243">
        <f>C243-B243</f>
        <v>18.348000000000013</v>
      </c>
      <c r="F243">
        <f>D243/18.348</f>
        <v>1.0000000000000007</v>
      </c>
    </row>
    <row r="244" spans="1:6" ht="30">
      <c r="A244" s="8" t="s">
        <v>101</v>
      </c>
      <c r="B244">
        <v>134.077</v>
      </c>
      <c r="C244">
        <v>184.68</v>
      </c>
      <c r="D244">
        <f>C244-B244</f>
        <v>50.603000000000009</v>
      </c>
      <c r="F244">
        <f>D244/18.348</f>
        <v>2.7579572705471991</v>
      </c>
    </row>
  </sheetData>
  <mergeCells count="78">
    <mergeCell ref="B231:C231"/>
    <mergeCell ref="D231:E231"/>
    <mergeCell ref="AU10:BC10"/>
    <mergeCell ref="B2:J2"/>
    <mergeCell ref="K2:S2"/>
    <mergeCell ref="T2:AB2"/>
    <mergeCell ref="AC2:AK2"/>
    <mergeCell ref="AL2:AT2"/>
    <mergeCell ref="AU2:BC2"/>
    <mergeCell ref="B10:J10"/>
    <mergeCell ref="K10:S10"/>
    <mergeCell ref="T10:AB10"/>
    <mergeCell ref="AC10:AK10"/>
    <mergeCell ref="AL10:AT10"/>
    <mergeCell ref="AL26:AT26"/>
    <mergeCell ref="AU26:BC26"/>
    <mergeCell ref="AU18:BC18"/>
    <mergeCell ref="Q35:S35"/>
    <mergeCell ref="B26:J26"/>
    <mergeCell ref="K26:S26"/>
    <mergeCell ref="T26:AB26"/>
    <mergeCell ref="AC26:AK26"/>
    <mergeCell ref="B35:D35"/>
    <mergeCell ref="E35:G35"/>
    <mergeCell ref="H35:J35"/>
    <mergeCell ref="K35:M35"/>
    <mergeCell ref="N35:P35"/>
    <mergeCell ref="B18:J18"/>
    <mergeCell ref="K18:S18"/>
    <mergeCell ref="T18:AB18"/>
    <mergeCell ref="AC18:AK18"/>
    <mergeCell ref="AL18:AT18"/>
    <mergeCell ref="AD69:AE69"/>
    <mergeCell ref="AG69:AH69"/>
    <mergeCell ref="AJ69:AK69"/>
    <mergeCell ref="B70:J70"/>
    <mergeCell ref="K70:S70"/>
    <mergeCell ref="T70:AB70"/>
    <mergeCell ref="AD78:AE78"/>
    <mergeCell ref="AG78:AH78"/>
    <mergeCell ref="AJ78:AK78"/>
    <mergeCell ref="B79:J79"/>
    <mergeCell ref="K79:S79"/>
    <mergeCell ref="T79:AB79"/>
    <mergeCell ref="AD88:AE88"/>
    <mergeCell ref="AG88:AH88"/>
    <mergeCell ref="AJ88:AK88"/>
    <mergeCell ref="B89:J89"/>
    <mergeCell ref="K89:S89"/>
    <mergeCell ref="T89:AB89"/>
    <mergeCell ref="AJ106:AL106"/>
    <mergeCell ref="B107:J107"/>
    <mergeCell ref="K107:S107"/>
    <mergeCell ref="T107:AB107"/>
    <mergeCell ref="AD97:AE97"/>
    <mergeCell ref="AG97:AH97"/>
    <mergeCell ref="AJ97:AK97"/>
    <mergeCell ref="B98:J98"/>
    <mergeCell ref="K98:S98"/>
    <mergeCell ref="T98:AB98"/>
    <mergeCell ref="B140:D140"/>
    <mergeCell ref="E140:G140"/>
    <mergeCell ref="H140:J140"/>
    <mergeCell ref="AD106:AE106"/>
    <mergeCell ref="AG106:AI106"/>
    <mergeCell ref="B116:J116"/>
    <mergeCell ref="K116:T116"/>
    <mergeCell ref="U116:AB116"/>
    <mergeCell ref="B124:J124"/>
    <mergeCell ref="B132:J132"/>
    <mergeCell ref="B214:F214"/>
    <mergeCell ref="K214:O214"/>
    <mergeCell ref="B182:F182"/>
    <mergeCell ref="B166:F166"/>
    <mergeCell ref="K166:O166"/>
    <mergeCell ref="K182:O182"/>
    <mergeCell ref="B198:F198"/>
    <mergeCell ref="K198:O198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E27B2-CEC4-4C4D-A0A0-56A3D8B9E02B}">
  <dimension ref="A1:AG429"/>
  <sheetViews>
    <sheetView workbookViewId="0">
      <selection activeCell="D158" sqref="D158"/>
    </sheetView>
  </sheetViews>
  <sheetFormatPr defaultRowHeight="15"/>
  <cols>
    <col min="1" max="1" width="28.42578125" customWidth="1"/>
    <col min="2" max="2" width="12.140625" customWidth="1"/>
  </cols>
  <sheetData>
    <row r="1" spans="2:17">
      <c r="B1" s="21" t="s">
        <v>115</v>
      </c>
    </row>
    <row r="2" spans="2:17">
      <c r="B2" s="20" t="s">
        <v>77</v>
      </c>
      <c r="O2" t="s">
        <v>81</v>
      </c>
      <c r="P2" t="s">
        <v>34</v>
      </c>
      <c r="Q2" t="s">
        <v>36</v>
      </c>
    </row>
    <row r="3" spans="2:17">
      <c r="B3" s="20" t="s">
        <v>63</v>
      </c>
      <c r="C3">
        <v>0.78739019449218361</v>
      </c>
      <c r="D3">
        <v>0.6699526467348319</v>
      </c>
      <c r="E3">
        <v>0.93550391465709137</v>
      </c>
      <c r="F3">
        <v>0.84581800667316631</v>
      </c>
      <c r="G3">
        <v>0.81482052969440077</v>
      </c>
      <c r="H3">
        <v>1.0623843524160885</v>
      </c>
      <c r="I3">
        <v>1.1997853767330442</v>
      </c>
      <c r="J3">
        <v>1.0419997097900884</v>
      </c>
      <c r="K3">
        <v>1.2287603409414816</v>
      </c>
      <c r="L3">
        <v>1.1670064221016061</v>
      </c>
      <c r="M3">
        <v>1.4732271137806789</v>
      </c>
      <c r="N3">
        <v>0.77335139198533831</v>
      </c>
      <c r="O3">
        <f>AVERAGE(C3:N3)</f>
        <v>1</v>
      </c>
      <c r="P3">
        <f>STDEV(C3:N3)</f>
        <v>0.23692410834332592</v>
      </c>
    </row>
    <row r="4" spans="2:17">
      <c r="B4" s="20" t="s">
        <v>82</v>
      </c>
      <c r="C4">
        <v>2.0807037157226906</v>
      </c>
      <c r="D4">
        <v>3.1088578400616389</v>
      </c>
      <c r="E4">
        <v>2.1430207039926326</v>
      </c>
      <c r="F4">
        <v>1.164784269717674</v>
      </c>
      <c r="G4">
        <v>1.4952335065736633</v>
      </c>
      <c r="H4">
        <v>1.6864167948785287</v>
      </c>
      <c r="I4">
        <v>0.82228042341307506</v>
      </c>
      <c r="J4">
        <v>1.8033260712731018</v>
      </c>
      <c r="K4">
        <v>1.1986015063224313</v>
      </c>
      <c r="L4">
        <v>2.0089076777430588</v>
      </c>
      <c r="M4">
        <v>1.956843027093752</v>
      </c>
      <c r="N4">
        <v>1.8610964693660668</v>
      </c>
      <c r="O4">
        <f>AVERAGE(C4:N4)</f>
        <v>1.7775060005131929</v>
      </c>
      <c r="P4">
        <f>STDEV(C4:N4)</f>
        <v>0.58793779522923661</v>
      </c>
      <c r="Q4">
        <f>TTEST(C3:N3,C4:N4,2,2)</f>
        <v>3.284270361600822E-4</v>
      </c>
    </row>
    <row r="5" spans="2:17">
      <c r="B5" s="20"/>
    </row>
    <row r="6" spans="2:17">
      <c r="B6" s="20" t="s">
        <v>76</v>
      </c>
      <c r="O6" t="s">
        <v>81</v>
      </c>
      <c r="P6" t="s">
        <v>34</v>
      </c>
      <c r="Q6" t="s">
        <v>36</v>
      </c>
    </row>
    <row r="7" spans="2:17">
      <c r="B7" s="20" t="s">
        <v>63</v>
      </c>
      <c r="C7">
        <v>0.71246527554318539</v>
      </c>
      <c r="D7">
        <v>0.85613855482525014</v>
      </c>
      <c r="E7">
        <v>0.61443733970561332</v>
      </c>
      <c r="F7">
        <v>0.87446540425570385</v>
      </c>
      <c r="G7">
        <v>1.1918094497622549</v>
      </c>
      <c r="H7">
        <v>1.2358583717075515</v>
      </c>
      <c r="I7">
        <v>1.1957148305010374</v>
      </c>
      <c r="J7">
        <v>0.92199055660159401</v>
      </c>
      <c r="K7">
        <v>1.0674323318571337</v>
      </c>
      <c r="L7">
        <v>1.2173544897000732</v>
      </c>
      <c r="M7">
        <v>1.0300614388109011</v>
      </c>
      <c r="N7">
        <v>1.0822719567297017</v>
      </c>
      <c r="O7">
        <f>AVERAGE(C7:N7)</f>
        <v>1</v>
      </c>
      <c r="P7">
        <f>STDEV(C7:N7)</f>
        <v>0.20539586968454898</v>
      </c>
    </row>
    <row r="8" spans="2:17">
      <c r="B8" s="20" t="s">
        <v>82</v>
      </c>
      <c r="C8">
        <v>3.7161282636202575</v>
      </c>
      <c r="D8">
        <v>3.6086249520982023</v>
      </c>
      <c r="E8">
        <v>2.8664306339377283</v>
      </c>
      <c r="F8">
        <v>0.75260230650705595</v>
      </c>
      <c r="G8">
        <v>1.945170184537784</v>
      </c>
      <c r="H8">
        <v>1.81205113264215</v>
      </c>
      <c r="I8">
        <v>1.1053235391262122</v>
      </c>
      <c r="J8">
        <v>1.7764180661369915</v>
      </c>
      <c r="K8">
        <v>1.2806586968823181</v>
      </c>
      <c r="L8" s="15">
        <v>0.75613179523646656</v>
      </c>
      <c r="M8" s="15">
        <v>0.69328323416335447</v>
      </c>
      <c r="N8" s="15">
        <v>0.65809487303991365</v>
      </c>
      <c r="O8">
        <f>AVERAGE(C8:N8)</f>
        <v>1.7475764731607029</v>
      </c>
      <c r="P8">
        <f>STDEV(C8:N8)</f>
        <v>1.1093202625241008</v>
      </c>
      <c r="Q8">
        <f>TTEST(C7:N7,C8:N8,2,2)</f>
        <v>3.1610525092331324E-2</v>
      </c>
    </row>
    <row r="10" spans="2:17">
      <c r="B10" s="14" t="s">
        <v>116</v>
      </c>
    </row>
    <row r="11" spans="2:17">
      <c r="B11" t="s">
        <v>102</v>
      </c>
      <c r="O11" t="s">
        <v>81</v>
      </c>
      <c r="P11" t="s">
        <v>34</v>
      </c>
      <c r="Q11" t="s">
        <v>36</v>
      </c>
    </row>
    <row r="12" spans="2:17">
      <c r="B12" s="20" t="s">
        <v>63</v>
      </c>
      <c r="C12">
        <v>0.66403628700297479</v>
      </c>
      <c r="D12">
        <v>0.80626946273169176</v>
      </c>
      <c r="E12">
        <v>0.71169647057092089</v>
      </c>
      <c r="F12">
        <v>0.86713828436501883</v>
      </c>
      <c r="G12">
        <v>0.89771784992309445</v>
      </c>
      <c r="H12">
        <v>1.2434374936206594</v>
      </c>
      <c r="I12">
        <v>1.0205408889695136</v>
      </c>
      <c r="J12">
        <v>1.2305761923979264</v>
      </c>
      <c r="K12">
        <v>1.1090573626765061</v>
      </c>
      <c r="L12">
        <v>1.1561543273990105</v>
      </c>
      <c r="M12">
        <v>1.3007412356499419</v>
      </c>
      <c r="N12">
        <v>0.99263414469273004</v>
      </c>
      <c r="O12">
        <v>0.999999999999999</v>
      </c>
      <c r="P12">
        <v>0.21346966724973776</v>
      </c>
    </row>
    <row r="13" spans="2:17">
      <c r="B13" s="20" t="s">
        <v>82</v>
      </c>
      <c r="C13">
        <v>1.0347871088839815</v>
      </c>
      <c r="D13">
        <v>1.3373100492734014</v>
      </c>
      <c r="E13">
        <v>1.4941593176678982</v>
      </c>
      <c r="F13">
        <v>1.8716802428814669</v>
      </c>
      <c r="G13">
        <v>1.9783997828880142</v>
      </c>
      <c r="H13">
        <v>2.4526374444038948</v>
      </c>
      <c r="I13">
        <v>1.1167714666783763</v>
      </c>
      <c r="J13">
        <v>1.3559782018792359</v>
      </c>
      <c r="K13">
        <v>1.1561543273990134</v>
      </c>
      <c r="L13">
        <v>0.93584012144073569</v>
      </c>
      <c r="M13">
        <v>0.80906862753718956</v>
      </c>
      <c r="N13">
        <v>0.87924308372077475</v>
      </c>
      <c r="O13">
        <v>1.3685024812211652</v>
      </c>
      <c r="P13">
        <v>0.50242996498330084</v>
      </c>
      <c r="Q13">
        <v>2.885927893594779E-2</v>
      </c>
    </row>
    <row r="14" spans="2:17">
      <c r="B14" s="20"/>
    </row>
    <row r="15" spans="2:17">
      <c r="B15" s="21" t="s">
        <v>123</v>
      </c>
    </row>
    <row r="16" spans="2:17">
      <c r="B16" s="21" t="s">
        <v>124</v>
      </c>
      <c r="C16" s="14"/>
      <c r="D16" s="14"/>
      <c r="E16" s="14"/>
      <c r="F16" s="14"/>
      <c r="G16" s="14" t="s">
        <v>125</v>
      </c>
    </row>
    <row r="17" spans="2:10" ht="60">
      <c r="B17" s="22" t="s">
        <v>114</v>
      </c>
      <c r="C17" s="22" t="s">
        <v>104</v>
      </c>
      <c r="D17" s="23" t="s">
        <v>105</v>
      </c>
      <c r="E17" s="37" t="s">
        <v>106</v>
      </c>
      <c r="G17" s="22" t="s">
        <v>114</v>
      </c>
      <c r="H17" s="60" t="s">
        <v>104</v>
      </c>
      <c r="I17" s="61" t="s">
        <v>105</v>
      </c>
      <c r="J17" s="37" t="s">
        <v>106</v>
      </c>
    </row>
    <row r="18" spans="2:10" ht="30">
      <c r="B18" s="24">
        <v>6435</v>
      </c>
      <c r="C18" s="24" t="s">
        <v>107</v>
      </c>
      <c r="D18" s="24">
        <v>26.4</v>
      </c>
      <c r="E18" s="38">
        <v>32.64</v>
      </c>
      <c r="G18" s="28">
        <v>5686</v>
      </c>
      <c r="H18" s="28" t="s">
        <v>107</v>
      </c>
      <c r="I18" s="24">
        <v>22.9</v>
      </c>
      <c r="J18" s="24">
        <v>30.04</v>
      </c>
    </row>
    <row r="19" spans="2:10">
      <c r="B19" s="24">
        <v>6442</v>
      </c>
      <c r="C19" s="24" t="s">
        <v>107</v>
      </c>
      <c r="D19" s="24">
        <v>25.8</v>
      </c>
      <c r="E19" s="30">
        <v>33.35</v>
      </c>
      <c r="G19" s="24">
        <v>5629</v>
      </c>
      <c r="H19" s="24" t="s">
        <v>107</v>
      </c>
      <c r="I19" s="24">
        <v>23.8</v>
      </c>
      <c r="J19" s="66">
        <v>25.6</v>
      </c>
    </row>
    <row r="20" spans="2:10">
      <c r="B20" s="24">
        <v>6413</v>
      </c>
      <c r="C20" s="24" t="s">
        <v>107</v>
      </c>
      <c r="D20" s="24">
        <v>30.1</v>
      </c>
      <c r="E20" s="30">
        <v>31.19</v>
      </c>
      <c r="G20" s="24">
        <v>5632</v>
      </c>
      <c r="H20" s="24" t="s">
        <v>107</v>
      </c>
      <c r="I20" s="24">
        <v>23.8</v>
      </c>
      <c r="J20" s="32">
        <v>27.85</v>
      </c>
    </row>
    <row r="21" spans="2:10">
      <c r="B21" s="24">
        <v>6461</v>
      </c>
      <c r="C21" s="24" t="s">
        <v>107</v>
      </c>
      <c r="D21" s="24">
        <v>27.4</v>
      </c>
      <c r="E21" s="30">
        <v>29.89</v>
      </c>
      <c r="G21" s="24">
        <v>5604</v>
      </c>
      <c r="H21" s="24" t="s">
        <v>107</v>
      </c>
      <c r="I21" s="24">
        <v>29</v>
      </c>
      <c r="J21" s="32">
        <v>33.74</v>
      </c>
    </row>
    <row r="22" spans="2:10">
      <c r="B22" s="24">
        <v>6430</v>
      </c>
      <c r="C22" s="24" t="s">
        <v>107</v>
      </c>
      <c r="D22" s="24">
        <v>30</v>
      </c>
      <c r="E22" s="30">
        <v>31.93</v>
      </c>
      <c r="G22" s="24">
        <v>5636</v>
      </c>
      <c r="H22" s="24" t="s">
        <v>107</v>
      </c>
      <c r="I22" s="24">
        <v>27.4</v>
      </c>
      <c r="J22" s="32">
        <v>32.08</v>
      </c>
    </row>
    <row r="23" spans="2:10">
      <c r="B23" s="24">
        <v>6457</v>
      </c>
      <c r="C23" s="24" t="s">
        <v>107</v>
      </c>
      <c r="D23" s="24">
        <v>31</v>
      </c>
      <c r="E23" s="30">
        <v>36.32</v>
      </c>
      <c r="G23" s="24">
        <v>5637</v>
      </c>
      <c r="H23" s="24" t="s">
        <v>107</v>
      </c>
      <c r="I23" s="24">
        <v>30</v>
      </c>
      <c r="J23" s="32">
        <v>38.799999999999997</v>
      </c>
    </row>
    <row r="24" spans="2:10">
      <c r="B24" s="24">
        <v>6450</v>
      </c>
      <c r="C24" s="24" t="s">
        <v>107</v>
      </c>
      <c r="D24" s="24">
        <v>30.2</v>
      </c>
      <c r="E24" s="30">
        <v>46.3</v>
      </c>
      <c r="G24" s="24">
        <v>5677</v>
      </c>
      <c r="H24" s="24" t="s">
        <v>107</v>
      </c>
      <c r="I24" s="24">
        <v>30.2</v>
      </c>
      <c r="J24" s="32">
        <v>37.75</v>
      </c>
    </row>
    <row r="25" spans="2:10" ht="15.75" thickBot="1">
      <c r="B25" s="25">
        <v>6418</v>
      </c>
      <c r="C25" s="25" t="s">
        <v>107</v>
      </c>
      <c r="D25" s="25">
        <v>30.5</v>
      </c>
      <c r="E25" s="29">
        <v>39.159999999999997</v>
      </c>
      <c r="G25" s="25">
        <v>5700</v>
      </c>
      <c r="H25" s="25" t="s">
        <v>107</v>
      </c>
      <c r="I25" s="25">
        <v>27.6</v>
      </c>
      <c r="J25" s="35">
        <v>42.69</v>
      </c>
    </row>
    <row r="26" spans="2:10">
      <c r="B26" s="27">
        <v>6444</v>
      </c>
      <c r="C26" s="27" t="s">
        <v>108</v>
      </c>
      <c r="D26" s="27">
        <v>26.7</v>
      </c>
      <c r="E26" s="64">
        <v>21.01</v>
      </c>
      <c r="G26" s="27">
        <v>5639</v>
      </c>
      <c r="H26" s="27" t="s">
        <v>108</v>
      </c>
      <c r="I26" s="27">
        <v>23.3</v>
      </c>
      <c r="J26" s="31">
        <v>25.2</v>
      </c>
    </row>
    <row r="27" spans="2:10">
      <c r="B27" s="24">
        <v>6458</v>
      </c>
      <c r="C27" s="24" t="s">
        <v>108</v>
      </c>
      <c r="D27" s="24">
        <v>29.6</v>
      </c>
      <c r="E27" s="30">
        <v>35.58</v>
      </c>
      <c r="G27" s="24">
        <v>5652</v>
      </c>
      <c r="H27" s="24" t="s">
        <v>108</v>
      </c>
      <c r="I27" s="24">
        <v>24.4</v>
      </c>
      <c r="J27" s="32">
        <v>22.35</v>
      </c>
    </row>
    <row r="28" spans="2:10">
      <c r="B28" s="24">
        <v>6459</v>
      </c>
      <c r="C28" s="24" t="s">
        <v>108</v>
      </c>
      <c r="D28" s="24">
        <v>29</v>
      </c>
      <c r="E28" s="30">
        <v>31.58</v>
      </c>
      <c r="G28" s="24">
        <v>5653</v>
      </c>
      <c r="H28" s="24" t="s">
        <v>108</v>
      </c>
      <c r="I28" s="24">
        <v>25.1</v>
      </c>
      <c r="J28" s="32">
        <v>20.82</v>
      </c>
    </row>
    <row r="29" spans="2:10">
      <c r="B29" s="24">
        <v>4892</v>
      </c>
      <c r="C29" s="24" t="s">
        <v>108</v>
      </c>
      <c r="D29" s="24">
        <v>30</v>
      </c>
      <c r="E29" s="30">
        <v>20.309999999999999</v>
      </c>
      <c r="G29" s="24">
        <v>5627</v>
      </c>
      <c r="H29" s="24" t="s">
        <v>108</v>
      </c>
      <c r="I29" s="24">
        <v>26.8</v>
      </c>
      <c r="J29" s="31">
        <v>23.6</v>
      </c>
    </row>
    <row r="30" spans="2:10">
      <c r="B30" s="24">
        <v>6406</v>
      </c>
      <c r="C30" s="24" t="s">
        <v>108</v>
      </c>
      <c r="D30" s="28">
        <v>26</v>
      </c>
      <c r="E30" s="30">
        <v>23.47</v>
      </c>
      <c r="G30" s="24">
        <v>5633</v>
      </c>
      <c r="H30" s="24" t="s">
        <v>108</v>
      </c>
      <c r="I30" s="24">
        <v>25.3</v>
      </c>
      <c r="J30" s="32">
        <v>21.55</v>
      </c>
    </row>
    <row r="31" spans="2:10">
      <c r="B31" s="24">
        <v>6487</v>
      </c>
      <c r="C31" s="24" t="s">
        <v>108</v>
      </c>
      <c r="D31" s="24">
        <v>25</v>
      </c>
      <c r="E31" s="30">
        <v>36.700000000000003</v>
      </c>
      <c r="G31" s="24">
        <v>5638</v>
      </c>
      <c r="H31" s="24" t="s">
        <v>108</v>
      </c>
      <c r="I31" s="24">
        <v>27.8</v>
      </c>
      <c r="J31" s="32">
        <v>31.78</v>
      </c>
    </row>
    <row r="32" spans="2:10">
      <c r="B32" s="24">
        <v>7146</v>
      </c>
      <c r="C32" s="24" t="s">
        <v>108</v>
      </c>
      <c r="D32" s="24">
        <v>24.6</v>
      </c>
      <c r="E32" s="30">
        <v>26.84</v>
      </c>
      <c r="G32" s="24">
        <v>5670</v>
      </c>
      <c r="H32" s="24" t="s">
        <v>108</v>
      </c>
      <c r="I32" s="24">
        <v>26</v>
      </c>
      <c r="J32" s="32">
        <v>37.270000000000003</v>
      </c>
    </row>
    <row r="33" spans="2:10">
      <c r="B33" s="24">
        <v>6463</v>
      </c>
      <c r="C33" s="24" t="s">
        <v>108</v>
      </c>
      <c r="D33" s="24">
        <v>25.6</v>
      </c>
      <c r="E33" s="30">
        <v>36.08</v>
      </c>
      <c r="G33" s="24">
        <v>5688</v>
      </c>
      <c r="H33" s="24" t="s">
        <v>108</v>
      </c>
      <c r="I33" s="24">
        <v>27.7</v>
      </c>
      <c r="J33" s="32">
        <v>37.700000000000003</v>
      </c>
    </row>
    <row r="34" spans="2:10">
      <c r="B34" s="24">
        <v>6498</v>
      </c>
      <c r="C34" s="24" t="s">
        <v>108</v>
      </c>
      <c r="D34" s="24">
        <v>29.5</v>
      </c>
      <c r="E34" s="30">
        <v>36.51</v>
      </c>
      <c r="G34" s="24">
        <v>5675</v>
      </c>
      <c r="H34" s="24" t="s">
        <v>108</v>
      </c>
      <c r="I34" s="24">
        <v>27.4</v>
      </c>
      <c r="J34" s="32">
        <v>33.01</v>
      </c>
    </row>
    <row r="35" spans="2:10" ht="15.75" thickBot="1">
      <c r="B35" s="25">
        <v>6460</v>
      </c>
      <c r="C35" s="25" t="s">
        <v>108</v>
      </c>
      <c r="D35" s="25">
        <v>27.4</v>
      </c>
      <c r="E35" s="29">
        <v>28.98</v>
      </c>
      <c r="G35" s="24">
        <v>5695</v>
      </c>
      <c r="H35" s="24" t="s">
        <v>108</v>
      </c>
      <c r="I35" s="24">
        <v>32.1</v>
      </c>
      <c r="J35" s="32">
        <v>40.619999999999997</v>
      </c>
    </row>
    <row r="36" spans="2:10">
      <c r="B36" s="27">
        <v>6425</v>
      </c>
      <c r="C36" s="27" t="s">
        <v>109</v>
      </c>
      <c r="D36" s="27">
        <v>25.6</v>
      </c>
      <c r="E36" s="30">
        <v>30.13</v>
      </c>
      <c r="G36" s="24">
        <v>5774</v>
      </c>
      <c r="H36" s="24" t="s">
        <v>108</v>
      </c>
      <c r="I36" s="24">
        <v>26.2</v>
      </c>
      <c r="J36" s="32">
        <v>37.25</v>
      </c>
    </row>
    <row r="37" spans="2:10">
      <c r="B37" s="24">
        <v>6494</v>
      </c>
      <c r="C37" s="24" t="s">
        <v>109</v>
      </c>
      <c r="D37" s="24">
        <v>28.9</v>
      </c>
      <c r="E37" s="30">
        <v>36.24</v>
      </c>
      <c r="G37" s="24">
        <v>5803</v>
      </c>
      <c r="H37" s="24" t="s">
        <v>108</v>
      </c>
      <c r="I37" s="24">
        <v>24</v>
      </c>
      <c r="J37" s="32">
        <v>29.55</v>
      </c>
    </row>
    <row r="38" spans="2:10">
      <c r="B38" s="24">
        <v>6481</v>
      </c>
      <c r="C38" s="24" t="s">
        <v>109</v>
      </c>
      <c r="D38" s="24">
        <v>28.3</v>
      </c>
      <c r="E38" s="30">
        <v>25.93</v>
      </c>
      <c r="G38" s="24">
        <v>5816</v>
      </c>
      <c r="H38" s="24" t="s">
        <v>108</v>
      </c>
      <c r="I38" s="24">
        <v>26.2</v>
      </c>
      <c r="J38" s="32">
        <v>27.95</v>
      </c>
    </row>
    <row r="39" spans="2:10" s="65" customFormat="1">
      <c r="B39" s="24">
        <v>6432</v>
      </c>
      <c r="C39" s="24" t="s">
        <v>109</v>
      </c>
      <c r="D39" s="24">
        <v>31</v>
      </c>
      <c r="E39" s="30">
        <v>31.44</v>
      </c>
      <c r="G39" s="24">
        <v>5817</v>
      </c>
      <c r="H39" s="24" t="s">
        <v>108</v>
      </c>
      <c r="I39" s="24">
        <v>30.8</v>
      </c>
      <c r="J39" s="32">
        <v>29.11</v>
      </c>
    </row>
    <row r="40" spans="2:10">
      <c r="B40" s="24">
        <v>6436</v>
      </c>
      <c r="C40" s="24" t="s">
        <v>109</v>
      </c>
      <c r="D40" s="24">
        <v>26.4</v>
      </c>
      <c r="E40" s="30">
        <v>32.74</v>
      </c>
      <c r="G40" s="24">
        <v>5824</v>
      </c>
      <c r="H40" s="24" t="s">
        <v>108</v>
      </c>
      <c r="I40" s="24">
        <v>26.7</v>
      </c>
      <c r="J40" s="32">
        <v>30.06</v>
      </c>
    </row>
    <row r="41" spans="2:10">
      <c r="B41" s="24">
        <v>6440</v>
      </c>
      <c r="C41" s="24" t="s">
        <v>109</v>
      </c>
      <c r="D41" s="24">
        <v>29.5</v>
      </c>
      <c r="E41" s="30">
        <v>34.07</v>
      </c>
      <c r="G41" s="24">
        <v>5825</v>
      </c>
      <c r="H41" s="24" t="s">
        <v>108</v>
      </c>
      <c r="I41" s="24">
        <v>24.3</v>
      </c>
      <c r="J41" s="32">
        <v>27.77</v>
      </c>
    </row>
    <row r="42" spans="2:10">
      <c r="B42" s="24">
        <v>5800</v>
      </c>
      <c r="C42" s="24" t="s">
        <v>109</v>
      </c>
      <c r="D42" s="24">
        <v>27.4</v>
      </c>
      <c r="E42" s="30">
        <v>32.14</v>
      </c>
      <c r="G42" s="24">
        <v>5801</v>
      </c>
      <c r="H42" s="24" t="s">
        <v>108</v>
      </c>
      <c r="I42" s="24">
        <v>26.8</v>
      </c>
      <c r="J42" s="32">
        <v>30.13</v>
      </c>
    </row>
    <row r="43" spans="2:10">
      <c r="B43" s="24">
        <v>6486</v>
      </c>
      <c r="C43" s="24" t="s">
        <v>109</v>
      </c>
      <c r="D43" s="24">
        <v>26.2</v>
      </c>
      <c r="E43" s="30">
        <v>26.34</v>
      </c>
      <c r="G43" s="24">
        <v>5802</v>
      </c>
      <c r="H43" s="24" t="s">
        <v>108</v>
      </c>
      <c r="I43" s="24">
        <v>27.3</v>
      </c>
      <c r="J43" s="32">
        <v>29</v>
      </c>
    </row>
    <row r="44" spans="2:10" ht="15.75" thickBot="1">
      <c r="B44" s="25">
        <v>6480</v>
      </c>
      <c r="C44" s="25" t="s">
        <v>109</v>
      </c>
      <c r="D44" s="25">
        <v>32.6</v>
      </c>
      <c r="E44" s="29">
        <v>39.9</v>
      </c>
      <c r="G44" s="25">
        <v>5805</v>
      </c>
      <c r="H44" s="25" t="s">
        <v>108</v>
      </c>
      <c r="I44" s="25">
        <v>27.1</v>
      </c>
      <c r="J44" s="33">
        <v>28.4</v>
      </c>
    </row>
    <row r="45" spans="2:10">
      <c r="B45" s="27">
        <v>6401</v>
      </c>
      <c r="C45" s="27" t="s">
        <v>110</v>
      </c>
      <c r="D45" s="27">
        <v>27</v>
      </c>
      <c r="E45" s="30">
        <v>31.64</v>
      </c>
      <c r="G45" s="27">
        <v>5615</v>
      </c>
      <c r="H45" s="27" t="s">
        <v>109</v>
      </c>
      <c r="I45" s="27">
        <v>24.8</v>
      </c>
      <c r="J45" s="34">
        <v>36.64</v>
      </c>
    </row>
    <row r="46" spans="2:10">
      <c r="B46" s="24">
        <v>6483</v>
      </c>
      <c r="C46" s="24" t="s">
        <v>110</v>
      </c>
      <c r="D46" s="24">
        <v>26.5</v>
      </c>
      <c r="E46" s="30">
        <v>26.3</v>
      </c>
      <c r="G46" s="24">
        <v>5667</v>
      </c>
      <c r="H46" s="24" t="s">
        <v>109</v>
      </c>
      <c r="I46" s="24">
        <v>26.4</v>
      </c>
      <c r="J46" s="32">
        <v>36.28</v>
      </c>
    </row>
    <row r="47" spans="2:10">
      <c r="B47" s="24">
        <v>6491</v>
      </c>
      <c r="C47" s="24" t="s">
        <v>110</v>
      </c>
      <c r="D47" s="24">
        <v>27.8</v>
      </c>
      <c r="E47" s="30">
        <v>30.78</v>
      </c>
      <c r="G47" s="24">
        <v>5692</v>
      </c>
      <c r="H47" s="24" t="s">
        <v>109</v>
      </c>
      <c r="I47" s="24">
        <v>33</v>
      </c>
      <c r="J47" s="32">
        <v>37.549999999999997</v>
      </c>
    </row>
    <row r="48" spans="2:10">
      <c r="B48" s="24">
        <v>6476</v>
      </c>
      <c r="C48" s="24" t="s">
        <v>110</v>
      </c>
      <c r="D48" s="24">
        <v>27.7</v>
      </c>
      <c r="E48" s="30">
        <v>41.11</v>
      </c>
      <c r="G48" s="24">
        <v>5607</v>
      </c>
      <c r="H48" s="24" t="s">
        <v>109</v>
      </c>
      <c r="I48" s="24">
        <v>31</v>
      </c>
      <c r="J48" s="32">
        <v>35.72</v>
      </c>
    </row>
    <row r="49" spans="2:10">
      <c r="B49" s="24">
        <v>6488</v>
      </c>
      <c r="C49" s="24" t="s">
        <v>110</v>
      </c>
      <c r="D49" s="24">
        <v>26.2</v>
      </c>
      <c r="E49" s="30">
        <v>36.24</v>
      </c>
      <c r="G49" s="24">
        <v>5647</v>
      </c>
      <c r="H49" s="24" t="s">
        <v>109</v>
      </c>
      <c r="I49" s="24">
        <v>30.1</v>
      </c>
      <c r="J49" s="32">
        <v>40.97</v>
      </c>
    </row>
    <row r="50" spans="2:10">
      <c r="B50" s="24">
        <v>6448</v>
      </c>
      <c r="C50" s="24" t="s">
        <v>110</v>
      </c>
      <c r="D50" s="24">
        <v>27.7</v>
      </c>
      <c r="E50" s="30">
        <v>31.16</v>
      </c>
      <c r="G50" s="24">
        <v>5648</v>
      </c>
      <c r="H50" s="24" t="s">
        <v>109</v>
      </c>
      <c r="I50" s="24">
        <v>28.6</v>
      </c>
      <c r="J50" s="32">
        <v>30.93</v>
      </c>
    </row>
    <row r="51" spans="2:10">
      <c r="B51" s="24">
        <v>6500</v>
      </c>
      <c r="C51" s="24" t="s">
        <v>110</v>
      </c>
      <c r="D51" s="24">
        <v>28.9</v>
      </c>
      <c r="E51" s="30">
        <v>34.409999999999997</v>
      </c>
      <c r="G51" s="24">
        <v>5650</v>
      </c>
      <c r="H51" s="24" t="s">
        <v>109</v>
      </c>
      <c r="I51" s="24">
        <v>30</v>
      </c>
      <c r="J51" s="32">
        <v>31.82</v>
      </c>
    </row>
    <row r="52" spans="2:10" ht="15.75" thickBot="1">
      <c r="B52" s="25">
        <v>6443</v>
      </c>
      <c r="C52" s="25" t="s">
        <v>110</v>
      </c>
      <c r="D52" s="25">
        <v>30.5</v>
      </c>
      <c r="E52" s="29">
        <v>31.5</v>
      </c>
      <c r="G52" s="24">
        <v>5683</v>
      </c>
      <c r="H52" s="24" t="s">
        <v>109</v>
      </c>
      <c r="I52" s="24">
        <v>28.9</v>
      </c>
      <c r="J52" s="32">
        <v>28.74</v>
      </c>
    </row>
    <row r="53" spans="2:10" ht="15.75" thickBot="1">
      <c r="B53" s="27">
        <v>6405</v>
      </c>
      <c r="C53" s="27" t="s">
        <v>111</v>
      </c>
      <c r="D53" s="27">
        <v>26.4</v>
      </c>
      <c r="E53" s="27">
        <v>21.15</v>
      </c>
      <c r="G53" s="25">
        <v>5804</v>
      </c>
      <c r="H53" s="25" t="s">
        <v>109</v>
      </c>
      <c r="I53" s="25">
        <v>24.2</v>
      </c>
      <c r="J53" s="35">
        <v>30.03</v>
      </c>
    </row>
    <row r="54" spans="2:10" s="65" customFormat="1">
      <c r="B54" s="24">
        <v>6407</v>
      </c>
      <c r="C54" s="24" t="s">
        <v>111</v>
      </c>
      <c r="D54" s="24">
        <v>26.1</v>
      </c>
      <c r="E54" s="24">
        <v>18.350000000000001</v>
      </c>
      <c r="G54" s="27">
        <v>5610</v>
      </c>
      <c r="H54" s="27" t="s">
        <v>110</v>
      </c>
      <c r="I54" s="27">
        <v>26</v>
      </c>
      <c r="J54" s="34">
        <v>28.4</v>
      </c>
    </row>
    <row r="55" spans="2:10">
      <c r="B55" s="24">
        <v>6426</v>
      </c>
      <c r="C55" s="24" t="s">
        <v>111</v>
      </c>
      <c r="D55" s="24">
        <v>26.1</v>
      </c>
      <c r="E55" s="24">
        <v>20.059999999999999</v>
      </c>
      <c r="G55" s="24">
        <v>5657</v>
      </c>
      <c r="H55" s="24" t="s">
        <v>110</v>
      </c>
      <c r="I55" s="24">
        <v>26.5</v>
      </c>
      <c r="J55" s="32">
        <v>29.4</v>
      </c>
    </row>
    <row r="56" spans="2:10">
      <c r="B56" s="24">
        <v>6493</v>
      </c>
      <c r="C56" s="24" t="s">
        <v>111</v>
      </c>
      <c r="D56" s="24">
        <v>28.9</v>
      </c>
      <c r="E56" s="30">
        <v>19</v>
      </c>
      <c r="G56" s="24">
        <v>5659</v>
      </c>
      <c r="H56" s="24" t="s">
        <v>110</v>
      </c>
      <c r="I56" s="24">
        <v>25.1</v>
      </c>
      <c r="J56" s="32">
        <v>28.15</v>
      </c>
    </row>
    <row r="57" spans="2:10" s="65" customFormat="1">
      <c r="B57" s="24">
        <v>6499</v>
      </c>
      <c r="C57" s="24" t="s">
        <v>111</v>
      </c>
      <c r="D57" s="24">
        <v>30.8</v>
      </c>
      <c r="E57" s="30">
        <v>29.1</v>
      </c>
      <c r="G57" s="24">
        <v>5621</v>
      </c>
      <c r="H57" s="24" t="s">
        <v>110</v>
      </c>
      <c r="I57" s="24">
        <v>25.9</v>
      </c>
      <c r="J57" s="32">
        <v>24.6</v>
      </c>
    </row>
    <row r="58" spans="2:10">
      <c r="B58" s="24">
        <v>6467</v>
      </c>
      <c r="C58" s="24" t="s">
        <v>111</v>
      </c>
      <c r="D58" s="24">
        <v>26</v>
      </c>
      <c r="E58" s="31">
        <v>25.9</v>
      </c>
      <c r="G58" s="24">
        <v>5622</v>
      </c>
      <c r="H58" s="24" t="s">
        <v>110</v>
      </c>
      <c r="I58" s="24">
        <v>27.4</v>
      </c>
      <c r="J58" s="32">
        <v>26.46</v>
      </c>
    </row>
    <row r="59" spans="2:10">
      <c r="B59" s="24">
        <v>6497</v>
      </c>
      <c r="C59" s="24" t="s">
        <v>111</v>
      </c>
      <c r="D59" s="24">
        <v>26.4</v>
      </c>
      <c r="E59" s="32">
        <v>17.02</v>
      </c>
      <c r="G59" s="24">
        <v>5651</v>
      </c>
      <c r="H59" s="24" t="s">
        <v>110</v>
      </c>
      <c r="I59" s="24">
        <v>32.700000000000003</v>
      </c>
      <c r="J59" s="32">
        <v>29.2</v>
      </c>
    </row>
    <row r="60" spans="2:10">
      <c r="B60" s="24">
        <v>6468</v>
      </c>
      <c r="C60" s="24" t="s">
        <v>111</v>
      </c>
      <c r="D60" s="24">
        <v>29.9</v>
      </c>
      <c r="E60" s="32">
        <v>16.48</v>
      </c>
      <c r="G60" s="24">
        <v>5666</v>
      </c>
      <c r="H60" s="24" t="s">
        <v>110</v>
      </c>
      <c r="I60" s="24">
        <v>26.9</v>
      </c>
      <c r="J60" s="32">
        <v>24.5</v>
      </c>
    </row>
    <row r="61" spans="2:10" ht="15.75" thickBot="1">
      <c r="B61" s="24">
        <v>6455</v>
      </c>
      <c r="C61" s="24" t="s">
        <v>111</v>
      </c>
      <c r="D61" s="24">
        <v>30.7</v>
      </c>
      <c r="E61" s="32">
        <v>16.5</v>
      </c>
      <c r="G61" s="25">
        <v>5685</v>
      </c>
      <c r="H61" s="25" t="s">
        <v>110</v>
      </c>
      <c r="I61" s="25">
        <v>30.6</v>
      </c>
      <c r="J61" s="35">
        <v>28.9</v>
      </c>
    </row>
    <row r="62" spans="2:10">
      <c r="B62" s="24">
        <v>6402</v>
      </c>
      <c r="C62" s="24" t="s">
        <v>111</v>
      </c>
      <c r="D62" s="24">
        <v>30</v>
      </c>
      <c r="E62" s="31">
        <v>28.1</v>
      </c>
      <c r="G62" s="27">
        <v>5612</v>
      </c>
      <c r="H62" s="27" t="s">
        <v>111</v>
      </c>
      <c r="I62" s="27">
        <v>27.6</v>
      </c>
      <c r="J62" s="31">
        <v>26.6</v>
      </c>
    </row>
    <row r="63" spans="2:10" ht="15.75" thickBot="1">
      <c r="B63" s="25">
        <v>6415</v>
      </c>
      <c r="C63" s="25" t="s">
        <v>111</v>
      </c>
      <c r="D63" s="25">
        <v>25.7</v>
      </c>
      <c r="E63" s="33">
        <v>20.6</v>
      </c>
      <c r="G63" s="24">
        <v>5614</v>
      </c>
      <c r="H63" s="24" t="s">
        <v>111</v>
      </c>
      <c r="I63" s="24">
        <v>27.3</v>
      </c>
      <c r="J63" s="31">
        <v>27.4</v>
      </c>
    </row>
    <row r="64" spans="2:10">
      <c r="B64" s="27">
        <v>6427</v>
      </c>
      <c r="C64" s="27" t="s">
        <v>112</v>
      </c>
      <c r="D64" s="27">
        <v>27</v>
      </c>
      <c r="E64" s="34">
        <v>27.35</v>
      </c>
      <c r="G64" s="24">
        <v>5687</v>
      </c>
      <c r="H64" s="24" t="s">
        <v>111</v>
      </c>
      <c r="I64" s="24">
        <v>23.2</v>
      </c>
      <c r="J64" s="32">
        <v>16.43</v>
      </c>
    </row>
    <row r="65" spans="2:10">
      <c r="B65" s="24">
        <v>6434</v>
      </c>
      <c r="C65" s="24" t="s">
        <v>112</v>
      </c>
      <c r="D65" s="24">
        <v>27.8</v>
      </c>
      <c r="E65" s="32">
        <v>36.619999999999997</v>
      </c>
      <c r="G65" s="24">
        <v>5608</v>
      </c>
      <c r="H65" s="24" t="s">
        <v>111</v>
      </c>
      <c r="I65" s="24">
        <v>25.2</v>
      </c>
      <c r="J65" s="32">
        <v>16.899999999999999</v>
      </c>
    </row>
    <row r="66" spans="2:10">
      <c r="B66" s="24">
        <v>6421</v>
      </c>
      <c r="C66" s="24" t="s">
        <v>112</v>
      </c>
      <c r="D66" s="24">
        <v>26.4</v>
      </c>
      <c r="E66" s="31">
        <v>30.5</v>
      </c>
      <c r="G66" s="24">
        <v>5611</v>
      </c>
      <c r="H66" s="24" t="s">
        <v>111</v>
      </c>
      <c r="I66" s="24">
        <v>30.5</v>
      </c>
      <c r="J66" s="31">
        <v>28</v>
      </c>
    </row>
    <row r="67" spans="2:10">
      <c r="B67" s="24">
        <v>6433</v>
      </c>
      <c r="C67" s="24" t="s">
        <v>112</v>
      </c>
      <c r="D67" s="24">
        <v>25.8</v>
      </c>
      <c r="E67" s="31">
        <v>26.4</v>
      </c>
      <c r="G67" s="24">
        <v>5671</v>
      </c>
      <c r="H67" s="24" t="s">
        <v>111</v>
      </c>
      <c r="I67" s="24">
        <v>28.6</v>
      </c>
      <c r="J67" s="31">
        <v>26</v>
      </c>
    </row>
    <row r="68" spans="2:10" s="65" customFormat="1">
      <c r="B68" s="24">
        <v>6449</v>
      </c>
      <c r="C68" s="24" t="s">
        <v>112</v>
      </c>
      <c r="D68" s="24">
        <v>25.2</v>
      </c>
      <c r="E68" s="32">
        <v>31.46</v>
      </c>
      <c r="G68" s="24">
        <v>5674</v>
      </c>
      <c r="H68" s="24" t="s">
        <v>111</v>
      </c>
      <c r="I68" s="24">
        <v>27.3</v>
      </c>
      <c r="J68" s="32">
        <v>21.96</v>
      </c>
    </row>
    <row r="69" spans="2:10">
      <c r="B69" s="24">
        <v>6473</v>
      </c>
      <c r="C69" s="24" t="s">
        <v>112</v>
      </c>
      <c r="D69" s="24">
        <v>22.2</v>
      </c>
      <c r="E69" s="32">
        <v>23.73</v>
      </c>
      <c r="G69" s="24">
        <v>5691</v>
      </c>
      <c r="H69" s="24" t="s">
        <v>111</v>
      </c>
      <c r="I69" s="24">
        <v>22.1</v>
      </c>
      <c r="J69" s="31">
        <v>18.7</v>
      </c>
    </row>
    <row r="70" spans="2:10">
      <c r="B70" s="24">
        <v>6496</v>
      </c>
      <c r="C70" s="24" t="s">
        <v>112</v>
      </c>
      <c r="D70" s="24">
        <v>30.7</v>
      </c>
      <c r="E70" s="32">
        <v>29.7</v>
      </c>
      <c r="G70" s="24">
        <v>5668</v>
      </c>
      <c r="H70" s="24" t="s">
        <v>111</v>
      </c>
      <c r="I70" s="24">
        <v>29.2</v>
      </c>
      <c r="J70" s="32">
        <v>23.68</v>
      </c>
    </row>
    <row r="71" spans="2:10" s="65" customFormat="1" ht="15.75" thickBot="1">
      <c r="B71" s="25">
        <v>8153</v>
      </c>
      <c r="C71" s="25" t="s">
        <v>112</v>
      </c>
      <c r="D71" s="25">
        <v>28.8</v>
      </c>
      <c r="E71" s="35">
        <v>35.369999999999997</v>
      </c>
      <c r="G71" s="24">
        <v>5694</v>
      </c>
      <c r="H71" s="24" t="s">
        <v>111</v>
      </c>
      <c r="I71" s="24">
        <v>28.4</v>
      </c>
      <c r="J71" s="32">
        <v>29.5</v>
      </c>
    </row>
    <row r="72" spans="2:10">
      <c r="B72" s="27">
        <v>6495</v>
      </c>
      <c r="C72" s="27" t="s">
        <v>113</v>
      </c>
      <c r="D72" s="27">
        <v>30.1</v>
      </c>
      <c r="E72" s="31">
        <v>28.3</v>
      </c>
      <c r="G72" s="24">
        <v>5699</v>
      </c>
      <c r="H72" s="24" t="s">
        <v>111</v>
      </c>
      <c r="I72" s="24">
        <v>28.1</v>
      </c>
      <c r="J72" s="32">
        <v>24.62</v>
      </c>
    </row>
    <row r="73" spans="2:10">
      <c r="B73" s="24">
        <v>6482</v>
      </c>
      <c r="C73" s="24" t="s">
        <v>113</v>
      </c>
      <c r="D73" s="24">
        <v>26.7</v>
      </c>
      <c r="E73" s="24">
        <v>29.12</v>
      </c>
      <c r="G73" s="24">
        <v>5807</v>
      </c>
      <c r="H73" s="24" t="s">
        <v>111</v>
      </c>
      <c r="I73" s="24">
        <v>27.5</v>
      </c>
      <c r="J73" s="32">
        <v>29.94</v>
      </c>
    </row>
    <row r="74" spans="2:10">
      <c r="B74" s="24">
        <v>6404</v>
      </c>
      <c r="C74" s="24" t="s">
        <v>113</v>
      </c>
      <c r="D74" s="24">
        <v>30.2</v>
      </c>
      <c r="E74" s="30">
        <v>32.799999999999997</v>
      </c>
      <c r="G74" s="24">
        <v>5809</v>
      </c>
      <c r="H74" s="24" t="s">
        <v>111</v>
      </c>
      <c r="I74" s="24">
        <v>24.8</v>
      </c>
      <c r="J74" s="32">
        <v>27.77</v>
      </c>
    </row>
    <row r="75" spans="2:10" s="65" customFormat="1">
      <c r="B75" s="24">
        <v>6411</v>
      </c>
      <c r="C75" s="24" t="s">
        <v>113</v>
      </c>
      <c r="D75" s="24">
        <v>28.4</v>
      </c>
      <c r="E75" s="30">
        <v>30.5</v>
      </c>
      <c r="G75" s="24">
        <v>5811</v>
      </c>
      <c r="H75" s="24" t="s">
        <v>111</v>
      </c>
      <c r="I75" s="24">
        <v>29.7</v>
      </c>
      <c r="J75" s="32">
        <v>20.11</v>
      </c>
    </row>
    <row r="76" spans="2:10">
      <c r="B76" s="24">
        <v>6428</v>
      </c>
      <c r="C76" s="24" t="s">
        <v>113</v>
      </c>
      <c r="D76" s="24">
        <v>30.9</v>
      </c>
      <c r="E76" s="24">
        <v>36.22</v>
      </c>
      <c r="G76" s="24">
        <v>5815</v>
      </c>
      <c r="H76" s="24" t="s">
        <v>111</v>
      </c>
      <c r="I76" s="24">
        <v>25.6</v>
      </c>
      <c r="J76" s="31">
        <v>18.399999999999999</v>
      </c>
    </row>
    <row r="77" spans="2:10">
      <c r="B77" s="24">
        <v>6424</v>
      </c>
      <c r="C77" s="24" t="s">
        <v>113</v>
      </c>
      <c r="D77" s="24">
        <v>26.8</v>
      </c>
      <c r="E77" s="24">
        <v>31.28</v>
      </c>
      <c r="G77" s="24">
        <v>5818</v>
      </c>
      <c r="H77" s="24" t="s">
        <v>111</v>
      </c>
      <c r="I77" s="24">
        <v>25.4</v>
      </c>
      <c r="J77" s="31">
        <v>18.5</v>
      </c>
    </row>
    <row r="78" spans="2:10">
      <c r="B78" s="24">
        <v>6454</v>
      </c>
      <c r="C78" s="24" t="s">
        <v>113</v>
      </c>
      <c r="D78" s="24">
        <v>25.2</v>
      </c>
      <c r="E78" s="24">
        <v>32.299999999999997</v>
      </c>
      <c r="G78" s="24">
        <v>5820</v>
      </c>
      <c r="H78" s="24" t="s">
        <v>111</v>
      </c>
      <c r="I78" s="24">
        <v>23.6</v>
      </c>
      <c r="J78" s="31">
        <v>22.6</v>
      </c>
    </row>
    <row r="79" spans="2:10">
      <c r="B79" s="24">
        <v>6469</v>
      </c>
      <c r="C79" s="24" t="s">
        <v>113</v>
      </c>
      <c r="D79" s="24">
        <v>26.9</v>
      </c>
      <c r="E79" s="24">
        <v>31.87</v>
      </c>
      <c r="G79" s="24">
        <v>5822</v>
      </c>
      <c r="H79" s="24" t="s">
        <v>111</v>
      </c>
      <c r="I79" s="24">
        <v>27.8</v>
      </c>
      <c r="J79" s="32">
        <v>31.27</v>
      </c>
    </row>
    <row r="80" spans="2:10" ht="15.75" thickBot="1">
      <c r="B80" s="25">
        <v>6412</v>
      </c>
      <c r="C80" s="25" t="s">
        <v>113</v>
      </c>
      <c r="D80" s="36">
        <v>27.6</v>
      </c>
      <c r="E80" s="25">
        <v>33.64</v>
      </c>
      <c r="G80" s="25">
        <v>5827</v>
      </c>
      <c r="H80" s="25" t="s">
        <v>111</v>
      </c>
      <c r="I80" s="25">
        <v>29.4</v>
      </c>
      <c r="J80" s="35">
        <v>29.91</v>
      </c>
    </row>
    <row r="81" spans="7:10">
      <c r="G81" s="27">
        <v>5616</v>
      </c>
      <c r="H81" s="27" t="s">
        <v>112</v>
      </c>
      <c r="I81" s="27">
        <v>25</v>
      </c>
      <c r="J81" s="27">
        <v>28.2</v>
      </c>
    </row>
    <row r="82" spans="7:10">
      <c r="G82" s="24">
        <v>5044</v>
      </c>
      <c r="H82" s="24" t="s">
        <v>112</v>
      </c>
      <c r="I82" s="24">
        <v>25.8</v>
      </c>
      <c r="J82" s="24">
        <v>25</v>
      </c>
    </row>
    <row r="83" spans="7:10">
      <c r="G83" s="24">
        <v>5617</v>
      </c>
      <c r="H83" s="24" t="s">
        <v>112</v>
      </c>
      <c r="I83" s="24">
        <v>28.9</v>
      </c>
      <c r="J83" s="24">
        <v>27.7</v>
      </c>
    </row>
    <row r="84" spans="7:10">
      <c r="G84" s="24">
        <v>5618</v>
      </c>
      <c r="H84" s="24" t="s">
        <v>112</v>
      </c>
      <c r="I84" s="24">
        <v>29.6</v>
      </c>
      <c r="J84" s="24">
        <v>28.2</v>
      </c>
    </row>
    <row r="85" spans="7:10">
      <c r="G85" s="24">
        <v>5619</v>
      </c>
      <c r="H85" s="24" t="s">
        <v>112</v>
      </c>
      <c r="I85" s="24">
        <v>27.2</v>
      </c>
      <c r="J85" s="24">
        <v>32.590000000000003</v>
      </c>
    </row>
    <row r="86" spans="7:10">
      <c r="G86" s="24">
        <v>5661</v>
      </c>
      <c r="H86" s="24" t="s">
        <v>112</v>
      </c>
      <c r="I86" s="24">
        <v>27.8</v>
      </c>
      <c r="J86" s="24">
        <v>27.5</v>
      </c>
    </row>
    <row r="87" spans="7:10" s="65" customFormat="1">
      <c r="G87" s="24">
        <v>5663</v>
      </c>
      <c r="H87" s="24" t="s">
        <v>112</v>
      </c>
      <c r="I87" s="24">
        <v>29.9</v>
      </c>
      <c r="J87" s="24">
        <v>36.51</v>
      </c>
    </row>
    <row r="88" spans="7:10" ht="15.75" thickBot="1">
      <c r="G88" s="25">
        <v>5696</v>
      </c>
      <c r="H88" s="25" t="s">
        <v>112</v>
      </c>
      <c r="I88" s="25">
        <v>27.7</v>
      </c>
      <c r="J88" s="25">
        <v>38.35</v>
      </c>
    </row>
    <row r="89" spans="7:10">
      <c r="G89" s="63">
        <v>5601</v>
      </c>
      <c r="H89" s="63" t="s">
        <v>113</v>
      </c>
      <c r="I89" s="27">
        <v>27.5</v>
      </c>
      <c r="J89" s="27">
        <v>34.86</v>
      </c>
    </row>
    <row r="90" spans="7:10">
      <c r="G90" s="24">
        <v>5603</v>
      </c>
      <c r="H90" s="24" t="s">
        <v>113</v>
      </c>
      <c r="I90" s="24">
        <v>26.6</v>
      </c>
      <c r="J90" s="24">
        <v>38.07</v>
      </c>
    </row>
    <row r="91" spans="7:10">
      <c r="G91" s="24">
        <v>5655</v>
      </c>
      <c r="H91" s="24" t="s">
        <v>113</v>
      </c>
      <c r="I91" s="24">
        <v>23.9</v>
      </c>
      <c r="J91" s="24">
        <v>32.29</v>
      </c>
    </row>
    <row r="92" spans="7:10">
      <c r="G92" s="24">
        <v>5644</v>
      </c>
      <c r="H92" s="24" t="s">
        <v>113</v>
      </c>
      <c r="I92" s="24">
        <v>28.5</v>
      </c>
      <c r="J92" s="24">
        <v>36.32</v>
      </c>
    </row>
    <row r="93" spans="7:10">
      <c r="G93" s="24">
        <v>5645</v>
      </c>
      <c r="H93" s="24" t="s">
        <v>113</v>
      </c>
      <c r="I93" s="24">
        <v>27.4</v>
      </c>
      <c r="J93" s="24">
        <v>26.08</v>
      </c>
    </row>
    <row r="94" spans="7:10">
      <c r="G94" s="24">
        <v>5646</v>
      </c>
      <c r="H94" s="24" t="s">
        <v>113</v>
      </c>
      <c r="I94" s="24">
        <v>29.3</v>
      </c>
      <c r="J94" s="24">
        <v>28.13</v>
      </c>
    </row>
    <row r="95" spans="7:10">
      <c r="G95" s="28">
        <v>5680</v>
      </c>
      <c r="H95" s="28" t="s">
        <v>113</v>
      </c>
      <c r="I95" s="24">
        <v>29.2</v>
      </c>
      <c r="J95" s="24">
        <v>37.83</v>
      </c>
    </row>
    <row r="96" spans="7:10" ht="15.75" thickBot="1">
      <c r="G96" s="25">
        <v>5684</v>
      </c>
      <c r="H96" s="25" t="s">
        <v>113</v>
      </c>
      <c r="I96" s="25">
        <v>27.4</v>
      </c>
      <c r="J96" s="25">
        <v>25.07</v>
      </c>
    </row>
    <row r="100" spans="2:10">
      <c r="B100" s="14" t="s">
        <v>267</v>
      </c>
    </row>
    <row r="101" spans="2:10">
      <c r="B101" s="21" t="s">
        <v>124</v>
      </c>
      <c r="C101" s="14"/>
      <c r="D101" s="14"/>
      <c r="E101" s="14"/>
      <c r="F101" s="14"/>
      <c r="G101" s="14" t="s">
        <v>125</v>
      </c>
    </row>
    <row r="102" spans="2:10" ht="60.75" thickBot="1">
      <c r="B102" s="67" t="s">
        <v>104</v>
      </c>
      <c r="C102" s="39" t="s">
        <v>114</v>
      </c>
      <c r="D102" s="39" t="s">
        <v>117</v>
      </c>
      <c r="E102" s="68" t="s">
        <v>118</v>
      </c>
      <c r="G102" s="67" t="s">
        <v>104</v>
      </c>
      <c r="H102" s="39" t="s">
        <v>114</v>
      </c>
      <c r="I102" s="39" t="s">
        <v>117</v>
      </c>
      <c r="J102" s="68" t="s">
        <v>118</v>
      </c>
    </row>
    <row r="103" spans="2:10">
      <c r="B103" s="40" t="s">
        <v>107</v>
      </c>
      <c r="C103" s="41">
        <v>2813</v>
      </c>
      <c r="D103" s="3">
        <v>29.1</v>
      </c>
      <c r="E103" s="69">
        <v>28.54</v>
      </c>
      <c r="F103" s="71"/>
      <c r="G103" s="53" t="s">
        <v>107</v>
      </c>
      <c r="H103" s="46">
        <v>2618</v>
      </c>
      <c r="I103" s="3">
        <v>24.3</v>
      </c>
      <c r="J103" s="16">
        <v>37.82</v>
      </c>
    </row>
    <row r="104" spans="2:10">
      <c r="B104" s="42" t="s">
        <v>107</v>
      </c>
      <c r="C104" s="43">
        <v>2781</v>
      </c>
      <c r="D104" s="3">
        <v>27.4</v>
      </c>
      <c r="E104" s="16">
        <v>30.56</v>
      </c>
      <c r="F104" s="71"/>
      <c r="G104" s="54" t="s">
        <v>107</v>
      </c>
      <c r="H104" s="43">
        <v>2620</v>
      </c>
      <c r="I104" s="3">
        <v>25.8</v>
      </c>
      <c r="J104" s="16">
        <v>36.65</v>
      </c>
    </row>
    <row r="105" spans="2:10">
      <c r="B105" s="42" t="s">
        <v>107</v>
      </c>
      <c r="C105" s="43">
        <v>2807</v>
      </c>
      <c r="D105" s="3">
        <v>29.1</v>
      </c>
      <c r="E105" s="16">
        <v>34.99</v>
      </c>
      <c r="F105" s="71"/>
      <c r="G105" s="54" t="s">
        <v>107</v>
      </c>
      <c r="H105" s="43">
        <v>2632</v>
      </c>
      <c r="I105" s="3">
        <v>31.5</v>
      </c>
      <c r="J105" s="16">
        <v>53.87</v>
      </c>
    </row>
    <row r="106" spans="2:10">
      <c r="B106" s="42" t="s">
        <v>107</v>
      </c>
      <c r="C106" s="41">
        <v>2842</v>
      </c>
      <c r="D106" s="3">
        <v>30</v>
      </c>
      <c r="E106" s="16">
        <v>34.18</v>
      </c>
      <c r="F106" s="71"/>
      <c r="G106" s="54" t="s">
        <v>107</v>
      </c>
      <c r="H106" s="43">
        <v>2634</v>
      </c>
      <c r="I106" s="3">
        <v>26.5</v>
      </c>
      <c r="J106" s="16">
        <v>35.54</v>
      </c>
    </row>
    <row r="107" spans="2:10" ht="15.75" thickBot="1">
      <c r="B107" s="44" t="s">
        <v>107</v>
      </c>
      <c r="C107" s="45">
        <v>2812</v>
      </c>
      <c r="D107" s="26">
        <v>25.9</v>
      </c>
      <c r="E107" s="70">
        <v>35.24</v>
      </c>
      <c r="F107" s="71"/>
      <c r="G107" s="54" t="s">
        <v>107</v>
      </c>
      <c r="H107" s="41">
        <v>2650</v>
      </c>
      <c r="I107" s="3">
        <v>28.8</v>
      </c>
      <c r="J107" s="16">
        <v>47.14</v>
      </c>
    </row>
    <row r="108" spans="2:10">
      <c r="B108" s="40" t="s">
        <v>82</v>
      </c>
      <c r="C108" s="46">
        <v>2800</v>
      </c>
      <c r="D108" s="3">
        <v>25</v>
      </c>
      <c r="E108" s="16">
        <v>36.35</v>
      </c>
      <c r="F108" s="71"/>
      <c r="G108" s="55" t="s">
        <v>107</v>
      </c>
      <c r="H108" s="41">
        <v>2627</v>
      </c>
      <c r="I108" s="3">
        <v>29.7</v>
      </c>
      <c r="J108" s="16">
        <v>44.25</v>
      </c>
    </row>
    <row r="109" spans="2:10" ht="15.75" thickBot="1">
      <c r="B109" s="42" t="s">
        <v>82</v>
      </c>
      <c r="C109" s="43">
        <v>2782</v>
      </c>
      <c r="D109" s="3">
        <v>28.8</v>
      </c>
      <c r="E109" s="16">
        <v>37.86</v>
      </c>
      <c r="F109" s="71"/>
      <c r="G109" s="56" t="s">
        <v>107</v>
      </c>
      <c r="H109" s="48">
        <v>6261</v>
      </c>
      <c r="I109" s="26">
        <v>23.8</v>
      </c>
      <c r="J109" s="70">
        <v>30.36</v>
      </c>
    </row>
    <row r="110" spans="2:10">
      <c r="B110" s="42" t="s">
        <v>82</v>
      </c>
      <c r="C110" s="41">
        <v>2787</v>
      </c>
      <c r="D110" s="3">
        <v>26.9</v>
      </c>
      <c r="E110" s="16">
        <v>28.88</v>
      </c>
      <c r="F110" s="71"/>
      <c r="G110" s="57" t="s">
        <v>82</v>
      </c>
      <c r="H110" s="46">
        <v>2622</v>
      </c>
      <c r="I110" s="3">
        <v>26.6</v>
      </c>
      <c r="J110" s="16">
        <v>34.950000000000003</v>
      </c>
    </row>
    <row r="111" spans="2:10">
      <c r="B111" s="42" t="s">
        <v>82</v>
      </c>
      <c r="C111" s="41">
        <v>2850</v>
      </c>
      <c r="D111" s="3">
        <v>27.6</v>
      </c>
      <c r="E111" s="16">
        <v>31.86</v>
      </c>
      <c r="F111" s="71"/>
      <c r="G111" s="54" t="s">
        <v>82</v>
      </c>
      <c r="H111" s="43">
        <v>2625</v>
      </c>
      <c r="I111" s="3">
        <v>30.3</v>
      </c>
      <c r="J111" s="16">
        <v>37.26</v>
      </c>
    </row>
    <row r="112" spans="2:10">
      <c r="B112" s="42" t="s">
        <v>82</v>
      </c>
      <c r="C112" s="41">
        <v>2851</v>
      </c>
      <c r="D112" s="3">
        <v>26.5</v>
      </c>
      <c r="E112" s="16">
        <v>32.39</v>
      </c>
      <c r="F112" s="71"/>
      <c r="G112" s="54" t="s">
        <v>82</v>
      </c>
      <c r="H112" s="41">
        <v>2642</v>
      </c>
      <c r="I112" s="3">
        <v>30.2</v>
      </c>
      <c r="J112" s="16">
        <v>38.65</v>
      </c>
    </row>
    <row r="113" spans="2:10" ht="15.75" thickBot="1">
      <c r="B113" s="44" t="s">
        <v>82</v>
      </c>
      <c r="C113" s="45">
        <v>2814</v>
      </c>
      <c r="D113" s="26">
        <v>26.2</v>
      </c>
      <c r="E113" s="70">
        <v>30.43</v>
      </c>
      <c r="F113" s="71"/>
      <c r="G113" s="55" t="s">
        <v>82</v>
      </c>
      <c r="H113" s="41">
        <v>2630</v>
      </c>
      <c r="I113" s="3">
        <v>29</v>
      </c>
      <c r="J113" s="16">
        <v>34.43</v>
      </c>
    </row>
    <row r="114" spans="2:10">
      <c r="B114" s="40" t="s">
        <v>119</v>
      </c>
      <c r="C114" s="47">
        <v>2784</v>
      </c>
      <c r="D114" s="3">
        <v>28.8</v>
      </c>
      <c r="E114" s="16">
        <v>27.4</v>
      </c>
      <c r="F114" s="71"/>
      <c r="G114" s="55" t="s">
        <v>82</v>
      </c>
      <c r="H114" s="43">
        <v>2709</v>
      </c>
      <c r="I114" s="3">
        <v>27.2</v>
      </c>
      <c r="J114" s="16">
        <v>38.119999999999997</v>
      </c>
    </row>
    <row r="115" spans="2:10" ht="15.75" thickBot="1">
      <c r="B115" s="42" t="s">
        <v>119</v>
      </c>
      <c r="C115" s="43">
        <v>2786</v>
      </c>
      <c r="D115" s="3">
        <v>27.9</v>
      </c>
      <c r="E115" s="16">
        <v>25.6</v>
      </c>
      <c r="F115" s="71"/>
      <c r="G115" s="56" t="s">
        <v>82</v>
      </c>
      <c r="H115" s="48">
        <v>2715</v>
      </c>
      <c r="I115" s="26">
        <v>25.2</v>
      </c>
      <c r="J115" s="70">
        <v>37.909999999999997</v>
      </c>
    </row>
    <row r="116" spans="2:10">
      <c r="B116" s="42" t="s">
        <v>119</v>
      </c>
      <c r="C116" s="41">
        <v>2798</v>
      </c>
      <c r="D116" s="3">
        <v>29.3</v>
      </c>
      <c r="E116" s="16">
        <v>28.2</v>
      </c>
      <c r="F116" s="71"/>
      <c r="G116" s="72" t="s">
        <v>119</v>
      </c>
      <c r="H116" s="46">
        <v>2614</v>
      </c>
      <c r="I116" s="3">
        <v>26.4</v>
      </c>
      <c r="J116" s="16">
        <v>16</v>
      </c>
    </row>
    <row r="117" spans="2:10">
      <c r="B117" s="42" t="s">
        <v>119</v>
      </c>
      <c r="C117" s="43">
        <v>2844</v>
      </c>
      <c r="D117" s="3">
        <v>28.5</v>
      </c>
      <c r="E117" s="16">
        <v>25.3</v>
      </c>
      <c r="F117" s="71"/>
      <c r="G117" s="73" t="s">
        <v>119</v>
      </c>
      <c r="H117" s="43">
        <v>2616</v>
      </c>
      <c r="I117" s="3">
        <v>25.4</v>
      </c>
      <c r="J117" s="16">
        <v>24.7</v>
      </c>
    </row>
    <row r="118" spans="2:10">
      <c r="B118" s="42" t="s">
        <v>119</v>
      </c>
      <c r="C118" s="41">
        <v>2848</v>
      </c>
      <c r="D118" s="3">
        <v>27.5</v>
      </c>
      <c r="E118" s="16">
        <v>26.5</v>
      </c>
      <c r="F118" s="71"/>
      <c r="G118" s="73" t="s">
        <v>119</v>
      </c>
      <c r="H118" s="43">
        <v>2626</v>
      </c>
      <c r="I118" s="3">
        <v>29</v>
      </c>
      <c r="J118" s="16">
        <v>31.4</v>
      </c>
    </row>
    <row r="119" spans="2:10" ht="15.75" thickBot="1">
      <c r="B119" s="44" t="s">
        <v>119</v>
      </c>
      <c r="C119" s="48">
        <v>2849</v>
      </c>
      <c r="D119" s="26">
        <v>24.9</v>
      </c>
      <c r="E119" s="70">
        <v>25.5</v>
      </c>
      <c r="F119" s="71"/>
      <c r="G119" s="73" t="s">
        <v>119</v>
      </c>
      <c r="H119" s="41">
        <v>2637</v>
      </c>
      <c r="I119" s="3">
        <v>29</v>
      </c>
      <c r="J119" s="16">
        <v>28.5</v>
      </c>
    </row>
    <row r="120" spans="2:10">
      <c r="B120" s="49" t="s">
        <v>120</v>
      </c>
      <c r="C120" s="46">
        <v>2790</v>
      </c>
      <c r="D120" s="3">
        <v>28.4</v>
      </c>
      <c r="E120" s="16">
        <v>25.6</v>
      </c>
      <c r="F120" s="71"/>
      <c r="G120" s="73" t="s">
        <v>119</v>
      </c>
      <c r="H120" s="41">
        <v>2639</v>
      </c>
      <c r="I120" s="3">
        <v>28.1</v>
      </c>
      <c r="J120" s="16">
        <v>26.4</v>
      </c>
    </row>
    <row r="121" spans="2:10" ht="15.75" thickBot="1">
      <c r="B121" s="50" t="s">
        <v>120</v>
      </c>
      <c r="C121" s="41">
        <v>2793</v>
      </c>
      <c r="D121" s="3">
        <v>27</v>
      </c>
      <c r="E121" s="16">
        <v>24</v>
      </c>
      <c r="F121" s="71"/>
      <c r="G121" s="74" t="s">
        <v>119</v>
      </c>
      <c r="H121" s="45">
        <v>2648</v>
      </c>
      <c r="I121" s="26">
        <v>29.1</v>
      </c>
      <c r="J121" s="70">
        <v>20.8</v>
      </c>
    </row>
    <row r="122" spans="2:10">
      <c r="B122" s="50" t="s">
        <v>120</v>
      </c>
      <c r="C122" s="41">
        <v>2860</v>
      </c>
      <c r="D122" s="3">
        <v>24.2</v>
      </c>
      <c r="E122" s="16">
        <v>25.5</v>
      </c>
      <c r="F122" s="71"/>
      <c r="G122" s="72" t="s">
        <v>120</v>
      </c>
      <c r="H122" s="58">
        <v>2631</v>
      </c>
      <c r="I122" s="3">
        <v>31.7</v>
      </c>
      <c r="J122" s="16">
        <v>38.869999999999997</v>
      </c>
    </row>
    <row r="123" spans="2:10" ht="15.75" thickBot="1">
      <c r="B123" s="51" t="s">
        <v>120</v>
      </c>
      <c r="C123" s="45">
        <v>2785</v>
      </c>
      <c r="D123" s="26">
        <v>27.2</v>
      </c>
      <c r="E123" s="70">
        <v>31.8</v>
      </c>
      <c r="F123" s="71"/>
      <c r="G123" s="73" t="s">
        <v>120</v>
      </c>
      <c r="H123" s="43">
        <v>2636</v>
      </c>
      <c r="I123" s="3">
        <v>31.4</v>
      </c>
      <c r="J123" s="16">
        <v>35.49</v>
      </c>
    </row>
    <row r="124" spans="2:10">
      <c r="B124" s="40" t="s">
        <v>121</v>
      </c>
      <c r="C124" s="47">
        <v>2792</v>
      </c>
      <c r="D124" s="3">
        <v>27</v>
      </c>
      <c r="E124" s="16">
        <v>24.5</v>
      </c>
      <c r="F124" s="71"/>
      <c r="G124" s="73" t="s">
        <v>120</v>
      </c>
      <c r="H124" s="43">
        <v>2629</v>
      </c>
      <c r="I124" s="3">
        <v>26.3</v>
      </c>
      <c r="J124" s="16">
        <v>23.4</v>
      </c>
    </row>
    <row r="125" spans="2:10">
      <c r="B125" s="42" t="s">
        <v>121</v>
      </c>
      <c r="C125" s="43">
        <v>2801</v>
      </c>
      <c r="D125" s="3">
        <v>28.9</v>
      </c>
      <c r="E125" s="16">
        <v>26.1</v>
      </c>
      <c r="F125" s="71"/>
      <c r="G125" s="73" t="s">
        <v>120</v>
      </c>
      <c r="H125" s="41">
        <v>2647</v>
      </c>
      <c r="I125" s="3">
        <v>28.7</v>
      </c>
      <c r="J125" s="16">
        <v>21.8</v>
      </c>
    </row>
    <row r="126" spans="2:10" ht="15.75" thickBot="1">
      <c r="B126" s="42" t="s">
        <v>121</v>
      </c>
      <c r="C126" s="43">
        <v>2809</v>
      </c>
      <c r="D126" s="3">
        <v>26.1</v>
      </c>
      <c r="E126" s="16">
        <v>29.63</v>
      </c>
      <c r="F126" s="71"/>
      <c r="G126" s="75" t="s">
        <v>120</v>
      </c>
      <c r="H126" s="45">
        <v>2649</v>
      </c>
      <c r="I126" s="26">
        <v>31</v>
      </c>
      <c r="J126" s="70">
        <v>24.8</v>
      </c>
    </row>
    <row r="127" spans="2:10">
      <c r="B127" s="42" t="s">
        <v>121</v>
      </c>
      <c r="C127" s="41">
        <v>2855</v>
      </c>
      <c r="D127" s="3">
        <v>24.3</v>
      </c>
      <c r="E127" s="16">
        <v>20.399999999999999</v>
      </c>
      <c r="F127" s="71"/>
      <c r="G127" s="76" t="s">
        <v>121</v>
      </c>
      <c r="H127" s="47">
        <v>2624</v>
      </c>
      <c r="I127" s="3">
        <v>29.3</v>
      </c>
      <c r="J127" s="16">
        <v>27.4</v>
      </c>
    </row>
    <row r="128" spans="2:10">
      <c r="B128" s="42" t="s">
        <v>121</v>
      </c>
      <c r="C128" s="41">
        <v>2859</v>
      </c>
      <c r="D128" s="3">
        <v>26</v>
      </c>
      <c r="E128" s="16">
        <v>23.1</v>
      </c>
      <c r="F128" s="71"/>
      <c r="G128" s="77" t="s">
        <v>121</v>
      </c>
      <c r="H128" s="41">
        <v>2628</v>
      </c>
      <c r="I128" s="3">
        <v>30.8</v>
      </c>
      <c r="J128" s="16">
        <v>20.05</v>
      </c>
    </row>
    <row r="129" spans="2:10" ht="15.75" thickBot="1">
      <c r="B129" s="44" t="s">
        <v>121</v>
      </c>
      <c r="C129" s="48">
        <v>2856</v>
      </c>
      <c r="D129" s="26">
        <v>25.8</v>
      </c>
      <c r="E129" s="70">
        <v>27.35</v>
      </c>
      <c r="F129" s="71"/>
      <c r="G129" s="77" t="s">
        <v>121</v>
      </c>
      <c r="H129" s="41">
        <v>2635</v>
      </c>
      <c r="I129" s="3">
        <v>32.1</v>
      </c>
      <c r="J129" s="16">
        <v>28.9</v>
      </c>
    </row>
    <row r="130" spans="2:10">
      <c r="B130" s="40" t="s">
        <v>122</v>
      </c>
      <c r="C130" s="46">
        <v>2804</v>
      </c>
      <c r="D130" s="3">
        <v>26</v>
      </c>
      <c r="E130" s="16">
        <v>26</v>
      </c>
      <c r="F130" s="71"/>
      <c r="G130" s="77" t="s">
        <v>121</v>
      </c>
      <c r="H130" s="41">
        <v>2645</v>
      </c>
      <c r="I130" s="3">
        <v>27.1</v>
      </c>
      <c r="J130" s="16">
        <v>30.75</v>
      </c>
    </row>
    <row r="131" spans="2:10">
      <c r="B131" s="42" t="s">
        <v>122</v>
      </c>
      <c r="C131" s="52">
        <v>2796</v>
      </c>
      <c r="D131" s="3">
        <v>27.6</v>
      </c>
      <c r="E131" s="16">
        <v>23</v>
      </c>
      <c r="F131" s="7"/>
      <c r="G131" s="77" t="s">
        <v>121</v>
      </c>
      <c r="H131" s="43">
        <v>2702</v>
      </c>
      <c r="I131" s="3">
        <v>30.2</v>
      </c>
      <c r="J131" s="16">
        <v>31.69</v>
      </c>
    </row>
    <row r="132" spans="2:10">
      <c r="B132" s="42" t="s">
        <v>122</v>
      </c>
      <c r="C132" s="43">
        <v>2797</v>
      </c>
      <c r="D132" s="3">
        <v>30.2</v>
      </c>
      <c r="E132" s="16">
        <v>27.1</v>
      </c>
      <c r="F132" s="7"/>
      <c r="G132" s="77" t="s">
        <v>121</v>
      </c>
      <c r="H132" s="43">
        <v>2707</v>
      </c>
      <c r="I132" s="3">
        <v>30.1</v>
      </c>
      <c r="J132" s="16">
        <v>26.5</v>
      </c>
    </row>
    <row r="133" spans="2:10">
      <c r="B133" s="42" t="s">
        <v>122</v>
      </c>
      <c r="C133" s="41">
        <v>2845</v>
      </c>
      <c r="D133" s="3">
        <v>26.2</v>
      </c>
      <c r="E133" s="16">
        <v>30</v>
      </c>
      <c r="F133" s="7"/>
      <c r="G133" s="77" t="s">
        <v>121</v>
      </c>
      <c r="H133" s="43">
        <v>2708</v>
      </c>
      <c r="I133" s="3">
        <v>28.3</v>
      </c>
      <c r="J133" s="16">
        <v>34.97</v>
      </c>
    </row>
    <row r="134" spans="2:10" ht="15.75" thickBot="1">
      <c r="B134" s="44" t="s">
        <v>122</v>
      </c>
      <c r="C134" s="45">
        <v>2858</v>
      </c>
      <c r="D134" s="26">
        <v>27.2</v>
      </c>
      <c r="E134" s="70">
        <v>25.6</v>
      </c>
      <c r="F134" s="7"/>
      <c r="G134" s="77" t="s">
        <v>121</v>
      </c>
      <c r="H134" s="43">
        <v>2717</v>
      </c>
      <c r="I134" s="3">
        <v>26.9</v>
      </c>
      <c r="J134" s="16">
        <v>26.7</v>
      </c>
    </row>
    <row r="135" spans="2:10" ht="15.75" thickBot="1">
      <c r="F135" s="7"/>
      <c r="G135" s="74" t="s">
        <v>121</v>
      </c>
      <c r="H135" s="48">
        <v>2703</v>
      </c>
      <c r="I135" s="26">
        <v>25</v>
      </c>
      <c r="J135" s="70">
        <v>38.950000000000003</v>
      </c>
    </row>
    <row r="136" spans="2:10">
      <c r="F136" s="7"/>
      <c r="G136" s="76" t="s">
        <v>122</v>
      </c>
      <c r="H136" s="47">
        <v>2640</v>
      </c>
      <c r="I136" s="3">
        <v>30.4</v>
      </c>
      <c r="J136" s="16">
        <v>28.8</v>
      </c>
    </row>
    <row r="137" spans="2:10">
      <c r="F137" s="7"/>
      <c r="G137" s="77" t="s">
        <v>122</v>
      </c>
      <c r="H137" s="59">
        <v>2904</v>
      </c>
      <c r="I137" s="3">
        <v>31.8</v>
      </c>
      <c r="J137" s="16">
        <v>28.6</v>
      </c>
    </row>
    <row r="138" spans="2:10">
      <c r="F138" s="7"/>
      <c r="G138" s="77" t="s">
        <v>122</v>
      </c>
      <c r="H138" s="41">
        <v>2612</v>
      </c>
      <c r="I138" s="3">
        <v>27.7</v>
      </c>
      <c r="J138" s="16">
        <v>30.65</v>
      </c>
    </row>
    <row r="139" spans="2:10">
      <c r="F139" s="7"/>
      <c r="G139" s="77" t="s">
        <v>122</v>
      </c>
      <c r="H139" s="41">
        <v>2621</v>
      </c>
      <c r="I139" s="3">
        <v>23.9</v>
      </c>
      <c r="J139" s="16">
        <v>27.8</v>
      </c>
    </row>
    <row r="140" spans="2:10">
      <c r="F140" s="7"/>
      <c r="G140" s="77" t="s">
        <v>122</v>
      </c>
      <c r="H140" s="43">
        <v>2704</v>
      </c>
      <c r="I140" s="3">
        <v>26</v>
      </c>
      <c r="J140" s="16">
        <v>25.9</v>
      </c>
    </row>
    <row r="141" spans="2:10">
      <c r="F141" s="7"/>
      <c r="G141" s="77" t="s">
        <v>122</v>
      </c>
      <c r="H141" s="43">
        <v>2706</v>
      </c>
      <c r="I141" s="3">
        <v>29.8</v>
      </c>
      <c r="J141" s="16">
        <v>29.6</v>
      </c>
    </row>
    <row r="142" spans="2:10">
      <c r="F142" s="7"/>
      <c r="G142" s="77" t="s">
        <v>122</v>
      </c>
      <c r="H142" s="43">
        <v>2714</v>
      </c>
      <c r="I142" s="3">
        <v>30.5</v>
      </c>
      <c r="J142" s="16">
        <v>28.9</v>
      </c>
    </row>
    <row r="143" spans="2:10">
      <c r="F143" s="7"/>
      <c r="G143" s="77" t="s">
        <v>122</v>
      </c>
      <c r="H143" s="43">
        <v>2720</v>
      </c>
      <c r="I143" s="3">
        <v>33.200000000000003</v>
      </c>
      <c r="J143" s="16">
        <v>29.5</v>
      </c>
    </row>
    <row r="144" spans="2:10" ht="15.75" thickBot="1">
      <c r="F144" s="7"/>
      <c r="G144" s="74" t="s">
        <v>122</v>
      </c>
      <c r="H144" s="48">
        <v>2705</v>
      </c>
      <c r="I144" s="26">
        <v>28</v>
      </c>
      <c r="J144" s="70">
        <v>27</v>
      </c>
    </row>
    <row r="146" spans="1:11">
      <c r="A146" s="184" t="s">
        <v>268</v>
      </c>
    </row>
    <row r="147" spans="1:11" ht="21">
      <c r="A147" s="105" t="s">
        <v>236</v>
      </c>
    </row>
    <row r="148" spans="1:11" ht="75.75" thickBot="1">
      <c r="A148" s="67" t="s">
        <v>237</v>
      </c>
      <c r="B148" s="67" t="s">
        <v>238</v>
      </c>
      <c r="C148" s="67" t="s">
        <v>239</v>
      </c>
      <c r="D148" s="67" t="s">
        <v>240</v>
      </c>
      <c r="E148" s="67" t="s">
        <v>241</v>
      </c>
      <c r="F148" s="67" t="s">
        <v>242</v>
      </c>
      <c r="G148" s="67" t="s">
        <v>243</v>
      </c>
      <c r="H148" s="67" t="s">
        <v>244</v>
      </c>
      <c r="I148" s="67" t="s">
        <v>245</v>
      </c>
      <c r="J148" s="67" t="s">
        <v>246</v>
      </c>
      <c r="K148" s="67" t="s">
        <v>247</v>
      </c>
    </row>
    <row r="149" spans="1:11" ht="31.5">
      <c r="A149" s="106" t="s">
        <v>107</v>
      </c>
      <c r="B149" s="107" t="s">
        <v>248</v>
      </c>
      <c r="C149" s="108">
        <v>23</v>
      </c>
      <c r="D149" s="109"/>
      <c r="E149" s="110">
        <v>314.62700000000001</v>
      </c>
      <c r="F149" s="111">
        <v>4580.4009999999998</v>
      </c>
      <c r="G149" s="112" t="s">
        <v>249</v>
      </c>
      <c r="H149" s="112" t="s">
        <v>249</v>
      </c>
      <c r="I149" s="112" t="s">
        <v>249</v>
      </c>
      <c r="J149" s="107" t="s">
        <v>249</v>
      </c>
      <c r="K149" s="113" t="s">
        <v>249</v>
      </c>
    </row>
    <row r="150" spans="1:11" ht="31.5">
      <c r="A150" s="114" t="s">
        <v>107</v>
      </c>
      <c r="B150" s="115" t="s">
        <v>248</v>
      </c>
      <c r="C150" s="116">
        <v>23</v>
      </c>
      <c r="D150" s="117"/>
      <c r="E150" s="43">
        <v>339.98700000000002</v>
      </c>
      <c r="F150" s="118">
        <v>5979.2370000000001</v>
      </c>
      <c r="G150" s="119" t="s">
        <v>249</v>
      </c>
      <c r="H150" s="119" t="s">
        <v>249</v>
      </c>
      <c r="I150" s="119" t="s">
        <v>249</v>
      </c>
      <c r="J150" s="115" t="s">
        <v>249</v>
      </c>
      <c r="K150" s="120" t="s">
        <v>249</v>
      </c>
    </row>
    <row r="151" spans="1:11" ht="31.5">
      <c r="A151" s="121" t="s">
        <v>107</v>
      </c>
      <c r="B151" s="115" t="s">
        <v>248</v>
      </c>
      <c r="C151" s="116">
        <v>24</v>
      </c>
      <c r="D151" s="117"/>
      <c r="E151" s="43">
        <v>380.14499999999998</v>
      </c>
      <c r="F151" s="118" t="s">
        <v>250</v>
      </c>
      <c r="G151" s="119" t="s">
        <v>249</v>
      </c>
      <c r="H151" s="119" t="s">
        <v>249</v>
      </c>
      <c r="I151" s="119" t="s">
        <v>249</v>
      </c>
      <c r="J151" s="115" t="s">
        <v>249</v>
      </c>
      <c r="K151" s="120" t="s">
        <v>249</v>
      </c>
    </row>
    <row r="152" spans="1:11" ht="31.5">
      <c r="A152" s="122" t="s">
        <v>107</v>
      </c>
      <c r="B152" s="115" t="s">
        <v>248</v>
      </c>
      <c r="C152" s="116">
        <v>24</v>
      </c>
      <c r="D152" s="117"/>
      <c r="E152" s="43">
        <v>264.608</v>
      </c>
      <c r="F152" s="118" t="s">
        <v>250</v>
      </c>
      <c r="G152" s="118" t="s">
        <v>249</v>
      </c>
      <c r="H152" s="123" t="s">
        <v>249</v>
      </c>
      <c r="I152" s="123" t="s">
        <v>249</v>
      </c>
      <c r="J152" s="115" t="s">
        <v>249</v>
      </c>
      <c r="K152" s="120" t="s">
        <v>249</v>
      </c>
    </row>
    <row r="153" spans="1:11" ht="15.75">
      <c r="A153" s="114" t="s">
        <v>107</v>
      </c>
      <c r="B153" s="118" t="s">
        <v>248</v>
      </c>
      <c r="C153" s="118">
        <v>17</v>
      </c>
      <c r="D153" s="124"/>
      <c r="E153" s="43">
        <v>590.95100000000002</v>
      </c>
      <c r="F153" s="118" t="s">
        <v>250</v>
      </c>
      <c r="G153" s="118" t="s">
        <v>249</v>
      </c>
      <c r="H153" s="118" t="s">
        <v>249</v>
      </c>
      <c r="I153" s="118" t="s">
        <v>249</v>
      </c>
      <c r="J153" s="115" t="s">
        <v>249</v>
      </c>
      <c r="K153" s="120" t="s">
        <v>249</v>
      </c>
    </row>
    <row r="154" spans="1:11" ht="15.75">
      <c r="A154" s="114" t="s">
        <v>107</v>
      </c>
      <c r="B154" s="118" t="s">
        <v>248</v>
      </c>
      <c r="C154" s="118">
        <v>24</v>
      </c>
      <c r="D154" s="124"/>
      <c r="E154" s="43">
        <v>80.298000000000002</v>
      </c>
      <c r="F154" s="118">
        <v>2926.779</v>
      </c>
      <c r="G154" s="118" t="s">
        <v>249</v>
      </c>
      <c r="H154" s="118" t="s">
        <v>249</v>
      </c>
      <c r="I154" s="118" t="s">
        <v>249</v>
      </c>
      <c r="J154" s="115" t="s">
        <v>249</v>
      </c>
      <c r="K154" s="120" t="s">
        <v>249</v>
      </c>
    </row>
    <row r="155" spans="1:11" ht="15.75">
      <c r="A155" s="114" t="s">
        <v>107</v>
      </c>
      <c r="B155" s="118" t="s">
        <v>248</v>
      </c>
      <c r="C155" s="118">
        <v>43</v>
      </c>
      <c r="D155" s="124"/>
      <c r="E155" s="43">
        <v>164.71</v>
      </c>
      <c r="F155" s="118">
        <v>1271.046</v>
      </c>
      <c r="G155" s="118">
        <v>5614.3670000000002</v>
      </c>
      <c r="H155" s="118" t="s">
        <v>249</v>
      </c>
      <c r="I155" s="118" t="s">
        <v>249</v>
      </c>
      <c r="J155" s="115" t="s">
        <v>249</v>
      </c>
      <c r="K155" s="120" t="s">
        <v>249</v>
      </c>
    </row>
    <row r="156" spans="1:11" ht="16.5" thickBot="1">
      <c r="A156" s="125" t="s">
        <v>107</v>
      </c>
      <c r="B156" s="126" t="s">
        <v>248</v>
      </c>
      <c r="C156" s="126">
        <v>64</v>
      </c>
      <c r="D156" s="127"/>
      <c r="E156" s="48">
        <v>116.82599999999999</v>
      </c>
      <c r="F156" s="126">
        <v>379.59399999999999</v>
      </c>
      <c r="G156" s="126">
        <v>1334.8240000000001</v>
      </c>
      <c r="H156" s="126" t="s">
        <v>250</v>
      </c>
      <c r="I156" s="126" t="s">
        <v>249</v>
      </c>
      <c r="J156" s="128" t="s">
        <v>249</v>
      </c>
      <c r="K156" s="129" t="s">
        <v>249</v>
      </c>
    </row>
    <row r="157" spans="1:11" ht="31.5">
      <c r="A157" s="130" t="s">
        <v>113</v>
      </c>
      <c r="B157" s="107" t="s">
        <v>248</v>
      </c>
      <c r="C157" s="108">
        <v>45</v>
      </c>
      <c r="D157" s="109"/>
      <c r="E157" s="110">
        <v>79.259</v>
      </c>
      <c r="F157" s="108">
        <v>1285.69</v>
      </c>
      <c r="G157" s="107">
        <v>3009.9430000000002</v>
      </c>
      <c r="H157" s="107" t="s">
        <v>249</v>
      </c>
      <c r="I157" s="107" t="s">
        <v>249</v>
      </c>
      <c r="J157" s="107" t="s">
        <v>249</v>
      </c>
      <c r="K157" s="113" t="s">
        <v>249</v>
      </c>
    </row>
    <row r="158" spans="1:11" ht="31.5">
      <c r="A158" s="131" t="s">
        <v>113</v>
      </c>
      <c r="B158" s="115" t="s">
        <v>248</v>
      </c>
      <c r="C158" s="116">
        <v>24</v>
      </c>
      <c r="D158" s="117"/>
      <c r="E158" s="43">
        <v>245.566</v>
      </c>
      <c r="F158" s="116">
        <v>3270.6</v>
      </c>
      <c r="G158" s="118" t="s">
        <v>249</v>
      </c>
      <c r="H158" s="119" t="s">
        <v>249</v>
      </c>
      <c r="I158" s="119" t="s">
        <v>249</v>
      </c>
      <c r="J158" s="115" t="s">
        <v>249</v>
      </c>
      <c r="K158" s="120" t="s">
        <v>249</v>
      </c>
    </row>
    <row r="159" spans="1:11" ht="15.75">
      <c r="A159" s="114" t="s">
        <v>113</v>
      </c>
      <c r="B159" s="118" t="s">
        <v>251</v>
      </c>
      <c r="C159" s="118">
        <v>84</v>
      </c>
      <c r="D159" s="118">
        <v>11</v>
      </c>
      <c r="E159" s="43">
        <v>278.96300000000002</v>
      </c>
      <c r="F159" s="118">
        <v>1564.1289999999999</v>
      </c>
      <c r="G159" s="118" t="s">
        <v>249</v>
      </c>
      <c r="H159" s="118">
        <v>546.13400000000001</v>
      </c>
      <c r="I159" s="118">
        <v>1806.0530000000001</v>
      </c>
      <c r="J159" s="118">
        <v>3885.9009999999998</v>
      </c>
      <c r="K159" s="120" t="s">
        <v>249</v>
      </c>
    </row>
    <row r="160" spans="1:11" ht="15.75">
      <c r="A160" s="114" t="s">
        <v>113</v>
      </c>
      <c r="B160" s="118" t="s">
        <v>251</v>
      </c>
      <c r="C160" s="118">
        <v>84</v>
      </c>
      <c r="D160" s="118">
        <v>11</v>
      </c>
      <c r="E160" s="43">
        <v>150.458</v>
      </c>
      <c r="F160" s="118">
        <v>270.036</v>
      </c>
      <c r="G160" s="118" t="s">
        <v>249</v>
      </c>
      <c r="H160" s="118">
        <v>1037.1569999999999</v>
      </c>
      <c r="I160" s="118">
        <v>1865.027</v>
      </c>
      <c r="J160" s="118" t="s">
        <v>250</v>
      </c>
      <c r="K160" s="120" t="s">
        <v>249</v>
      </c>
    </row>
    <row r="161" spans="1:11" ht="15.75">
      <c r="A161" s="114" t="s">
        <v>113</v>
      </c>
      <c r="B161" s="118" t="s">
        <v>248</v>
      </c>
      <c r="C161" s="118">
        <v>23</v>
      </c>
      <c r="D161" s="124"/>
      <c r="E161" s="43">
        <v>964.62199999999996</v>
      </c>
      <c r="F161" s="118">
        <v>3281.1849999999999</v>
      </c>
      <c r="G161" s="118" t="s">
        <v>249</v>
      </c>
      <c r="H161" s="118" t="s">
        <v>249</v>
      </c>
      <c r="I161" s="118" t="s">
        <v>249</v>
      </c>
      <c r="J161" s="115" t="s">
        <v>249</v>
      </c>
      <c r="K161" s="120" t="s">
        <v>249</v>
      </c>
    </row>
    <row r="162" spans="1:11" ht="15.75">
      <c r="A162" s="114" t="s">
        <v>113</v>
      </c>
      <c r="B162" s="118" t="s">
        <v>248</v>
      </c>
      <c r="C162" s="118">
        <v>43</v>
      </c>
      <c r="D162" s="124"/>
      <c r="E162" s="43">
        <v>354.58</v>
      </c>
      <c r="F162" s="118">
        <v>1231.32</v>
      </c>
      <c r="G162" s="118">
        <v>3379.6709999999998</v>
      </c>
      <c r="H162" s="118" t="s">
        <v>249</v>
      </c>
      <c r="I162" s="118" t="s">
        <v>249</v>
      </c>
      <c r="J162" s="115" t="s">
        <v>249</v>
      </c>
      <c r="K162" s="120" t="s">
        <v>249</v>
      </c>
    </row>
    <row r="163" spans="1:11" ht="15.75">
      <c r="A163" s="114" t="s">
        <v>113</v>
      </c>
      <c r="B163" s="118" t="s">
        <v>248</v>
      </c>
      <c r="C163" s="118">
        <v>33</v>
      </c>
      <c r="D163" s="124"/>
      <c r="E163" s="43">
        <v>562.80899999999997</v>
      </c>
      <c r="F163" s="118">
        <v>867.41800000000001</v>
      </c>
      <c r="G163" s="118" t="s">
        <v>249</v>
      </c>
      <c r="H163" s="118" t="s">
        <v>249</v>
      </c>
      <c r="I163" s="118" t="s">
        <v>249</v>
      </c>
      <c r="J163" s="115" t="s">
        <v>249</v>
      </c>
      <c r="K163" s="120" t="s">
        <v>249</v>
      </c>
    </row>
    <row r="164" spans="1:11" ht="16.5" thickBot="1">
      <c r="A164" s="125" t="s">
        <v>113</v>
      </c>
      <c r="B164" s="126" t="s">
        <v>248</v>
      </c>
      <c r="C164" s="126">
        <v>26</v>
      </c>
      <c r="D164" s="127"/>
      <c r="E164" s="126">
        <v>151.542</v>
      </c>
      <c r="F164" s="126">
        <v>2040.856</v>
      </c>
      <c r="G164" s="126" t="s">
        <v>249</v>
      </c>
      <c r="H164" s="126" t="s">
        <v>249</v>
      </c>
      <c r="I164" s="126" t="s">
        <v>249</v>
      </c>
      <c r="J164" s="128" t="s">
        <v>249</v>
      </c>
      <c r="K164" s="129" t="s">
        <v>249</v>
      </c>
    </row>
    <row r="165" spans="1:11" ht="31.5">
      <c r="A165" s="106" t="s">
        <v>252</v>
      </c>
      <c r="B165" s="107" t="s">
        <v>248</v>
      </c>
      <c r="C165" s="108">
        <v>25</v>
      </c>
      <c r="D165" s="109"/>
      <c r="E165" s="110">
        <v>217.18</v>
      </c>
      <c r="F165" s="108">
        <v>3426.89</v>
      </c>
      <c r="G165" s="111" t="s">
        <v>249</v>
      </c>
      <c r="H165" s="132" t="s">
        <v>249</v>
      </c>
      <c r="I165" s="132" t="s">
        <v>249</v>
      </c>
      <c r="J165" s="107" t="s">
        <v>249</v>
      </c>
      <c r="K165" s="113" t="s">
        <v>249</v>
      </c>
    </row>
    <row r="166" spans="1:11" ht="31.5">
      <c r="A166" s="114" t="s">
        <v>252</v>
      </c>
      <c r="B166" s="115" t="s">
        <v>248</v>
      </c>
      <c r="C166" s="116">
        <v>16</v>
      </c>
      <c r="D166" s="117"/>
      <c r="E166" s="43">
        <v>552.91700000000003</v>
      </c>
      <c r="F166" s="118" t="s">
        <v>249</v>
      </c>
      <c r="G166" s="123" t="s">
        <v>249</v>
      </c>
      <c r="H166" s="123" t="s">
        <v>249</v>
      </c>
      <c r="I166" s="123" t="s">
        <v>249</v>
      </c>
      <c r="J166" s="115" t="s">
        <v>249</v>
      </c>
      <c r="K166" s="120" t="s">
        <v>249</v>
      </c>
    </row>
    <row r="167" spans="1:11" ht="31.5">
      <c r="A167" s="131" t="s">
        <v>252</v>
      </c>
      <c r="B167" s="116" t="s">
        <v>248</v>
      </c>
      <c r="C167" s="116">
        <v>30</v>
      </c>
      <c r="D167" s="117"/>
      <c r="E167" s="43">
        <v>195.17599999999999</v>
      </c>
      <c r="F167" s="118">
        <v>2293.9630000000002</v>
      </c>
      <c r="G167" s="118" t="s">
        <v>249</v>
      </c>
      <c r="H167" s="118" t="s">
        <v>249</v>
      </c>
      <c r="I167" s="118" t="s">
        <v>249</v>
      </c>
      <c r="J167" s="115" t="s">
        <v>249</v>
      </c>
      <c r="K167" s="120" t="s">
        <v>249</v>
      </c>
    </row>
    <row r="168" spans="1:11" ht="15.75">
      <c r="A168" s="114" t="s">
        <v>252</v>
      </c>
      <c r="B168" s="118" t="s">
        <v>248</v>
      </c>
      <c r="C168" s="118">
        <v>46</v>
      </c>
      <c r="D168" s="124"/>
      <c r="E168" s="43">
        <v>380.66199999999998</v>
      </c>
      <c r="F168" s="118">
        <v>2125.221</v>
      </c>
      <c r="G168" s="118" t="s">
        <v>250</v>
      </c>
      <c r="H168" s="118" t="s">
        <v>249</v>
      </c>
      <c r="I168" s="118" t="s">
        <v>249</v>
      </c>
      <c r="J168" s="115" t="s">
        <v>249</v>
      </c>
      <c r="K168" s="120" t="s">
        <v>249</v>
      </c>
    </row>
    <row r="169" spans="1:11" ht="15.75">
      <c r="A169" s="114" t="s">
        <v>252</v>
      </c>
      <c r="B169" s="118" t="s">
        <v>248</v>
      </c>
      <c r="C169" s="118">
        <v>46</v>
      </c>
      <c r="D169" s="124"/>
      <c r="E169" s="43">
        <v>109.429</v>
      </c>
      <c r="F169" s="118">
        <v>1699.9090000000001</v>
      </c>
      <c r="G169" s="118" t="s">
        <v>250</v>
      </c>
      <c r="H169" s="118" t="s">
        <v>249</v>
      </c>
      <c r="I169" s="118" t="s">
        <v>249</v>
      </c>
      <c r="J169" s="115" t="s">
        <v>249</v>
      </c>
      <c r="K169" s="120" t="s">
        <v>249</v>
      </c>
    </row>
    <row r="170" spans="1:11" ht="15.75">
      <c r="A170" s="114" t="s">
        <v>252</v>
      </c>
      <c r="B170" s="118" t="s">
        <v>248</v>
      </c>
      <c r="C170" s="118">
        <v>40</v>
      </c>
      <c r="D170" s="124"/>
      <c r="E170" s="43">
        <v>185.25299999999999</v>
      </c>
      <c r="F170" s="118">
        <v>364.63200000000001</v>
      </c>
      <c r="G170" s="118">
        <v>2414.904</v>
      </c>
      <c r="H170" s="118" t="s">
        <v>249</v>
      </c>
      <c r="I170" s="118" t="s">
        <v>249</v>
      </c>
      <c r="J170" s="115" t="s">
        <v>249</v>
      </c>
      <c r="K170" s="120" t="s">
        <v>249</v>
      </c>
    </row>
    <row r="171" spans="1:11" ht="15.75">
      <c r="A171" s="114" t="s">
        <v>252</v>
      </c>
      <c r="B171" s="118" t="s">
        <v>248</v>
      </c>
      <c r="C171" s="118">
        <v>30</v>
      </c>
      <c r="D171" s="124"/>
      <c r="E171" s="43">
        <v>295.87400000000002</v>
      </c>
      <c r="F171" s="118">
        <v>1384.9939999999999</v>
      </c>
      <c r="G171" s="118" t="s">
        <v>249</v>
      </c>
      <c r="H171" s="118" t="s">
        <v>249</v>
      </c>
      <c r="I171" s="118" t="s">
        <v>249</v>
      </c>
      <c r="J171" s="115" t="s">
        <v>249</v>
      </c>
      <c r="K171" s="120" t="s">
        <v>249</v>
      </c>
    </row>
    <row r="172" spans="1:11" ht="16.5" thickBot="1">
      <c r="A172" s="125" t="s">
        <v>252</v>
      </c>
      <c r="B172" s="126" t="s">
        <v>248</v>
      </c>
      <c r="C172" s="126">
        <v>38</v>
      </c>
      <c r="D172" s="133"/>
      <c r="E172" s="48">
        <v>358.29700000000003</v>
      </c>
      <c r="F172" s="126">
        <v>1953.0740000000001</v>
      </c>
      <c r="G172" s="126">
        <v>3535.7820000000002</v>
      </c>
      <c r="H172" s="126" t="s">
        <v>249</v>
      </c>
      <c r="I172" s="126" t="s">
        <v>249</v>
      </c>
      <c r="J172" s="128" t="s">
        <v>249</v>
      </c>
      <c r="K172" s="129" t="s">
        <v>249</v>
      </c>
    </row>
    <row r="173" spans="1:11" ht="31.5">
      <c r="A173" s="134" t="s">
        <v>108</v>
      </c>
      <c r="B173" s="107" t="s">
        <v>248</v>
      </c>
      <c r="C173" s="108">
        <v>23</v>
      </c>
      <c r="D173" s="109"/>
      <c r="E173" s="110">
        <v>270.29899999999998</v>
      </c>
      <c r="F173" s="111">
        <v>3600.567</v>
      </c>
      <c r="G173" s="112" t="s">
        <v>249</v>
      </c>
      <c r="H173" s="112" t="s">
        <v>249</v>
      </c>
      <c r="I173" s="112" t="s">
        <v>249</v>
      </c>
      <c r="J173" s="107" t="s">
        <v>249</v>
      </c>
      <c r="K173" s="113" t="s">
        <v>249</v>
      </c>
    </row>
    <row r="174" spans="1:11" ht="31.5">
      <c r="A174" s="121" t="s">
        <v>108</v>
      </c>
      <c r="B174" s="115" t="s">
        <v>248</v>
      </c>
      <c r="C174" s="116">
        <v>19</v>
      </c>
      <c r="D174" s="117"/>
      <c r="E174" s="43">
        <v>322.89499999999998</v>
      </c>
      <c r="F174" s="118">
        <v>2217.8380000000002</v>
      </c>
      <c r="G174" s="119" t="s">
        <v>249</v>
      </c>
      <c r="H174" s="119" t="s">
        <v>249</v>
      </c>
      <c r="I174" s="119" t="s">
        <v>249</v>
      </c>
      <c r="J174" s="115" t="s">
        <v>249</v>
      </c>
      <c r="K174" s="120" t="s">
        <v>249</v>
      </c>
    </row>
    <row r="175" spans="1:11" ht="15.75">
      <c r="A175" s="114" t="s">
        <v>108</v>
      </c>
      <c r="B175" s="118" t="s">
        <v>248</v>
      </c>
      <c r="C175" s="118">
        <v>17</v>
      </c>
      <c r="D175" s="124"/>
      <c r="E175" s="43">
        <v>189.643</v>
      </c>
      <c r="F175" s="118">
        <v>4506.6329999999998</v>
      </c>
      <c r="G175" s="118" t="s">
        <v>249</v>
      </c>
      <c r="H175" s="118" t="s">
        <v>249</v>
      </c>
      <c r="I175" s="118" t="s">
        <v>249</v>
      </c>
      <c r="J175" s="115" t="s">
        <v>249</v>
      </c>
      <c r="K175" s="120" t="s">
        <v>249</v>
      </c>
    </row>
    <row r="176" spans="1:11" ht="15.75">
      <c r="A176" s="114" t="s">
        <v>108</v>
      </c>
      <c r="B176" s="118" t="s">
        <v>248</v>
      </c>
      <c r="C176" s="118">
        <v>39</v>
      </c>
      <c r="D176" s="124"/>
      <c r="E176" s="43">
        <v>179.89599999999999</v>
      </c>
      <c r="F176" s="118">
        <v>1097.222</v>
      </c>
      <c r="G176" s="118" t="s">
        <v>250</v>
      </c>
      <c r="H176" s="118" t="s">
        <v>249</v>
      </c>
      <c r="I176" s="118" t="s">
        <v>249</v>
      </c>
      <c r="J176" s="115" t="s">
        <v>249</v>
      </c>
      <c r="K176" s="120" t="s">
        <v>249</v>
      </c>
    </row>
    <row r="177" spans="1:11" ht="15.75">
      <c r="A177" s="114" t="s">
        <v>108</v>
      </c>
      <c r="B177" s="118" t="s">
        <v>248</v>
      </c>
      <c r="C177" s="118">
        <v>45</v>
      </c>
      <c r="D177" s="124"/>
      <c r="E177" s="43">
        <v>76.980999999999995</v>
      </c>
      <c r="F177" s="118">
        <v>739.45100000000002</v>
      </c>
      <c r="G177" s="118">
        <v>3525.192</v>
      </c>
      <c r="H177" s="118" t="s">
        <v>249</v>
      </c>
      <c r="I177" s="118" t="s">
        <v>249</v>
      </c>
      <c r="J177" s="115" t="s">
        <v>249</v>
      </c>
      <c r="K177" s="120" t="s">
        <v>249</v>
      </c>
    </row>
    <row r="178" spans="1:11" ht="15.75">
      <c r="A178" s="135" t="s">
        <v>108</v>
      </c>
      <c r="B178" s="118" t="s">
        <v>248</v>
      </c>
      <c r="C178" s="118">
        <v>44</v>
      </c>
      <c r="D178" s="124"/>
      <c r="E178" s="43">
        <v>81.123000000000005</v>
      </c>
      <c r="F178" s="118">
        <v>365.11200000000002</v>
      </c>
      <c r="G178" s="118">
        <f>1651.437+2359.897</f>
        <v>4011.3339999999998</v>
      </c>
      <c r="H178" s="118" t="s">
        <v>249</v>
      </c>
      <c r="I178" s="118" t="s">
        <v>249</v>
      </c>
      <c r="J178" s="115" t="s">
        <v>249</v>
      </c>
      <c r="K178" s="120" t="s">
        <v>249</v>
      </c>
    </row>
    <row r="179" spans="1:11" ht="16.5" thickBot="1">
      <c r="A179" s="125" t="s">
        <v>108</v>
      </c>
      <c r="B179" s="126" t="s">
        <v>248</v>
      </c>
      <c r="C179" s="126">
        <v>65</v>
      </c>
      <c r="D179" s="127"/>
      <c r="E179" s="126">
        <v>553.42499999999995</v>
      </c>
      <c r="F179" s="126">
        <v>430.38400000000001</v>
      </c>
      <c r="G179" s="126">
        <v>693.77499999999998</v>
      </c>
      <c r="H179" s="126" t="s">
        <v>250</v>
      </c>
      <c r="I179" s="126" t="s">
        <v>249</v>
      </c>
      <c r="J179" s="128" t="s">
        <v>249</v>
      </c>
      <c r="K179" s="129" t="s">
        <v>249</v>
      </c>
    </row>
    <row r="180" spans="1:11" ht="31.5">
      <c r="A180" s="130" t="s">
        <v>109</v>
      </c>
      <c r="B180" s="107" t="s">
        <v>248</v>
      </c>
      <c r="C180" s="108">
        <v>23</v>
      </c>
      <c r="D180" s="109"/>
      <c r="E180" s="110">
        <v>396.25200000000001</v>
      </c>
      <c r="F180" s="108">
        <v>5512.6139999999996</v>
      </c>
      <c r="G180" s="112" t="s">
        <v>249</v>
      </c>
      <c r="H180" s="112" t="s">
        <v>249</v>
      </c>
      <c r="I180" s="112" t="s">
        <v>249</v>
      </c>
      <c r="J180" s="107" t="s">
        <v>249</v>
      </c>
      <c r="K180" s="113" t="s">
        <v>249</v>
      </c>
    </row>
    <row r="181" spans="1:11" ht="31.5">
      <c r="A181" s="114" t="s">
        <v>109</v>
      </c>
      <c r="B181" s="115" t="s">
        <v>248</v>
      </c>
      <c r="C181" s="116">
        <v>31</v>
      </c>
      <c r="D181" s="117"/>
      <c r="E181" s="43">
        <v>123.54600000000001</v>
      </c>
      <c r="F181" s="118">
        <v>2453.748</v>
      </c>
      <c r="G181" s="119" t="s">
        <v>249</v>
      </c>
      <c r="H181" s="136" t="s">
        <v>249</v>
      </c>
      <c r="I181" s="119" t="s">
        <v>249</v>
      </c>
      <c r="J181" s="115" t="s">
        <v>249</v>
      </c>
      <c r="K181" s="120" t="s">
        <v>249</v>
      </c>
    </row>
    <row r="182" spans="1:11" ht="15.75">
      <c r="A182" s="114" t="s">
        <v>109</v>
      </c>
      <c r="B182" s="118" t="s">
        <v>248</v>
      </c>
      <c r="C182" s="118">
        <v>37</v>
      </c>
      <c r="D182" s="124"/>
      <c r="E182" s="43">
        <v>319.661</v>
      </c>
      <c r="F182" s="118">
        <v>4362.1419999999998</v>
      </c>
      <c r="G182" s="24" t="s">
        <v>250</v>
      </c>
      <c r="H182" s="118" t="s">
        <v>249</v>
      </c>
      <c r="I182" s="118" t="s">
        <v>249</v>
      </c>
      <c r="J182" s="115" t="s">
        <v>249</v>
      </c>
      <c r="K182" s="120" t="s">
        <v>249</v>
      </c>
    </row>
    <row r="183" spans="1:11" ht="15.75">
      <c r="A183" s="114" t="s">
        <v>109</v>
      </c>
      <c r="B183" s="118" t="s">
        <v>248</v>
      </c>
      <c r="C183" s="118">
        <v>23</v>
      </c>
      <c r="D183" s="124"/>
      <c r="E183" s="43">
        <v>512.34799999999996</v>
      </c>
      <c r="F183" s="118">
        <v>4903.098</v>
      </c>
      <c r="G183" s="118" t="s">
        <v>249</v>
      </c>
      <c r="H183" s="118" t="s">
        <v>249</v>
      </c>
      <c r="I183" s="118" t="s">
        <v>249</v>
      </c>
      <c r="J183" s="115" t="s">
        <v>249</v>
      </c>
      <c r="K183" s="120" t="s">
        <v>249</v>
      </c>
    </row>
    <row r="184" spans="1:11" ht="15.75">
      <c r="A184" s="114" t="s">
        <v>109</v>
      </c>
      <c r="B184" s="118" t="s">
        <v>248</v>
      </c>
      <c r="C184" s="118">
        <v>43</v>
      </c>
      <c r="D184" s="124"/>
      <c r="E184" s="43">
        <v>180.26</v>
      </c>
      <c r="F184" s="118">
        <v>715.16800000000001</v>
      </c>
      <c r="G184" s="118" t="s">
        <v>249</v>
      </c>
      <c r="H184" s="137" t="s">
        <v>249</v>
      </c>
      <c r="I184" s="118" t="s">
        <v>249</v>
      </c>
      <c r="J184" s="115" t="s">
        <v>249</v>
      </c>
      <c r="K184" s="120" t="s">
        <v>249</v>
      </c>
    </row>
    <row r="185" spans="1:11" ht="15.75">
      <c r="A185" s="114" t="s">
        <v>109</v>
      </c>
      <c r="B185" s="118" t="s">
        <v>248</v>
      </c>
      <c r="C185" s="118">
        <v>32</v>
      </c>
      <c r="D185" s="124"/>
      <c r="E185" s="43">
        <v>440.697</v>
      </c>
      <c r="F185" s="118">
        <v>1952.8869999999999</v>
      </c>
      <c r="G185" s="118" t="s">
        <v>249</v>
      </c>
      <c r="H185" s="118" t="s">
        <v>249</v>
      </c>
      <c r="I185" s="118" t="s">
        <v>249</v>
      </c>
      <c r="J185" s="115" t="s">
        <v>249</v>
      </c>
      <c r="K185" s="120" t="s">
        <v>249</v>
      </c>
    </row>
    <row r="186" spans="1:11" ht="16.5" thickBot="1">
      <c r="A186" s="125" t="s">
        <v>109</v>
      </c>
      <c r="B186" s="126" t="s">
        <v>248</v>
      </c>
      <c r="C186" s="126">
        <v>53</v>
      </c>
      <c r="D186" s="127"/>
      <c r="E186" s="126">
        <v>102.455</v>
      </c>
      <c r="F186" s="126">
        <v>289.56400000000002</v>
      </c>
      <c r="G186" s="126">
        <v>2461.683</v>
      </c>
      <c r="H186" s="126" t="s">
        <v>249</v>
      </c>
      <c r="I186" s="126" t="s">
        <v>249</v>
      </c>
      <c r="J186" s="128" t="s">
        <v>249</v>
      </c>
      <c r="K186" s="129" t="s">
        <v>249</v>
      </c>
    </row>
    <row r="187" spans="1:11" ht="31.5">
      <c r="A187" s="106" t="s">
        <v>110</v>
      </c>
      <c r="B187" s="107" t="s">
        <v>248</v>
      </c>
      <c r="C187" s="108">
        <v>31</v>
      </c>
      <c r="D187" s="109"/>
      <c r="E187" s="110">
        <v>184.636</v>
      </c>
      <c r="F187" s="108">
        <v>3431.569</v>
      </c>
      <c r="G187" s="108" t="s">
        <v>249</v>
      </c>
      <c r="H187" s="108" t="s">
        <v>249</v>
      </c>
      <c r="I187" s="108" t="s">
        <v>249</v>
      </c>
      <c r="J187" s="107" t="s">
        <v>249</v>
      </c>
      <c r="K187" s="113" t="s">
        <v>249</v>
      </c>
    </row>
    <row r="188" spans="1:11" ht="31.5">
      <c r="A188" s="121" t="s">
        <v>110</v>
      </c>
      <c r="B188" s="115" t="s">
        <v>248</v>
      </c>
      <c r="C188" s="115">
        <v>46</v>
      </c>
      <c r="D188" s="117"/>
      <c r="E188" s="43">
        <v>486.96899999999999</v>
      </c>
      <c r="F188" s="116">
        <v>721.86500000000001</v>
      </c>
      <c r="G188" s="118">
        <v>3726.181</v>
      </c>
      <c r="H188" s="123" t="s">
        <v>249</v>
      </c>
      <c r="I188" s="123" t="s">
        <v>249</v>
      </c>
      <c r="J188" s="115" t="s">
        <v>249</v>
      </c>
      <c r="K188" s="120" t="s">
        <v>249</v>
      </c>
    </row>
    <row r="189" spans="1:11" ht="31.5">
      <c r="A189" s="122" t="s">
        <v>110</v>
      </c>
      <c r="B189" s="115" t="s">
        <v>248</v>
      </c>
      <c r="C189" s="116">
        <v>44</v>
      </c>
      <c r="D189" s="117"/>
      <c r="E189" s="43">
        <v>286.24599999999998</v>
      </c>
      <c r="F189" s="116">
        <v>811.19899999999996</v>
      </c>
      <c r="G189" s="118">
        <v>5170.4530000000004</v>
      </c>
      <c r="H189" s="119" t="s">
        <v>249</v>
      </c>
      <c r="I189" s="119" t="s">
        <v>249</v>
      </c>
      <c r="J189" s="115" t="s">
        <v>249</v>
      </c>
      <c r="K189" s="120" t="s">
        <v>249</v>
      </c>
    </row>
    <row r="190" spans="1:11" ht="31.5">
      <c r="A190" s="131" t="s">
        <v>110</v>
      </c>
      <c r="B190" s="115" t="s">
        <v>248</v>
      </c>
      <c r="C190" s="116">
        <v>61</v>
      </c>
      <c r="D190" s="117"/>
      <c r="E190" s="43">
        <v>136.54599999999999</v>
      </c>
      <c r="F190" s="118">
        <v>91.546999999999997</v>
      </c>
      <c r="G190" s="119">
        <v>1949.6020000000001</v>
      </c>
      <c r="H190" s="118">
        <v>3016.8420000000001</v>
      </c>
      <c r="I190" s="118" t="s">
        <v>249</v>
      </c>
      <c r="J190" s="115" t="s">
        <v>249</v>
      </c>
      <c r="K190" s="120" t="s">
        <v>249</v>
      </c>
    </row>
    <row r="191" spans="1:11" ht="31.5">
      <c r="A191" s="131" t="s">
        <v>110</v>
      </c>
      <c r="B191" s="115" t="s">
        <v>248</v>
      </c>
      <c r="C191" s="116">
        <v>64</v>
      </c>
      <c r="D191" s="117"/>
      <c r="E191" s="43">
        <v>151.26599999999999</v>
      </c>
      <c r="F191" s="118">
        <v>765.21500000000003</v>
      </c>
      <c r="G191" s="118">
        <v>1256.4380000000001</v>
      </c>
      <c r="H191" s="118">
        <v>2291.2579999999998</v>
      </c>
      <c r="I191" s="118" t="s">
        <v>249</v>
      </c>
      <c r="J191" s="115" t="s">
        <v>249</v>
      </c>
      <c r="K191" s="120" t="s">
        <v>249</v>
      </c>
    </row>
    <row r="192" spans="1:11" ht="15.75">
      <c r="A192" s="114" t="s">
        <v>110</v>
      </c>
      <c r="B192" s="118" t="s">
        <v>248</v>
      </c>
      <c r="C192" s="118">
        <v>47</v>
      </c>
      <c r="D192" s="124"/>
      <c r="E192" s="43">
        <v>184.87299999999999</v>
      </c>
      <c r="F192" s="118">
        <v>404.95699999999999</v>
      </c>
      <c r="G192" s="118" t="s">
        <v>249</v>
      </c>
      <c r="H192" s="118" t="s">
        <v>249</v>
      </c>
      <c r="I192" s="118" t="s">
        <v>249</v>
      </c>
      <c r="J192" s="115" t="s">
        <v>249</v>
      </c>
      <c r="K192" s="120" t="s">
        <v>249</v>
      </c>
    </row>
    <row r="193" spans="1:11" ht="15.75">
      <c r="A193" s="114" t="s">
        <v>110</v>
      </c>
      <c r="B193" s="118" t="s">
        <v>248</v>
      </c>
      <c r="C193" s="118">
        <v>46</v>
      </c>
      <c r="D193" s="124"/>
      <c r="E193" s="43">
        <v>290.83100000000002</v>
      </c>
      <c r="F193" s="118">
        <v>1949.8579999999999</v>
      </c>
      <c r="G193" s="118" t="s">
        <v>249</v>
      </c>
      <c r="H193" s="118" t="s">
        <v>249</v>
      </c>
      <c r="I193" s="118" t="s">
        <v>249</v>
      </c>
      <c r="J193" s="115" t="s">
        <v>249</v>
      </c>
      <c r="K193" s="120" t="s">
        <v>249</v>
      </c>
    </row>
    <row r="194" spans="1:11" ht="16.5" thickBot="1">
      <c r="A194" s="125" t="s">
        <v>110</v>
      </c>
      <c r="B194" s="126" t="s">
        <v>251</v>
      </c>
      <c r="C194" s="126">
        <v>84</v>
      </c>
      <c r="D194" s="126">
        <v>81</v>
      </c>
      <c r="E194" s="48">
        <v>285.536</v>
      </c>
      <c r="F194" s="126">
        <v>6.62</v>
      </c>
      <c r="G194" s="126">
        <v>82.659000000000006</v>
      </c>
      <c r="H194" s="126">
        <v>118.14100000000001</v>
      </c>
      <c r="I194" s="126">
        <v>199.31</v>
      </c>
      <c r="J194" s="128" t="s">
        <v>249</v>
      </c>
      <c r="K194" s="129" t="s">
        <v>249</v>
      </c>
    </row>
    <row r="195" spans="1:11" ht="15.75">
      <c r="A195" s="138" t="s">
        <v>111</v>
      </c>
      <c r="B195" s="111" t="s">
        <v>251</v>
      </c>
      <c r="C195" s="108">
        <v>84</v>
      </c>
      <c r="D195" s="107">
        <v>23</v>
      </c>
      <c r="E195" s="110">
        <v>393.69</v>
      </c>
      <c r="F195" s="111">
        <v>382.98700000000002</v>
      </c>
      <c r="G195" s="112">
        <v>394.98399999999998</v>
      </c>
      <c r="H195" s="139">
        <v>426.65</v>
      </c>
      <c r="I195" s="139">
        <v>1293.2829999999999</v>
      </c>
      <c r="J195" s="111">
        <v>2989.9029999999998</v>
      </c>
      <c r="K195" s="140" t="s">
        <v>250</v>
      </c>
    </row>
    <row r="196" spans="1:11" ht="16.5" thickBot="1">
      <c r="A196" s="125" t="s">
        <v>111</v>
      </c>
      <c r="B196" s="126" t="s">
        <v>251</v>
      </c>
      <c r="C196" s="126">
        <v>84</v>
      </c>
      <c r="D196" s="126">
        <v>33</v>
      </c>
      <c r="E196" s="48">
        <v>260.04599999999999</v>
      </c>
      <c r="F196" s="126">
        <v>348.899</v>
      </c>
      <c r="G196" s="126">
        <v>93.77</v>
      </c>
      <c r="H196" s="126">
        <v>71.292000000000002</v>
      </c>
      <c r="I196" s="126">
        <v>120.45699999999999</v>
      </c>
      <c r="J196" s="126">
        <v>282.85300000000001</v>
      </c>
      <c r="K196" s="129" t="s">
        <v>249</v>
      </c>
    </row>
    <row r="197" spans="1:11" ht="31.5">
      <c r="A197" s="106" t="s">
        <v>112</v>
      </c>
      <c r="B197" s="107" t="s">
        <v>248</v>
      </c>
      <c r="C197" s="108">
        <v>32</v>
      </c>
      <c r="D197" s="109"/>
      <c r="E197" s="110">
        <v>420.22500000000002</v>
      </c>
      <c r="F197" s="108">
        <v>2334.6790000000001</v>
      </c>
      <c r="G197" s="112" t="s">
        <v>249</v>
      </c>
      <c r="H197" s="112" t="s">
        <v>249</v>
      </c>
      <c r="I197" s="112" t="s">
        <v>249</v>
      </c>
      <c r="J197" s="107" t="s">
        <v>249</v>
      </c>
      <c r="K197" s="113" t="s">
        <v>249</v>
      </c>
    </row>
    <row r="198" spans="1:11" ht="31.5">
      <c r="A198" s="122" t="s">
        <v>112</v>
      </c>
      <c r="B198" s="115" t="s">
        <v>248</v>
      </c>
      <c r="C198" s="116">
        <v>61</v>
      </c>
      <c r="D198" s="117"/>
      <c r="E198" s="43">
        <v>92.641999999999996</v>
      </c>
      <c r="F198" s="118">
        <v>66.843000000000004</v>
      </c>
      <c r="G198" s="119">
        <v>1307.6969999999999</v>
      </c>
      <c r="H198" s="24" t="s">
        <v>250</v>
      </c>
      <c r="I198" s="119" t="s">
        <v>249</v>
      </c>
      <c r="J198" s="115" t="s">
        <v>249</v>
      </c>
      <c r="K198" s="120" t="s">
        <v>249</v>
      </c>
    </row>
    <row r="199" spans="1:11" ht="15.75">
      <c r="A199" s="131" t="s">
        <v>112</v>
      </c>
      <c r="B199" s="118" t="s">
        <v>251</v>
      </c>
      <c r="C199" s="116">
        <v>84</v>
      </c>
      <c r="D199" s="115">
        <v>9</v>
      </c>
      <c r="E199" s="43">
        <v>143.26499999999999</v>
      </c>
      <c r="F199" s="118">
        <v>420.40800000000002</v>
      </c>
      <c r="G199" s="119">
        <v>2045.403</v>
      </c>
      <c r="H199" s="118">
        <v>1862.8969999999999</v>
      </c>
      <c r="I199" s="118" t="s">
        <v>250</v>
      </c>
      <c r="J199" s="118" t="s">
        <v>250</v>
      </c>
      <c r="K199" s="120" t="s">
        <v>249</v>
      </c>
    </row>
    <row r="200" spans="1:11" ht="15.75">
      <c r="A200" s="121" t="s">
        <v>112</v>
      </c>
      <c r="B200" s="118" t="s">
        <v>251</v>
      </c>
      <c r="C200" s="116">
        <v>84</v>
      </c>
      <c r="D200" s="116">
        <v>25</v>
      </c>
      <c r="E200" s="43">
        <v>93.293000000000006</v>
      </c>
      <c r="F200" s="119">
        <v>40.095999999999997</v>
      </c>
      <c r="G200" s="119">
        <v>75.271000000000001</v>
      </c>
      <c r="H200" s="118">
        <v>109.402</v>
      </c>
      <c r="I200" s="118">
        <v>1017.449</v>
      </c>
      <c r="J200" s="118">
        <v>2333.7109999999998</v>
      </c>
      <c r="K200" s="141" t="s">
        <v>250</v>
      </c>
    </row>
    <row r="201" spans="1:11" ht="31.5">
      <c r="A201" s="122" t="s">
        <v>112</v>
      </c>
      <c r="B201" s="115" t="s">
        <v>248</v>
      </c>
      <c r="C201" s="116">
        <v>73</v>
      </c>
      <c r="D201" s="117"/>
      <c r="E201" s="43">
        <v>200.84200000000001</v>
      </c>
      <c r="F201" s="118">
        <v>362.21600000000001</v>
      </c>
      <c r="G201" s="118">
        <v>515.86</v>
      </c>
      <c r="H201" s="118">
        <v>1353.202</v>
      </c>
      <c r="I201" s="119" t="s">
        <v>249</v>
      </c>
      <c r="J201" s="115" t="s">
        <v>249</v>
      </c>
      <c r="K201" s="120" t="s">
        <v>249</v>
      </c>
    </row>
    <row r="202" spans="1:11" ht="15.75">
      <c r="A202" s="114" t="s">
        <v>112</v>
      </c>
      <c r="B202" s="118" t="s">
        <v>248</v>
      </c>
      <c r="C202" s="118">
        <v>67</v>
      </c>
      <c r="D202" s="124"/>
      <c r="E202" s="43">
        <v>302.113</v>
      </c>
      <c r="F202" s="118">
        <v>838.14200000000005</v>
      </c>
      <c r="G202" s="118">
        <v>1612.1420000000001</v>
      </c>
      <c r="H202" s="118" t="s">
        <v>249</v>
      </c>
      <c r="I202" s="118" t="s">
        <v>249</v>
      </c>
      <c r="J202" s="115" t="s">
        <v>249</v>
      </c>
      <c r="K202" s="120" t="s">
        <v>249</v>
      </c>
    </row>
    <row r="203" spans="1:11" ht="15.75">
      <c r="A203" s="114" t="s">
        <v>112</v>
      </c>
      <c r="B203" s="118" t="s">
        <v>248</v>
      </c>
      <c r="C203" s="118">
        <v>59</v>
      </c>
      <c r="D203" s="124"/>
      <c r="E203" s="43">
        <v>280.30600000000004</v>
      </c>
      <c r="F203" s="118">
        <v>971.94600000000003</v>
      </c>
      <c r="G203" s="118">
        <v>3063.114</v>
      </c>
      <c r="H203" s="118" t="s">
        <v>249</v>
      </c>
      <c r="I203" s="118" t="s">
        <v>249</v>
      </c>
      <c r="J203" s="115" t="s">
        <v>249</v>
      </c>
      <c r="K203" s="120" t="s">
        <v>249</v>
      </c>
    </row>
    <row r="204" spans="1:11" ht="16.5" thickBot="1">
      <c r="A204" s="125" t="s">
        <v>112</v>
      </c>
      <c r="B204" s="126" t="s">
        <v>251</v>
      </c>
      <c r="C204" s="126">
        <v>84</v>
      </c>
      <c r="D204" s="126">
        <v>81</v>
      </c>
      <c r="E204" s="48">
        <v>144.19499999999999</v>
      </c>
      <c r="F204" s="126">
        <v>141.214</v>
      </c>
      <c r="G204" s="142">
        <v>240.459</v>
      </c>
      <c r="H204" s="126">
        <v>63.435000000000002</v>
      </c>
      <c r="I204" s="126">
        <v>66.703999999999994</v>
      </c>
      <c r="J204" s="128" t="s">
        <v>249</v>
      </c>
      <c r="K204" s="129" t="s">
        <v>249</v>
      </c>
    </row>
    <row r="205" spans="1:11" ht="15.75">
      <c r="A205" s="130" t="s">
        <v>253</v>
      </c>
      <c r="B205" s="111" t="s">
        <v>251</v>
      </c>
      <c r="C205" s="108">
        <v>84</v>
      </c>
      <c r="D205" s="108">
        <v>5</v>
      </c>
      <c r="E205" s="110">
        <v>135.71700000000001</v>
      </c>
      <c r="F205" s="108">
        <v>46.575000000000003</v>
      </c>
      <c r="G205" s="112">
        <v>189.40100000000001</v>
      </c>
      <c r="H205" s="112">
        <v>112.205</v>
      </c>
      <c r="I205" s="111">
        <v>910.43</v>
      </c>
      <c r="J205" s="107" t="s">
        <v>249</v>
      </c>
      <c r="K205" s="113" t="s">
        <v>249</v>
      </c>
    </row>
    <row r="206" spans="1:11" ht="31.5">
      <c r="A206" s="122" t="s">
        <v>253</v>
      </c>
      <c r="B206" s="115" t="s">
        <v>248</v>
      </c>
      <c r="C206" s="116">
        <v>75</v>
      </c>
      <c r="D206" s="117"/>
      <c r="E206" s="43">
        <v>265.44400000000002</v>
      </c>
      <c r="F206" s="116">
        <v>42.59</v>
      </c>
      <c r="G206" s="119">
        <v>865.88300000000004</v>
      </c>
      <c r="H206" s="119">
        <v>1477.93</v>
      </c>
      <c r="I206" s="119" t="s">
        <v>249</v>
      </c>
      <c r="J206" s="115" t="s">
        <v>249</v>
      </c>
      <c r="K206" s="120" t="s">
        <v>249</v>
      </c>
    </row>
    <row r="207" spans="1:11" ht="31.5">
      <c r="A207" s="122" t="s">
        <v>253</v>
      </c>
      <c r="B207" s="115" t="s">
        <v>248</v>
      </c>
      <c r="C207" s="116">
        <v>67</v>
      </c>
      <c r="D207" s="117"/>
      <c r="E207" s="43">
        <v>571.94200000000001</v>
      </c>
      <c r="F207" s="118">
        <v>273.89999999999998</v>
      </c>
      <c r="G207" s="118">
        <v>285.27100000000002</v>
      </c>
      <c r="H207" s="24" t="s">
        <v>250</v>
      </c>
      <c r="I207" s="119" t="s">
        <v>249</v>
      </c>
      <c r="J207" s="115" t="s">
        <v>249</v>
      </c>
      <c r="K207" s="120" t="s">
        <v>249</v>
      </c>
    </row>
    <row r="208" spans="1:11" ht="15.75">
      <c r="A208" s="114" t="s">
        <v>253</v>
      </c>
      <c r="B208" s="118" t="s">
        <v>251</v>
      </c>
      <c r="C208" s="116">
        <v>84</v>
      </c>
      <c r="D208" s="115">
        <v>16</v>
      </c>
      <c r="E208" s="43">
        <v>735.86099999999999</v>
      </c>
      <c r="F208" s="118">
        <v>258.85000000000002</v>
      </c>
      <c r="G208" s="119">
        <v>166.666</v>
      </c>
      <c r="H208" s="118">
        <v>1363.2750000000001</v>
      </c>
      <c r="I208" s="118">
        <v>1951.308</v>
      </c>
      <c r="J208" s="118" t="s">
        <v>250</v>
      </c>
      <c r="K208" s="120" t="s">
        <v>249</v>
      </c>
    </row>
    <row r="209" spans="1:11" ht="15.75">
      <c r="A209" s="114" t="s">
        <v>253</v>
      </c>
      <c r="B209" s="118" t="s">
        <v>251</v>
      </c>
      <c r="C209" s="118">
        <v>84</v>
      </c>
      <c r="D209" s="118">
        <v>29</v>
      </c>
      <c r="E209" s="43">
        <v>104.861</v>
      </c>
      <c r="F209" s="118" t="s">
        <v>254</v>
      </c>
      <c r="G209" s="118" t="s">
        <v>249</v>
      </c>
      <c r="H209" s="118">
        <v>624.78599999999994</v>
      </c>
      <c r="I209" s="118">
        <v>614.22799999999995</v>
      </c>
      <c r="J209" s="118">
        <v>2799.0419999999999</v>
      </c>
      <c r="K209" s="120" t="s">
        <v>249</v>
      </c>
    </row>
    <row r="210" spans="1:11" ht="15.75">
      <c r="A210" s="114" t="s">
        <v>253</v>
      </c>
      <c r="B210" s="118" t="s">
        <v>251</v>
      </c>
      <c r="C210" s="118">
        <v>84</v>
      </c>
      <c r="D210" s="118">
        <v>23</v>
      </c>
      <c r="E210" s="43">
        <v>109.119</v>
      </c>
      <c r="F210" s="118">
        <v>138.27699999999999</v>
      </c>
      <c r="G210" s="118">
        <v>133.56100000000001</v>
      </c>
      <c r="H210" s="118">
        <v>215.41300000000001</v>
      </c>
      <c r="I210" s="118">
        <v>384.94400000000002</v>
      </c>
      <c r="J210" s="118">
        <v>809.87300000000005</v>
      </c>
      <c r="K210" s="120" t="s">
        <v>249</v>
      </c>
    </row>
    <row r="211" spans="1:11" ht="15.75">
      <c r="A211" s="114" t="s">
        <v>253</v>
      </c>
      <c r="B211" s="118" t="s">
        <v>251</v>
      </c>
      <c r="C211" s="118">
        <v>84</v>
      </c>
      <c r="D211" s="118">
        <v>47</v>
      </c>
      <c r="E211" s="43">
        <v>78.037999999999997</v>
      </c>
      <c r="F211" s="118">
        <v>5.8170000000000002</v>
      </c>
      <c r="G211" s="118" t="s">
        <v>254</v>
      </c>
      <c r="H211" s="118" t="s">
        <v>254</v>
      </c>
      <c r="I211" s="118">
        <v>10.715</v>
      </c>
      <c r="J211" s="115" t="s">
        <v>249</v>
      </c>
      <c r="K211" s="120" t="s">
        <v>249</v>
      </c>
    </row>
    <row r="212" spans="1:11" ht="16.5" thickBot="1">
      <c r="A212" s="143" t="s">
        <v>253</v>
      </c>
      <c r="B212" s="126" t="s">
        <v>251</v>
      </c>
      <c r="C212" s="126">
        <v>84</v>
      </c>
      <c r="D212" s="126">
        <v>57</v>
      </c>
      <c r="E212" s="48">
        <v>81.61</v>
      </c>
      <c r="F212" s="126">
        <v>38.829000000000001</v>
      </c>
      <c r="G212" s="126">
        <v>23.826000000000001</v>
      </c>
      <c r="H212" s="126">
        <v>287.80099999999999</v>
      </c>
      <c r="I212" s="126">
        <v>31.408999999999999</v>
      </c>
      <c r="J212" s="128" t="s">
        <v>249</v>
      </c>
      <c r="K212" s="129" t="s">
        <v>249</v>
      </c>
    </row>
    <row r="216" spans="1:11">
      <c r="A216" t="s">
        <v>255</v>
      </c>
    </row>
    <row r="217" spans="1:11" ht="15.75">
      <c r="A217" s="144" t="s">
        <v>113</v>
      </c>
      <c r="B217" s="144" t="s">
        <v>256</v>
      </c>
      <c r="C217" s="145">
        <v>6</v>
      </c>
      <c r="D217" s="146"/>
      <c r="E217" s="147">
        <v>443.024</v>
      </c>
      <c r="F217" s="145" t="s">
        <v>249</v>
      </c>
      <c r="G217" s="145" t="s">
        <v>249</v>
      </c>
      <c r="H217" s="148" t="s">
        <v>249</v>
      </c>
      <c r="I217" s="145" t="s">
        <v>249</v>
      </c>
      <c r="J217" s="145" t="s">
        <v>249</v>
      </c>
      <c r="K217" s="145" t="s">
        <v>249</v>
      </c>
    </row>
    <row r="218" spans="1:11" ht="15.75">
      <c r="A218" s="144" t="s">
        <v>111</v>
      </c>
      <c r="B218" s="144" t="s">
        <v>256</v>
      </c>
      <c r="C218" s="145">
        <v>15</v>
      </c>
      <c r="D218" s="146"/>
      <c r="E218" s="147">
        <v>306.32299999999998</v>
      </c>
      <c r="F218" s="148" t="s">
        <v>249</v>
      </c>
      <c r="G218" s="149" t="s">
        <v>249</v>
      </c>
      <c r="H218" s="149" t="s">
        <v>249</v>
      </c>
      <c r="I218" s="150" t="s">
        <v>249</v>
      </c>
      <c r="J218" s="149" t="s">
        <v>249</v>
      </c>
      <c r="K218" s="149" t="s">
        <v>249</v>
      </c>
    </row>
    <row r="219" spans="1:11" ht="15.75">
      <c r="A219" s="144" t="s">
        <v>111</v>
      </c>
      <c r="B219" s="144" t="s">
        <v>257</v>
      </c>
      <c r="C219" s="145">
        <v>16</v>
      </c>
      <c r="D219" s="146"/>
      <c r="E219" s="147">
        <v>735.36400000000003</v>
      </c>
      <c r="F219" s="148">
        <v>1160.202</v>
      </c>
      <c r="G219" s="149" t="s">
        <v>249</v>
      </c>
      <c r="H219" s="149" t="s">
        <v>249</v>
      </c>
      <c r="I219" s="149" t="s">
        <v>249</v>
      </c>
      <c r="J219" s="149" t="s">
        <v>249</v>
      </c>
      <c r="K219" s="149" t="s">
        <v>249</v>
      </c>
    </row>
    <row r="220" spans="1:11" ht="15.75">
      <c r="A220" s="144" t="s">
        <v>108</v>
      </c>
      <c r="B220" s="144" t="s">
        <v>257</v>
      </c>
      <c r="C220" s="145">
        <v>11</v>
      </c>
      <c r="D220" s="146"/>
      <c r="E220" s="147">
        <v>124.59699999999999</v>
      </c>
      <c r="F220" s="151" t="s">
        <v>249</v>
      </c>
      <c r="G220" s="149" t="s">
        <v>249</v>
      </c>
      <c r="H220" s="149" t="s">
        <v>249</v>
      </c>
      <c r="I220" s="150" t="s">
        <v>249</v>
      </c>
      <c r="J220" s="149" t="s">
        <v>249</v>
      </c>
      <c r="K220" s="149" t="s">
        <v>249</v>
      </c>
    </row>
    <row r="221" spans="1:11" ht="15.75">
      <c r="A221" s="144" t="s">
        <v>111</v>
      </c>
      <c r="B221" s="144" t="s">
        <v>257</v>
      </c>
      <c r="C221" s="145">
        <v>12</v>
      </c>
      <c r="D221" s="146"/>
      <c r="E221" s="147">
        <v>112.38</v>
      </c>
      <c r="F221" s="148" t="s">
        <v>249</v>
      </c>
      <c r="G221" s="149" t="s">
        <v>249</v>
      </c>
      <c r="H221" s="149" t="s">
        <v>249</v>
      </c>
      <c r="I221" s="149" t="s">
        <v>249</v>
      </c>
      <c r="J221" s="149" t="s">
        <v>249</v>
      </c>
      <c r="K221" s="149" t="s">
        <v>249</v>
      </c>
    </row>
    <row r="222" spans="1:11" ht="15.75">
      <c r="A222" s="145" t="s">
        <v>109</v>
      </c>
      <c r="B222" s="144" t="s">
        <v>257</v>
      </c>
      <c r="C222" s="145">
        <v>12</v>
      </c>
      <c r="D222" s="146"/>
      <c r="E222" s="147">
        <v>329.43099999999998</v>
      </c>
      <c r="F222" s="149" t="s">
        <v>249</v>
      </c>
      <c r="G222" s="149" t="s">
        <v>249</v>
      </c>
      <c r="H222" s="149" t="s">
        <v>249</v>
      </c>
      <c r="I222" s="149" t="s">
        <v>249</v>
      </c>
      <c r="J222" s="149" t="s">
        <v>249</v>
      </c>
      <c r="K222" s="149" t="s">
        <v>249</v>
      </c>
    </row>
    <row r="223" spans="1:11" ht="15.75">
      <c r="A223" s="152" t="s">
        <v>111</v>
      </c>
      <c r="B223" s="144" t="s">
        <v>257</v>
      </c>
      <c r="C223" s="145">
        <v>74</v>
      </c>
      <c r="D223" s="146"/>
      <c r="E223" s="153">
        <v>433.38499999999999</v>
      </c>
      <c r="F223" s="148">
        <v>741.24400000000003</v>
      </c>
      <c r="G223" s="148">
        <v>697.50199999999995</v>
      </c>
      <c r="H223" s="149"/>
      <c r="I223" s="149"/>
      <c r="J223" s="148"/>
      <c r="K223" s="148"/>
    </row>
    <row r="224" spans="1:11" ht="15.75">
      <c r="A224" s="145" t="s">
        <v>108</v>
      </c>
      <c r="B224" s="144" t="s">
        <v>257</v>
      </c>
      <c r="C224" s="145">
        <v>12</v>
      </c>
      <c r="D224" s="146"/>
      <c r="E224" s="147">
        <v>101.97</v>
      </c>
      <c r="F224" s="148" t="s">
        <v>249</v>
      </c>
      <c r="G224" s="148" t="s">
        <v>249</v>
      </c>
      <c r="H224" s="149" t="s">
        <v>249</v>
      </c>
      <c r="I224" s="149" t="s">
        <v>249</v>
      </c>
      <c r="J224" s="149" t="s">
        <v>249</v>
      </c>
      <c r="K224" s="149" t="s">
        <v>249</v>
      </c>
    </row>
    <row r="225" spans="1:14" ht="15.75">
      <c r="A225" s="148" t="s">
        <v>108</v>
      </c>
      <c r="B225" s="148" t="s">
        <v>256</v>
      </c>
      <c r="C225" s="148">
        <v>8</v>
      </c>
      <c r="D225" s="148"/>
      <c r="E225" s="147">
        <v>158.928</v>
      </c>
      <c r="F225" s="148" t="s">
        <v>249</v>
      </c>
      <c r="G225" s="148"/>
      <c r="H225" s="148"/>
      <c r="I225" s="148"/>
      <c r="J225" s="148"/>
      <c r="K225" s="148"/>
    </row>
    <row r="226" spans="1:14" ht="15.75">
      <c r="A226" s="148" t="s">
        <v>111</v>
      </c>
      <c r="B226" s="148" t="s">
        <v>256</v>
      </c>
      <c r="C226" s="148">
        <v>37</v>
      </c>
      <c r="D226" s="148"/>
      <c r="E226" s="147">
        <v>115.39</v>
      </c>
      <c r="F226" s="148">
        <v>278.38900000000001</v>
      </c>
      <c r="G226" s="148"/>
      <c r="H226" s="148"/>
      <c r="I226" s="148"/>
      <c r="J226" s="148"/>
      <c r="K226" s="148"/>
    </row>
    <row r="227" spans="1:14" ht="15.75">
      <c r="A227" s="148" t="s">
        <v>111</v>
      </c>
      <c r="B227" s="148" t="s">
        <v>256</v>
      </c>
      <c r="C227" s="148">
        <v>44</v>
      </c>
      <c r="D227" s="148"/>
      <c r="E227" s="147">
        <v>61.508000000000003</v>
      </c>
      <c r="F227" s="148">
        <v>19.391999999999999</v>
      </c>
      <c r="G227" s="148"/>
      <c r="H227" s="148"/>
      <c r="I227" s="148"/>
      <c r="J227" s="148"/>
      <c r="K227" s="148"/>
    </row>
    <row r="228" spans="1:14" ht="15.75">
      <c r="A228" s="148" t="s">
        <v>109</v>
      </c>
      <c r="B228" s="148" t="s">
        <v>256</v>
      </c>
      <c r="C228" s="148">
        <v>36</v>
      </c>
      <c r="D228" s="148"/>
      <c r="E228" s="147">
        <v>102.47499999999999</v>
      </c>
      <c r="F228" s="148">
        <v>971.77300000000002</v>
      </c>
      <c r="G228" s="148"/>
      <c r="H228" s="148"/>
      <c r="I228" s="148"/>
      <c r="J228" s="148"/>
      <c r="K228" s="148"/>
    </row>
    <row r="229" spans="1:14" ht="15.75">
      <c r="A229" s="154" t="s">
        <v>111</v>
      </c>
      <c r="B229" s="148" t="s">
        <v>256</v>
      </c>
      <c r="C229" s="148">
        <v>36</v>
      </c>
      <c r="D229" s="148"/>
      <c r="E229" s="147">
        <v>132.78299999999999</v>
      </c>
      <c r="F229" s="148"/>
      <c r="G229" s="148"/>
      <c r="H229" s="148"/>
      <c r="I229" s="148"/>
      <c r="J229" s="148"/>
      <c r="K229" s="148"/>
    </row>
    <row r="230" spans="1:14" ht="15.75">
      <c r="A230" s="154" t="s">
        <v>111</v>
      </c>
      <c r="B230" s="148" t="s">
        <v>258</v>
      </c>
      <c r="C230" s="148">
        <v>50</v>
      </c>
      <c r="D230" s="148"/>
      <c r="E230" s="147">
        <v>111.636</v>
      </c>
      <c r="F230" s="148"/>
      <c r="G230" s="148"/>
      <c r="H230" s="148"/>
      <c r="I230" s="148"/>
      <c r="J230" s="148"/>
      <c r="K230" s="148"/>
    </row>
    <row r="231" spans="1:14" ht="15.75">
      <c r="A231" s="148" t="s">
        <v>111</v>
      </c>
      <c r="B231" s="148" t="s">
        <v>259</v>
      </c>
      <c r="C231" s="148">
        <v>59</v>
      </c>
      <c r="D231" s="148"/>
      <c r="E231" s="148">
        <v>253.69</v>
      </c>
      <c r="F231" s="148">
        <v>583.56600000000003</v>
      </c>
      <c r="G231" s="148">
        <v>330.29399999999998</v>
      </c>
      <c r="H231" s="148" t="s">
        <v>249</v>
      </c>
      <c r="I231" s="148" t="s">
        <v>249</v>
      </c>
      <c r="J231" s="148" t="s">
        <v>249</v>
      </c>
      <c r="K231" s="148" t="s">
        <v>249</v>
      </c>
    </row>
    <row r="233" spans="1:14" ht="21">
      <c r="A233" s="105" t="s">
        <v>260</v>
      </c>
    </row>
    <row r="234" spans="1:14" ht="75.75" thickBot="1">
      <c r="A234" s="67" t="s">
        <v>237</v>
      </c>
      <c r="B234" s="67" t="s">
        <v>238</v>
      </c>
      <c r="C234" s="67" t="s">
        <v>239</v>
      </c>
      <c r="D234" s="67" t="s">
        <v>240</v>
      </c>
      <c r="E234" s="67" t="s">
        <v>241</v>
      </c>
      <c r="F234" s="67" t="s">
        <v>242</v>
      </c>
      <c r="G234" s="67" t="s">
        <v>243</v>
      </c>
      <c r="H234" s="67" t="s">
        <v>244</v>
      </c>
      <c r="I234" s="67" t="s">
        <v>245</v>
      </c>
      <c r="J234" s="67" t="s">
        <v>246</v>
      </c>
      <c r="K234" s="67" t="s">
        <v>247</v>
      </c>
      <c r="L234" s="155" t="s">
        <v>261</v>
      </c>
      <c r="M234" s="155" t="s">
        <v>262</v>
      </c>
      <c r="N234" s="155" t="s">
        <v>263</v>
      </c>
    </row>
    <row r="235" spans="1:14" ht="31.5">
      <c r="A235" s="106" t="s">
        <v>107</v>
      </c>
      <c r="B235" s="107" t="s">
        <v>248</v>
      </c>
      <c r="C235" s="108">
        <v>8</v>
      </c>
      <c r="D235" s="109"/>
      <c r="E235" s="110">
        <v>526.505</v>
      </c>
      <c r="F235" s="111" t="s">
        <v>249</v>
      </c>
      <c r="G235" s="112" t="s">
        <v>249</v>
      </c>
      <c r="H235" s="112" t="s">
        <v>249</v>
      </c>
      <c r="I235" s="112" t="s">
        <v>249</v>
      </c>
      <c r="J235" s="112" t="s">
        <v>249</v>
      </c>
      <c r="K235" s="112" t="s">
        <v>249</v>
      </c>
      <c r="L235" s="112" t="s">
        <v>249</v>
      </c>
      <c r="M235" s="112" t="s">
        <v>249</v>
      </c>
      <c r="N235" s="156" t="s">
        <v>249</v>
      </c>
    </row>
    <row r="236" spans="1:14" ht="31.5">
      <c r="A236" s="114" t="s">
        <v>107</v>
      </c>
      <c r="B236" s="115" t="s">
        <v>248</v>
      </c>
      <c r="C236" s="116">
        <v>8</v>
      </c>
      <c r="D236" s="117"/>
      <c r="E236" s="43">
        <v>720.02700000000004</v>
      </c>
      <c r="F236" s="118" t="s">
        <v>249</v>
      </c>
      <c r="G236" s="119" t="s">
        <v>249</v>
      </c>
      <c r="H236" s="119" t="s">
        <v>249</v>
      </c>
      <c r="I236" s="119" t="s">
        <v>249</v>
      </c>
      <c r="J236" s="119" t="s">
        <v>249</v>
      </c>
      <c r="K236" s="119" t="s">
        <v>249</v>
      </c>
      <c r="L236" s="119" t="s">
        <v>249</v>
      </c>
      <c r="M236" s="119" t="s">
        <v>249</v>
      </c>
      <c r="N236" s="157" t="s">
        <v>249</v>
      </c>
    </row>
    <row r="237" spans="1:14" ht="31.5">
      <c r="A237" s="121" t="s">
        <v>107</v>
      </c>
      <c r="B237" s="115" t="s">
        <v>248</v>
      </c>
      <c r="C237" s="116">
        <v>12</v>
      </c>
      <c r="D237" s="158"/>
      <c r="E237" s="43">
        <v>509.49200000000002</v>
      </c>
      <c r="F237" s="118" t="s">
        <v>249</v>
      </c>
      <c r="G237" s="119" t="s">
        <v>249</v>
      </c>
      <c r="H237" s="119" t="s">
        <v>249</v>
      </c>
      <c r="I237" s="119" t="s">
        <v>249</v>
      </c>
      <c r="J237" s="119" t="s">
        <v>249</v>
      </c>
      <c r="K237" s="119" t="s">
        <v>249</v>
      </c>
      <c r="L237" s="119" t="s">
        <v>249</v>
      </c>
      <c r="M237" s="119" t="s">
        <v>249</v>
      </c>
      <c r="N237" s="157" t="s">
        <v>249</v>
      </c>
    </row>
    <row r="238" spans="1:14" ht="31.5">
      <c r="A238" s="122" t="s">
        <v>107</v>
      </c>
      <c r="B238" s="115" t="s">
        <v>248</v>
      </c>
      <c r="C238" s="116">
        <v>19</v>
      </c>
      <c r="D238" s="158"/>
      <c r="E238" s="43">
        <v>403.16699999999997</v>
      </c>
      <c r="F238" s="118" t="s">
        <v>250</v>
      </c>
      <c r="G238" s="118" t="s">
        <v>249</v>
      </c>
      <c r="H238" s="123" t="s">
        <v>249</v>
      </c>
      <c r="I238" s="123" t="s">
        <v>249</v>
      </c>
      <c r="J238" s="123" t="s">
        <v>249</v>
      </c>
      <c r="K238" s="123" t="s">
        <v>249</v>
      </c>
      <c r="L238" s="123" t="s">
        <v>249</v>
      </c>
      <c r="M238" s="123" t="s">
        <v>249</v>
      </c>
      <c r="N238" s="159" t="s">
        <v>249</v>
      </c>
    </row>
    <row r="239" spans="1:14" ht="15.75">
      <c r="A239" s="114" t="s">
        <v>107</v>
      </c>
      <c r="B239" s="118" t="s">
        <v>248</v>
      </c>
      <c r="C239" s="118">
        <v>10</v>
      </c>
      <c r="D239" s="124"/>
      <c r="E239" s="43">
        <v>254.27799999999999</v>
      </c>
      <c r="F239" s="118" t="s">
        <v>249</v>
      </c>
      <c r="G239" s="118" t="s">
        <v>249</v>
      </c>
      <c r="H239" s="118" t="s">
        <v>249</v>
      </c>
      <c r="I239" s="118" t="s">
        <v>249</v>
      </c>
      <c r="J239" s="118" t="s">
        <v>249</v>
      </c>
      <c r="K239" s="118" t="s">
        <v>249</v>
      </c>
      <c r="L239" s="118" t="s">
        <v>249</v>
      </c>
      <c r="M239" s="118" t="s">
        <v>249</v>
      </c>
      <c r="N239" s="141" t="s">
        <v>249</v>
      </c>
    </row>
    <row r="240" spans="1:14" ht="15.75">
      <c r="A240" s="114" t="s">
        <v>107</v>
      </c>
      <c r="B240" s="118" t="s">
        <v>248</v>
      </c>
      <c r="C240" s="118">
        <v>10</v>
      </c>
      <c r="D240" s="124"/>
      <c r="E240" s="43">
        <v>454.84300000000002</v>
      </c>
      <c r="F240" s="118" t="s">
        <v>249</v>
      </c>
      <c r="G240" s="118" t="s">
        <v>249</v>
      </c>
      <c r="H240" s="118" t="s">
        <v>249</v>
      </c>
      <c r="I240" s="118" t="s">
        <v>249</v>
      </c>
      <c r="J240" s="118" t="s">
        <v>249</v>
      </c>
      <c r="K240" s="118" t="s">
        <v>249</v>
      </c>
      <c r="L240" s="118" t="s">
        <v>249</v>
      </c>
      <c r="M240" s="118" t="s">
        <v>249</v>
      </c>
      <c r="N240" s="141" t="s">
        <v>249</v>
      </c>
    </row>
    <row r="241" spans="1:14" ht="15.75">
      <c r="A241" s="114" t="s">
        <v>107</v>
      </c>
      <c r="B241" s="118" t="s">
        <v>248</v>
      </c>
      <c r="C241" s="118">
        <v>10</v>
      </c>
      <c r="D241" s="124"/>
      <c r="E241" s="43">
        <v>336.29</v>
      </c>
      <c r="F241" s="118" t="s">
        <v>249</v>
      </c>
      <c r="G241" s="118" t="s">
        <v>249</v>
      </c>
      <c r="H241" s="118" t="s">
        <v>249</v>
      </c>
      <c r="I241" s="118" t="s">
        <v>249</v>
      </c>
      <c r="J241" s="118" t="s">
        <v>249</v>
      </c>
      <c r="K241" s="118" t="s">
        <v>249</v>
      </c>
      <c r="L241" s="118" t="s">
        <v>249</v>
      </c>
      <c r="M241" s="118" t="s">
        <v>249</v>
      </c>
      <c r="N241" s="141" t="s">
        <v>249</v>
      </c>
    </row>
    <row r="242" spans="1:14" ht="16.5" thickBot="1">
      <c r="A242" s="125" t="s">
        <v>107</v>
      </c>
      <c r="B242" s="126" t="s">
        <v>248</v>
      </c>
      <c r="C242" s="126">
        <v>18</v>
      </c>
      <c r="D242" s="127"/>
      <c r="E242" s="48">
        <v>242.40199999999999</v>
      </c>
      <c r="F242" s="126" t="s">
        <v>249</v>
      </c>
      <c r="G242" s="126" t="s">
        <v>249</v>
      </c>
      <c r="H242" s="126" t="s">
        <v>249</v>
      </c>
      <c r="I242" s="126" t="s">
        <v>249</v>
      </c>
      <c r="J242" s="126" t="s">
        <v>249</v>
      </c>
      <c r="K242" s="126" t="s">
        <v>249</v>
      </c>
      <c r="L242" s="126" t="s">
        <v>249</v>
      </c>
      <c r="M242" s="126" t="s">
        <v>249</v>
      </c>
      <c r="N242" s="160" t="s">
        <v>249</v>
      </c>
    </row>
    <row r="243" spans="1:14" ht="31.5">
      <c r="A243" s="130" t="s">
        <v>113</v>
      </c>
      <c r="B243" s="107" t="s">
        <v>248</v>
      </c>
      <c r="C243" s="108">
        <v>45</v>
      </c>
      <c r="D243" s="109"/>
      <c r="E243" s="108">
        <v>474.81200000000001</v>
      </c>
      <c r="F243" s="108">
        <v>1422.9449999999999</v>
      </c>
      <c r="G243" s="107">
        <v>3940.6260000000002</v>
      </c>
      <c r="H243" s="107" t="s">
        <v>249</v>
      </c>
      <c r="I243" s="107" t="s">
        <v>249</v>
      </c>
      <c r="J243" s="107" t="s">
        <v>249</v>
      </c>
      <c r="K243" s="107" t="s">
        <v>249</v>
      </c>
      <c r="L243" s="107" t="s">
        <v>249</v>
      </c>
      <c r="M243" s="107" t="s">
        <v>249</v>
      </c>
      <c r="N243" s="113" t="s">
        <v>249</v>
      </c>
    </row>
    <row r="244" spans="1:14" ht="31.5">
      <c r="A244" s="122" t="s">
        <v>113</v>
      </c>
      <c r="B244" s="115" t="s">
        <v>248</v>
      </c>
      <c r="C244" s="116">
        <v>65</v>
      </c>
      <c r="D244" s="117"/>
      <c r="E244" s="116">
        <v>76.344999999999999</v>
      </c>
      <c r="F244" s="116">
        <v>391.74</v>
      </c>
      <c r="G244" s="116">
        <v>275.02699999999999</v>
      </c>
      <c r="H244" s="118">
        <v>3439.5120000000002</v>
      </c>
      <c r="I244" s="116" t="s">
        <v>249</v>
      </c>
      <c r="J244" s="116" t="s">
        <v>249</v>
      </c>
      <c r="K244" s="116" t="s">
        <v>249</v>
      </c>
      <c r="L244" s="116" t="s">
        <v>249</v>
      </c>
      <c r="M244" s="116" t="s">
        <v>249</v>
      </c>
      <c r="N244" s="161" t="s">
        <v>249</v>
      </c>
    </row>
    <row r="245" spans="1:14" ht="31.5">
      <c r="A245" s="131" t="s">
        <v>113</v>
      </c>
      <c r="B245" s="115" t="s">
        <v>248</v>
      </c>
      <c r="C245" s="116">
        <v>65</v>
      </c>
      <c r="D245" s="117"/>
      <c r="E245" s="43">
        <v>121.8</v>
      </c>
      <c r="F245" s="116">
        <v>83.191999999999993</v>
      </c>
      <c r="G245" s="118">
        <v>96.866</v>
      </c>
      <c r="H245" s="119">
        <v>4325.4070000000002</v>
      </c>
      <c r="I245" s="119" t="s">
        <v>249</v>
      </c>
      <c r="J245" s="119" t="s">
        <v>249</v>
      </c>
      <c r="K245" s="119" t="s">
        <v>249</v>
      </c>
      <c r="L245" s="119" t="s">
        <v>249</v>
      </c>
      <c r="M245" s="119" t="s">
        <v>249</v>
      </c>
      <c r="N245" s="157" t="s">
        <v>249</v>
      </c>
    </row>
    <row r="246" spans="1:14" ht="15.75">
      <c r="A246" s="114" t="s">
        <v>113</v>
      </c>
      <c r="B246" s="118" t="s">
        <v>248</v>
      </c>
      <c r="C246" s="118">
        <v>45</v>
      </c>
      <c r="D246" s="124"/>
      <c r="E246" s="43">
        <v>138.46899999999999</v>
      </c>
      <c r="F246" s="118" t="s">
        <v>249</v>
      </c>
      <c r="G246" s="118" t="s">
        <v>249</v>
      </c>
      <c r="H246" s="118" t="s">
        <v>249</v>
      </c>
      <c r="I246" s="118" t="s">
        <v>249</v>
      </c>
      <c r="J246" s="118" t="s">
        <v>249</v>
      </c>
      <c r="K246" s="118" t="s">
        <v>249</v>
      </c>
      <c r="L246" s="118" t="s">
        <v>249</v>
      </c>
      <c r="M246" s="118" t="s">
        <v>249</v>
      </c>
      <c r="N246" s="141" t="s">
        <v>249</v>
      </c>
    </row>
    <row r="247" spans="1:14" ht="15.75">
      <c r="A247" s="114" t="s">
        <v>113</v>
      </c>
      <c r="B247" s="118" t="s">
        <v>248</v>
      </c>
      <c r="C247" s="118">
        <v>30</v>
      </c>
      <c r="D247" s="124"/>
      <c r="E247" s="43">
        <v>190.71</v>
      </c>
      <c r="F247" s="118">
        <v>1068.8330000000001</v>
      </c>
      <c r="G247" s="118" t="s">
        <v>250</v>
      </c>
      <c r="H247" s="118" t="s">
        <v>249</v>
      </c>
      <c r="I247" s="118" t="s">
        <v>249</v>
      </c>
      <c r="J247" s="118" t="s">
        <v>249</v>
      </c>
      <c r="K247" s="118" t="s">
        <v>249</v>
      </c>
      <c r="L247" s="118" t="s">
        <v>249</v>
      </c>
      <c r="M247" s="118" t="s">
        <v>249</v>
      </c>
      <c r="N247" s="141" t="s">
        <v>249</v>
      </c>
    </row>
    <row r="248" spans="1:14" ht="15.75">
      <c r="A248" s="114" t="s">
        <v>113</v>
      </c>
      <c r="B248" s="118" t="s">
        <v>248</v>
      </c>
      <c r="C248" s="118">
        <v>26</v>
      </c>
      <c r="D248" s="124"/>
      <c r="E248" s="43">
        <v>252.68899999999999</v>
      </c>
      <c r="F248" s="118">
        <v>3030.2820000000002</v>
      </c>
      <c r="G248" s="118" t="s">
        <v>249</v>
      </c>
      <c r="H248" s="118" t="s">
        <v>249</v>
      </c>
      <c r="I248" s="118" t="s">
        <v>249</v>
      </c>
      <c r="J248" s="118" t="s">
        <v>249</v>
      </c>
      <c r="K248" s="118" t="s">
        <v>249</v>
      </c>
      <c r="L248" s="118" t="s">
        <v>249</v>
      </c>
      <c r="M248" s="137" t="s">
        <v>249</v>
      </c>
      <c r="N248" s="141" t="s">
        <v>249</v>
      </c>
    </row>
    <row r="249" spans="1:14" ht="15.75">
      <c r="A249" s="114" t="s">
        <v>113</v>
      </c>
      <c r="B249" s="118" t="s">
        <v>248</v>
      </c>
      <c r="C249" s="118">
        <v>66</v>
      </c>
      <c r="D249" s="124"/>
      <c r="E249" s="43">
        <v>309.90199999999999</v>
      </c>
      <c r="F249" s="118">
        <v>492.81900000000002</v>
      </c>
      <c r="G249" s="118">
        <v>241.036</v>
      </c>
      <c r="H249" s="118">
        <v>177.86799999999999</v>
      </c>
      <c r="I249" s="118" t="s">
        <v>249</v>
      </c>
      <c r="J249" s="118" t="s">
        <v>249</v>
      </c>
      <c r="K249" s="118" t="s">
        <v>249</v>
      </c>
      <c r="L249" s="118" t="s">
        <v>249</v>
      </c>
      <c r="M249" s="118" t="s">
        <v>249</v>
      </c>
      <c r="N249" s="141" t="s">
        <v>249</v>
      </c>
    </row>
    <row r="250" spans="1:14" ht="16.5" thickBot="1">
      <c r="A250" s="125" t="s">
        <v>113</v>
      </c>
      <c r="B250" s="126" t="s">
        <v>248</v>
      </c>
      <c r="C250" s="126">
        <v>30</v>
      </c>
      <c r="D250" s="127"/>
      <c r="E250" s="48">
        <v>156.36500000000001</v>
      </c>
      <c r="F250" s="126">
        <v>1721.048</v>
      </c>
      <c r="G250" s="126" t="s">
        <v>249</v>
      </c>
      <c r="H250" s="126" t="s">
        <v>249</v>
      </c>
      <c r="I250" s="126" t="s">
        <v>249</v>
      </c>
      <c r="J250" s="126" t="s">
        <v>249</v>
      </c>
      <c r="K250" s="126" t="s">
        <v>249</v>
      </c>
      <c r="L250" s="126" t="s">
        <v>249</v>
      </c>
      <c r="M250" s="126" t="s">
        <v>249</v>
      </c>
      <c r="N250" s="160" t="s">
        <v>249</v>
      </c>
    </row>
    <row r="251" spans="1:14" ht="31.5">
      <c r="A251" s="106" t="s">
        <v>252</v>
      </c>
      <c r="B251" s="107" t="s">
        <v>248</v>
      </c>
      <c r="C251" s="108">
        <v>23</v>
      </c>
      <c r="D251" s="109"/>
      <c r="E251" s="110">
        <v>435.20499999999998</v>
      </c>
      <c r="F251" s="108">
        <v>8207.1170000000002</v>
      </c>
      <c r="G251" s="111" t="s">
        <v>249</v>
      </c>
      <c r="H251" s="132" t="s">
        <v>249</v>
      </c>
      <c r="I251" s="132" t="s">
        <v>249</v>
      </c>
      <c r="J251" s="132" t="s">
        <v>249</v>
      </c>
      <c r="K251" s="132" t="s">
        <v>249</v>
      </c>
      <c r="L251" s="132" t="s">
        <v>249</v>
      </c>
      <c r="M251" s="132" t="s">
        <v>249</v>
      </c>
      <c r="N251" s="162" t="s">
        <v>249</v>
      </c>
    </row>
    <row r="252" spans="1:14" ht="31.5">
      <c r="A252" s="114" t="s">
        <v>252</v>
      </c>
      <c r="B252" s="115" t="s">
        <v>248</v>
      </c>
      <c r="C252" s="116">
        <v>29</v>
      </c>
      <c r="D252" s="158"/>
      <c r="E252" s="43">
        <v>100.08499999999999</v>
      </c>
      <c r="F252" s="118" t="s">
        <v>250</v>
      </c>
      <c r="G252" s="123" t="s">
        <v>249</v>
      </c>
      <c r="H252" s="123" t="s">
        <v>249</v>
      </c>
      <c r="I252" s="123" t="s">
        <v>249</v>
      </c>
      <c r="J252" s="123" t="s">
        <v>249</v>
      </c>
      <c r="K252" s="123" t="s">
        <v>249</v>
      </c>
      <c r="L252" s="123" t="s">
        <v>249</v>
      </c>
      <c r="M252" s="123" t="s">
        <v>249</v>
      </c>
      <c r="N252" s="159" t="s">
        <v>249</v>
      </c>
    </row>
    <row r="253" spans="1:14" ht="31.5">
      <c r="A253" s="131" t="s">
        <v>252</v>
      </c>
      <c r="B253" s="116" t="s">
        <v>248</v>
      </c>
      <c r="C253" s="116">
        <v>19</v>
      </c>
      <c r="D253" s="117"/>
      <c r="E253" s="43">
        <v>527.04200000000003</v>
      </c>
      <c r="F253" s="118" t="s">
        <v>250</v>
      </c>
      <c r="G253" s="118" t="s">
        <v>249</v>
      </c>
      <c r="H253" s="119" t="s">
        <v>249</v>
      </c>
      <c r="I253" s="119" t="s">
        <v>249</v>
      </c>
      <c r="J253" s="119" t="s">
        <v>249</v>
      </c>
      <c r="K253" s="119" t="s">
        <v>249</v>
      </c>
      <c r="L253" s="119" t="s">
        <v>249</v>
      </c>
      <c r="M253" s="119" t="s">
        <v>249</v>
      </c>
      <c r="N253" s="157" t="s">
        <v>249</v>
      </c>
    </row>
    <row r="254" spans="1:14" ht="15.75">
      <c r="A254" s="114" t="s">
        <v>252</v>
      </c>
      <c r="B254" s="118" t="s">
        <v>248</v>
      </c>
      <c r="C254" s="118">
        <v>38</v>
      </c>
      <c r="D254" s="124"/>
      <c r="E254" s="43">
        <v>108.908</v>
      </c>
      <c r="F254" s="118">
        <v>751.351</v>
      </c>
      <c r="G254" s="118" t="s">
        <v>250</v>
      </c>
      <c r="H254" s="118" t="s">
        <v>249</v>
      </c>
      <c r="I254" s="118" t="s">
        <v>249</v>
      </c>
      <c r="J254" s="118" t="s">
        <v>249</v>
      </c>
      <c r="K254" s="118" t="s">
        <v>249</v>
      </c>
      <c r="L254" s="118" t="s">
        <v>249</v>
      </c>
      <c r="M254" s="118" t="s">
        <v>249</v>
      </c>
      <c r="N254" s="141" t="s">
        <v>249</v>
      </c>
    </row>
    <row r="255" spans="1:14" ht="15.75">
      <c r="A255" s="114" t="s">
        <v>252</v>
      </c>
      <c r="B255" s="118" t="s">
        <v>248</v>
      </c>
      <c r="C255" s="118">
        <v>45</v>
      </c>
      <c r="D255" s="124"/>
      <c r="E255" s="43">
        <v>288.74200000000002</v>
      </c>
      <c r="F255" s="118">
        <v>483.63600000000002</v>
      </c>
      <c r="G255" s="118">
        <v>4430.223</v>
      </c>
      <c r="H255" s="118" t="s">
        <v>249</v>
      </c>
      <c r="I255" s="118" t="s">
        <v>249</v>
      </c>
      <c r="J255" s="118" t="s">
        <v>249</v>
      </c>
      <c r="K255" s="118" t="s">
        <v>249</v>
      </c>
      <c r="L255" s="118" t="s">
        <v>249</v>
      </c>
      <c r="M255" s="118" t="s">
        <v>249</v>
      </c>
      <c r="N255" s="141" t="s">
        <v>249</v>
      </c>
    </row>
    <row r="256" spans="1:14" ht="15.75">
      <c r="A256" s="114" t="s">
        <v>252</v>
      </c>
      <c r="B256" s="118" t="s">
        <v>248</v>
      </c>
      <c r="C256" s="118">
        <v>26</v>
      </c>
      <c r="D256" s="124"/>
      <c r="E256" s="43">
        <v>164.59800000000001</v>
      </c>
      <c r="F256" s="118">
        <v>6312.0940000000001</v>
      </c>
      <c r="G256" s="118" t="s">
        <v>249</v>
      </c>
      <c r="H256" s="118" t="s">
        <v>249</v>
      </c>
      <c r="I256" s="118" t="s">
        <v>249</v>
      </c>
      <c r="J256" s="118" t="s">
        <v>249</v>
      </c>
      <c r="K256" s="118" t="s">
        <v>249</v>
      </c>
      <c r="L256" s="118" t="s">
        <v>249</v>
      </c>
      <c r="M256" s="118" t="s">
        <v>249</v>
      </c>
      <c r="N256" s="141" t="s">
        <v>249</v>
      </c>
    </row>
    <row r="257" spans="1:14" ht="15.75">
      <c r="A257" s="114" t="s">
        <v>252</v>
      </c>
      <c r="B257" s="118" t="s">
        <v>248</v>
      </c>
      <c r="C257" s="118">
        <v>25</v>
      </c>
      <c r="D257" s="124"/>
      <c r="E257" s="43">
        <v>602.13800000000003</v>
      </c>
      <c r="F257" s="118">
        <v>4721.7700000000004</v>
      </c>
      <c r="G257" s="118" t="s">
        <v>249</v>
      </c>
      <c r="H257" s="118" t="s">
        <v>249</v>
      </c>
      <c r="I257" s="118" t="s">
        <v>249</v>
      </c>
      <c r="J257" s="118" t="s">
        <v>249</v>
      </c>
      <c r="K257" s="118" t="s">
        <v>249</v>
      </c>
      <c r="L257" s="118" t="s">
        <v>249</v>
      </c>
      <c r="M257" s="118" t="s">
        <v>249</v>
      </c>
      <c r="N257" s="141" t="s">
        <v>249</v>
      </c>
    </row>
    <row r="258" spans="1:14" ht="16.5" thickBot="1">
      <c r="A258" s="125" t="s">
        <v>252</v>
      </c>
      <c r="B258" s="126" t="s">
        <v>248</v>
      </c>
      <c r="C258" s="126">
        <v>37</v>
      </c>
      <c r="D258" s="127"/>
      <c r="E258" s="48">
        <v>335.245</v>
      </c>
      <c r="F258" s="126">
        <v>2571.2069999999999</v>
      </c>
      <c r="G258" s="126" t="s">
        <v>249</v>
      </c>
      <c r="H258" s="126" t="s">
        <v>249</v>
      </c>
      <c r="I258" s="126" t="s">
        <v>249</v>
      </c>
      <c r="J258" s="126" t="s">
        <v>249</v>
      </c>
      <c r="K258" s="126" t="s">
        <v>249</v>
      </c>
      <c r="L258" s="126" t="s">
        <v>249</v>
      </c>
      <c r="M258" s="126" t="s">
        <v>249</v>
      </c>
      <c r="N258" s="160" t="s">
        <v>249</v>
      </c>
    </row>
    <row r="259" spans="1:14" ht="15.75">
      <c r="A259" s="134" t="s">
        <v>108</v>
      </c>
      <c r="B259" s="111" t="s">
        <v>248</v>
      </c>
      <c r="C259" s="111">
        <v>10</v>
      </c>
      <c r="D259" s="163"/>
      <c r="E259" s="110">
        <v>692.68899999999996</v>
      </c>
      <c r="F259" s="111" t="s">
        <v>249</v>
      </c>
      <c r="G259" s="111" t="s">
        <v>249</v>
      </c>
      <c r="H259" s="111" t="s">
        <v>249</v>
      </c>
      <c r="I259" s="111" t="s">
        <v>249</v>
      </c>
      <c r="J259" s="111" t="s">
        <v>249</v>
      </c>
      <c r="K259" s="111" t="s">
        <v>249</v>
      </c>
      <c r="L259" s="111" t="s">
        <v>249</v>
      </c>
      <c r="M259" s="111" t="s">
        <v>249</v>
      </c>
      <c r="N259" s="140" t="s">
        <v>249</v>
      </c>
    </row>
    <row r="260" spans="1:14" ht="15.75">
      <c r="A260" s="114" t="s">
        <v>108</v>
      </c>
      <c r="B260" s="118" t="s">
        <v>248</v>
      </c>
      <c r="C260" s="118">
        <v>25</v>
      </c>
      <c r="D260" s="124"/>
      <c r="E260" s="43">
        <v>104.873</v>
      </c>
      <c r="F260" s="118" t="s">
        <v>250</v>
      </c>
      <c r="G260" s="118" t="s">
        <v>249</v>
      </c>
      <c r="H260" s="118" t="s">
        <v>249</v>
      </c>
      <c r="I260" s="118" t="s">
        <v>249</v>
      </c>
      <c r="J260" s="118" t="s">
        <v>249</v>
      </c>
      <c r="K260" s="118" t="s">
        <v>249</v>
      </c>
      <c r="L260" s="118" t="s">
        <v>249</v>
      </c>
      <c r="M260" s="118" t="s">
        <v>249</v>
      </c>
      <c r="N260" s="141" t="s">
        <v>249</v>
      </c>
    </row>
    <row r="261" spans="1:14" ht="15.75">
      <c r="A261" s="114" t="s">
        <v>108</v>
      </c>
      <c r="B261" s="118" t="s">
        <v>248</v>
      </c>
      <c r="C261" s="118">
        <v>18</v>
      </c>
      <c r="D261" s="124"/>
      <c r="E261" s="43">
        <v>163.07</v>
      </c>
      <c r="F261" s="118"/>
      <c r="G261" s="118" t="s">
        <v>249</v>
      </c>
      <c r="H261" s="118" t="s">
        <v>249</v>
      </c>
      <c r="I261" s="118" t="s">
        <v>249</v>
      </c>
      <c r="J261" s="118" t="s">
        <v>249</v>
      </c>
      <c r="K261" s="118" t="s">
        <v>249</v>
      </c>
      <c r="L261" s="118" t="s">
        <v>249</v>
      </c>
      <c r="M261" s="118" t="s">
        <v>249</v>
      </c>
      <c r="N261" s="141" t="s">
        <v>249</v>
      </c>
    </row>
    <row r="262" spans="1:14" ht="15.75">
      <c r="A262" s="114" t="s">
        <v>108</v>
      </c>
      <c r="B262" s="118" t="s">
        <v>248</v>
      </c>
      <c r="C262" s="118">
        <v>8</v>
      </c>
      <c r="D262" s="124"/>
      <c r="E262" s="118">
        <v>889.029</v>
      </c>
      <c r="F262" s="118" t="s">
        <v>249</v>
      </c>
      <c r="G262" s="118" t="s">
        <v>249</v>
      </c>
      <c r="H262" s="118" t="s">
        <v>249</v>
      </c>
      <c r="I262" s="118" t="s">
        <v>249</v>
      </c>
      <c r="J262" s="118" t="s">
        <v>249</v>
      </c>
      <c r="K262" s="118" t="s">
        <v>249</v>
      </c>
      <c r="L262" s="118" t="s">
        <v>249</v>
      </c>
      <c r="M262" s="118" t="s">
        <v>249</v>
      </c>
      <c r="N262" s="141" t="s">
        <v>249</v>
      </c>
    </row>
    <row r="263" spans="1:14" ht="15.75">
      <c r="A263" s="114" t="s">
        <v>108</v>
      </c>
      <c r="B263" s="118" t="s">
        <v>248</v>
      </c>
      <c r="C263" s="118">
        <v>8</v>
      </c>
      <c r="D263" s="124"/>
      <c r="E263" s="118">
        <v>202.08099999999999</v>
      </c>
      <c r="F263" s="118" t="s">
        <v>249</v>
      </c>
      <c r="G263" s="118" t="s">
        <v>249</v>
      </c>
      <c r="H263" s="118" t="s">
        <v>249</v>
      </c>
      <c r="I263" s="118" t="s">
        <v>249</v>
      </c>
      <c r="J263" s="118" t="s">
        <v>249</v>
      </c>
      <c r="K263" s="118" t="s">
        <v>249</v>
      </c>
      <c r="L263" s="118" t="s">
        <v>249</v>
      </c>
      <c r="M263" s="118" t="s">
        <v>249</v>
      </c>
      <c r="N263" s="141" t="s">
        <v>249</v>
      </c>
    </row>
    <row r="264" spans="1:14" ht="15.75">
      <c r="A264" s="114" t="s">
        <v>108</v>
      </c>
      <c r="B264" s="118" t="s">
        <v>248</v>
      </c>
      <c r="C264" s="118">
        <v>64</v>
      </c>
      <c r="D264" s="124"/>
      <c r="E264" s="118">
        <v>411.66300000000001</v>
      </c>
      <c r="F264" s="118">
        <v>1981.0160000000001</v>
      </c>
      <c r="G264" s="118">
        <v>2703.672</v>
      </c>
      <c r="H264" s="118">
        <v>4490.9489999999996</v>
      </c>
      <c r="I264" s="118" t="s">
        <v>249</v>
      </c>
      <c r="J264" s="118" t="s">
        <v>249</v>
      </c>
      <c r="K264" s="118" t="s">
        <v>249</v>
      </c>
      <c r="L264" s="118" t="s">
        <v>249</v>
      </c>
      <c r="M264" s="118" t="s">
        <v>249</v>
      </c>
      <c r="N264" s="141" t="s">
        <v>249</v>
      </c>
    </row>
    <row r="265" spans="1:14" ht="15.75">
      <c r="A265" s="114" t="s">
        <v>108</v>
      </c>
      <c r="B265" s="118" t="s">
        <v>248</v>
      </c>
      <c r="C265" s="118">
        <v>17</v>
      </c>
      <c r="D265" s="124"/>
      <c r="E265" s="118">
        <v>111.825</v>
      </c>
      <c r="F265" s="118" t="s">
        <v>250</v>
      </c>
      <c r="G265" s="118" t="s">
        <v>249</v>
      </c>
      <c r="H265" s="118" t="s">
        <v>249</v>
      </c>
      <c r="I265" s="118" t="s">
        <v>249</v>
      </c>
      <c r="J265" s="118" t="s">
        <v>249</v>
      </c>
      <c r="K265" s="118" t="s">
        <v>249</v>
      </c>
      <c r="L265" s="118" t="s">
        <v>249</v>
      </c>
      <c r="M265" s="118" t="s">
        <v>249</v>
      </c>
      <c r="N265" s="141" t="s">
        <v>249</v>
      </c>
    </row>
    <row r="266" spans="1:14" ht="15.75">
      <c r="A266" s="114" t="s">
        <v>108</v>
      </c>
      <c r="B266" s="118" t="s">
        <v>248</v>
      </c>
      <c r="C266" s="118">
        <v>18</v>
      </c>
      <c r="D266" s="124"/>
      <c r="E266" s="118">
        <v>88.052999999999997</v>
      </c>
      <c r="F266" s="118" t="s">
        <v>250</v>
      </c>
      <c r="G266" s="118" t="s">
        <v>249</v>
      </c>
      <c r="H266" s="118" t="s">
        <v>249</v>
      </c>
      <c r="I266" s="118" t="s">
        <v>249</v>
      </c>
      <c r="J266" s="118" t="s">
        <v>249</v>
      </c>
      <c r="K266" s="118" t="s">
        <v>249</v>
      </c>
      <c r="L266" s="118" t="s">
        <v>249</v>
      </c>
      <c r="M266" s="118" t="s">
        <v>249</v>
      </c>
      <c r="N266" s="141" t="s">
        <v>249</v>
      </c>
    </row>
    <row r="267" spans="1:14" ht="15.75">
      <c r="A267" s="114" t="s">
        <v>108</v>
      </c>
      <c r="B267" s="118" t="s">
        <v>248</v>
      </c>
      <c r="C267" s="118">
        <v>18</v>
      </c>
      <c r="D267" s="124"/>
      <c r="E267" s="118">
        <v>77.27</v>
      </c>
      <c r="F267" s="118" t="s">
        <v>250</v>
      </c>
      <c r="G267" s="118" t="s">
        <v>249</v>
      </c>
      <c r="H267" s="118" t="s">
        <v>249</v>
      </c>
      <c r="I267" s="118" t="s">
        <v>249</v>
      </c>
      <c r="J267" s="118" t="s">
        <v>249</v>
      </c>
      <c r="K267" s="118" t="s">
        <v>249</v>
      </c>
      <c r="L267" s="118" t="s">
        <v>249</v>
      </c>
      <c r="M267" s="118" t="s">
        <v>249</v>
      </c>
      <c r="N267" s="141" t="s">
        <v>249</v>
      </c>
    </row>
    <row r="268" spans="1:14" ht="15.75">
      <c r="A268" s="114" t="s">
        <v>108</v>
      </c>
      <c r="B268" s="118" t="s">
        <v>248</v>
      </c>
      <c r="C268" s="118">
        <v>16</v>
      </c>
      <c r="D268" s="124"/>
      <c r="E268" s="118">
        <v>121.82599999999999</v>
      </c>
      <c r="F268" s="118" t="s">
        <v>250</v>
      </c>
      <c r="G268" s="118" t="s">
        <v>249</v>
      </c>
      <c r="H268" s="118" t="s">
        <v>249</v>
      </c>
      <c r="I268" s="118" t="s">
        <v>249</v>
      </c>
      <c r="J268" s="118" t="s">
        <v>249</v>
      </c>
      <c r="K268" s="118" t="s">
        <v>249</v>
      </c>
      <c r="L268" s="118" t="s">
        <v>249</v>
      </c>
      <c r="M268" s="118" t="s">
        <v>249</v>
      </c>
      <c r="N268" s="141" t="s">
        <v>249</v>
      </c>
    </row>
    <row r="269" spans="1:14" ht="15.75">
      <c r="A269" s="114" t="s">
        <v>108</v>
      </c>
      <c r="B269" s="118" t="s">
        <v>248</v>
      </c>
      <c r="C269" s="118">
        <v>17</v>
      </c>
      <c r="D269" s="124"/>
      <c r="E269" s="118">
        <v>101.02500000000001</v>
      </c>
      <c r="F269" s="118" t="s">
        <v>250</v>
      </c>
      <c r="G269" s="118" t="s">
        <v>249</v>
      </c>
      <c r="H269" s="118" t="s">
        <v>249</v>
      </c>
      <c r="I269" s="118" t="s">
        <v>249</v>
      </c>
      <c r="J269" s="118" t="s">
        <v>249</v>
      </c>
      <c r="K269" s="118" t="s">
        <v>249</v>
      </c>
      <c r="L269" s="118" t="s">
        <v>249</v>
      </c>
      <c r="M269" s="118" t="s">
        <v>249</v>
      </c>
      <c r="N269" s="141" t="s">
        <v>249</v>
      </c>
    </row>
    <row r="270" spans="1:14" ht="16.5" thickBot="1">
      <c r="A270" s="125" t="s">
        <v>108</v>
      </c>
      <c r="B270" s="126" t="s">
        <v>248</v>
      </c>
      <c r="C270" s="126">
        <v>11</v>
      </c>
      <c r="D270" s="127"/>
      <c r="E270" s="126">
        <v>461.06599999999997</v>
      </c>
      <c r="F270" s="126" t="s">
        <v>249</v>
      </c>
      <c r="G270" s="126" t="s">
        <v>249</v>
      </c>
      <c r="H270" s="126" t="s">
        <v>249</v>
      </c>
      <c r="I270" s="126" t="s">
        <v>249</v>
      </c>
      <c r="J270" s="126" t="s">
        <v>249</v>
      </c>
      <c r="K270" s="126" t="s">
        <v>249</v>
      </c>
      <c r="L270" s="126" t="s">
        <v>249</v>
      </c>
      <c r="M270" s="126" t="s">
        <v>249</v>
      </c>
      <c r="N270" s="160" t="s">
        <v>249</v>
      </c>
    </row>
    <row r="271" spans="1:14" ht="31.5">
      <c r="A271" s="130" t="s">
        <v>109</v>
      </c>
      <c r="B271" s="107" t="s">
        <v>248</v>
      </c>
      <c r="C271" s="108">
        <v>25</v>
      </c>
      <c r="D271" s="109"/>
      <c r="E271" s="110">
        <v>98.138000000000005</v>
      </c>
      <c r="F271" s="108">
        <v>6635.4080000000004</v>
      </c>
      <c r="G271" s="112" t="s">
        <v>249</v>
      </c>
      <c r="H271" s="112" t="s">
        <v>249</v>
      </c>
      <c r="I271" s="112" t="s">
        <v>249</v>
      </c>
      <c r="J271" s="112" t="s">
        <v>249</v>
      </c>
      <c r="K271" s="112" t="s">
        <v>249</v>
      </c>
      <c r="L271" s="112" t="s">
        <v>249</v>
      </c>
      <c r="M271" s="112" t="s">
        <v>249</v>
      </c>
      <c r="N271" s="156" t="s">
        <v>249</v>
      </c>
    </row>
    <row r="272" spans="1:14" ht="31.5">
      <c r="A272" s="114" t="s">
        <v>109</v>
      </c>
      <c r="B272" s="115" t="s">
        <v>248</v>
      </c>
      <c r="C272" s="116">
        <v>17</v>
      </c>
      <c r="D272" s="158"/>
      <c r="E272" s="43">
        <v>162.75700000000001</v>
      </c>
      <c r="F272" s="118" t="s">
        <v>249</v>
      </c>
      <c r="G272" s="119" t="s">
        <v>249</v>
      </c>
      <c r="H272" s="119" t="s">
        <v>249</v>
      </c>
      <c r="I272" s="119" t="s">
        <v>249</v>
      </c>
      <c r="J272" s="119" t="s">
        <v>249</v>
      </c>
      <c r="K272" s="119" t="s">
        <v>249</v>
      </c>
      <c r="L272" s="119" t="s">
        <v>249</v>
      </c>
      <c r="M272" s="119" t="s">
        <v>249</v>
      </c>
      <c r="N272" s="157" t="s">
        <v>249</v>
      </c>
    </row>
    <row r="273" spans="1:14" ht="31.5">
      <c r="A273" s="131" t="s">
        <v>109</v>
      </c>
      <c r="B273" s="115" t="s">
        <v>248</v>
      </c>
      <c r="C273" s="116">
        <v>10</v>
      </c>
      <c r="D273" s="158"/>
      <c r="E273" s="43">
        <v>565.67100000000005</v>
      </c>
      <c r="F273" s="119" t="s">
        <v>249</v>
      </c>
      <c r="G273" s="119" t="s">
        <v>249</v>
      </c>
      <c r="H273" s="119" t="s">
        <v>249</v>
      </c>
      <c r="I273" s="119" t="s">
        <v>249</v>
      </c>
      <c r="J273" s="119" t="s">
        <v>249</v>
      </c>
      <c r="K273" s="119" t="s">
        <v>249</v>
      </c>
      <c r="L273" s="119" t="s">
        <v>249</v>
      </c>
      <c r="M273" s="119" t="s">
        <v>249</v>
      </c>
      <c r="N273" s="157" t="s">
        <v>249</v>
      </c>
    </row>
    <row r="274" spans="1:14" ht="15.75">
      <c r="A274" s="114" t="s">
        <v>109</v>
      </c>
      <c r="B274" s="118" t="s">
        <v>248</v>
      </c>
      <c r="C274" s="118">
        <v>10</v>
      </c>
      <c r="D274" s="124"/>
      <c r="E274" s="43">
        <v>204.589</v>
      </c>
      <c r="F274" s="118">
        <v>3214.518</v>
      </c>
      <c r="G274" s="118" t="s">
        <v>249</v>
      </c>
      <c r="H274" s="118" t="s">
        <v>249</v>
      </c>
      <c r="I274" s="164" t="s">
        <v>249</v>
      </c>
      <c r="J274" s="118" t="s">
        <v>249</v>
      </c>
      <c r="K274" s="118" t="s">
        <v>249</v>
      </c>
      <c r="L274" s="118" t="s">
        <v>249</v>
      </c>
      <c r="M274" s="118" t="s">
        <v>249</v>
      </c>
      <c r="N274" s="141" t="s">
        <v>249</v>
      </c>
    </row>
    <row r="275" spans="1:14" ht="15.75">
      <c r="A275" s="114" t="s">
        <v>109</v>
      </c>
      <c r="B275" s="118" t="s">
        <v>248</v>
      </c>
      <c r="C275" s="118">
        <v>10</v>
      </c>
      <c r="D275" s="124"/>
      <c r="E275" s="43">
        <v>72.686000000000007</v>
      </c>
      <c r="F275" s="118" t="s">
        <v>249</v>
      </c>
      <c r="G275" s="118" t="s">
        <v>249</v>
      </c>
      <c r="H275" s="118" t="s">
        <v>249</v>
      </c>
      <c r="I275" s="118" t="s">
        <v>249</v>
      </c>
      <c r="J275" s="118" t="s">
        <v>249</v>
      </c>
      <c r="K275" s="118" t="s">
        <v>249</v>
      </c>
      <c r="L275" s="118" t="s">
        <v>249</v>
      </c>
      <c r="M275" s="118" t="s">
        <v>249</v>
      </c>
      <c r="N275" s="141" t="s">
        <v>249</v>
      </c>
    </row>
    <row r="276" spans="1:14" ht="15.75">
      <c r="A276" s="114" t="s">
        <v>109</v>
      </c>
      <c r="B276" s="118" t="s">
        <v>248</v>
      </c>
      <c r="C276" s="118">
        <v>10</v>
      </c>
      <c r="D276" s="124"/>
      <c r="E276" s="43">
        <v>281.589</v>
      </c>
      <c r="F276" s="118" t="s">
        <v>249</v>
      </c>
      <c r="G276" s="118" t="s">
        <v>249</v>
      </c>
      <c r="H276" s="118" t="s">
        <v>249</v>
      </c>
      <c r="I276" s="118" t="s">
        <v>249</v>
      </c>
      <c r="J276" s="118" t="s">
        <v>249</v>
      </c>
      <c r="K276" s="118" t="s">
        <v>249</v>
      </c>
      <c r="L276" s="118" t="s">
        <v>249</v>
      </c>
      <c r="M276" s="118" t="s">
        <v>249</v>
      </c>
      <c r="N276" s="141" t="s">
        <v>249</v>
      </c>
    </row>
    <row r="277" spans="1:14" ht="15.75">
      <c r="A277" s="114" t="s">
        <v>109</v>
      </c>
      <c r="B277" s="118" t="s">
        <v>248</v>
      </c>
      <c r="C277" s="118">
        <v>10</v>
      </c>
      <c r="D277" s="124"/>
      <c r="E277" s="43">
        <v>258.45</v>
      </c>
      <c r="F277" s="118" t="s">
        <v>249</v>
      </c>
      <c r="G277" s="118" t="s">
        <v>249</v>
      </c>
      <c r="H277" s="118" t="s">
        <v>249</v>
      </c>
      <c r="I277" s="118" t="s">
        <v>249</v>
      </c>
      <c r="J277" s="118" t="s">
        <v>249</v>
      </c>
      <c r="K277" s="118" t="s">
        <v>249</v>
      </c>
      <c r="L277" s="118" t="s">
        <v>249</v>
      </c>
      <c r="M277" s="118" t="s">
        <v>249</v>
      </c>
      <c r="N277" s="141" t="s">
        <v>249</v>
      </c>
    </row>
    <row r="278" spans="1:14" ht="16.5" thickBot="1">
      <c r="A278" s="125" t="s">
        <v>109</v>
      </c>
      <c r="B278" s="126" t="s">
        <v>248</v>
      </c>
      <c r="C278" s="126">
        <v>10</v>
      </c>
      <c r="D278" s="127"/>
      <c r="E278" s="126">
        <v>136.309</v>
      </c>
      <c r="F278" s="126" t="s">
        <v>249</v>
      </c>
      <c r="G278" s="126" t="s">
        <v>249</v>
      </c>
      <c r="H278" s="126" t="s">
        <v>249</v>
      </c>
      <c r="I278" s="126" t="s">
        <v>249</v>
      </c>
      <c r="J278" s="126" t="s">
        <v>249</v>
      </c>
      <c r="K278" s="126" t="s">
        <v>249</v>
      </c>
      <c r="L278" s="126" t="s">
        <v>249</v>
      </c>
      <c r="M278" s="126" t="s">
        <v>249</v>
      </c>
      <c r="N278" s="160" t="s">
        <v>249</v>
      </c>
    </row>
    <row r="279" spans="1:14" ht="31.5">
      <c r="A279" s="106" t="s">
        <v>110</v>
      </c>
      <c r="B279" s="107" t="s">
        <v>264</v>
      </c>
      <c r="C279" s="108">
        <v>84</v>
      </c>
      <c r="D279" s="107">
        <v>79</v>
      </c>
      <c r="E279" s="108">
        <v>111.643</v>
      </c>
      <c r="F279" s="108">
        <v>16.568999999999999</v>
      </c>
      <c r="G279" s="108">
        <v>15.589</v>
      </c>
      <c r="H279" s="108" t="s">
        <v>254</v>
      </c>
      <c r="I279" s="111" t="s">
        <v>254</v>
      </c>
      <c r="J279" s="111" t="s">
        <v>254</v>
      </c>
      <c r="K279" s="111" t="s">
        <v>254</v>
      </c>
      <c r="L279" s="111">
        <v>62.713000000000001</v>
      </c>
      <c r="M279" s="111">
        <v>397.37299999999999</v>
      </c>
      <c r="N279" s="140">
        <v>3237.4229999999998</v>
      </c>
    </row>
    <row r="280" spans="1:14" ht="31.5">
      <c r="A280" s="121" t="s">
        <v>110</v>
      </c>
      <c r="B280" s="115" t="s">
        <v>264</v>
      </c>
      <c r="C280" s="115">
        <v>84</v>
      </c>
      <c r="D280" s="115">
        <v>12</v>
      </c>
      <c r="E280" s="43">
        <v>349.92399999999998</v>
      </c>
      <c r="F280" s="116">
        <v>1710.0820000000001</v>
      </c>
      <c r="G280" s="118">
        <v>667.57600000000002</v>
      </c>
      <c r="H280" s="119">
        <v>513.49900000000002</v>
      </c>
      <c r="I280" s="118">
        <v>1378.9760000000001</v>
      </c>
      <c r="J280" s="118">
        <v>3584.4059999999999</v>
      </c>
      <c r="K280" s="119" t="s">
        <v>249</v>
      </c>
      <c r="L280" s="119" t="s">
        <v>249</v>
      </c>
      <c r="M280" s="119" t="s">
        <v>249</v>
      </c>
      <c r="N280" s="157" t="s">
        <v>249</v>
      </c>
    </row>
    <row r="281" spans="1:14" ht="31.5">
      <c r="A281" s="122" t="s">
        <v>110</v>
      </c>
      <c r="B281" s="115" t="s">
        <v>248</v>
      </c>
      <c r="C281" s="116">
        <v>59</v>
      </c>
      <c r="D281" s="158"/>
      <c r="E281" s="43">
        <v>121.833</v>
      </c>
      <c r="F281" s="116">
        <v>114.848</v>
      </c>
      <c r="G281" s="118">
        <v>284.12400000000002</v>
      </c>
      <c r="H281" s="119">
        <v>4063.5819999999999</v>
      </c>
      <c r="I281" s="119" t="s">
        <v>249</v>
      </c>
      <c r="J281" s="119" t="s">
        <v>249</v>
      </c>
      <c r="K281" s="119" t="s">
        <v>249</v>
      </c>
      <c r="L281" s="119" t="s">
        <v>249</v>
      </c>
      <c r="M281" s="119" t="s">
        <v>249</v>
      </c>
      <c r="N281" s="157" t="s">
        <v>249</v>
      </c>
    </row>
    <row r="282" spans="1:14" ht="31.5">
      <c r="A282" s="131" t="s">
        <v>110</v>
      </c>
      <c r="B282" s="115" t="s">
        <v>248</v>
      </c>
      <c r="C282" s="116">
        <v>82</v>
      </c>
      <c r="D282" s="117"/>
      <c r="E282" s="43">
        <v>350.99299999999999</v>
      </c>
      <c r="F282" s="118">
        <v>12.797000000000001</v>
      </c>
      <c r="G282" s="119">
        <v>576.85299999999995</v>
      </c>
      <c r="H282" s="119">
        <v>1995.3320000000001</v>
      </c>
      <c r="I282" s="118" t="s">
        <v>250</v>
      </c>
      <c r="J282" s="118" t="s">
        <v>249</v>
      </c>
      <c r="K282" s="118" t="s">
        <v>249</v>
      </c>
      <c r="L282" s="118" t="s">
        <v>249</v>
      </c>
      <c r="M282" s="118" t="s">
        <v>249</v>
      </c>
      <c r="N282" s="141" t="s">
        <v>249</v>
      </c>
    </row>
    <row r="283" spans="1:14" ht="31.5">
      <c r="A283" s="114" t="s">
        <v>110</v>
      </c>
      <c r="B283" s="115" t="s">
        <v>264</v>
      </c>
      <c r="C283" s="118">
        <v>84</v>
      </c>
      <c r="D283" s="118">
        <v>5</v>
      </c>
      <c r="E283" s="43">
        <v>216.548</v>
      </c>
      <c r="F283" s="118">
        <v>64.683000000000007</v>
      </c>
      <c r="G283" s="118">
        <v>160.25</v>
      </c>
      <c r="H283" s="118">
        <v>185.80500000000001</v>
      </c>
      <c r="I283" s="118">
        <f>1067.797+580.491</f>
        <v>1648.288</v>
      </c>
      <c r="J283" s="118" t="s">
        <v>249</v>
      </c>
      <c r="K283" s="118" t="s">
        <v>249</v>
      </c>
      <c r="L283" s="118" t="s">
        <v>249</v>
      </c>
      <c r="M283" s="118" t="s">
        <v>249</v>
      </c>
      <c r="N283" s="141" t="s">
        <v>249</v>
      </c>
    </row>
    <row r="284" spans="1:14" ht="31.5">
      <c r="A284" s="114" t="s">
        <v>110</v>
      </c>
      <c r="B284" s="115" t="s">
        <v>264</v>
      </c>
      <c r="C284" s="118">
        <v>84</v>
      </c>
      <c r="D284" s="118">
        <v>8</v>
      </c>
      <c r="E284" s="43">
        <v>871.625</v>
      </c>
      <c r="F284" s="118">
        <v>22.616</v>
      </c>
      <c r="G284" s="118">
        <v>142.095</v>
      </c>
      <c r="H284" s="118">
        <v>78.379000000000005</v>
      </c>
      <c r="I284" s="118">
        <v>726.19399999999996</v>
      </c>
      <c r="J284" s="118" t="s">
        <v>250</v>
      </c>
      <c r="K284" s="118" t="s">
        <v>249</v>
      </c>
      <c r="L284" s="118" t="s">
        <v>249</v>
      </c>
      <c r="M284" s="118" t="s">
        <v>249</v>
      </c>
      <c r="N284" s="141" t="s">
        <v>249</v>
      </c>
    </row>
    <row r="285" spans="1:14" ht="32.25" thickBot="1">
      <c r="A285" s="125" t="s">
        <v>110</v>
      </c>
      <c r="B285" s="128" t="s">
        <v>264</v>
      </c>
      <c r="C285" s="126">
        <v>84</v>
      </c>
      <c r="D285" s="126">
        <v>8</v>
      </c>
      <c r="E285" s="48">
        <v>205.589</v>
      </c>
      <c r="F285" s="126">
        <v>59.616</v>
      </c>
      <c r="G285" s="126">
        <v>92.129000000000005</v>
      </c>
      <c r="H285" s="126">
        <v>10.929</v>
      </c>
      <c r="I285" s="126">
        <v>24.315000000000001</v>
      </c>
      <c r="J285" s="126" t="s">
        <v>250</v>
      </c>
      <c r="K285" s="126" t="s">
        <v>249</v>
      </c>
      <c r="L285" s="126" t="s">
        <v>249</v>
      </c>
      <c r="M285" s="126" t="s">
        <v>249</v>
      </c>
      <c r="N285" s="160" t="s">
        <v>249</v>
      </c>
    </row>
    <row r="286" spans="1:14" ht="15.75">
      <c r="A286" s="165" t="s">
        <v>111</v>
      </c>
      <c r="B286" s="111" t="s">
        <v>248</v>
      </c>
      <c r="C286" s="111">
        <v>22</v>
      </c>
      <c r="D286" s="163"/>
      <c r="E286" s="110">
        <v>135.739</v>
      </c>
      <c r="F286" s="111">
        <v>3536.6129999999998</v>
      </c>
      <c r="G286" s="111" t="s">
        <v>249</v>
      </c>
      <c r="H286" s="111" t="s">
        <v>249</v>
      </c>
      <c r="I286" s="111" t="s">
        <v>249</v>
      </c>
      <c r="J286" s="111" t="s">
        <v>249</v>
      </c>
      <c r="K286" s="111" t="s">
        <v>249</v>
      </c>
      <c r="L286" s="111" t="s">
        <v>249</v>
      </c>
      <c r="M286" s="111" t="s">
        <v>249</v>
      </c>
      <c r="N286" s="140" t="s">
        <v>249</v>
      </c>
    </row>
    <row r="287" spans="1:14" ht="15.75">
      <c r="A287" s="114" t="s">
        <v>111</v>
      </c>
      <c r="B287" s="118" t="s">
        <v>248</v>
      </c>
      <c r="C287" s="118">
        <v>43</v>
      </c>
      <c r="D287" s="124"/>
      <c r="E287" s="118">
        <v>255.08600000000001</v>
      </c>
      <c r="F287" s="118">
        <v>438.13799999999998</v>
      </c>
      <c r="G287" s="118">
        <v>2477.9110000000001</v>
      </c>
      <c r="H287" s="118" t="s">
        <v>249</v>
      </c>
      <c r="I287" s="118" t="s">
        <v>249</v>
      </c>
      <c r="J287" s="118" t="s">
        <v>249</v>
      </c>
      <c r="K287" s="118" t="s">
        <v>249</v>
      </c>
      <c r="L287" s="118" t="s">
        <v>249</v>
      </c>
      <c r="M287" s="118" t="s">
        <v>249</v>
      </c>
      <c r="N287" s="141" t="s">
        <v>249</v>
      </c>
    </row>
    <row r="288" spans="1:14" ht="15.75">
      <c r="A288" s="114" t="s">
        <v>111</v>
      </c>
      <c r="B288" s="118" t="s">
        <v>248</v>
      </c>
      <c r="C288" s="118">
        <v>50</v>
      </c>
      <c r="D288" s="124"/>
      <c r="E288" s="118">
        <v>230.298</v>
      </c>
      <c r="F288" s="118">
        <v>270.78399999999999</v>
      </c>
      <c r="G288" s="118">
        <v>2069.35</v>
      </c>
      <c r="H288" s="118" t="s">
        <v>249</v>
      </c>
      <c r="I288" s="118" t="s">
        <v>249</v>
      </c>
      <c r="J288" s="118" t="s">
        <v>249</v>
      </c>
      <c r="K288" s="118" t="s">
        <v>249</v>
      </c>
      <c r="L288" s="118" t="s">
        <v>249</v>
      </c>
      <c r="M288" s="118" t="s">
        <v>249</v>
      </c>
      <c r="N288" s="141" t="s">
        <v>249</v>
      </c>
    </row>
    <row r="289" spans="1:14" ht="15.75">
      <c r="A289" s="114" t="s">
        <v>111</v>
      </c>
      <c r="B289" s="118" t="s">
        <v>248</v>
      </c>
      <c r="C289" s="118">
        <v>72</v>
      </c>
      <c r="D289" s="124"/>
      <c r="E289" s="118">
        <v>376.72699999999998</v>
      </c>
      <c r="F289" s="118">
        <v>338.93299999999999</v>
      </c>
      <c r="G289" s="118">
        <v>111.249</v>
      </c>
      <c r="H289" s="118">
        <v>2577.1489999999999</v>
      </c>
      <c r="I289" s="118" t="s">
        <v>249</v>
      </c>
      <c r="J289" s="118" t="s">
        <v>249</v>
      </c>
      <c r="K289" s="118" t="s">
        <v>249</v>
      </c>
      <c r="L289" s="118" t="s">
        <v>249</v>
      </c>
      <c r="M289" s="118" t="s">
        <v>249</v>
      </c>
      <c r="N289" s="141" t="s">
        <v>249</v>
      </c>
    </row>
    <row r="290" spans="1:14" ht="16.5" thickBot="1">
      <c r="A290" s="125" t="s">
        <v>111</v>
      </c>
      <c r="B290" s="126" t="s">
        <v>248</v>
      </c>
      <c r="C290" s="126">
        <v>54</v>
      </c>
      <c r="D290" s="127"/>
      <c r="E290" s="126">
        <v>517.54200000000003</v>
      </c>
      <c r="F290" s="126">
        <v>353.262</v>
      </c>
      <c r="G290" s="126">
        <v>480.14299999999997</v>
      </c>
      <c r="H290" s="126" t="s">
        <v>249</v>
      </c>
      <c r="I290" s="126" t="s">
        <v>249</v>
      </c>
      <c r="J290" s="126" t="s">
        <v>249</v>
      </c>
      <c r="K290" s="126" t="s">
        <v>249</v>
      </c>
      <c r="L290" s="126" t="s">
        <v>249</v>
      </c>
      <c r="M290" s="126" t="s">
        <v>249</v>
      </c>
      <c r="N290" s="160" t="s">
        <v>249</v>
      </c>
    </row>
    <row r="291" spans="1:14" ht="31.5">
      <c r="A291" s="106" t="s">
        <v>112</v>
      </c>
      <c r="B291" s="107" t="s">
        <v>248</v>
      </c>
      <c r="C291" s="108">
        <v>81</v>
      </c>
      <c r="D291" s="109"/>
      <c r="E291" s="110">
        <v>130.292</v>
      </c>
      <c r="F291" s="108">
        <v>173.303</v>
      </c>
      <c r="G291" s="112">
        <v>308.31200000000001</v>
      </c>
      <c r="H291" s="112">
        <v>2773.471</v>
      </c>
      <c r="I291" s="111" t="s">
        <v>250</v>
      </c>
      <c r="J291" s="112" t="s">
        <v>249</v>
      </c>
      <c r="K291" s="112" t="s">
        <v>249</v>
      </c>
      <c r="L291" s="112" t="s">
        <v>249</v>
      </c>
      <c r="M291" s="112" t="s">
        <v>249</v>
      </c>
      <c r="N291" s="156" t="s">
        <v>249</v>
      </c>
    </row>
    <row r="292" spans="1:14" ht="31.5">
      <c r="A292" s="122" t="s">
        <v>112</v>
      </c>
      <c r="B292" s="115" t="s">
        <v>264</v>
      </c>
      <c r="C292" s="116">
        <v>84</v>
      </c>
      <c r="D292" s="115">
        <v>8</v>
      </c>
      <c r="E292" s="43">
        <v>68.126000000000005</v>
      </c>
      <c r="F292" s="118">
        <v>497.36500000000001</v>
      </c>
      <c r="G292" s="119">
        <v>496.13299999999998</v>
      </c>
      <c r="H292" s="119">
        <v>517.11300000000006</v>
      </c>
      <c r="I292" s="118" t="s">
        <v>250</v>
      </c>
      <c r="J292" s="118" t="s">
        <v>250</v>
      </c>
      <c r="K292" s="123" t="s">
        <v>249</v>
      </c>
      <c r="L292" s="123" t="s">
        <v>249</v>
      </c>
      <c r="M292" s="123" t="s">
        <v>249</v>
      </c>
      <c r="N292" s="159" t="s">
        <v>249</v>
      </c>
    </row>
    <row r="293" spans="1:14" ht="31.5">
      <c r="A293" s="131" t="s">
        <v>112</v>
      </c>
      <c r="B293" s="115" t="s">
        <v>264</v>
      </c>
      <c r="C293" s="116">
        <v>84</v>
      </c>
      <c r="D293" s="115">
        <v>8</v>
      </c>
      <c r="E293" s="43">
        <v>517.173</v>
      </c>
      <c r="F293" s="118">
        <v>38.021999999999998</v>
      </c>
      <c r="G293" s="119">
        <v>70.507000000000005</v>
      </c>
      <c r="H293" s="119">
        <v>456.84500000000003</v>
      </c>
      <c r="I293" s="118" t="s">
        <v>250</v>
      </c>
      <c r="J293" s="118" t="s">
        <v>250</v>
      </c>
      <c r="K293" s="119" t="s">
        <v>249</v>
      </c>
      <c r="L293" s="119" t="s">
        <v>249</v>
      </c>
      <c r="M293" s="119" t="s">
        <v>249</v>
      </c>
      <c r="N293" s="157" t="s">
        <v>249</v>
      </c>
    </row>
    <row r="294" spans="1:14" ht="31.5">
      <c r="A294" s="121" t="s">
        <v>112</v>
      </c>
      <c r="B294" s="115" t="s">
        <v>248</v>
      </c>
      <c r="C294" s="116">
        <v>82</v>
      </c>
      <c r="D294" s="166"/>
      <c r="E294" s="43">
        <v>533.78700000000003</v>
      </c>
      <c r="F294" s="119">
        <v>23.606000000000002</v>
      </c>
      <c r="G294" s="119">
        <v>250.89400000000001</v>
      </c>
      <c r="H294" s="119">
        <v>233.15100000000001</v>
      </c>
      <c r="I294" s="118" t="s">
        <v>250</v>
      </c>
      <c r="J294" s="118" t="s">
        <v>249</v>
      </c>
      <c r="K294" s="118" t="s">
        <v>249</v>
      </c>
      <c r="L294" s="118" t="s">
        <v>249</v>
      </c>
      <c r="M294" s="118" t="s">
        <v>249</v>
      </c>
      <c r="N294" s="141" t="s">
        <v>249</v>
      </c>
    </row>
    <row r="295" spans="1:14" ht="31.5">
      <c r="A295" s="122" t="s">
        <v>112</v>
      </c>
      <c r="B295" s="115" t="s">
        <v>248</v>
      </c>
      <c r="C295" s="116">
        <v>60</v>
      </c>
      <c r="D295" s="158"/>
      <c r="E295" s="43">
        <v>558.75800000000004</v>
      </c>
      <c r="F295" s="118">
        <v>26.37</v>
      </c>
      <c r="G295" s="118">
        <v>2123.6909999999998</v>
      </c>
      <c r="H295" s="119">
        <v>2626.1959999999999</v>
      </c>
      <c r="I295" s="119" t="s">
        <v>249</v>
      </c>
      <c r="J295" s="119" t="s">
        <v>249</v>
      </c>
      <c r="K295" s="119" t="s">
        <v>249</v>
      </c>
      <c r="L295" s="119" t="s">
        <v>249</v>
      </c>
      <c r="M295" s="119" t="s">
        <v>249</v>
      </c>
      <c r="N295" s="157" t="s">
        <v>249</v>
      </c>
    </row>
    <row r="296" spans="1:14" ht="15.75">
      <c r="A296" s="114" t="s">
        <v>112</v>
      </c>
      <c r="B296" s="118" t="s">
        <v>248</v>
      </c>
      <c r="C296" s="118">
        <v>72</v>
      </c>
      <c r="D296" s="124"/>
      <c r="E296" s="43">
        <v>227.44499999999999</v>
      </c>
      <c r="F296" s="118">
        <v>3187.4740000000002</v>
      </c>
      <c r="G296" s="118">
        <v>341.61799999999999</v>
      </c>
      <c r="H296" s="118" t="s">
        <v>254</v>
      </c>
      <c r="I296" s="118" t="s">
        <v>249</v>
      </c>
      <c r="J296" s="118" t="s">
        <v>249</v>
      </c>
      <c r="K296" s="118" t="s">
        <v>249</v>
      </c>
      <c r="L296" s="118" t="s">
        <v>249</v>
      </c>
      <c r="M296" s="118" t="s">
        <v>249</v>
      </c>
      <c r="N296" s="141" t="s">
        <v>249</v>
      </c>
    </row>
    <row r="297" spans="1:14" ht="16.5" thickBot="1">
      <c r="A297" s="125" t="s">
        <v>112</v>
      </c>
      <c r="B297" s="126" t="s">
        <v>248</v>
      </c>
      <c r="C297" s="126">
        <v>72</v>
      </c>
      <c r="D297" s="127"/>
      <c r="E297" s="48">
        <v>329.13099999999997</v>
      </c>
      <c r="F297" s="126">
        <v>402.666</v>
      </c>
      <c r="G297" s="126">
        <v>76.138999999999996</v>
      </c>
      <c r="H297" s="126">
        <v>2430.797</v>
      </c>
      <c r="I297" s="167" t="s">
        <v>249</v>
      </c>
      <c r="J297" s="126" t="s">
        <v>249</v>
      </c>
      <c r="K297" s="126" t="s">
        <v>249</v>
      </c>
      <c r="L297" s="126" t="s">
        <v>249</v>
      </c>
      <c r="M297" s="126" t="s">
        <v>249</v>
      </c>
      <c r="N297" s="160" t="s">
        <v>249</v>
      </c>
    </row>
    <row r="298" spans="1:14" ht="31.5">
      <c r="A298" s="130" t="s">
        <v>253</v>
      </c>
      <c r="B298" s="107" t="s">
        <v>248</v>
      </c>
      <c r="C298" s="108">
        <v>44</v>
      </c>
      <c r="D298" s="168"/>
      <c r="E298" s="110">
        <v>77.578000000000003</v>
      </c>
      <c r="F298" s="108">
        <v>736.92399999999998</v>
      </c>
      <c r="G298" s="112">
        <v>1637.712</v>
      </c>
      <c r="H298" s="132" t="s">
        <v>249</v>
      </c>
      <c r="I298" s="132" t="s">
        <v>249</v>
      </c>
      <c r="J298" s="132" t="s">
        <v>249</v>
      </c>
      <c r="K298" s="132" t="s">
        <v>249</v>
      </c>
      <c r="L298" s="132" t="s">
        <v>249</v>
      </c>
      <c r="M298" s="132" t="s">
        <v>249</v>
      </c>
      <c r="N298" s="162" t="s">
        <v>249</v>
      </c>
    </row>
    <row r="299" spans="1:14" ht="31.5">
      <c r="A299" s="122" t="s">
        <v>253</v>
      </c>
      <c r="B299" s="115" t="s">
        <v>264</v>
      </c>
      <c r="C299" s="116">
        <v>84</v>
      </c>
      <c r="D299" s="115">
        <v>15</v>
      </c>
      <c r="E299" s="43">
        <v>137.61600000000001</v>
      </c>
      <c r="F299" s="116">
        <v>379.37599999999998</v>
      </c>
      <c r="G299" s="119">
        <v>83.680999999999997</v>
      </c>
      <c r="H299" s="119">
        <v>72.450999999999993</v>
      </c>
      <c r="I299" s="118">
        <v>97.396000000000001</v>
      </c>
      <c r="J299" s="118">
        <v>2982.9920000000002</v>
      </c>
      <c r="K299" s="119" t="s">
        <v>249</v>
      </c>
      <c r="L299" s="119" t="s">
        <v>249</v>
      </c>
      <c r="M299" s="119" t="s">
        <v>249</v>
      </c>
      <c r="N299" s="157" t="s">
        <v>249</v>
      </c>
    </row>
    <row r="300" spans="1:14" ht="31.5">
      <c r="A300" s="122" t="s">
        <v>253</v>
      </c>
      <c r="B300" s="115" t="s">
        <v>264</v>
      </c>
      <c r="C300" s="116">
        <v>84</v>
      </c>
      <c r="D300" s="115">
        <v>5</v>
      </c>
      <c r="E300" s="43">
        <v>743.40599999999995</v>
      </c>
      <c r="F300" s="118">
        <v>126.55500000000001</v>
      </c>
      <c r="G300" s="118">
        <v>247.68</v>
      </c>
      <c r="H300" s="119">
        <v>258.27999999999997</v>
      </c>
      <c r="I300" s="118">
        <v>2980.0250000000001</v>
      </c>
      <c r="J300" s="123" t="s">
        <v>249</v>
      </c>
      <c r="K300" s="123" t="s">
        <v>249</v>
      </c>
      <c r="L300" s="123" t="s">
        <v>249</v>
      </c>
      <c r="M300" s="123" t="s">
        <v>249</v>
      </c>
      <c r="N300" s="159" t="s">
        <v>249</v>
      </c>
    </row>
    <row r="301" spans="1:14" ht="31.5">
      <c r="A301" s="114" t="s">
        <v>253</v>
      </c>
      <c r="B301" s="115" t="s">
        <v>264</v>
      </c>
      <c r="C301" s="116">
        <v>84</v>
      </c>
      <c r="D301" s="115">
        <v>9</v>
      </c>
      <c r="E301" s="43">
        <v>368.51400000000001</v>
      </c>
      <c r="F301" s="118">
        <v>1428.3589999999999</v>
      </c>
      <c r="G301" s="119">
        <v>96.962999999999994</v>
      </c>
      <c r="H301" s="119">
        <v>1235.2739999999999</v>
      </c>
      <c r="I301" s="118">
        <v>1498.3820000000001</v>
      </c>
      <c r="J301" s="118" t="s">
        <v>250</v>
      </c>
      <c r="K301" s="118" t="s">
        <v>249</v>
      </c>
      <c r="L301" s="118" t="s">
        <v>249</v>
      </c>
      <c r="M301" s="118" t="s">
        <v>249</v>
      </c>
      <c r="N301" s="141" t="s">
        <v>249</v>
      </c>
    </row>
    <row r="302" spans="1:14" ht="31.5">
      <c r="A302" s="114" t="s">
        <v>253</v>
      </c>
      <c r="B302" s="115" t="s">
        <v>264</v>
      </c>
      <c r="C302" s="118">
        <v>84</v>
      </c>
      <c r="D302" s="118">
        <v>17</v>
      </c>
      <c r="E302" s="43">
        <v>341.21300000000002</v>
      </c>
      <c r="F302" s="118">
        <v>26.395</v>
      </c>
      <c r="G302" s="118">
        <v>97.802000000000007</v>
      </c>
      <c r="H302" s="118">
        <v>117.047</v>
      </c>
      <c r="I302" s="118">
        <v>550.48299999999995</v>
      </c>
      <c r="J302" s="118">
        <v>3898.66</v>
      </c>
      <c r="K302" s="118" t="s">
        <v>249</v>
      </c>
      <c r="L302" s="118" t="s">
        <v>249</v>
      </c>
      <c r="M302" s="118" t="s">
        <v>249</v>
      </c>
      <c r="N302" s="141" t="s">
        <v>249</v>
      </c>
    </row>
    <row r="303" spans="1:14" ht="31.5">
      <c r="A303" s="114" t="s">
        <v>253</v>
      </c>
      <c r="B303" s="115" t="s">
        <v>251</v>
      </c>
      <c r="C303" s="118">
        <v>84</v>
      </c>
      <c r="D303" s="118">
        <v>26</v>
      </c>
      <c r="E303" s="43">
        <v>291.584</v>
      </c>
      <c r="F303" s="118">
        <v>403.42200000000003</v>
      </c>
      <c r="G303" s="118" t="s">
        <v>254</v>
      </c>
      <c r="H303" s="118" t="s">
        <v>254</v>
      </c>
      <c r="I303" s="118" t="s">
        <v>254</v>
      </c>
      <c r="J303" s="118">
        <v>12.776</v>
      </c>
      <c r="K303" s="118">
        <f>361.407+3524.716</f>
        <v>3886.123</v>
      </c>
      <c r="L303" s="118" t="s">
        <v>249</v>
      </c>
      <c r="M303" s="118" t="s">
        <v>249</v>
      </c>
      <c r="N303" s="141" t="s">
        <v>249</v>
      </c>
    </row>
    <row r="304" spans="1:14" ht="31.5">
      <c r="A304" s="114" t="s">
        <v>253</v>
      </c>
      <c r="B304" s="115" t="s">
        <v>251</v>
      </c>
      <c r="C304" s="118">
        <v>84</v>
      </c>
      <c r="D304" s="118">
        <v>137</v>
      </c>
      <c r="E304" s="43">
        <v>88.534999999999997</v>
      </c>
      <c r="F304" s="118">
        <v>93.146000000000001</v>
      </c>
      <c r="G304" s="118">
        <v>6.7409999999999997</v>
      </c>
      <c r="H304" s="118">
        <v>2.8620000000000001</v>
      </c>
      <c r="I304" s="118" t="s">
        <v>254</v>
      </c>
      <c r="J304" s="118" t="s">
        <v>254</v>
      </c>
      <c r="K304" s="118">
        <v>177.01300000000001</v>
      </c>
      <c r="L304" s="118">
        <v>21.420999999999999</v>
      </c>
      <c r="M304" s="118">
        <v>51.027000000000001</v>
      </c>
      <c r="N304" s="141"/>
    </row>
    <row r="305" spans="1:14" ht="32.25" thickBot="1">
      <c r="A305" s="143" t="s">
        <v>253</v>
      </c>
      <c r="B305" s="128" t="s">
        <v>264</v>
      </c>
      <c r="C305" s="126">
        <v>84</v>
      </c>
      <c r="D305" s="126">
        <v>37</v>
      </c>
      <c r="E305" s="48">
        <v>218.64400000000001</v>
      </c>
      <c r="F305" s="126">
        <v>634.83100000000002</v>
      </c>
      <c r="G305" s="126" t="s">
        <v>254</v>
      </c>
      <c r="H305" s="126" t="s">
        <v>254</v>
      </c>
      <c r="I305" s="126">
        <v>414.88600000000002</v>
      </c>
      <c r="J305" s="126">
        <v>2658.1350000000002</v>
      </c>
      <c r="K305" s="126" t="s">
        <v>250</v>
      </c>
      <c r="L305" s="126" t="s">
        <v>249</v>
      </c>
      <c r="M305" s="126" t="s">
        <v>249</v>
      </c>
      <c r="N305" s="160" t="s">
        <v>249</v>
      </c>
    </row>
    <row r="306" spans="1:14" ht="15.75">
      <c r="A306" s="169"/>
      <c r="B306" s="170"/>
      <c r="C306" s="170"/>
      <c r="D306" s="170"/>
      <c r="E306" s="170"/>
      <c r="F306" s="170"/>
      <c r="G306" s="170"/>
      <c r="H306" s="170"/>
      <c r="I306" s="170"/>
      <c r="J306" s="170"/>
      <c r="K306" s="170"/>
      <c r="L306" s="170"/>
      <c r="M306" s="170"/>
      <c r="N306" s="170"/>
    </row>
    <row r="307" spans="1:14" ht="15.75">
      <c r="A307" s="171"/>
      <c r="B307" s="118"/>
      <c r="C307" s="118"/>
      <c r="D307" s="118"/>
      <c r="E307" s="118"/>
      <c r="F307" s="118"/>
      <c r="G307" s="118"/>
      <c r="H307" s="118"/>
      <c r="I307" s="118"/>
      <c r="J307" s="118"/>
      <c r="K307" s="118"/>
      <c r="L307" s="118"/>
      <c r="M307" s="118"/>
      <c r="N307" s="118"/>
    </row>
    <row r="308" spans="1:14" ht="15.75">
      <c r="A308" s="171"/>
      <c r="B308" s="118"/>
      <c r="C308" s="118"/>
      <c r="D308" s="118"/>
      <c r="E308" s="118"/>
      <c r="F308" s="118"/>
      <c r="G308" s="118"/>
      <c r="H308" s="118"/>
      <c r="I308" s="118"/>
      <c r="J308" s="118"/>
      <c r="K308" s="118"/>
      <c r="L308" s="118"/>
      <c r="M308" s="118"/>
      <c r="N308" s="118"/>
    </row>
    <row r="309" spans="1:14" ht="15.75">
      <c r="A309" s="171" t="s">
        <v>255</v>
      </c>
      <c r="B309" s="118"/>
      <c r="C309" s="118"/>
      <c r="D309" s="118"/>
      <c r="E309" s="118"/>
      <c r="F309" s="118"/>
      <c r="G309" s="118"/>
      <c r="H309" s="118"/>
      <c r="I309" s="118"/>
      <c r="J309" s="118"/>
      <c r="K309" s="118"/>
      <c r="L309" s="118"/>
      <c r="M309" s="118"/>
      <c r="N309" s="118"/>
    </row>
    <row r="310" spans="1:14" ht="15.75">
      <c r="A310" s="172" t="s">
        <v>111</v>
      </c>
      <c r="B310" s="144" t="s">
        <v>256</v>
      </c>
      <c r="C310" s="145">
        <v>7</v>
      </c>
      <c r="D310" s="146"/>
      <c r="E310" s="145">
        <v>90.382999999999996</v>
      </c>
      <c r="F310" s="148" t="s">
        <v>249</v>
      </c>
      <c r="G310" s="149" t="s">
        <v>249</v>
      </c>
      <c r="H310" s="149" t="s">
        <v>249</v>
      </c>
      <c r="I310" s="149" t="s">
        <v>249</v>
      </c>
      <c r="J310" s="149" t="s">
        <v>249</v>
      </c>
      <c r="K310" s="149" t="s">
        <v>249</v>
      </c>
      <c r="L310" s="149" t="s">
        <v>249</v>
      </c>
      <c r="M310" s="149" t="s">
        <v>249</v>
      </c>
      <c r="N310" s="149" t="s">
        <v>249</v>
      </c>
    </row>
    <row r="311" spans="1:14" ht="15.75">
      <c r="A311" s="172" t="s">
        <v>111</v>
      </c>
      <c r="B311" s="144" t="s">
        <v>256</v>
      </c>
      <c r="C311" s="145">
        <v>7</v>
      </c>
      <c r="D311" s="146"/>
      <c r="E311" s="147">
        <v>932.40899999999999</v>
      </c>
      <c r="F311" s="148" t="s">
        <v>249</v>
      </c>
      <c r="G311" s="149" t="s">
        <v>249</v>
      </c>
      <c r="H311" s="149" t="s">
        <v>249</v>
      </c>
      <c r="I311" s="149" t="s">
        <v>249</v>
      </c>
      <c r="J311" s="149" t="s">
        <v>249</v>
      </c>
      <c r="K311" s="149" t="s">
        <v>249</v>
      </c>
      <c r="L311" s="149" t="s">
        <v>249</v>
      </c>
      <c r="M311" s="149" t="s">
        <v>249</v>
      </c>
      <c r="N311" s="149" t="s">
        <v>249</v>
      </c>
    </row>
    <row r="312" spans="1:14" ht="15.75">
      <c r="A312" s="172" t="s">
        <v>108</v>
      </c>
      <c r="B312" s="144" t="s">
        <v>256</v>
      </c>
      <c r="C312" s="145">
        <v>9</v>
      </c>
      <c r="D312" s="146"/>
      <c r="E312" s="147">
        <v>200.15100000000001</v>
      </c>
      <c r="F312" s="151" t="s">
        <v>249</v>
      </c>
      <c r="G312" s="149" t="s">
        <v>249</v>
      </c>
      <c r="H312" s="149" t="s">
        <v>249</v>
      </c>
      <c r="I312" s="149" t="s">
        <v>249</v>
      </c>
      <c r="J312" s="149" t="s">
        <v>249</v>
      </c>
      <c r="K312" s="149" t="s">
        <v>249</v>
      </c>
      <c r="L312" s="149" t="s">
        <v>249</v>
      </c>
      <c r="M312" s="149" t="s">
        <v>249</v>
      </c>
      <c r="N312" s="149" t="s">
        <v>249</v>
      </c>
    </row>
    <row r="313" spans="1:14" ht="15.75">
      <c r="A313" s="173" t="s">
        <v>108</v>
      </c>
      <c r="B313" s="144" t="s">
        <v>257</v>
      </c>
      <c r="C313" s="145">
        <v>9</v>
      </c>
      <c r="D313" s="146"/>
      <c r="E313" s="147">
        <v>192.869</v>
      </c>
      <c r="F313" s="148" t="s">
        <v>249</v>
      </c>
      <c r="G313" s="149" t="s">
        <v>249</v>
      </c>
      <c r="H313" s="149" t="s">
        <v>249</v>
      </c>
      <c r="I313" s="149" t="s">
        <v>249</v>
      </c>
      <c r="J313" s="149" t="s">
        <v>249</v>
      </c>
      <c r="K313" s="149" t="s">
        <v>249</v>
      </c>
      <c r="L313" s="149" t="s">
        <v>249</v>
      </c>
      <c r="M313" s="149" t="s">
        <v>249</v>
      </c>
      <c r="N313" s="149" t="s">
        <v>249</v>
      </c>
    </row>
    <row r="314" spans="1:14" ht="15.75">
      <c r="A314" s="174" t="s">
        <v>108</v>
      </c>
      <c r="B314" s="144" t="s">
        <v>257</v>
      </c>
      <c r="C314" s="145">
        <v>9</v>
      </c>
      <c r="D314" s="146"/>
      <c r="E314" s="147">
        <v>261.988</v>
      </c>
      <c r="F314" s="148" t="s">
        <v>249</v>
      </c>
      <c r="G314" s="149" t="s">
        <v>249</v>
      </c>
      <c r="H314" s="149" t="s">
        <v>249</v>
      </c>
      <c r="I314" s="149" t="s">
        <v>249</v>
      </c>
      <c r="J314" s="149" t="s">
        <v>249</v>
      </c>
      <c r="K314" s="149" t="s">
        <v>249</v>
      </c>
      <c r="L314" s="149" t="s">
        <v>249</v>
      </c>
      <c r="M314" s="149" t="s">
        <v>249</v>
      </c>
      <c r="N314" s="149" t="s">
        <v>249</v>
      </c>
    </row>
    <row r="315" spans="1:14" ht="15.75">
      <c r="A315" s="172" t="s">
        <v>111</v>
      </c>
      <c r="B315" s="144" t="s">
        <v>257</v>
      </c>
      <c r="C315" s="145">
        <v>8</v>
      </c>
      <c r="D315" s="144"/>
      <c r="E315" s="147">
        <v>512.23299999999995</v>
      </c>
      <c r="F315" s="148" t="s">
        <v>249</v>
      </c>
      <c r="G315" s="149" t="s">
        <v>249</v>
      </c>
      <c r="H315" s="149" t="s">
        <v>249</v>
      </c>
      <c r="I315" s="149" t="s">
        <v>249</v>
      </c>
      <c r="J315" s="149" t="s">
        <v>249</v>
      </c>
      <c r="K315" s="149" t="s">
        <v>249</v>
      </c>
      <c r="L315" s="149" t="s">
        <v>249</v>
      </c>
      <c r="M315" s="149" t="s">
        <v>249</v>
      </c>
      <c r="N315" s="149" t="s">
        <v>249</v>
      </c>
    </row>
    <row r="316" spans="1:14" ht="15.75">
      <c r="A316" s="175" t="s">
        <v>111</v>
      </c>
      <c r="B316" s="144" t="s">
        <v>257</v>
      </c>
      <c r="C316" s="145">
        <v>8</v>
      </c>
      <c r="D316" s="144"/>
      <c r="E316" s="147">
        <v>174.60599999999999</v>
      </c>
      <c r="F316" s="148" t="s">
        <v>249</v>
      </c>
      <c r="G316" s="148" t="s">
        <v>249</v>
      </c>
      <c r="H316" s="149" t="s">
        <v>249</v>
      </c>
      <c r="I316" s="149" t="s">
        <v>249</v>
      </c>
      <c r="J316" s="149" t="s">
        <v>249</v>
      </c>
      <c r="K316" s="149" t="s">
        <v>249</v>
      </c>
      <c r="L316" s="149" t="s">
        <v>249</v>
      </c>
      <c r="M316" s="149" t="s">
        <v>249</v>
      </c>
      <c r="N316" s="149" t="s">
        <v>249</v>
      </c>
    </row>
    <row r="317" spans="1:14" ht="15.75">
      <c r="A317" s="174" t="s">
        <v>111</v>
      </c>
      <c r="B317" s="144" t="s">
        <v>256</v>
      </c>
      <c r="C317" s="145">
        <v>9</v>
      </c>
      <c r="D317" s="144"/>
      <c r="E317" s="147">
        <v>555.06200000000001</v>
      </c>
      <c r="F317" s="148" t="s">
        <v>249</v>
      </c>
      <c r="G317" s="149" t="s">
        <v>249</v>
      </c>
      <c r="H317" s="149" t="s">
        <v>249</v>
      </c>
      <c r="I317" s="149" t="s">
        <v>249</v>
      </c>
      <c r="J317" s="149" t="s">
        <v>249</v>
      </c>
      <c r="K317" s="149" t="s">
        <v>249</v>
      </c>
      <c r="L317" s="149" t="s">
        <v>249</v>
      </c>
      <c r="M317" s="149" t="s">
        <v>249</v>
      </c>
      <c r="N317" s="149" t="s">
        <v>249</v>
      </c>
    </row>
    <row r="318" spans="1:14" ht="31.5">
      <c r="A318" s="175" t="s">
        <v>110</v>
      </c>
      <c r="B318" s="144" t="s">
        <v>265</v>
      </c>
      <c r="C318" s="145">
        <v>43</v>
      </c>
      <c r="D318" s="146"/>
      <c r="E318" s="147">
        <v>579.93700000000001</v>
      </c>
      <c r="F318" s="148">
        <v>504.42599999999999</v>
      </c>
      <c r="G318" s="148">
        <v>175.82300000000001</v>
      </c>
      <c r="H318" s="149" t="s">
        <v>249</v>
      </c>
      <c r="I318" s="149" t="s">
        <v>249</v>
      </c>
      <c r="J318" s="149" t="s">
        <v>249</v>
      </c>
      <c r="K318" s="149" t="s">
        <v>249</v>
      </c>
      <c r="L318" s="149" t="s">
        <v>249</v>
      </c>
      <c r="M318" s="149" t="s">
        <v>249</v>
      </c>
      <c r="N318" s="149" t="s">
        <v>249</v>
      </c>
    </row>
    <row r="319" spans="1:14" ht="15.75">
      <c r="A319" s="175" t="s">
        <v>108</v>
      </c>
      <c r="B319" s="144" t="s">
        <v>256</v>
      </c>
      <c r="C319" s="145">
        <v>9</v>
      </c>
      <c r="D319" s="146"/>
      <c r="E319" s="147">
        <v>209.084</v>
      </c>
      <c r="F319" s="148" t="s">
        <v>249</v>
      </c>
      <c r="G319" s="148" t="s">
        <v>249</v>
      </c>
      <c r="H319" s="149" t="s">
        <v>249</v>
      </c>
      <c r="I319" s="149" t="s">
        <v>249</v>
      </c>
      <c r="J319" s="149" t="s">
        <v>249</v>
      </c>
      <c r="K319" s="149" t="s">
        <v>249</v>
      </c>
      <c r="L319" s="149" t="s">
        <v>249</v>
      </c>
      <c r="M319" s="149" t="s">
        <v>249</v>
      </c>
      <c r="N319" s="149" t="s">
        <v>249</v>
      </c>
    </row>
    <row r="320" spans="1:14" ht="15.75">
      <c r="A320" s="173" t="s">
        <v>108</v>
      </c>
      <c r="B320" s="148" t="s">
        <v>257</v>
      </c>
      <c r="C320" s="148">
        <v>12</v>
      </c>
      <c r="D320" s="148"/>
      <c r="E320" s="147">
        <v>784.38699999999994</v>
      </c>
      <c r="F320" s="148" t="s">
        <v>249</v>
      </c>
      <c r="G320" s="148" t="s">
        <v>249</v>
      </c>
      <c r="H320" s="148" t="s">
        <v>249</v>
      </c>
      <c r="I320" s="148" t="s">
        <v>249</v>
      </c>
      <c r="J320" s="148" t="s">
        <v>249</v>
      </c>
      <c r="K320" s="148" t="s">
        <v>249</v>
      </c>
      <c r="L320" s="148" t="s">
        <v>249</v>
      </c>
      <c r="M320" s="148" t="s">
        <v>249</v>
      </c>
      <c r="N320" s="148" t="s">
        <v>249</v>
      </c>
    </row>
    <row r="321" spans="1:14" ht="15.75">
      <c r="A321" s="173" t="s">
        <v>112</v>
      </c>
      <c r="B321" s="148" t="s">
        <v>257</v>
      </c>
      <c r="C321" s="148">
        <v>79</v>
      </c>
      <c r="D321" s="148"/>
      <c r="E321" s="147">
        <v>227.21899999999999</v>
      </c>
      <c r="F321" s="148">
        <v>5.1820000000000004</v>
      </c>
      <c r="G321" s="148">
        <v>32.027999999999999</v>
      </c>
      <c r="H321" s="148">
        <v>541.73800000000006</v>
      </c>
      <c r="I321" s="148" t="s">
        <v>249</v>
      </c>
      <c r="J321" s="148" t="s">
        <v>249</v>
      </c>
      <c r="K321" s="148" t="s">
        <v>249</v>
      </c>
      <c r="L321" s="148" t="s">
        <v>249</v>
      </c>
      <c r="M321" s="148" t="s">
        <v>249</v>
      </c>
      <c r="N321" s="148" t="s">
        <v>249</v>
      </c>
    </row>
    <row r="322" spans="1:14" ht="15.75">
      <c r="A322" s="173" t="s">
        <v>111</v>
      </c>
      <c r="B322" s="148" t="s">
        <v>256</v>
      </c>
      <c r="C322" s="148">
        <v>10</v>
      </c>
      <c r="D322" s="148"/>
      <c r="E322" s="147">
        <v>181.583</v>
      </c>
      <c r="F322" s="148" t="s">
        <v>249</v>
      </c>
      <c r="G322" s="148" t="s">
        <v>249</v>
      </c>
      <c r="H322" s="148" t="s">
        <v>249</v>
      </c>
      <c r="I322" s="148" t="s">
        <v>249</v>
      </c>
      <c r="J322" s="148" t="s">
        <v>249</v>
      </c>
      <c r="K322" s="148" t="s">
        <v>249</v>
      </c>
      <c r="L322" s="148" t="s">
        <v>249</v>
      </c>
      <c r="M322" s="148" t="s">
        <v>249</v>
      </c>
      <c r="N322" s="148" t="s">
        <v>249</v>
      </c>
    </row>
    <row r="323" spans="1:14" ht="15.75">
      <c r="A323" s="173" t="s">
        <v>111</v>
      </c>
      <c r="B323" s="148" t="s">
        <v>257</v>
      </c>
      <c r="C323" s="148">
        <v>8</v>
      </c>
      <c r="D323" s="148"/>
      <c r="E323" s="147">
        <v>203.56299999999999</v>
      </c>
      <c r="F323" s="148" t="s">
        <v>249</v>
      </c>
      <c r="G323" s="148" t="s">
        <v>249</v>
      </c>
      <c r="H323" s="148" t="s">
        <v>249</v>
      </c>
      <c r="I323" s="148" t="s">
        <v>249</v>
      </c>
      <c r="J323" s="148" t="s">
        <v>249</v>
      </c>
      <c r="K323" s="148" t="s">
        <v>249</v>
      </c>
      <c r="L323" s="148" t="s">
        <v>249</v>
      </c>
      <c r="M323" s="148" t="s">
        <v>249</v>
      </c>
      <c r="N323" s="148" t="s">
        <v>249</v>
      </c>
    </row>
    <row r="324" spans="1:14" ht="15.75">
      <c r="A324" s="173" t="s">
        <v>109</v>
      </c>
      <c r="B324" s="148" t="s">
        <v>256</v>
      </c>
      <c r="C324" s="148">
        <v>10</v>
      </c>
      <c r="D324" s="148"/>
      <c r="E324" s="147">
        <v>152.74199999999999</v>
      </c>
      <c r="F324" s="148" t="s">
        <v>249</v>
      </c>
      <c r="G324" s="176" t="s">
        <v>249</v>
      </c>
      <c r="H324" s="148" t="s">
        <v>249</v>
      </c>
      <c r="I324" s="148" t="s">
        <v>249</v>
      </c>
      <c r="J324" s="148" t="s">
        <v>249</v>
      </c>
      <c r="K324" s="148" t="s">
        <v>249</v>
      </c>
      <c r="L324" s="148" t="s">
        <v>249</v>
      </c>
      <c r="M324" s="148" t="s">
        <v>249</v>
      </c>
      <c r="N324" s="148" t="s">
        <v>249</v>
      </c>
    </row>
    <row r="325" spans="1:14" ht="15.75">
      <c r="A325" s="173" t="s">
        <v>111</v>
      </c>
      <c r="B325" s="148" t="s">
        <v>256</v>
      </c>
      <c r="C325" s="148">
        <v>8</v>
      </c>
      <c r="D325" s="148"/>
      <c r="E325" s="147">
        <v>75.025999999999996</v>
      </c>
      <c r="F325" s="148" t="s">
        <v>249</v>
      </c>
      <c r="G325" s="176" t="s">
        <v>249</v>
      </c>
      <c r="H325" s="148" t="s">
        <v>249</v>
      </c>
      <c r="I325" s="148" t="s">
        <v>249</v>
      </c>
      <c r="J325" s="148" t="s">
        <v>249</v>
      </c>
      <c r="K325" s="148" t="s">
        <v>249</v>
      </c>
      <c r="L325" s="148" t="s">
        <v>249</v>
      </c>
      <c r="M325" s="148" t="s">
        <v>249</v>
      </c>
      <c r="N325" s="148" t="s">
        <v>249</v>
      </c>
    </row>
    <row r="326" spans="1:14" ht="15.75">
      <c r="A326" s="177" t="s">
        <v>111</v>
      </c>
      <c r="B326" s="148" t="s">
        <v>256</v>
      </c>
      <c r="C326" s="148">
        <v>71</v>
      </c>
      <c r="D326" s="148"/>
      <c r="E326" s="147">
        <v>932.79600000000005</v>
      </c>
      <c r="F326" s="148">
        <v>210.71</v>
      </c>
      <c r="G326" s="148">
        <v>41.481000000000002</v>
      </c>
      <c r="H326" s="148">
        <v>98.284999999999997</v>
      </c>
      <c r="I326" s="148"/>
      <c r="J326" s="148"/>
      <c r="K326" s="148"/>
      <c r="L326" s="148"/>
      <c r="M326" s="148"/>
      <c r="N326" s="148"/>
    </row>
    <row r="327" spans="1:14" ht="15.75">
      <c r="A327" s="177" t="s">
        <v>111</v>
      </c>
      <c r="B327" s="148" t="s">
        <v>257</v>
      </c>
      <c r="C327" s="148">
        <v>31</v>
      </c>
      <c r="D327" s="148"/>
      <c r="E327" s="147">
        <v>186.86600000000001</v>
      </c>
      <c r="F327" s="148">
        <v>320.476</v>
      </c>
      <c r="G327" s="148" t="s">
        <v>249</v>
      </c>
      <c r="H327" s="178" t="s">
        <v>249</v>
      </c>
      <c r="I327" s="178" t="s">
        <v>249</v>
      </c>
      <c r="J327" s="148" t="s">
        <v>249</v>
      </c>
      <c r="K327" s="148" t="s">
        <v>249</v>
      </c>
      <c r="L327" s="148" t="s">
        <v>249</v>
      </c>
      <c r="M327" s="148" t="s">
        <v>249</v>
      </c>
      <c r="N327" s="148" t="s">
        <v>249</v>
      </c>
    </row>
    <row r="328" spans="1:14" ht="15.75">
      <c r="A328" s="173" t="s">
        <v>108</v>
      </c>
      <c r="B328" s="148" t="s">
        <v>256</v>
      </c>
      <c r="C328" s="148">
        <v>10</v>
      </c>
      <c r="D328" s="148"/>
      <c r="E328" s="148">
        <v>608.66499999999996</v>
      </c>
      <c r="F328" s="148" t="s">
        <v>249</v>
      </c>
      <c r="G328" s="179" t="s">
        <v>249</v>
      </c>
      <c r="H328" s="148" t="s">
        <v>249</v>
      </c>
      <c r="I328" s="148" t="s">
        <v>249</v>
      </c>
      <c r="J328" s="180" t="s">
        <v>249</v>
      </c>
      <c r="K328" s="148" t="s">
        <v>249</v>
      </c>
      <c r="L328" s="148" t="s">
        <v>249</v>
      </c>
      <c r="M328" s="148" t="s">
        <v>249</v>
      </c>
      <c r="N328" s="148" t="s">
        <v>249</v>
      </c>
    </row>
    <row r="329" spans="1:14" ht="15.75">
      <c r="A329" s="173" t="s">
        <v>108</v>
      </c>
      <c r="B329" s="148" t="s">
        <v>256</v>
      </c>
      <c r="C329" s="148">
        <v>13</v>
      </c>
      <c r="D329" s="148"/>
      <c r="E329" s="148">
        <v>414.66500000000002</v>
      </c>
      <c r="F329" s="148" t="s">
        <v>249</v>
      </c>
      <c r="G329" s="181" t="s">
        <v>249</v>
      </c>
      <c r="H329" s="148" t="s">
        <v>249</v>
      </c>
      <c r="I329" s="148" t="s">
        <v>249</v>
      </c>
      <c r="J329" s="180" t="s">
        <v>249</v>
      </c>
      <c r="K329" s="148" t="s">
        <v>249</v>
      </c>
      <c r="L329" s="148" t="s">
        <v>249</v>
      </c>
      <c r="M329" s="148" t="s">
        <v>249</v>
      </c>
      <c r="N329" s="148" t="s">
        <v>249</v>
      </c>
    </row>
    <row r="330" spans="1:14" ht="15.75">
      <c r="A330" s="173" t="s">
        <v>111</v>
      </c>
      <c r="B330" s="148" t="s">
        <v>256</v>
      </c>
      <c r="C330" s="148">
        <v>10</v>
      </c>
      <c r="D330" s="148"/>
      <c r="E330" s="148">
        <v>415.428</v>
      </c>
      <c r="F330" s="148" t="s">
        <v>249</v>
      </c>
      <c r="G330" s="148" t="s">
        <v>249</v>
      </c>
      <c r="H330" s="182" t="s">
        <v>249</v>
      </c>
      <c r="I330" s="182" t="s">
        <v>249</v>
      </c>
      <c r="J330" s="148" t="s">
        <v>249</v>
      </c>
      <c r="K330" s="148" t="s">
        <v>249</v>
      </c>
      <c r="L330" s="148" t="s">
        <v>249</v>
      </c>
      <c r="M330" s="148" t="s">
        <v>249</v>
      </c>
      <c r="N330" s="148" t="s">
        <v>249</v>
      </c>
    </row>
    <row r="331" spans="1:14" ht="15.75">
      <c r="A331" s="173" t="s">
        <v>111</v>
      </c>
      <c r="B331" s="148" t="s">
        <v>256</v>
      </c>
      <c r="C331" s="148">
        <v>13</v>
      </c>
      <c r="D331" s="148"/>
      <c r="E331" s="148">
        <v>840.35599999999999</v>
      </c>
      <c r="F331" s="148" t="s">
        <v>249</v>
      </c>
      <c r="G331" s="176" t="s">
        <v>249</v>
      </c>
      <c r="H331" s="148" t="s">
        <v>249</v>
      </c>
      <c r="I331" s="148" t="s">
        <v>249</v>
      </c>
      <c r="J331" s="148" t="s">
        <v>249</v>
      </c>
      <c r="K331" s="148" t="s">
        <v>249</v>
      </c>
      <c r="L331" s="148" t="s">
        <v>249</v>
      </c>
      <c r="M331" s="148" t="s">
        <v>249</v>
      </c>
      <c r="N331" s="148" t="s">
        <v>249</v>
      </c>
    </row>
    <row r="332" spans="1:14" ht="15.75">
      <c r="A332" s="173" t="s">
        <v>111</v>
      </c>
      <c r="B332" s="148" t="s">
        <v>256</v>
      </c>
      <c r="C332" s="148">
        <v>54</v>
      </c>
      <c r="D332" s="148"/>
      <c r="E332" s="148">
        <v>77.510000000000005</v>
      </c>
      <c r="F332" s="148">
        <v>314.08199999999999</v>
      </c>
      <c r="G332" s="148">
        <v>190.38900000000001</v>
      </c>
      <c r="H332" s="148" t="s">
        <v>249</v>
      </c>
      <c r="I332" s="148" t="s">
        <v>249</v>
      </c>
      <c r="J332" s="148"/>
      <c r="K332" s="148"/>
      <c r="L332" s="148"/>
      <c r="M332" s="148"/>
      <c r="N332" s="148"/>
    </row>
    <row r="333" spans="1:14" ht="15.75">
      <c r="A333" s="173" t="s">
        <v>111</v>
      </c>
      <c r="B333" s="148" t="s">
        <v>256</v>
      </c>
      <c r="C333" s="148">
        <v>43</v>
      </c>
      <c r="D333" s="148"/>
      <c r="E333" s="148">
        <v>543.702</v>
      </c>
      <c r="F333" s="176">
        <v>566.16300000000001</v>
      </c>
      <c r="G333" s="183">
        <v>110.708</v>
      </c>
      <c r="H333" s="148" t="s">
        <v>249</v>
      </c>
      <c r="I333" s="148" t="s">
        <v>249</v>
      </c>
      <c r="J333" s="148"/>
      <c r="K333" s="148"/>
      <c r="L333" s="148"/>
      <c r="M333" s="148"/>
      <c r="N333" s="148"/>
    </row>
    <row r="336" spans="1:14">
      <c r="A336" s="184" t="s">
        <v>266</v>
      </c>
    </row>
    <row r="337" spans="1:31" ht="21">
      <c r="A337" s="105" t="s">
        <v>236</v>
      </c>
    </row>
    <row r="338" spans="1:31" ht="75.75" thickBot="1">
      <c r="A338" s="67" t="s">
        <v>237</v>
      </c>
      <c r="B338" s="67" t="s">
        <v>238</v>
      </c>
      <c r="C338" s="67" t="s">
        <v>239</v>
      </c>
      <c r="D338" s="67" t="s">
        <v>240</v>
      </c>
      <c r="E338" s="67" t="s">
        <v>241</v>
      </c>
      <c r="F338" s="67" t="s">
        <v>242</v>
      </c>
      <c r="G338" s="67" t="s">
        <v>243</v>
      </c>
      <c r="H338" s="67" t="s">
        <v>244</v>
      </c>
      <c r="I338" s="67" t="s">
        <v>245</v>
      </c>
      <c r="J338" s="67" t="s">
        <v>246</v>
      </c>
      <c r="K338" s="67" t="s">
        <v>247</v>
      </c>
      <c r="L338" s="67" t="s">
        <v>261</v>
      </c>
      <c r="M338" s="67" t="s">
        <v>262</v>
      </c>
      <c r="N338" s="67" t="s">
        <v>263</v>
      </c>
      <c r="O338" s="67" t="s">
        <v>269</v>
      </c>
      <c r="P338" s="67" t="s">
        <v>270</v>
      </c>
      <c r="Q338" s="67" t="s">
        <v>271</v>
      </c>
      <c r="R338" s="67" t="s">
        <v>272</v>
      </c>
      <c r="S338" s="67" t="s">
        <v>273</v>
      </c>
      <c r="T338" s="67" t="s">
        <v>274</v>
      </c>
      <c r="U338" s="67" t="s">
        <v>275</v>
      </c>
      <c r="V338" s="67" t="s">
        <v>276</v>
      </c>
      <c r="W338" s="67" t="s">
        <v>277</v>
      </c>
      <c r="X338" s="67" t="s">
        <v>278</v>
      </c>
      <c r="Y338" s="67" t="s">
        <v>279</v>
      </c>
      <c r="Z338" s="67" t="s">
        <v>280</v>
      </c>
      <c r="AA338" s="67" t="s">
        <v>281</v>
      </c>
      <c r="AB338" s="67" t="s">
        <v>282</v>
      </c>
      <c r="AC338" s="67" t="s">
        <v>283</v>
      </c>
      <c r="AD338" s="67" t="s">
        <v>284</v>
      </c>
      <c r="AE338" s="67" t="s">
        <v>285</v>
      </c>
    </row>
    <row r="339" spans="1:31">
      <c r="A339" s="40" t="s">
        <v>107</v>
      </c>
      <c r="B339" s="110" t="s">
        <v>286</v>
      </c>
      <c r="C339" s="110">
        <v>33</v>
      </c>
      <c r="D339" s="185"/>
      <c r="E339" s="186">
        <v>164.12</v>
      </c>
      <c r="F339" s="186">
        <v>4510</v>
      </c>
      <c r="G339" s="110" t="s">
        <v>249</v>
      </c>
      <c r="H339" s="110" t="s">
        <v>249</v>
      </c>
      <c r="I339" s="110" t="s">
        <v>249</v>
      </c>
      <c r="J339" s="110" t="s">
        <v>249</v>
      </c>
      <c r="K339" s="110" t="s">
        <v>249</v>
      </c>
      <c r="L339" s="110" t="s">
        <v>249</v>
      </c>
      <c r="M339" s="110" t="s">
        <v>249</v>
      </c>
      <c r="N339" s="110" t="s">
        <v>249</v>
      </c>
      <c r="O339" s="110" t="s">
        <v>249</v>
      </c>
      <c r="P339" s="187">
        <v>582678.92000000004</v>
      </c>
      <c r="Q339" s="187">
        <v>2771308.5</v>
      </c>
      <c r="R339" s="188">
        <v>3932547.5</v>
      </c>
      <c r="S339" s="188">
        <v>2081216.8</v>
      </c>
      <c r="T339" s="188">
        <v>3905000</v>
      </c>
      <c r="U339" s="187">
        <v>3944000</v>
      </c>
      <c r="V339" s="188" t="s">
        <v>249</v>
      </c>
      <c r="W339" s="188" t="s">
        <v>249</v>
      </c>
      <c r="X339" s="187" t="s">
        <v>249</v>
      </c>
      <c r="Y339" s="188" t="s">
        <v>249</v>
      </c>
      <c r="Z339" s="188" t="s">
        <v>249</v>
      </c>
      <c r="AA339" s="187" t="s">
        <v>249</v>
      </c>
      <c r="AB339" s="188" t="s">
        <v>249</v>
      </c>
      <c r="AC339" s="188" t="s">
        <v>249</v>
      </c>
      <c r="AD339" s="187" t="s">
        <v>249</v>
      </c>
      <c r="AE339" s="189" t="s">
        <v>249</v>
      </c>
    </row>
    <row r="340" spans="1:31">
      <c r="A340" s="190" t="s">
        <v>107</v>
      </c>
      <c r="B340" s="43" t="s">
        <v>286</v>
      </c>
      <c r="C340" s="43">
        <v>12</v>
      </c>
      <c r="D340" s="191"/>
      <c r="E340" s="41">
        <v>512.495</v>
      </c>
      <c r="F340" s="43" t="s">
        <v>249</v>
      </c>
      <c r="G340" s="43" t="s">
        <v>249</v>
      </c>
      <c r="H340" s="43" t="s">
        <v>249</v>
      </c>
      <c r="I340" s="43" t="s">
        <v>249</v>
      </c>
      <c r="J340" s="43" t="s">
        <v>249</v>
      </c>
      <c r="K340" s="43" t="s">
        <v>249</v>
      </c>
      <c r="L340" s="43" t="s">
        <v>249</v>
      </c>
      <c r="M340" s="43" t="s">
        <v>249</v>
      </c>
      <c r="N340" s="43" t="s">
        <v>249</v>
      </c>
      <c r="O340" s="43" t="s">
        <v>249</v>
      </c>
      <c r="P340" s="192">
        <v>827960.4</v>
      </c>
      <c r="Q340" s="193">
        <v>9257650</v>
      </c>
      <c r="R340" s="193">
        <v>2747573</v>
      </c>
      <c r="S340" s="192" t="s">
        <v>249</v>
      </c>
      <c r="T340" s="192" t="s">
        <v>249</v>
      </c>
      <c r="U340" s="193" t="s">
        <v>249</v>
      </c>
      <c r="V340" s="192" t="s">
        <v>249</v>
      </c>
      <c r="W340" s="192" t="s">
        <v>249</v>
      </c>
      <c r="X340" s="193" t="s">
        <v>249</v>
      </c>
      <c r="Y340" s="192" t="s">
        <v>249</v>
      </c>
      <c r="Z340" s="192" t="s">
        <v>249</v>
      </c>
      <c r="AA340" s="193" t="s">
        <v>249</v>
      </c>
      <c r="AB340" s="192" t="s">
        <v>249</v>
      </c>
      <c r="AC340" s="192" t="s">
        <v>249</v>
      </c>
      <c r="AD340" s="193" t="s">
        <v>249</v>
      </c>
      <c r="AE340" s="194" t="s">
        <v>249</v>
      </c>
    </row>
    <row r="341" spans="1:31">
      <c r="A341" s="190" t="s">
        <v>107</v>
      </c>
      <c r="B341" s="43" t="s">
        <v>286</v>
      </c>
      <c r="C341" s="43">
        <v>33</v>
      </c>
      <c r="D341" s="191"/>
      <c r="E341" s="41">
        <v>147.70500000000001</v>
      </c>
      <c r="F341" s="41">
        <v>3291.9929999999999</v>
      </c>
      <c r="G341" s="43" t="s">
        <v>249</v>
      </c>
      <c r="H341" s="43" t="s">
        <v>249</v>
      </c>
      <c r="I341" s="43" t="s">
        <v>249</v>
      </c>
      <c r="J341" s="43" t="s">
        <v>249</v>
      </c>
      <c r="K341" s="43" t="s">
        <v>249</v>
      </c>
      <c r="L341" s="43" t="s">
        <v>249</v>
      </c>
      <c r="M341" s="43" t="s">
        <v>249</v>
      </c>
      <c r="N341" s="43" t="s">
        <v>249</v>
      </c>
      <c r="O341" s="43" t="s">
        <v>249</v>
      </c>
      <c r="P341" s="192">
        <v>5948</v>
      </c>
      <c r="Q341" s="193">
        <v>3666662</v>
      </c>
      <c r="R341" s="192">
        <v>11080000</v>
      </c>
      <c r="S341" s="193">
        <v>16210000</v>
      </c>
      <c r="T341" s="192">
        <v>8985356</v>
      </c>
      <c r="U341" s="193">
        <v>10869168.6</v>
      </c>
      <c r="V341" s="192" t="s">
        <v>249</v>
      </c>
      <c r="W341" s="192" t="s">
        <v>249</v>
      </c>
      <c r="X341" s="193" t="s">
        <v>249</v>
      </c>
      <c r="Y341" s="192" t="s">
        <v>249</v>
      </c>
      <c r="Z341" s="192" t="s">
        <v>249</v>
      </c>
      <c r="AA341" s="193" t="s">
        <v>249</v>
      </c>
      <c r="AB341" s="192" t="s">
        <v>249</v>
      </c>
      <c r="AC341" s="192" t="s">
        <v>249</v>
      </c>
      <c r="AD341" s="193" t="s">
        <v>249</v>
      </c>
      <c r="AE341" s="194" t="s">
        <v>249</v>
      </c>
    </row>
    <row r="342" spans="1:31">
      <c r="A342" s="42" t="s">
        <v>107</v>
      </c>
      <c r="B342" s="43" t="s">
        <v>286</v>
      </c>
      <c r="C342" s="43">
        <v>33</v>
      </c>
      <c r="D342" s="191"/>
      <c r="E342" s="41">
        <v>277.49400000000003</v>
      </c>
      <c r="F342" s="41">
        <v>2040.77</v>
      </c>
      <c r="G342" s="43" t="s">
        <v>249</v>
      </c>
      <c r="H342" s="43" t="s">
        <v>249</v>
      </c>
      <c r="I342" s="43" t="s">
        <v>249</v>
      </c>
      <c r="J342" s="43" t="s">
        <v>249</v>
      </c>
      <c r="K342" s="43" t="s">
        <v>249</v>
      </c>
      <c r="L342" s="43" t="s">
        <v>249</v>
      </c>
      <c r="M342" s="43" t="s">
        <v>249</v>
      </c>
      <c r="N342" s="43" t="s">
        <v>249</v>
      </c>
      <c r="O342" s="43" t="s">
        <v>249</v>
      </c>
      <c r="P342" s="193">
        <v>533.20000000000005</v>
      </c>
      <c r="Q342" s="193">
        <v>1094.7</v>
      </c>
      <c r="R342" s="192">
        <v>3643.6</v>
      </c>
      <c r="S342" s="192">
        <v>1312.6</v>
      </c>
      <c r="T342" s="192">
        <v>1755.2</v>
      </c>
      <c r="U342" s="193">
        <v>22808.9</v>
      </c>
      <c r="V342" s="192" t="s">
        <v>249</v>
      </c>
      <c r="W342" s="192" t="s">
        <v>249</v>
      </c>
      <c r="X342" s="193" t="s">
        <v>249</v>
      </c>
      <c r="Y342" s="192" t="s">
        <v>249</v>
      </c>
      <c r="Z342" s="192" t="s">
        <v>249</v>
      </c>
      <c r="AA342" s="193" t="s">
        <v>249</v>
      </c>
      <c r="AB342" s="192" t="s">
        <v>249</v>
      </c>
      <c r="AC342" s="192" t="s">
        <v>249</v>
      </c>
      <c r="AD342" s="193" t="s">
        <v>249</v>
      </c>
      <c r="AE342" s="194" t="s">
        <v>249</v>
      </c>
    </row>
    <row r="343" spans="1:31" ht="15.75" thickBot="1">
      <c r="A343" s="44" t="s">
        <v>107</v>
      </c>
      <c r="B343" s="48" t="s">
        <v>286</v>
      </c>
      <c r="C343" s="48">
        <v>67</v>
      </c>
      <c r="D343" s="195"/>
      <c r="E343" s="45">
        <v>133.20599999999999</v>
      </c>
      <c r="F343" s="45">
        <v>289.75599999999997</v>
      </c>
      <c r="G343" s="48">
        <v>606.83600000000001</v>
      </c>
      <c r="H343" s="48">
        <v>2629.7809999999999</v>
      </c>
      <c r="I343" s="48" t="s">
        <v>249</v>
      </c>
      <c r="J343" s="48" t="s">
        <v>249</v>
      </c>
      <c r="K343" s="48" t="s">
        <v>249</v>
      </c>
      <c r="L343" s="48" t="s">
        <v>249</v>
      </c>
      <c r="M343" s="48" t="s">
        <v>249</v>
      </c>
      <c r="N343" s="48" t="s">
        <v>249</v>
      </c>
      <c r="O343" s="48" t="s">
        <v>249</v>
      </c>
      <c r="P343" s="196">
        <v>88831.5</v>
      </c>
      <c r="Q343" s="196">
        <v>347527</v>
      </c>
      <c r="R343" s="196">
        <v>255281.4</v>
      </c>
      <c r="S343" s="196">
        <v>446816.7</v>
      </c>
      <c r="T343" s="197">
        <v>1102910.92</v>
      </c>
      <c r="U343" s="196">
        <v>1960000</v>
      </c>
      <c r="V343" s="197">
        <v>1217958.1200000001</v>
      </c>
      <c r="W343" s="197">
        <v>851100</v>
      </c>
      <c r="X343" s="197">
        <v>760275.7</v>
      </c>
      <c r="Y343" s="197" t="s">
        <v>287</v>
      </c>
      <c r="Z343" s="196">
        <v>2690000</v>
      </c>
      <c r="AA343" s="196" t="s">
        <v>249</v>
      </c>
      <c r="AB343" s="197" t="s">
        <v>249</v>
      </c>
      <c r="AC343" s="197" t="s">
        <v>249</v>
      </c>
      <c r="AD343" s="196" t="s">
        <v>249</v>
      </c>
      <c r="AE343" s="198" t="s">
        <v>249</v>
      </c>
    </row>
    <row r="344" spans="1:31">
      <c r="A344" s="199" t="s">
        <v>82</v>
      </c>
      <c r="B344" s="110" t="s">
        <v>286</v>
      </c>
      <c r="C344" s="110">
        <v>40</v>
      </c>
      <c r="D344" s="185"/>
      <c r="E344" s="186">
        <v>100.816</v>
      </c>
      <c r="F344" s="186" t="s">
        <v>288</v>
      </c>
      <c r="G344" s="110" t="s">
        <v>250</v>
      </c>
      <c r="H344" s="110" t="s">
        <v>249</v>
      </c>
      <c r="I344" s="110" t="s">
        <v>249</v>
      </c>
      <c r="J344" s="110" t="s">
        <v>249</v>
      </c>
      <c r="K344" s="110" t="s">
        <v>249</v>
      </c>
      <c r="L344" s="110" t="s">
        <v>249</v>
      </c>
      <c r="M344" s="110" t="s">
        <v>249</v>
      </c>
      <c r="N344" s="110" t="s">
        <v>249</v>
      </c>
      <c r="O344" s="110" t="s">
        <v>249</v>
      </c>
      <c r="P344" s="188">
        <v>382195.6</v>
      </c>
      <c r="Q344" s="188">
        <v>427949.3</v>
      </c>
      <c r="R344" s="188">
        <v>3631855</v>
      </c>
      <c r="S344" s="187">
        <v>2154716.2000000002</v>
      </c>
      <c r="T344" s="188">
        <v>15791493</v>
      </c>
      <c r="U344" s="187">
        <v>18968485</v>
      </c>
      <c r="V344" s="188">
        <v>44950000</v>
      </c>
      <c r="W344" s="188" t="s">
        <v>249</v>
      </c>
      <c r="X344" s="187" t="s">
        <v>249</v>
      </c>
      <c r="Y344" s="188" t="s">
        <v>249</v>
      </c>
      <c r="Z344" s="188" t="s">
        <v>249</v>
      </c>
      <c r="AA344" s="187" t="s">
        <v>249</v>
      </c>
      <c r="AB344" s="188" t="s">
        <v>249</v>
      </c>
      <c r="AC344" s="188" t="s">
        <v>249</v>
      </c>
      <c r="AD344" s="187" t="s">
        <v>249</v>
      </c>
      <c r="AE344" s="189" t="s">
        <v>249</v>
      </c>
    </row>
    <row r="345" spans="1:31">
      <c r="A345" s="190" t="s">
        <v>82</v>
      </c>
      <c r="B345" s="43" t="s">
        <v>286</v>
      </c>
      <c r="C345" s="43">
        <v>44</v>
      </c>
      <c r="D345" s="191"/>
      <c r="E345" s="41">
        <v>150.792</v>
      </c>
      <c r="F345" s="41">
        <v>759.87300000000005</v>
      </c>
      <c r="G345" s="41">
        <v>4371.79</v>
      </c>
      <c r="H345" s="43" t="s">
        <v>249</v>
      </c>
      <c r="I345" s="43" t="s">
        <v>249</v>
      </c>
      <c r="J345" s="43" t="s">
        <v>249</v>
      </c>
      <c r="K345" s="43" t="s">
        <v>249</v>
      </c>
      <c r="L345" s="43" t="s">
        <v>249</v>
      </c>
      <c r="M345" s="43" t="s">
        <v>249</v>
      </c>
      <c r="N345" s="43" t="s">
        <v>249</v>
      </c>
      <c r="O345" s="43" t="s">
        <v>249</v>
      </c>
      <c r="P345" s="192">
        <v>121127</v>
      </c>
      <c r="Q345" s="193">
        <v>26393.8</v>
      </c>
      <c r="R345" s="192">
        <v>546708.19999999995</v>
      </c>
      <c r="S345" s="193">
        <v>2345000</v>
      </c>
      <c r="T345" s="192">
        <v>904035.72</v>
      </c>
      <c r="U345" s="193">
        <v>964565.5</v>
      </c>
      <c r="V345" s="192">
        <v>7399583</v>
      </c>
      <c r="W345" s="192" t="s">
        <v>249</v>
      </c>
      <c r="X345" s="193" t="s">
        <v>249</v>
      </c>
      <c r="Y345" s="192" t="s">
        <v>249</v>
      </c>
      <c r="Z345" s="192" t="s">
        <v>249</v>
      </c>
      <c r="AA345" s="193" t="s">
        <v>249</v>
      </c>
      <c r="AB345" s="192" t="s">
        <v>249</v>
      </c>
      <c r="AC345" s="192" t="s">
        <v>249</v>
      </c>
      <c r="AD345" s="193" t="s">
        <v>249</v>
      </c>
      <c r="AE345" s="194" t="s">
        <v>249</v>
      </c>
    </row>
    <row r="346" spans="1:31">
      <c r="A346" s="190" t="s">
        <v>82</v>
      </c>
      <c r="B346" s="43" t="s">
        <v>286</v>
      </c>
      <c r="C346" s="43">
        <v>32</v>
      </c>
      <c r="D346" s="191"/>
      <c r="E346" s="41">
        <v>221.751</v>
      </c>
      <c r="F346" s="41">
        <v>2683.5859999999998</v>
      </c>
      <c r="G346" s="43" t="s">
        <v>249</v>
      </c>
      <c r="H346" s="43" t="s">
        <v>249</v>
      </c>
      <c r="I346" s="43" t="s">
        <v>249</v>
      </c>
      <c r="J346" s="43" t="s">
        <v>249</v>
      </c>
      <c r="K346" s="43" t="s">
        <v>249</v>
      </c>
      <c r="L346" s="43" t="s">
        <v>249</v>
      </c>
      <c r="M346" s="43" t="s">
        <v>249</v>
      </c>
      <c r="N346" s="43" t="s">
        <v>249</v>
      </c>
      <c r="O346" s="43" t="s">
        <v>249</v>
      </c>
      <c r="P346" s="193">
        <v>825627</v>
      </c>
      <c r="Q346" s="193">
        <v>785458.9</v>
      </c>
      <c r="R346" s="192">
        <v>2721208.2</v>
      </c>
      <c r="S346" s="192">
        <v>3595000</v>
      </c>
      <c r="T346" s="192">
        <v>6668935.7199999997</v>
      </c>
      <c r="U346" s="193" t="s">
        <v>249</v>
      </c>
      <c r="V346" s="192" t="s">
        <v>249</v>
      </c>
      <c r="W346" s="192" t="s">
        <v>249</v>
      </c>
      <c r="X346" s="193" t="s">
        <v>249</v>
      </c>
      <c r="Y346" s="192" t="s">
        <v>249</v>
      </c>
      <c r="Z346" s="192" t="s">
        <v>249</v>
      </c>
      <c r="AA346" s="193" t="s">
        <v>249</v>
      </c>
      <c r="AB346" s="192" t="s">
        <v>249</v>
      </c>
      <c r="AC346" s="192" t="s">
        <v>249</v>
      </c>
      <c r="AD346" s="193" t="s">
        <v>249</v>
      </c>
      <c r="AE346" s="194" t="s">
        <v>249</v>
      </c>
    </row>
    <row r="347" spans="1:31">
      <c r="A347" s="190" t="s">
        <v>82</v>
      </c>
      <c r="B347" s="43" t="s">
        <v>286</v>
      </c>
      <c r="C347" s="43">
        <v>26</v>
      </c>
      <c r="D347" s="191"/>
      <c r="E347" s="41">
        <v>285.69499999999999</v>
      </c>
      <c r="F347" s="41">
        <v>2558.598</v>
      </c>
      <c r="G347" s="43" t="s">
        <v>249</v>
      </c>
      <c r="H347" s="43" t="s">
        <v>249</v>
      </c>
      <c r="I347" s="43" t="s">
        <v>249</v>
      </c>
      <c r="J347" s="43" t="s">
        <v>249</v>
      </c>
      <c r="K347" s="43" t="s">
        <v>249</v>
      </c>
      <c r="L347" s="43" t="s">
        <v>249</v>
      </c>
      <c r="M347" s="43" t="s">
        <v>249</v>
      </c>
      <c r="N347" s="43" t="s">
        <v>249</v>
      </c>
      <c r="O347" s="43" t="s">
        <v>249</v>
      </c>
      <c r="P347" s="193">
        <v>534.59999999999991</v>
      </c>
      <c r="Q347" s="193">
        <v>1165.7</v>
      </c>
      <c r="R347" s="192">
        <v>1216.5999999999999</v>
      </c>
      <c r="S347" s="192">
        <v>1706.6</v>
      </c>
      <c r="T347" s="192">
        <v>3103.2</v>
      </c>
      <c r="U347" s="193" t="s">
        <v>249</v>
      </c>
      <c r="V347" s="192" t="s">
        <v>249</v>
      </c>
      <c r="W347" s="192" t="s">
        <v>249</v>
      </c>
      <c r="X347" s="193" t="s">
        <v>249</v>
      </c>
      <c r="Y347" s="192" t="s">
        <v>249</v>
      </c>
      <c r="Z347" s="192" t="s">
        <v>249</v>
      </c>
      <c r="AA347" s="193" t="s">
        <v>249</v>
      </c>
      <c r="AB347" s="192" t="s">
        <v>249</v>
      </c>
      <c r="AC347" s="192" t="s">
        <v>249</v>
      </c>
      <c r="AD347" s="193" t="s">
        <v>249</v>
      </c>
      <c r="AE347" s="194" t="s">
        <v>249</v>
      </c>
    </row>
    <row r="348" spans="1:31">
      <c r="A348" s="42" t="s">
        <v>82</v>
      </c>
      <c r="B348" s="43" t="s">
        <v>286</v>
      </c>
      <c r="C348" s="43">
        <v>26</v>
      </c>
      <c r="D348" s="191"/>
      <c r="E348" s="41">
        <v>349.72899999999998</v>
      </c>
      <c r="F348" s="41">
        <v>2759.3150000000001</v>
      </c>
      <c r="G348" s="43" t="s">
        <v>249</v>
      </c>
      <c r="H348" s="43" t="s">
        <v>249</v>
      </c>
      <c r="I348" s="43" t="s">
        <v>249</v>
      </c>
      <c r="J348" s="43" t="s">
        <v>249</v>
      </c>
      <c r="K348" s="43" t="s">
        <v>249</v>
      </c>
      <c r="L348" s="43" t="s">
        <v>249</v>
      </c>
      <c r="M348" s="43" t="s">
        <v>249</v>
      </c>
      <c r="N348" s="43" t="s">
        <v>249</v>
      </c>
      <c r="O348" s="43" t="s">
        <v>249</v>
      </c>
      <c r="P348" s="193">
        <v>1335.2</v>
      </c>
      <c r="Q348" s="193">
        <v>1964.7</v>
      </c>
      <c r="R348" s="192">
        <v>11689.6</v>
      </c>
      <c r="S348" s="192">
        <v>21001.599999999999</v>
      </c>
      <c r="T348" s="192">
        <v>18722.099999999999</v>
      </c>
      <c r="U348" s="193" t="s">
        <v>249</v>
      </c>
      <c r="V348" s="192" t="s">
        <v>249</v>
      </c>
      <c r="W348" s="192" t="s">
        <v>249</v>
      </c>
      <c r="X348" s="193" t="s">
        <v>249</v>
      </c>
      <c r="Y348" s="192" t="s">
        <v>249</v>
      </c>
      <c r="Z348" s="192" t="s">
        <v>249</v>
      </c>
      <c r="AA348" s="193" t="s">
        <v>249</v>
      </c>
      <c r="AB348" s="192" t="s">
        <v>249</v>
      </c>
      <c r="AC348" s="192" t="s">
        <v>249</v>
      </c>
      <c r="AD348" s="193" t="s">
        <v>249</v>
      </c>
      <c r="AE348" s="194" t="s">
        <v>249</v>
      </c>
    </row>
    <row r="349" spans="1:31" ht="15.75" thickBot="1">
      <c r="A349" s="44" t="s">
        <v>82</v>
      </c>
      <c r="B349" s="48" t="s">
        <v>286</v>
      </c>
      <c r="C349" s="48">
        <v>47</v>
      </c>
      <c r="D349" s="195"/>
      <c r="E349" s="45">
        <v>133.63</v>
      </c>
      <c r="F349" s="45">
        <v>991.66</v>
      </c>
      <c r="G349" s="48">
        <v>3072.7379999999998</v>
      </c>
      <c r="H349" s="48" t="s">
        <v>249</v>
      </c>
      <c r="I349" s="48" t="s">
        <v>249</v>
      </c>
      <c r="J349" s="48" t="s">
        <v>249</v>
      </c>
      <c r="K349" s="48" t="s">
        <v>249</v>
      </c>
      <c r="L349" s="48" t="s">
        <v>249</v>
      </c>
      <c r="M349" s="48" t="s">
        <v>249</v>
      </c>
      <c r="N349" s="48" t="s">
        <v>249</v>
      </c>
      <c r="O349" s="48" t="s">
        <v>249</v>
      </c>
      <c r="P349" s="196">
        <v>277586.09999999998</v>
      </c>
      <c r="Q349" s="196">
        <v>639600</v>
      </c>
      <c r="R349" s="196">
        <v>1715000</v>
      </c>
      <c r="S349" s="196">
        <v>3515000</v>
      </c>
      <c r="T349" s="197">
        <v>2586000</v>
      </c>
      <c r="U349" s="197">
        <v>2039000</v>
      </c>
      <c r="V349" s="197">
        <v>3906431.5</v>
      </c>
      <c r="W349" s="197">
        <v>1897960</v>
      </c>
      <c r="X349" s="196" t="s">
        <v>249</v>
      </c>
      <c r="Y349" s="197" t="s">
        <v>249</v>
      </c>
      <c r="Z349" s="197" t="s">
        <v>249</v>
      </c>
      <c r="AA349" s="196" t="s">
        <v>249</v>
      </c>
      <c r="AB349" s="197" t="s">
        <v>249</v>
      </c>
      <c r="AC349" s="197" t="s">
        <v>249</v>
      </c>
      <c r="AD349" s="196" t="s">
        <v>249</v>
      </c>
      <c r="AE349" s="198" t="s">
        <v>249</v>
      </c>
    </row>
    <row r="350" spans="1:31" ht="30">
      <c r="A350" s="199" t="s">
        <v>119</v>
      </c>
      <c r="B350" s="110" t="s">
        <v>251</v>
      </c>
      <c r="C350" s="110">
        <v>84</v>
      </c>
      <c r="D350" s="110">
        <v>173</v>
      </c>
      <c r="E350" s="186">
        <v>293.709</v>
      </c>
      <c r="F350" s="186" t="s">
        <v>288</v>
      </c>
      <c r="G350" s="110">
        <v>18.233000000000001</v>
      </c>
      <c r="H350" s="110">
        <v>10.839</v>
      </c>
      <c r="I350" s="186" t="s">
        <v>254</v>
      </c>
      <c r="J350" s="186">
        <v>31.969000000000001</v>
      </c>
      <c r="K350" s="186">
        <v>18.393999999999998</v>
      </c>
      <c r="L350" s="186" t="s">
        <v>254</v>
      </c>
      <c r="M350" s="200" t="s">
        <v>254</v>
      </c>
      <c r="N350" s="186" t="s">
        <v>254</v>
      </c>
      <c r="O350" s="186" t="s">
        <v>254</v>
      </c>
      <c r="P350" s="187">
        <v>966195.6</v>
      </c>
      <c r="Q350" s="187">
        <v>1260549.3</v>
      </c>
      <c r="R350" s="188">
        <v>12194</v>
      </c>
      <c r="S350" s="188">
        <v>9771.6</v>
      </c>
      <c r="T350" s="188">
        <v>7709.6</v>
      </c>
      <c r="U350" s="188">
        <v>1520.2</v>
      </c>
      <c r="V350" s="188">
        <v>1345.8</v>
      </c>
      <c r="W350" s="188">
        <v>1554.8</v>
      </c>
      <c r="X350" s="187">
        <v>1191.3</v>
      </c>
      <c r="Y350" s="188">
        <v>2112</v>
      </c>
      <c r="Z350" s="188">
        <v>1643.2</v>
      </c>
      <c r="AA350" s="188">
        <v>1125.7</v>
      </c>
      <c r="AB350" s="188">
        <v>1224.0999999999999</v>
      </c>
      <c r="AC350" s="188" t="s">
        <v>287</v>
      </c>
      <c r="AD350" s="187">
        <v>926</v>
      </c>
      <c r="AE350" s="189">
        <v>1349.7</v>
      </c>
    </row>
    <row r="351" spans="1:31" ht="30">
      <c r="A351" s="190" t="s">
        <v>119</v>
      </c>
      <c r="B351" s="43" t="s">
        <v>251</v>
      </c>
      <c r="C351" s="43">
        <v>84</v>
      </c>
      <c r="D351" s="43">
        <v>67</v>
      </c>
      <c r="E351" s="41">
        <v>77.870999999999995</v>
      </c>
      <c r="F351" s="41" t="s">
        <v>288</v>
      </c>
      <c r="G351" s="43">
        <v>6.9089999999999998</v>
      </c>
      <c r="H351" s="41">
        <v>7.8559999999999999</v>
      </c>
      <c r="I351" s="41" t="s">
        <v>254</v>
      </c>
      <c r="J351" s="41">
        <v>160.33500000000001</v>
      </c>
      <c r="K351" s="41">
        <v>810.68100000000004</v>
      </c>
      <c r="L351" s="41">
        <v>3728.5880000000002</v>
      </c>
      <c r="M351" s="43" t="s">
        <v>249</v>
      </c>
      <c r="N351" s="43" t="s">
        <v>249</v>
      </c>
      <c r="O351" s="43" t="s">
        <v>249</v>
      </c>
      <c r="P351" s="192">
        <v>154095.6</v>
      </c>
      <c r="Q351" s="192">
        <v>115849.3</v>
      </c>
      <c r="R351" s="192">
        <v>5648</v>
      </c>
      <c r="S351" s="193">
        <v>1188.3</v>
      </c>
      <c r="T351" s="192">
        <v>11002</v>
      </c>
      <c r="U351" s="193">
        <v>1704.2</v>
      </c>
      <c r="V351" s="192">
        <v>720.8</v>
      </c>
      <c r="W351" s="192">
        <v>2078.8000000000002</v>
      </c>
      <c r="X351" s="193">
        <v>1401.3</v>
      </c>
      <c r="Y351" s="192">
        <v>2410</v>
      </c>
      <c r="Z351" s="192">
        <v>1606.2</v>
      </c>
      <c r="AA351" s="192">
        <v>748.09999999999991</v>
      </c>
      <c r="AB351" s="192">
        <v>624.6</v>
      </c>
      <c r="AC351" s="192" t="s">
        <v>287</v>
      </c>
      <c r="AD351" s="193">
        <v>923</v>
      </c>
      <c r="AE351" s="194">
        <v>2615.6999999999998</v>
      </c>
    </row>
    <row r="352" spans="1:31" ht="30">
      <c r="A352" s="42" t="s">
        <v>119</v>
      </c>
      <c r="B352" s="43" t="s">
        <v>251</v>
      </c>
      <c r="C352" s="43">
        <v>84</v>
      </c>
      <c r="D352" s="43">
        <v>52</v>
      </c>
      <c r="E352" s="41">
        <v>113.264</v>
      </c>
      <c r="F352" s="41">
        <v>41.280999999999999</v>
      </c>
      <c r="G352" s="41" t="s">
        <v>254</v>
      </c>
      <c r="H352" s="41" t="s">
        <v>254</v>
      </c>
      <c r="I352" s="41" t="s">
        <v>254</v>
      </c>
      <c r="J352" s="41">
        <v>18.23</v>
      </c>
      <c r="K352" s="41">
        <v>407.34699999999998</v>
      </c>
      <c r="L352" s="41">
        <v>2535.6170000000002</v>
      </c>
      <c r="M352" s="43" t="s">
        <v>249</v>
      </c>
      <c r="N352" s="43" t="s">
        <v>249</v>
      </c>
      <c r="O352" s="43" t="s">
        <v>249</v>
      </c>
      <c r="P352" s="193">
        <v>3103127</v>
      </c>
      <c r="Q352" s="193">
        <v>1043158.9</v>
      </c>
      <c r="R352" s="192">
        <v>27717.4</v>
      </c>
      <c r="S352" s="192">
        <v>86210</v>
      </c>
      <c r="T352" s="192">
        <v>28455.72</v>
      </c>
      <c r="U352" s="193">
        <v>8902.5</v>
      </c>
      <c r="V352" s="192">
        <v>7983</v>
      </c>
      <c r="W352" s="192">
        <v>5912.7</v>
      </c>
      <c r="X352" s="192">
        <v>2104</v>
      </c>
      <c r="Y352" s="192">
        <v>1144.5</v>
      </c>
      <c r="Z352" s="192">
        <v>971.2</v>
      </c>
      <c r="AA352" s="192" t="s">
        <v>287</v>
      </c>
      <c r="AB352" s="193">
        <v>608</v>
      </c>
      <c r="AC352" s="192">
        <v>4824.2</v>
      </c>
      <c r="AD352" s="193" t="s">
        <v>249</v>
      </c>
      <c r="AE352" s="194" t="s">
        <v>249</v>
      </c>
    </row>
    <row r="353" spans="1:31" ht="30">
      <c r="A353" s="42" t="s">
        <v>119</v>
      </c>
      <c r="B353" s="43" t="s">
        <v>251</v>
      </c>
      <c r="C353" s="43">
        <v>84</v>
      </c>
      <c r="D353" s="43">
        <v>58</v>
      </c>
      <c r="E353" s="41">
        <v>81.159000000000006</v>
      </c>
      <c r="F353" s="41">
        <v>6.16</v>
      </c>
      <c r="G353" s="43">
        <v>73.994</v>
      </c>
      <c r="H353" s="43" t="s">
        <v>254</v>
      </c>
      <c r="I353" s="43" t="s">
        <v>254</v>
      </c>
      <c r="J353" s="43">
        <v>8.9890000000000008</v>
      </c>
      <c r="K353" s="43" t="s">
        <v>254</v>
      </c>
      <c r="L353" s="43" t="s">
        <v>254</v>
      </c>
      <c r="M353" s="43"/>
      <c r="N353" s="41"/>
      <c r="O353" s="41"/>
      <c r="P353" s="192">
        <v>593</v>
      </c>
      <c r="Q353" s="192">
        <v>1050.5999999999999</v>
      </c>
      <c r="R353" s="192">
        <v>1295.9000000000001</v>
      </c>
      <c r="S353" s="193">
        <v>829.2</v>
      </c>
      <c r="T353" s="192">
        <v>1126.5</v>
      </c>
      <c r="U353" s="193">
        <v>956.7</v>
      </c>
      <c r="V353" s="192">
        <v>1301.3</v>
      </c>
      <c r="W353" s="192">
        <v>1228.5</v>
      </c>
      <c r="X353" s="192">
        <v>921.2</v>
      </c>
      <c r="Y353" s="192">
        <v>1142.2</v>
      </c>
      <c r="Z353" s="192" t="s">
        <v>287</v>
      </c>
      <c r="AA353" s="193">
        <v>1110</v>
      </c>
      <c r="AB353" s="192" t="s">
        <v>249</v>
      </c>
      <c r="AC353" s="192" t="s">
        <v>249</v>
      </c>
      <c r="AD353" s="193" t="s">
        <v>249</v>
      </c>
      <c r="AE353" s="194" t="s">
        <v>249</v>
      </c>
    </row>
    <row r="354" spans="1:31" ht="30">
      <c r="A354" s="190" t="s">
        <v>119</v>
      </c>
      <c r="B354" s="43" t="s">
        <v>251</v>
      </c>
      <c r="C354" s="43">
        <v>84</v>
      </c>
      <c r="D354" s="43">
        <v>52</v>
      </c>
      <c r="E354" s="41">
        <v>155.584</v>
      </c>
      <c r="F354" s="41">
        <v>7.7050000000000001</v>
      </c>
      <c r="G354" s="43">
        <v>19.744</v>
      </c>
      <c r="H354" s="43" t="s">
        <v>254</v>
      </c>
      <c r="I354" s="43" t="s">
        <v>254</v>
      </c>
      <c r="J354" s="43">
        <v>29.844000000000001</v>
      </c>
      <c r="K354" s="43">
        <v>679.43200000000002</v>
      </c>
      <c r="L354" s="43">
        <v>3068.4630000000002</v>
      </c>
      <c r="M354" s="41" t="s">
        <v>250</v>
      </c>
      <c r="N354" s="43" t="s">
        <v>249</v>
      </c>
      <c r="O354" s="43" t="s">
        <v>249</v>
      </c>
      <c r="P354" s="193">
        <v>188.7</v>
      </c>
      <c r="Q354" s="193">
        <v>971.6</v>
      </c>
      <c r="R354" s="192">
        <v>1312.9</v>
      </c>
      <c r="S354" s="192">
        <v>984.2</v>
      </c>
      <c r="T354" s="192">
        <v>1320.5</v>
      </c>
      <c r="U354" s="193">
        <v>1112.7</v>
      </c>
      <c r="V354" s="192">
        <v>1150.3</v>
      </c>
      <c r="W354" s="192">
        <v>1358.5</v>
      </c>
      <c r="X354" s="192">
        <v>913.2</v>
      </c>
      <c r="Y354" s="192">
        <v>1491.2</v>
      </c>
      <c r="Z354" s="192" t="s">
        <v>287</v>
      </c>
      <c r="AA354" s="193">
        <v>817</v>
      </c>
      <c r="AB354" s="192">
        <v>1286.3</v>
      </c>
      <c r="AC354" s="192">
        <v>1286.3</v>
      </c>
      <c r="AD354" s="193" t="s">
        <v>249</v>
      </c>
      <c r="AE354" s="194" t="s">
        <v>249</v>
      </c>
    </row>
    <row r="355" spans="1:31" ht="30.75" thickBot="1">
      <c r="A355" s="201" t="s">
        <v>119</v>
      </c>
      <c r="B355" s="48" t="s">
        <v>251</v>
      </c>
      <c r="C355" s="48">
        <v>84</v>
      </c>
      <c r="D355" s="48">
        <v>24</v>
      </c>
      <c r="E355" s="45">
        <v>84.260999999999996</v>
      </c>
      <c r="F355" s="45" t="s">
        <v>254</v>
      </c>
      <c r="G355" s="45" t="s">
        <v>254</v>
      </c>
      <c r="H355" s="48" t="s">
        <v>254</v>
      </c>
      <c r="I355" s="48">
        <v>12.89</v>
      </c>
      <c r="J355" s="48">
        <v>500.23</v>
      </c>
      <c r="K355" s="48">
        <v>2335.848</v>
      </c>
      <c r="L355" s="48" t="s">
        <v>249</v>
      </c>
      <c r="M355" s="48" t="s">
        <v>249</v>
      </c>
      <c r="N355" s="48" t="s">
        <v>249</v>
      </c>
      <c r="O355" s="48" t="s">
        <v>249</v>
      </c>
      <c r="P355" s="197">
        <v>1136.0999999999999</v>
      </c>
      <c r="Q355" s="196">
        <v>1377.5</v>
      </c>
      <c r="R355" s="196">
        <v>1724.1</v>
      </c>
      <c r="S355" s="196">
        <v>178</v>
      </c>
      <c r="T355" s="197">
        <v>1430.9</v>
      </c>
      <c r="U355" s="197">
        <v>948.2</v>
      </c>
      <c r="V355" s="197">
        <v>1178.5999999999999</v>
      </c>
      <c r="W355" s="197">
        <v>1551.5</v>
      </c>
      <c r="X355" s="196" t="s">
        <v>287</v>
      </c>
      <c r="Y355" s="196">
        <v>1050</v>
      </c>
      <c r="Z355" s="197">
        <v>1590.8</v>
      </c>
      <c r="AA355" s="196" t="s">
        <v>249</v>
      </c>
      <c r="AB355" s="197" t="s">
        <v>249</v>
      </c>
      <c r="AC355" s="197" t="s">
        <v>249</v>
      </c>
      <c r="AD355" s="196" t="s">
        <v>249</v>
      </c>
      <c r="AE355" s="202" t="s">
        <v>249</v>
      </c>
    </row>
    <row r="356" spans="1:31" ht="30">
      <c r="A356" s="199" t="s">
        <v>120</v>
      </c>
      <c r="B356" s="110" t="s">
        <v>251</v>
      </c>
      <c r="C356" s="110">
        <v>84</v>
      </c>
      <c r="D356" s="110">
        <v>82</v>
      </c>
      <c r="E356" s="186">
        <v>128.65100000000001</v>
      </c>
      <c r="F356" s="186">
        <v>19.073</v>
      </c>
      <c r="G356" s="110">
        <v>11.654999999999999</v>
      </c>
      <c r="H356" s="110">
        <v>5.0419999999999998</v>
      </c>
      <c r="I356" s="110">
        <v>1.3120000000000001</v>
      </c>
      <c r="J356" s="110">
        <v>60.686999999999998</v>
      </c>
      <c r="K356" s="110">
        <v>546.34699999999998</v>
      </c>
      <c r="L356" s="110">
        <v>2784.3249999999998</v>
      </c>
      <c r="M356" s="186" t="s">
        <v>250</v>
      </c>
      <c r="N356" s="186" t="s">
        <v>250</v>
      </c>
      <c r="O356" s="186" t="s">
        <v>249</v>
      </c>
      <c r="P356" s="188">
        <v>2200078.92</v>
      </c>
      <c r="Q356" s="187">
        <v>2355308.5</v>
      </c>
      <c r="R356" s="188">
        <v>186404.01</v>
      </c>
      <c r="S356" s="187">
        <v>3803.4</v>
      </c>
      <c r="T356" s="188">
        <v>21960</v>
      </c>
      <c r="U356" s="187">
        <v>3630</v>
      </c>
      <c r="V356" s="188">
        <v>2602.1999999999998</v>
      </c>
      <c r="W356" s="188">
        <v>4614.8999999999996</v>
      </c>
      <c r="X356" s="187">
        <v>4433.2</v>
      </c>
      <c r="Y356" s="188">
        <v>1917.5</v>
      </c>
      <c r="Z356" s="188">
        <v>2705.3</v>
      </c>
      <c r="AA356" s="188">
        <v>1330.7</v>
      </c>
      <c r="AB356" s="188" t="s">
        <v>287</v>
      </c>
      <c r="AC356" s="187">
        <v>3650</v>
      </c>
      <c r="AD356" s="188">
        <v>152428.1</v>
      </c>
      <c r="AE356" s="203" t="s">
        <v>249</v>
      </c>
    </row>
    <row r="357" spans="1:31" ht="30">
      <c r="A357" s="190" t="s">
        <v>120</v>
      </c>
      <c r="B357" s="43" t="s">
        <v>251</v>
      </c>
      <c r="C357" s="43">
        <v>84</v>
      </c>
      <c r="D357" s="43">
        <v>158</v>
      </c>
      <c r="E357" s="41">
        <v>90.394999999999996</v>
      </c>
      <c r="F357" s="41">
        <v>37.448999999999998</v>
      </c>
      <c r="G357" s="41">
        <v>57.284999999999997</v>
      </c>
      <c r="H357" s="43">
        <v>4.1520000000000001</v>
      </c>
      <c r="I357" s="43" t="s">
        <v>254</v>
      </c>
      <c r="J357" s="43" t="s">
        <v>254</v>
      </c>
      <c r="K357" s="43">
        <v>24.524999999999999</v>
      </c>
      <c r="L357" s="43" t="s">
        <v>254</v>
      </c>
      <c r="M357" s="41" t="s">
        <v>254</v>
      </c>
      <c r="N357" s="41" t="s">
        <v>254</v>
      </c>
      <c r="O357" s="41" t="s">
        <v>254</v>
      </c>
      <c r="P357" s="193">
        <v>379516.2</v>
      </c>
      <c r="Q357" s="193">
        <v>6602.3</v>
      </c>
      <c r="R357" s="192">
        <v>4524.8999999999996</v>
      </c>
      <c r="S357" s="192">
        <v>6484.2</v>
      </c>
      <c r="T357" s="192">
        <v>5561.5</v>
      </c>
      <c r="U357" s="193">
        <v>2236.6999999999998</v>
      </c>
      <c r="V357" s="192">
        <v>1795.3</v>
      </c>
      <c r="W357" s="192">
        <v>1805.5</v>
      </c>
      <c r="X357" s="192">
        <v>978.2</v>
      </c>
      <c r="Y357" s="192">
        <v>1186.5999999999999</v>
      </c>
      <c r="Z357" s="192" t="s">
        <v>287</v>
      </c>
      <c r="AA357" s="193">
        <v>893</v>
      </c>
      <c r="AB357" s="192">
        <v>1286.3</v>
      </c>
      <c r="AC357" s="192">
        <v>1286.3</v>
      </c>
      <c r="AD357" s="193" t="s">
        <v>249</v>
      </c>
      <c r="AE357" s="204" t="s">
        <v>249</v>
      </c>
    </row>
    <row r="358" spans="1:31" ht="30">
      <c r="A358" s="190" t="s">
        <v>120</v>
      </c>
      <c r="B358" s="43" t="s">
        <v>251</v>
      </c>
      <c r="C358" s="43">
        <v>84</v>
      </c>
      <c r="D358" s="43">
        <v>58</v>
      </c>
      <c r="E358" s="41">
        <v>119.824</v>
      </c>
      <c r="F358" s="43">
        <v>12.702999999999999</v>
      </c>
      <c r="G358" s="41" t="s">
        <v>254</v>
      </c>
      <c r="H358" s="43" t="s">
        <v>254</v>
      </c>
      <c r="I358" s="43" t="s">
        <v>254</v>
      </c>
      <c r="J358" s="43">
        <v>14.875999999999999</v>
      </c>
      <c r="K358" s="43">
        <v>339.80399999999997</v>
      </c>
      <c r="L358" s="43">
        <v>1473.7460000000001</v>
      </c>
      <c r="M358" s="41" t="s">
        <v>250</v>
      </c>
      <c r="N358" s="43" t="s">
        <v>249</v>
      </c>
      <c r="O358" s="43" t="s">
        <v>249</v>
      </c>
      <c r="P358" s="193">
        <v>117</v>
      </c>
      <c r="Q358" s="193">
        <v>1104.5999999999999</v>
      </c>
      <c r="R358" s="192">
        <v>974.9</v>
      </c>
      <c r="S358" s="192">
        <v>1039.2</v>
      </c>
      <c r="T358" s="192">
        <v>1537.5</v>
      </c>
      <c r="U358" s="193">
        <v>1162.7</v>
      </c>
      <c r="V358" s="192">
        <v>1007.3</v>
      </c>
      <c r="W358" s="192">
        <v>1454.5</v>
      </c>
      <c r="X358" s="192">
        <v>1210.2</v>
      </c>
      <c r="Y358" s="192">
        <v>1779.2</v>
      </c>
      <c r="Z358" s="192" t="s">
        <v>287</v>
      </c>
      <c r="AA358" s="193">
        <v>1090</v>
      </c>
      <c r="AB358" s="192">
        <v>1786.3</v>
      </c>
      <c r="AC358" s="192">
        <v>1786.3</v>
      </c>
      <c r="AD358" s="193" t="s">
        <v>249</v>
      </c>
      <c r="AE358" s="204" t="s">
        <v>249</v>
      </c>
    </row>
    <row r="359" spans="1:31" ht="30.75" thickBot="1">
      <c r="A359" s="201" t="s">
        <v>120</v>
      </c>
      <c r="B359" s="48" t="s">
        <v>251</v>
      </c>
      <c r="C359" s="48">
        <v>84</v>
      </c>
      <c r="D359" s="48">
        <v>61</v>
      </c>
      <c r="E359" s="45">
        <v>91.221999999999994</v>
      </c>
      <c r="F359" s="45" t="s">
        <v>254</v>
      </c>
      <c r="G359" s="45" t="s">
        <v>254</v>
      </c>
      <c r="H359" s="48">
        <v>21.335999999999999</v>
      </c>
      <c r="I359" s="48" t="s">
        <v>254</v>
      </c>
      <c r="J359" s="48" t="s">
        <v>254</v>
      </c>
      <c r="K359" s="48" t="s">
        <v>254</v>
      </c>
      <c r="L359" s="45" t="s">
        <v>254</v>
      </c>
      <c r="M359" s="45">
        <v>7.2370000000000001</v>
      </c>
      <c r="N359" s="45" t="s">
        <v>254</v>
      </c>
      <c r="O359" s="45" t="s">
        <v>249</v>
      </c>
      <c r="P359" s="196">
        <v>165521.5</v>
      </c>
      <c r="Q359" s="196">
        <v>63162.1</v>
      </c>
      <c r="R359" s="196">
        <v>2860.5</v>
      </c>
      <c r="S359" s="196">
        <v>7580.7</v>
      </c>
      <c r="T359" s="197">
        <v>7606.2</v>
      </c>
      <c r="U359" s="196">
        <v>1571.2</v>
      </c>
      <c r="V359" s="197">
        <v>1580.6</v>
      </c>
      <c r="W359" s="197">
        <v>1525</v>
      </c>
      <c r="X359" s="197">
        <v>2218.6999999999998</v>
      </c>
      <c r="Y359" s="197" t="s">
        <v>287</v>
      </c>
      <c r="Z359" s="196">
        <v>4690</v>
      </c>
      <c r="AA359" s="197">
        <v>1015.5</v>
      </c>
      <c r="AB359" s="197" t="s">
        <v>249</v>
      </c>
      <c r="AC359" s="197" t="s">
        <v>249</v>
      </c>
      <c r="AD359" s="196" t="s">
        <v>249</v>
      </c>
      <c r="AE359" s="202" t="s">
        <v>249</v>
      </c>
    </row>
    <row r="360" spans="1:31" ht="30">
      <c r="A360" s="199" t="s">
        <v>121</v>
      </c>
      <c r="B360" s="110" t="s">
        <v>251</v>
      </c>
      <c r="C360" s="110">
        <v>84</v>
      </c>
      <c r="D360" s="110">
        <v>26</v>
      </c>
      <c r="E360" s="186">
        <v>110.81399999999999</v>
      </c>
      <c r="F360" s="186">
        <v>25.227</v>
      </c>
      <c r="G360" s="110">
        <v>121.429</v>
      </c>
      <c r="H360" s="110">
        <v>788.84500000000003</v>
      </c>
      <c r="I360" s="110">
        <v>1078.5139999999999</v>
      </c>
      <c r="J360" s="110">
        <v>5784.5190000000002</v>
      </c>
      <c r="K360" s="110" t="s">
        <v>249</v>
      </c>
      <c r="L360" s="110" t="s">
        <v>249</v>
      </c>
      <c r="M360" s="110" t="s">
        <v>249</v>
      </c>
      <c r="N360" s="110" t="s">
        <v>249</v>
      </c>
      <c r="O360" s="110" t="s">
        <v>249</v>
      </c>
      <c r="P360" s="187">
        <v>681284.9</v>
      </c>
      <c r="Q360" s="187">
        <v>949235</v>
      </c>
      <c r="R360" s="188">
        <v>185974.2</v>
      </c>
      <c r="S360" s="188">
        <v>17013</v>
      </c>
      <c r="T360" s="188">
        <v>21216.1</v>
      </c>
      <c r="U360" s="187">
        <v>33020.9</v>
      </c>
      <c r="V360" s="188">
        <v>134436.92000000001</v>
      </c>
      <c r="W360" s="188">
        <v>434200</v>
      </c>
      <c r="X360" s="187">
        <v>1018733.8</v>
      </c>
      <c r="Y360" s="188">
        <v>987800</v>
      </c>
      <c r="Z360" s="188">
        <v>432779.8</v>
      </c>
      <c r="AA360" s="188">
        <v>99828.800000000003</v>
      </c>
      <c r="AB360" s="188" t="s">
        <v>287</v>
      </c>
      <c r="AC360" s="187">
        <v>2010000</v>
      </c>
      <c r="AD360" s="188">
        <v>1406000</v>
      </c>
      <c r="AE360" s="203" t="s">
        <v>249</v>
      </c>
    </row>
    <row r="361" spans="1:31" ht="30">
      <c r="A361" s="190" t="s">
        <v>121</v>
      </c>
      <c r="B361" s="43" t="s">
        <v>251</v>
      </c>
      <c r="C361" s="43">
        <v>84</v>
      </c>
      <c r="D361" s="43">
        <v>33</v>
      </c>
      <c r="E361" s="41">
        <v>87.584000000000003</v>
      </c>
      <c r="F361" s="41">
        <v>5.07</v>
      </c>
      <c r="G361" s="43">
        <v>77.421999999999997</v>
      </c>
      <c r="H361" s="43">
        <v>132.19</v>
      </c>
      <c r="I361" s="43">
        <v>113.946</v>
      </c>
      <c r="J361" s="43">
        <v>2961.0070000000001</v>
      </c>
      <c r="K361" s="43" t="s">
        <v>249</v>
      </c>
      <c r="L361" s="43" t="s">
        <v>249</v>
      </c>
      <c r="M361" s="43" t="s">
        <v>249</v>
      </c>
      <c r="N361" s="43" t="s">
        <v>249</v>
      </c>
      <c r="O361" s="43" t="s">
        <v>249</v>
      </c>
      <c r="P361" s="192">
        <v>359484.9</v>
      </c>
      <c r="Q361" s="192">
        <v>208502.3</v>
      </c>
      <c r="R361" s="192">
        <v>127574.2</v>
      </c>
      <c r="S361" s="193">
        <v>15443</v>
      </c>
      <c r="T361" s="192">
        <v>98786.1</v>
      </c>
      <c r="U361" s="193">
        <v>28086.5</v>
      </c>
      <c r="V361" s="192">
        <v>132636.92000000001</v>
      </c>
      <c r="W361" s="192">
        <v>133400</v>
      </c>
      <c r="X361" s="193">
        <v>49083.8</v>
      </c>
      <c r="Y361" s="192">
        <v>259000</v>
      </c>
      <c r="Z361" s="192">
        <v>175900</v>
      </c>
      <c r="AA361" s="192">
        <v>35486</v>
      </c>
      <c r="AB361" s="192" t="s">
        <v>287</v>
      </c>
      <c r="AC361" s="193">
        <v>130000</v>
      </c>
      <c r="AD361" s="192">
        <v>142736.70000000001</v>
      </c>
      <c r="AE361" s="204" t="s">
        <v>249</v>
      </c>
    </row>
    <row r="362" spans="1:31">
      <c r="A362" s="42" t="s">
        <v>121</v>
      </c>
      <c r="B362" s="43" t="s">
        <v>286</v>
      </c>
      <c r="C362" s="43">
        <v>44</v>
      </c>
      <c r="D362" s="191"/>
      <c r="E362" s="41">
        <v>113.24299999999999</v>
      </c>
      <c r="F362" s="41">
        <v>467.24700000000001</v>
      </c>
      <c r="G362" s="41">
        <v>1336.3050000000001</v>
      </c>
      <c r="H362" s="43" t="s">
        <v>249</v>
      </c>
      <c r="I362" s="43" t="s">
        <v>249</v>
      </c>
      <c r="J362" s="43" t="s">
        <v>249</v>
      </c>
      <c r="K362" s="43" t="s">
        <v>249</v>
      </c>
      <c r="L362" s="43" t="s">
        <v>249</v>
      </c>
      <c r="M362" s="43" t="s">
        <v>249</v>
      </c>
      <c r="N362" s="43" t="s">
        <v>249</v>
      </c>
      <c r="O362" s="43" t="s">
        <v>249</v>
      </c>
      <c r="P362" s="192">
        <v>396460.4</v>
      </c>
      <c r="Q362" s="193">
        <v>702250</v>
      </c>
      <c r="R362" s="192">
        <v>363873</v>
      </c>
      <c r="S362" s="193">
        <v>533829.6</v>
      </c>
      <c r="T362" s="192">
        <v>759600</v>
      </c>
      <c r="U362" s="193">
        <v>524883.69999999995</v>
      </c>
      <c r="V362" s="192">
        <v>2273948.36</v>
      </c>
      <c r="W362" s="192" t="s">
        <v>249</v>
      </c>
      <c r="X362" s="193" t="s">
        <v>249</v>
      </c>
      <c r="Y362" s="192" t="s">
        <v>249</v>
      </c>
      <c r="Z362" s="192" t="s">
        <v>249</v>
      </c>
      <c r="AA362" s="193" t="s">
        <v>249</v>
      </c>
      <c r="AB362" s="192" t="s">
        <v>249</v>
      </c>
      <c r="AC362" s="192" t="s">
        <v>249</v>
      </c>
      <c r="AD362" s="193" t="s">
        <v>249</v>
      </c>
      <c r="AE362" s="204" t="s">
        <v>249</v>
      </c>
    </row>
    <row r="363" spans="1:31" ht="30">
      <c r="A363" s="190" t="s">
        <v>121</v>
      </c>
      <c r="B363" s="43" t="s">
        <v>251</v>
      </c>
      <c r="C363" s="43">
        <v>84</v>
      </c>
      <c r="D363" s="43">
        <v>16</v>
      </c>
      <c r="E363" s="41">
        <v>288.66899999999998</v>
      </c>
      <c r="F363" s="41">
        <v>240.703</v>
      </c>
      <c r="G363" s="41">
        <v>413.05700000000002</v>
      </c>
      <c r="H363" s="41" t="s">
        <v>289</v>
      </c>
      <c r="I363" s="43">
        <v>870.20399999999995</v>
      </c>
      <c r="J363" s="43">
        <v>3357.366</v>
      </c>
      <c r="K363" s="43" t="s">
        <v>249</v>
      </c>
      <c r="L363" s="43" t="s">
        <v>249</v>
      </c>
      <c r="M363" s="43" t="s">
        <v>249</v>
      </c>
      <c r="N363" s="43" t="s">
        <v>249</v>
      </c>
      <c r="O363" s="43" t="s">
        <v>249</v>
      </c>
      <c r="P363" s="193">
        <v>408</v>
      </c>
      <c r="Q363" s="192">
        <v>23402</v>
      </c>
      <c r="R363" s="192">
        <v>85720</v>
      </c>
      <c r="S363" s="192">
        <v>288700</v>
      </c>
      <c r="T363" s="192">
        <v>94260</v>
      </c>
      <c r="U363" s="193">
        <v>158168.6</v>
      </c>
      <c r="V363" s="192">
        <v>12700</v>
      </c>
      <c r="W363" s="192">
        <v>1444000</v>
      </c>
      <c r="X363" s="192">
        <v>784200</v>
      </c>
      <c r="Y363" s="192">
        <v>425800</v>
      </c>
      <c r="Z363" s="192" t="s">
        <v>287</v>
      </c>
      <c r="AA363" s="193">
        <v>13600</v>
      </c>
      <c r="AB363" s="192">
        <v>433800</v>
      </c>
      <c r="AC363" s="192">
        <v>433800</v>
      </c>
      <c r="AD363" s="193" t="s">
        <v>249</v>
      </c>
      <c r="AE363" s="204" t="s">
        <v>249</v>
      </c>
    </row>
    <row r="364" spans="1:31" ht="30">
      <c r="A364" s="190" t="s">
        <v>121</v>
      </c>
      <c r="B364" s="43" t="s">
        <v>251</v>
      </c>
      <c r="C364" s="43">
        <v>84</v>
      </c>
      <c r="D364" s="43">
        <v>12</v>
      </c>
      <c r="E364" s="41">
        <v>236.66</v>
      </c>
      <c r="F364" s="41">
        <v>132.249</v>
      </c>
      <c r="G364" s="41">
        <v>240.90100000000001</v>
      </c>
      <c r="H364" s="41" t="s">
        <v>289</v>
      </c>
      <c r="I364" s="43">
        <v>1568.077</v>
      </c>
      <c r="J364" s="43">
        <v>4141.5990000000002</v>
      </c>
      <c r="K364" s="43" t="s">
        <v>249</v>
      </c>
      <c r="L364" s="43" t="s">
        <v>249</v>
      </c>
      <c r="M364" s="43" t="s">
        <v>249</v>
      </c>
      <c r="N364" s="43" t="s">
        <v>249</v>
      </c>
      <c r="O364" s="43" t="s">
        <v>249</v>
      </c>
      <c r="P364" s="193">
        <v>1319</v>
      </c>
      <c r="Q364" s="193">
        <v>1230.9000000000001</v>
      </c>
      <c r="R364" s="192">
        <v>690.3</v>
      </c>
      <c r="S364" s="192">
        <v>1839.8</v>
      </c>
      <c r="T364" s="192">
        <v>9482</v>
      </c>
      <c r="U364" s="193">
        <v>12378.6</v>
      </c>
      <c r="V364" s="192">
        <v>14284.8</v>
      </c>
      <c r="W364" s="192">
        <v>24290</v>
      </c>
      <c r="X364" s="192">
        <v>10430</v>
      </c>
      <c r="Y364" s="192">
        <v>39046.800000000003</v>
      </c>
      <c r="Z364" s="192" t="s">
        <v>287</v>
      </c>
      <c r="AA364" s="193">
        <v>7430</v>
      </c>
      <c r="AB364" s="192">
        <v>119500</v>
      </c>
      <c r="AC364" s="192">
        <v>119500</v>
      </c>
      <c r="AD364" s="193" t="s">
        <v>249</v>
      </c>
      <c r="AE364" s="204" t="s">
        <v>249</v>
      </c>
    </row>
    <row r="365" spans="1:31" ht="30.75" thickBot="1">
      <c r="A365" s="201" t="s">
        <v>121</v>
      </c>
      <c r="B365" s="48" t="s">
        <v>286</v>
      </c>
      <c r="C365" s="48">
        <v>61</v>
      </c>
      <c r="D365" s="195"/>
      <c r="E365" s="45">
        <v>246.035</v>
      </c>
      <c r="F365" s="45">
        <v>663.77499999999998</v>
      </c>
      <c r="G365" s="48">
        <v>1655.5909999999999</v>
      </c>
      <c r="H365" s="48">
        <v>4231.3869999999997</v>
      </c>
      <c r="I365" s="48" t="s">
        <v>249</v>
      </c>
      <c r="J365" s="48" t="s">
        <v>249</v>
      </c>
      <c r="K365" s="48" t="s">
        <v>249</v>
      </c>
      <c r="L365" s="48" t="s">
        <v>249</v>
      </c>
      <c r="M365" s="48" t="s">
        <v>249</v>
      </c>
      <c r="N365" s="48" t="s">
        <v>249</v>
      </c>
      <c r="O365" s="48" t="s">
        <v>249</v>
      </c>
      <c r="P365" s="197">
        <v>922.1</v>
      </c>
      <c r="Q365" s="196">
        <v>637.20000000000005</v>
      </c>
      <c r="R365" s="196">
        <v>889.4</v>
      </c>
      <c r="S365" s="196">
        <v>7810</v>
      </c>
      <c r="T365" s="197">
        <v>5231.5</v>
      </c>
      <c r="U365" s="197">
        <v>5827.2</v>
      </c>
      <c r="V365" s="197">
        <v>13157.6</v>
      </c>
      <c r="W365" s="197">
        <v>188280.4</v>
      </c>
      <c r="X365" s="196" t="s">
        <v>287</v>
      </c>
      <c r="Y365" s="196">
        <v>86100</v>
      </c>
      <c r="Z365" s="197" t="s">
        <v>249</v>
      </c>
      <c r="AA365" s="196" t="s">
        <v>249</v>
      </c>
      <c r="AB365" s="197" t="s">
        <v>249</v>
      </c>
      <c r="AC365" s="197" t="s">
        <v>249</v>
      </c>
      <c r="AD365" s="196" t="s">
        <v>249</v>
      </c>
      <c r="AE365" s="202" t="s">
        <v>249</v>
      </c>
    </row>
    <row r="366" spans="1:31" ht="30">
      <c r="A366" s="199" t="s">
        <v>122</v>
      </c>
      <c r="B366" s="110" t="s">
        <v>251</v>
      </c>
      <c r="C366" s="110">
        <v>84</v>
      </c>
      <c r="D366" s="110">
        <v>33</v>
      </c>
      <c r="E366" s="186">
        <v>178.792</v>
      </c>
      <c r="F366" s="186">
        <v>24.268999999999998</v>
      </c>
      <c r="G366" s="110">
        <v>48.46</v>
      </c>
      <c r="H366" s="110">
        <v>350.04500000000002</v>
      </c>
      <c r="I366" s="110">
        <v>571.71699999999998</v>
      </c>
      <c r="J366" s="110">
        <v>7503.8630000000003</v>
      </c>
      <c r="K366" s="110" t="s">
        <v>249</v>
      </c>
      <c r="L366" s="110" t="s">
        <v>249</v>
      </c>
      <c r="M366" s="110" t="s">
        <v>249</v>
      </c>
      <c r="N366" s="110" t="s">
        <v>249</v>
      </c>
      <c r="O366" s="110" t="s">
        <v>249</v>
      </c>
      <c r="P366" s="188">
        <v>1275384.8999999999</v>
      </c>
      <c r="Q366" s="187">
        <v>3457735</v>
      </c>
      <c r="R366" s="188">
        <v>271074.2</v>
      </c>
      <c r="S366" s="187">
        <v>142543</v>
      </c>
      <c r="T366" s="188">
        <v>131056.6</v>
      </c>
      <c r="U366" s="187">
        <v>66766.5</v>
      </c>
      <c r="V366" s="188">
        <v>483136.92</v>
      </c>
      <c r="W366" s="188">
        <v>1046000</v>
      </c>
      <c r="X366" s="187">
        <v>3598000</v>
      </c>
      <c r="Y366" s="188">
        <v>3166000</v>
      </c>
      <c r="Z366" s="188">
        <v>599400</v>
      </c>
      <c r="AA366" s="188">
        <v>4837506</v>
      </c>
      <c r="AB366" s="188" t="s">
        <v>287</v>
      </c>
      <c r="AC366" s="187">
        <v>1710000</v>
      </c>
      <c r="AD366" s="188">
        <v>7941000</v>
      </c>
      <c r="AE366" s="203" t="s">
        <v>249</v>
      </c>
    </row>
    <row r="367" spans="1:31" ht="30">
      <c r="A367" s="42" t="s">
        <v>122</v>
      </c>
      <c r="B367" s="43" t="s">
        <v>251</v>
      </c>
      <c r="C367" s="43">
        <v>84</v>
      </c>
      <c r="D367" s="43">
        <v>25</v>
      </c>
      <c r="E367" s="41">
        <v>95.100999999999999</v>
      </c>
      <c r="F367" s="41">
        <v>19.655999999999999</v>
      </c>
      <c r="G367" s="41">
        <v>29.113</v>
      </c>
      <c r="H367" s="41" t="s">
        <v>289</v>
      </c>
      <c r="I367" s="43">
        <v>173.61500000000001</v>
      </c>
      <c r="J367" s="43">
        <v>1566.367</v>
      </c>
      <c r="K367" s="43">
        <v>3549.3989999999999</v>
      </c>
      <c r="L367" s="43" t="s">
        <v>249</v>
      </c>
      <c r="M367" s="43" t="s">
        <v>249</v>
      </c>
      <c r="N367" s="43" t="s">
        <v>249</v>
      </c>
      <c r="O367" s="43" t="s">
        <v>249</v>
      </c>
      <c r="P367" s="192">
        <v>480453</v>
      </c>
      <c r="Q367" s="192">
        <v>183762</v>
      </c>
      <c r="R367" s="192">
        <v>57573.599999999999</v>
      </c>
      <c r="S367" s="193">
        <v>315100</v>
      </c>
      <c r="T367" s="192">
        <v>69639.3</v>
      </c>
      <c r="U367" s="193">
        <v>222768.6</v>
      </c>
      <c r="V367" s="192">
        <v>787200</v>
      </c>
      <c r="W367" s="192">
        <v>175700</v>
      </c>
      <c r="X367" s="192">
        <v>105226.4</v>
      </c>
      <c r="Y367" s="192">
        <v>577900</v>
      </c>
      <c r="Z367" s="192" t="s">
        <v>287</v>
      </c>
      <c r="AA367" s="193">
        <v>12100</v>
      </c>
      <c r="AB367" s="192">
        <v>466600</v>
      </c>
      <c r="AC367" s="192">
        <v>466600</v>
      </c>
      <c r="AD367" s="193" t="s">
        <v>249</v>
      </c>
      <c r="AE367" s="204" t="s">
        <v>249</v>
      </c>
    </row>
    <row r="368" spans="1:31" ht="30">
      <c r="A368" s="190" t="s">
        <v>122</v>
      </c>
      <c r="B368" s="43" t="s">
        <v>251</v>
      </c>
      <c r="C368" s="43">
        <v>84</v>
      </c>
      <c r="D368" s="43">
        <v>24</v>
      </c>
      <c r="E368" s="41">
        <v>171.524</v>
      </c>
      <c r="F368" s="41">
        <v>17.709</v>
      </c>
      <c r="G368" s="41">
        <v>30.603999999999999</v>
      </c>
      <c r="H368" s="41" t="s">
        <v>288</v>
      </c>
      <c r="I368" s="43">
        <v>258.49700000000001</v>
      </c>
      <c r="J368" s="43">
        <v>2254.5909999999999</v>
      </c>
      <c r="K368" s="43" t="s">
        <v>250</v>
      </c>
      <c r="L368" s="43" t="s">
        <v>249</v>
      </c>
      <c r="M368" s="43" t="s">
        <v>249</v>
      </c>
      <c r="N368" s="43" t="s">
        <v>249</v>
      </c>
      <c r="O368" s="43" t="s">
        <v>249</v>
      </c>
      <c r="P368" s="192">
        <v>2638753</v>
      </c>
      <c r="Q368" s="193">
        <v>1159499.2</v>
      </c>
      <c r="R368" s="192">
        <v>377400</v>
      </c>
      <c r="S368" s="193">
        <v>74256.800000000003</v>
      </c>
      <c r="T368" s="192">
        <v>141600</v>
      </c>
      <c r="U368" s="193">
        <v>132768.6</v>
      </c>
      <c r="V368" s="192">
        <v>77030</v>
      </c>
      <c r="W368" s="192">
        <v>319300</v>
      </c>
      <c r="X368" s="192">
        <v>128793.1</v>
      </c>
      <c r="Y368" s="192">
        <v>854500</v>
      </c>
      <c r="Z368" s="192" t="s">
        <v>287</v>
      </c>
      <c r="AA368" s="193">
        <v>224000</v>
      </c>
      <c r="AB368" s="192">
        <v>466700</v>
      </c>
      <c r="AC368" s="192">
        <v>466700</v>
      </c>
      <c r="AD368" s="193" t="s">
        <v>249</v>
      </c>
      <c r="AE368" s="204" t="s">
        <v>249</v>
      </c>
    </row>
    <row r="369" spans="1:33" ht="30">
      <c r="A369" s="190" t="s">
        <v>122</v>
      </c>
      <c r="B369" s="43" t="s">
        <v>251</v>
      </c>
      <c r="C369" s="43">
        <v>84</v>
      </c>
      <c r="D369" s="43">
        <v>17</v>
      </c>
      <c r="E369" s="41">
        <v>217.26400000000001</v>
      </c>
      <c r="F369" s="41">
        <v>58.88</v>
      </c>
      <c r="G369" s="43">
        <v>179.14500000000001</v>
      </c>
      <c r="H369" s="43">
        <v>164.55799999999999</v>
      </c>
      <c r="I369" s="43">
        <v>1072.826</v>
      </c>
      <c r="J369" s="43" t="s">
        <v>250</v>
      </c>
      <c r="K369" s="43" t="s">
        <v>249</v>
      </c>
      <c r="L369" s="43" t="s">
        <v>249</v>
      </c>
      <c r="M369" s="43" t="s">
        <v>249</v>
      </c>
      <c r="N369" s="43" t="s">
        <v>249</v>
      </c>
      <c r="O369" s="43" t="s">
        <v>249</v>
      </c>
      <c r="P369" s="193">
        <v>480.2</v>
      </c>
      <c r="Q369" s="193">
        <v>1335.2</v>
      </c>
      <c r="R369" s="193">
        <v>966.6</v>
      </c>
      <c r="S369" s="193">
        <v>1929</v>
      </c>
      <c r="T369" s="192">
        <v>1929.4</v>
      </c>
      <c r="U369" s="193">
        <v>1768.3</v>
      </c>
      <c r="V369" s="192">
        <v>1844.4</v>
      </c>
      <c r="W369" s="192">
        <v>858.4</v>
      </c>
      <c r="X369" s="192">
        <v>645.79999999999995</v>
      </c>
      <c r="Y369" s="192" t="s">
        <v>287</v>
      </c>
      <c r="Z369" s="193">
        <v>1280</v>
      </c>
      <c r="AA369" s="192">
        <v>1518.9</v>
      </c>
      <c r="AB369" s="192" t="s">
        <v>249</v>
      </c>
      <c r="AC369" s="192" t="s">
        <v>249</v>
      </c>
      <c r="AD369" s="193" t="s">
        <v>249</v>
      </c>
      <c r="AE369" s="204" t="s">
        <v>249</v>
      </c>
    </row>
    <row r="370" spans="1:33" ht="45.75" thickBot="1">
      <c r="A370" s="44" t="s">
        <v>122</v>
      </c>
      <c r="B370" s="48" t="s">
        <v>251</v>
      </c>
      <c r="C370" s="48">
        <v>84</v>
      </c>
      <c r="D370" s="48">
        <v>25</v>
      </c>
      <c r="E370" s="45">
        <v>112.13800000000001</v>
      </c>
      <c r="F370" s="48">
        <v>208.58500000000001</v>
      </c>
      <c r="G370" s="48" t="s">
        <v>290</v>
      </c>
      <c r="H370" s="48">
        <v>158.86099999999999</v>
      </c>
      <c r="I370" s="48">
        <v>355.87529999999998</v>
      </c>
      <c r="J370" s="48">
        <v>1040.443</v>
      </c>
      <c r="K370" s="48" t="s">
        <v>249</v>
      </c>
      <c r="L370" s="48" t="s">
        <v>249</v>
      </c>
      <c r="M370" s="48" t="s">
        <v>249</v>
      </c>
      <c r="N370" s="48" t="s">
        <v>249</v>
      </c>
      <c r="O370" s="48" t="s">
        <v>249</v>
      </c>
      <c r="P370" s="196">
        <v>603.40000000000009</v>
      </c>
      <c r="Q370" s="196">
        <v>906.2</v>
      </c>
      <c r="R370" s="196">
        <v>928.6</v>
      </c>
      <c r="S370" s="196">
        <v>1256</v>
      </c>
      <c r="T370" s="197">
        <v>1180.4000000000001</v>
      </c>
      <c r="U370" s="196">
        <v>1481.3</v>
      </c>
      <c r="V370" s="197">
        <v>2099.4</v>
      </c>
      <c r="W370" s="197">
        <v>1119.4000000000001</v>
      </c>
      <c r="X370" s="197">
        <v>783.2</v>
      </c>
      <c r="Y370" s="197" t="s">
        <v>287</v>
      </c>
      <c r="Z370" s="196">
        <v>3870</v>
      </c>
      <c r="AA370" s="196" t="s">
        <v>249</v>
      </c>
      <c r="AB370" s="197" t="s">
        <v>249</v>
      </c>
      <c r="AC370" s="196" t="s">
        <v>249</v>
      </c>
      <c r="AD370" s="197" t="s">
        <v>249</v>
      </c>
      <c r="AE370" s="202" t="s">
        <v>249</v>
      </c>
    </row>
    <row r="372" spans="1:33">
      <c r="A372" t="s">
        <v>255</v>
      </c>
    </row>
    <row r="373" spans="1:33">
      <c r="A373" s="205" t="s">
        <v>107</v>
      </c>
      <c r="B373" s="205" t="s">
        <v>256</v>
      </c>
      <c r="C373" s="205">
        <v>25</v>
      </c>
      <c r="D373" s="205"/>
      <c r="E373" s="206">
        <v>112.916</v>
      </c>
      <c r="F373" s="206">
        <v>142.53700000000001</v>
      </c>
      <c r="G373" s="206" t="s">
        <v>249</v>
      </c>
      <c r="H373" s="205" t="s">
        <v>249</v>
      </c>
      <c r="I373" s="205" t="s">
        <v>249</v>
      </c>
      <c r="J373" s="205" t="s">
        <v>249</v>
      </c>
      <c r="K373" s="205" t="s">
        <v>249</v>
      </c>
      <c r="L373" s="205" t="s">
        <v>249</v>
      </c>
      <c r="M373" s="205" t="s">
        <v>249</v>
      </c>
      <c r="N373" s="205" t="s">
        <v>249</v>
      </c>
      <c r="O373" s="205" t="s">
        <v>249</v>
      </c>
      <c r="P373" s="207">
        <v>460400</v>
      </c>
      <c r="Q373" s="207">
        <v>496900</v>
      </c>
      <c r="R373" s="207">
        <v>542100</v>
      </c>
      <c r="S373" s="207">
        <v>861008.2</v>
      </c>
      <c r="T373" s="208">
        <v>1801862.3</v>
      </c>
      <c r="U373" s="207" t="s">
        <v>249</v>
      </c>
      <c r="V373" s="208" t="s">
        <v>249</v>
      </c>
      <c r="W373" s="208" t="s">
        <v>249</v>
      </c>
      <c r="X373" s="207" t="s">
        <v>249</v>
      </c>
      <c r="Y373" s="208" t="s">
        <v>249</v>
      </c>
      <c r="Z373" s="208" t="s">
        <v>249</v>
      </c>
      <c r="AA373" s="207" t="s">
        <v>249</v>
      </c>
      <c r="AB373" s="208" t="s">
        <v>249</v>
      </c>
      <c r="AC373" s="208" t="s">
        <v>249</v>
      </c>
      <c r="AD373" s="207" t="s">
        <v>249</v>
      </c>
      <c r="AE373" s="208" t="s">
        <v>249</v>
      </c>
      <c r="AF373" s="209"/>
    </row>
    <row r="374" spans="1:33" ht="45">
      <c r="A374" s="205" t="s">
        <v>120</v>
      </c>
      <c r="B374" s="205" t="s">
        <v>291</v>
      </c>
      <c r="C374" s="205">
        <v>75</v>
      </c>
      <c r="D374" s="205"/>
      <c r="E374" s="206">
        <v>198.386</v>
      </c>
      <c r="F374" s="206">
        <v>35.149000000000001</v>
      </c>
      <c r="G374" s="206">
        <v>26.425000000000001</v>
      </c>
      <c r="H374" s="205">
        <v>1.6579999999999999</v>
      </c>
      <c r="I374" s="205" t="s">
        <v>249</v>
      </c>
      <c r="J374" s="205"/>
      <c r="K374" s="205"/>
      <c r="L374" s="205"/>
      <c r="M374" s="205"/>
      <c r="N374" s="206"/>
      <c r="O374" s="206"/>
      <c r="P374" s="208">
        <v>1677078.92</v>
      </c>
      <c r="Q374" s="207">
        <v>1918308.5</v>
      </c>
      <c r="R374" s="208">
        <v>269304.01</v>
      </c>
      <c r="S374" s="207">
        <v>222216.8</v>
      </c>
      <c r="T374" s="208">
        <v>129646.3</v>
      </c>
      <c r="U374" s="207">
        <v>12140</v>
      </c>
      <c r="V374" s="208">
        <v>7696</v>
      </c>
      <c r="W374" s="208">
        <v>23667.9</v>
      </c>
      <c r="X374" s="207">
        <v>9247.2000000000007</v>
      </c>
      <c r="Y374" s="208">
        <v>2723.5</v>
      </c>
      <c r="Z374" s="208">
        <v>848.3</v>
      </c>
      <c r="AA374" s="208">
        <v>1715.1</v>
      </c>
      <c r="AB374" s="208" t="s">
        <v>249</v>
      </c>
      <c r="AC374" s="208" t="s">
        <v>249</v>
      </c>
      <c r="AD374" s="207" t="s">
        <v>249</v>
      </c>
      <c r="AE374" s="208" t="s">
        <v>249</v>
      </c>
      <c r="AF374" s="209"/>
    </row>
    <row r="375" spans="1:33" ht="30">
      <c r="A375" s="205" t="s">
        <v>120</v>
      </c>
      <c r="B375" s="205" t="s">
        <v>256</v>
      </c>
      <c r="C375" s="205">
        <v>53</v>
      </c>
      <c r="D375" s="205"/>
      <c r="E375" s="206">
        <v>138.33099999999999</v>
      </c>
      <c r="F375" s="206">
        <v>160.62</v>
      </c>
      <c r="G375" s="206" t="s">
        <v>254</v>
      </c>
      <c r="H375" s="205" t="s">
        <v>249</v>
      </c>
      <c r="I375" s="205" t="s">
        <v>249</v>
      </c>
      <c r="J375" s="205" t="s">
        <v>249</v>
      </c>
      <c r="K375" s="205" t="s">
        <v>249</v>
      </c>
      <c r="L375" s="205" t="s">
        <v>249</v>
      </c>
      <c r="M375" s="205" t="s">
        <v>249</v>
      </c>
      <c r="N375" s="205" t="s">
        <v>249</v>
      </c>
      <c r="O375" s="205" t="s">
        <v>249</v>
      </c>
      <c r="P375" s="208">
        <v>979.1</v>
      </c>
      <c r="Q375" s="207">
        <v>683.5</v>
      </c>
      <c r="R375" s="207">
        <v>15745.2</v>
      </c>
      <c r="S375" s="207">
        <v>1071.3</v>
      </c>
      <c r="T375" s="208">
        <v>916.9</v>
      </c>
      <c r="U375" s="208">
        <v>1708.2</v>
      </c>
      <c r="V375" s="208">
        <v>903.6</v>
      </c>
      <c r="W375" s="208">
        <v>1265.5</v>
      </c>
      <c r="X375" s="207" t="s">
        <v>287</v>
      </c>
      <c r="Y375" s="208" t="s">
        <v>249</v>
      </c>
      <c r="Z375" s="208" t="s">
        <v>249</v>
      </c>
      <c r="AA375" s="207" t="s">
        <v>249</v>
      </c>
      <c r="AB375" s="208" t="s">
        <v>249</v>
      </c>
      <c r="AC375" s="208" t="s">
        <v>249</v>
      </c>
      <c r="AD375" s="207" t="s">
        <v>249</v>
      </c>
      <c r="AE375" s="208" t="s">
        <v>249</v>
      </c>
      <c r="AF375" s="209"/>
    </row>
    <row r="376" spans="1:33" ht="30">
      <c r="A376" s="205" t="s">
        <v>122</v>
      </c>
      <c r="B376" s="205" t="s">
        <v>256</v>
      </c>
      <c r="C376" s="205">
        <v>82</v>
      </c>
      <c r="D376" s="205"/>
      <c r="E376" s="206">
        <v>96.168000000000006</v>
      </c>
      <c r="F376" s="206">
        <v>1059.386</v>
      </c>
      <c r="G376" s="205">
        <v>1246.8920000000001</v>
      </c>
      <c r="H376" s="205">
        <v>1909.2460000000001</v>
      </c>
      <c r="I376" s="205">
        <v>4229.4949999999999</v>
      </c>
      <c r="J376" s="205" t="s">
        <v>249</v>
      </c>
      <c r="K376" s="205" t="s">
        <v>249</v>
      </c>
      <c r="L376" s="205" t="s">
        <v>249</v>
      </c>
      <c r="M376" s="205" t="s">
        <v>249</v>
      </c>
      <c r="N376" s="205" t="s">
        <v>249</v>
      </c>
      <c r="O376" s="205" t="s">
        <v>249</v>
      </c>
      <c r="P376" s="208">
        <v>742.1</v>
      </c>
      <c r="Q376" s="207">
        <v>653.20000000000005</v>
      </c>
      <c r="R376" s="207">
        <v>2275.4</v>
      </c>
      <c r="S376" s="207">
        <v>1344.8</v>
      </c>
      <c r="T376" s="208">
        <v>1513.5</v>
      </c>
      <c r="U376" s="208">
        <v>3074.2</v>
      </c>
      <c r="V376" s="208">
        <v>1239.7</v>
      </c>
      <c r="W376" s="208">
        <v>2064.4</v>
      </c>
      <c r="X376" s="207" t="s">
        <v>287</v>
      </c>
      <c r="Y376" s="207">
        <v>716</v>
      </c>
      <c r="Z376" s="207" t="s">
        <v>249</v>
      </c>
      <c r="AA376" s="207" t="s">
        <v>249</v>
      </c>
      <c r="AB376" s="207" t="s">
        <v>249</v>
      </c>
      <c r="AC376" s="207" t="s">
        <v>249</v>
      </c>
      <c r="AD376" s="207" t="s">
        <v>249</v>
      </c>
      <c r="AE376" s="207" t="s">
        <v>249</v>
      </c>
      <c r="AF376" s="209"/>
    </row>
    <row r="377" spans="1:33" ht="15.75" thickBot="1"/>
    <row r="378" spans="1:33" ht="21">
      <c r="A378" s="105" t="s">
        <v>260</v>
      </c>
      <c r="B378" s="210"/>
      <c r="C378" s="210"/>
      <c r="D378" s="210"/>
      <c r="E378" s="210"/>
      <c r="F378" s="211"/>
      <c r="G378" s="211"/>
      <c r="H378" s="211"/>
      <c r="I378" s="211"/>
      <c r="J378" s="211"/>
      <c r="K378" s="211"/>
      <c r="L378" s="211"/>
      <c r="M378" s="211"/>
      <c r="N378" s="211"/>
      <c r="O378" s="211"/>
      <c r="P378" s="211"/>
      <c r="Q378" s="211"/>
      <c r="R378" s="211"/>
      <c r="S378" s="211"/>
      <c r="T378" s="211"/>
      <c r="U378" s="211"/>
      <c r="V378" s="211"/>
      <c r="W378" s="211"/>
      <c r="X378" s="211"/>
      <c r="Y378" s="211"/>
      <c r="Z378" s="211"/>
      <c r="AA378" s="211"/>
      <c r="AB378" s="211"/>
      <c r="AC378" s="211"/>
      <c r="AD378" s="211"/>
      <c r="AE378" s="211"/>
      <c r="AF378" s="211"/>
      <c r="AG378" s="212"/>
    </row>
    <row r="379" spans="1:33" ht="75.75" thickBot="1">
      <c r="A379" s="213" t="s">
        <v>237</v>
      </c>
      <c r="B379" s="213" t="s">
        <v>238</v>
      </c>
      <c r="C379" s="213" t="s">
        <v>239</v>
      </c>
      <c r="D379" s="213" t="s">
        <v>240</v>
      </c>
      <c r="E379" s="213" t="s">
        <v>241</v>
      </c>
      <c r="F379" s="213" t="s">
        <v>242</v>
      </c>
      <c r="G379" s="213" t="s">
        <v>243</v>
      </c>
      <c r="H379" s="213" t="s">
        <v>244</v>
      </c>
      <c r="I379" s="213" t="s">
        <v>245</v>
      </c>
      <c r="J379" s="213" t="s">
        <v>246</v>
      </c>
      <c r="K379" s="213" t="s">
        <v>247</v>
      </c>
      <c r="L379" s="213" t="s">
        <v>261</v>
      </c>
      <c r="M379" s="213" t="s">
        <v>262</v>
      </c>
      <c r="N379" s="213" t="s">
        <v>263</v>
      </c>
      <c r="O379" s="213" t="s">
        <v>270</v>
      </c>
      <c r="P379" s="213" t="s">
        <v>271</v>
      </c>
      <c r="Q379" s="213" t="s">
        <v>272</v>
      </c>
      <c r="R379" s="213" t="s">
        <v>273</v>
      </c>
      <c r="S379" s="213" t="s">
        <v>274</v>
      </c>
      <c r="T379" s="213" t="s">
        <v>275</v>
      </c>
      <c r="U379" s="213" t="s">
        <v>276</v>
      </c>
      <c r="V379" s="213" t="s">
        <v>277</v>
      </c>
      <c r="W379" s="213" t="s">
        <v>278</v>
      </c>
      <c r="X379" s="213" t="s">
        <v>279</v>
      </c>
      <c r="Y379" s="213" t="s">
        <v>280</v>
      </c>
      <c r="Z379" s="213" t="s">
        <v>281</v>
      </c>
      <c r="AA379" s="213" t="s">
        <v>282</v>
      </c>
      <c r="AB379" s="213" t="s">
        <v>283</v>
      </c>
      <c r="AC379" s="213" t="s">
        <v>284</v>
      </c>
      <c r="AD379" s="213" t="s">
        <v>285</v>
      </c>
      <c r="AE379" s="213" t="s">
        <v>292</v>
      </c>
      <c r="AF379" s="213" t="s">
        <v>293</v>
      </c>
      <c r="AG379" s="213" t="s">
        <v>294</v>
      </c>
    </row>
    <row r="380" spans="1:33">
      <c r="A380" s="214" t="s">
        <v>107</v>
      </c>
      <c r="B380" s="215" t="s">
        <v>286</v>
      </c>
      <c r="C380" s="215">
        <v>19</v>
      </c>
      <c r="D380" s="216"/>
      <c r="E380" s="186">
        <v>497.64499999999998</v>
      </c>
      <c r="F380" s="186" t="s">
        <v>250</v>
      </c>
      <c r="G380" s="186" t="s">
        <v>249</v>
      </c>
      <c r="H380" s="186" t="s">
        <v>249</v>
      </c>
      <c r="I380" s="110" t="s">
        <v>249</v>
      </c>
      <c r="J380" s="110" t="s">
        <v>249</v>
      </c>
      <c r="K380" s="110" t="s">
        <v>249</v>
      </c>
      <c r="L380" s="110" t="s">
        <v>249</v>
      </c>
      <c r="M380" s="110" t="s">
        <v>249</v>
      </c>
      <c r="N380" s="110" t="s">
        <v>249</v>
      </c>
      <c r="O380" s="188">
        <v>875</v>
      </c>
      <c r="P380" s="187">
        <v>2274.1999999999998</v>
      </c>
      <c r="Q380" s="188">
        <v>1194.9000000000001</v>
      </c>
      <c r="R380" s="187" t="s">
        <v>249</v>
      </c>
      <c r="S380" s="187" t="s">
        <v>249</v>
      </c>
      <c r="T380" s="187" t="s">
        <v>249</v>
      </c>
      <c r="U380" s="187" t="s">
        <v>249</v>
      </c>
      <c r="V380" s="188" t="s">
        <v>249</v>
      </c>
      <c r="W380" s="188" t="s">
        <v>249</v>
      </c>
      <c r="X380" s="188" t="s">
        <v>249</v>
      </c>
      <c r="Y380" s="188" t="s">
        <v>249</v>
      </c>
      <c r="Z380" s="188" t="s">
        <v>249</v>
      </c>
      <c r="AA380" s="188" t="s">
        <v>249</v>
      </c>
      <c r="AB380" s="110" t="s">
        <v>249</v>
      </c>
      <c r="AC380" s="110" t="s">
        <v>249</v>
      </c>
      <c r="AD380" s="110" t="s">
        <v>249</v>
      </c>
      <c r="AE380" s="110" t="s">
        <v>249</v>
      </c>
      <c r="AF380" s="110" t="s">
        <v>249</v>
      </c>
      <c r="AG380" s="217" t="s">
        <v>249</v>
      </c>
    </row>
    <row r="381" spans="1:33">
      <c r="A381" s="218" t="s">
        <v>107</v>
      </c>
      <c r="B381" s="52" t="s">
        <v>286</v>
      </c>
      <c r="C381" s="52">
        <v>12</v>
      </c>
      <c r="D381" s="219"/>
      <c r="E381" s="41">
        <f>520.087+594.925</f>
        <v>1115.0119999999999</v>
      </c>
      <c r="F381" s="41" t="s">
        <v>249</v>
      </c>
      <c r="G381" s="41" t="s">
        <v>249</v>
      </c>
      <c r="H381" s="41" t="s">
        <v>249</v>
      </c>
      <c r="I381" s="43" t="s">
        <v>249</v>
      </c>
      <c r="J381" s="43" t="s">
        <v>249</v>
      </c>
      <c r="K381" s="43" t="s">
        <v>249</v>
      </c>
      <c r="L381" s="43" t="s">
        <v>249</v>
      </c>
      <c r="M381" s="43" t="s">
        <v>249</v>
      </c>
      <c r="N381" s="43" t="s">
        <v>249</v>
      </c>
      <c r="O381" s="192">
        <v>2429</v>
      </c>
      <c r="P381" s="193">
        <v>16545.2</v>
      </c>
      <c r="Q381" s="192">
        <v>2545.5</v>
      </c>
      <c r="R381" s="193" t="s">
        <v>249</v>
      </c>
      <c r="S381" s="193" t="s">
        <v>249</v>
      </c>
      <c r="T381" s="193" t="s">
        <v>249</v>
      </c>
      <c r="U381" s="193" t="s">
        <v>249</v>
      </c>
      <c r="V381" s="192" t="s">
        <v>249</v>
      </c>
      <c r="W381" s="192" t="s">
        <v>249</v>
      </c>
      <c r="X381" s="192" t="s">
        <v>249</v>
      </c>
      <c r="Y381" s="192" t="s">
        <v>249</v>
      </c>
      <c r="Z381" s="192" t="s">
        <v>249</v>
      </c>
      <c r="AA381" s="192" t="s">
        <v>249</v>
      </c>
      <c r="AB381" s="43" t="s">
        <v>249</v>
      </c>
      <c r="AC381" s="43" t="s">
        <v>249</v>
      </c>
      <c r="AD381" s="43" t="s">
        <v>249</v>
      </c>
      <c r="AE381" s="43" t="s">
        <v>249</v>
      </c>
      <c r="AF381" s="43" t="s">
        <v>249</v>
      </c>
      <c r="AG381" s="220" t="s">
        <v>249</v>
      </c>
    </row>
    <row r="382" spans="1:33">
      <c r="A382" s="218" t="s">
        <v>107</v>
      </c>
      <c r="B382" s="52" t="s">
        <v>286</v>
      </c>
      <c r="C382" s="52">
        <v>19</v>
      </c>
      <c r="D382" s="219"/>
      <c r="E382" s="41">
        <v>289.93799999999999</v>
      </c>
      <c r="F382" s="41" t="s">
        <v>250</v>
      </c>
      <c r="G382" s="41" t="s">
        <v>249</v>
      </c>
      <c r="H382" s="41" t="s">
        <v>249</v>
      </c>
      <c r="I382" s="43" t="s">
        <v>249</v>
      </c>
      <c r="J382" s="43" t="s">
        <v>249</v>
      </c>
      <c r="K382" s="43" t="s">
        <v>249</v>
      </c>
      <c r="L382" s="43" t="s">
        <v>249</v>
      </c>
      <c r="M382" s="43" t="s">
        <v>249</v>
      </c>
      <c r="N382" s="43" t="s">
        <v>249</v>
      </c>
      <c r="O382" s="192">
        <v>1464.6</v>
      </c>
      <c r="P382" s="193">
        <v>1339.2</v>
      </c>
      <c r="Q382" s="192">
        <v>1487.9</v>
      </c>
      <c r="R382" s="193" t="s">
        <v>249</v>
      </c>
      <c r="S382" s="193" t="s">
        <v>249</v>
      </c>
      <c r="T382" s="193" t="s">
        <v>249</v>
      </c>
      <c r="U382" s="193" t="s">
        <v>249</v>
      </c>
      <c r="V382" s="192" t="s">
        <v>249</v>
      </c>
      <c r="W382" s="192" t="s">
        <v>249</v>
      </c>
      <c r="X382" s="192" t="s">
        <v>249</v>
      </c>
      <c r="Y382" s="192" t="s">
        <v>249</v>
      </c>
      <c r="Z382" s="192" t="s">
        <v>249</v>
      </c>
      <c r="AA382" s="192" t="s">
        <v>249</v>
      </c>
      <c r="AB382" s="43" t="s">
        <v>249</v>
      </c>
      <c r="AC382" s="43" t="s">
        <v>249</v>
      </c>
      <c r="AD382" s="43" t="s">
        <v>249</v>
      </c>
      <c r="AE382" s="43" t="s">
        <v>249</v>
      </c>
      <c r="AF382" s="43" t="s">
        <v>249</v>
      </c>
      <c r="AG382" s="220" t="s">
        <v>249</v>
      </c>
    </row>
    <row r="383" spans="1:33">
      <c r="A383" s="218" t="s">
        <v>107</v>
      </c>
      <c r="B383" s="52" t="s">
        <v>286</v>
      </c>
      <c r="C383" s="52">
        <v>19</v>
      </c>
      <c r="D383" s="219"/>
      <c r="E383" s="41">
        <v>336.67200000000003</v>
      </c>
      <c r="F383" s="41" t="s">
        <v>250</v>
      </c>
      <c r="G383" s="41" t="s">
        <v>249</v>
      </c>
      <c r="H383" s="41" t="s">
        <v>249</v>
      </c>
      <c r="I383" s="43" t="s">
        <v>249</v>
      </c>
      <c r="J383" s="43" t="s">
        <v>249</v>
      </c>
      <c r="K383" s="43" t="s">
        <v>249</v>
      </c>
      <c r="L383" s="43" t="s">
        <v>249</v>
      </c>
      <c r="M383" s="43" t="s">
        <v>249</v>
      </c>
      <c r="N383" s="43" t="s">
        <v>249</v>
      </c>
      <c r="O383" s="192">
        <v>32351.599999999999</v>
      </c>
      <c r="P383" s="193">
        <v>11505</v>
      </c>
      <c r="Q383" s="192">
        <v>20759.900000000001</v>
      </c>
      <c r="R383" s="193" t="s">
        <v>249</v>
      </c>
      <c r="S383" s="193" t="s">
        <v>249</v>
      </c>
      <c r="T383" s="193" t="s">
        <v>249</v>
      </c>
      <c r="U383" s="193" t="s">
        <v>249</v>
      </c>
      <c r="V383" s="192" t="s">
        <v>249</v>
      </c>
      <c r="W383" s="192" t="s">
        <v>249</v>
      </c>
      <c r="X383" s="192" t="s">
        <v>249</v>
      </c>
      <c r="Y383" s="192" t="s">
        <v>249</v>
      </c>
      <c r="Z383" s="192" t="s">
        <v>249</v>
      </c>
      <c r="AA383" s="192" t="s">
        <v>249</v>
      </c>
      <c r="AB383" s="43" t="s">
        <v>249</v>
      </c>
      <c r="AC383" s="43" t="s">
        <v>249</v>
      </c>
      <c r="AD383" s="43" t="s">
        <v>249</v>
      </c>
      <c r="AE383" s="43" t="s">
        <v>249</v>
      </c>
      <c r="AF383" s="43" t="s">
        <v>249</v>
      </c>
      <c r="AG383" s="220" t="s">
        <v>249</v>
      </c>
    </row>
    <row r="384" spans="1:33">
      <c r="A384" s="218" t="s">
        <v>107</v>
      </c>
      <c r="B384" s="52" t="s">
        <v>286</v>
      </c>
      <c r="C384" s="52">
        <v>26</v>
      </c>
      <c r="D384" s="219"/>
      <c r="E384" s="41">
        <v>588.28700000000003</v>
      </c>
      <c r="F384" s="41" t="s">
        <v>250</v>
      </c>
      <c r="G384" s="41" t="s">
        <v>249</v>
      </c>
      <c r="H384" s="41" t="s">
        <v>249</v>
      </c>
      <c r="I384" s="43" t="s">
        <v>249</v>
      </c>
      <c r="J384" s="43" t="s">
        <v>249</v>
      </c>
      <c r="K384" s="43" t="s">
        <v>249</v>
      </c>
      <c r="L384" s="43" t="s">
        <v>249</v>
      </c>
      <c r="M384" s="43" t="s">
        <v>249</v>
      </c>
      <c r="N384" s="43" t="s">
        <v>249</v>
      </c>
      <c r="O384" s="193">
        <v>780.9</v>
      </c>
      <c r="P384" s="193">
        <v>877.2</v>
      </c>
      <c r="Q384" s="192">
        <v>725.2</v>
      </c>
      <c r="R384" s="192">
        <v>656.5</v>
      </c>
      <c r="S384" s="193" t="s">
        <v>249</v>
      </c>
      <c r="T384" s="193" t="s">
        <v>249</v>
      </c>
      <c r="U384" s="193" t="s">
        <v>249</v>
      </c>
      <c r="V384" s="192" t="s">
        <v>249</v>
      </c>
      <c r="W384" s="192" t="s">
        <v>249</v>
      </c>
      <c r="X384" s="192" t="s">
        <v>249</v>
      </c>
      <c r="Y384" s="192" t="s">
        <v>249</v>
      </c>
      <c r="Z384" s="192" t="s">
        <v>249</v>
      </c>
      <c r="AA384" s="192" t="s">
        <v>249</v>
      </c>
      <c r="AB384" s="43" t="s">
        <v>249</v>
      </c>
      <c r="AC384" s="43" t="s">
        <v>249</v>
      </c>
      <c r="AD384" s="43" t="s">
        <v>249</v>
      </c>
      <c r="AE384" s="43" t="s">
        <v>249</v>
      </c>
      <c r="AF384" s="43" t="s">
        <v>249</v>
      </c>
      <c r="AG384" s="220" t="s">
        <v>249</v>
      </c>
    </row>
    <row r="385" spans="1:33">
      <c r="A385" s="190" t="s">
        <v>107</v>
      </c>
      <c r="B385" s="52" t="s">
        <v>286</v>
      </c>
      <c r="C385" s="43">
        <v>12</v>
      </c>
      <c r="D385" s="219"/>
      <c r="E385" s="41">
        <v>243.666</v>
      </c>
      <c r="F385" s="41" t="s">
        <v>249</v>
      </c>
      <c r="G385" s="41" t="s">
        <v>249</v>
      </c>
      <c r="H385" s="41" t="s">
        <v>249</v>
      </c>
      <c r="I385" s="43" t="s">
        <v>249</v>
      </c>
      <c r="J385" s="43" t="s">
        <v>249</v>
      </c>
      <c r="K385" s="43" t="s">
        <v>249</v>
      </c>
      <c r="L385" s="43" t="s">
        <v>249</v>
      </c>
      <c r="M385" s="43" t="s">
        <v>249</v>
      </c>
      <c r="N385" s="43" t="s">
        <v>249</v>
      </c>
      <c r="O385" s="221">
        <v>919.1</v>
      </c>
      <c r="P385" s="192">
        <v>1397.5</v>
      </c>
      <c r="Q385" s="192">
        <v>2028.7</v>
      </c>
      <c r="R385" s="193" t="s">
        <v>249</v>
      </c>
      <c r="S385" s="193" t="s">
        <v>249</v>
      </c>
      <c r="T385" s="193" t="s">
        <v>249</v>
      </c>
      <c r="U385" s="193" t="s">
        <v>249</v>
      </c>
      <c r="V385" s="192" t="s">
        <v>249</v>
      </c>
      <c r="W385" s="192" t="s">
        <v>249</v>
      </c>
      <c r="X385" s="192" t="s">
        <v>249</v>
      </c>
      <c r="Y385" s="192" t="s">
        <v>249</v>
      </c>
      <c r="Z385" s="192" t="s">
        <v>249</v>
      </c>
      <c r="AA385" s="192" t="s">
        <v>249</v>
      </c>
      <c r="AB385" s="43" t="s">
        <v>249</v>
      </c>
      <c r="AC385" s="43" t="s">
        <v>249</v>
      </c>
      <c r="AD385" s="43" t="s">
        <v>249</v>
      </c>
      <c r="AE385" s="43" t="s">
        <v>249</v>
      </c>
      <c r="AF385" s="43" t="s">
        <v>249</v>
      </c>
      <c r="AG385" s="220" t="s">
        <v>249</v>
      </c>
    </row>
    <row r="386" spans="1:33" ht="15.75" thickBot="1">
      <c r="A386" s="201" t="s">
        <v>107</v>
      </c>
      <c r="B386" s="222" t="s">
        <v>286</v>
      </c>
      <c r="C386" s="48">
        <v>18</v>
      </c>
      <c r="D386" s="223"/>
      <c r="E386" s="48">
        <v>191.6002</v>
      </c>
      <c r="F386" s="45" t="s">
        <v>250</v>
      </c>
      <c r="G386" s="45" t="s">
        <v>249</v>
      </c>
      <c r="H386" s="45" t="s">
        <v>249</v>
      </c>
      <c r="I386" s="48" t="s">
        <v>249</v>
      </c>
      <c r="J386" s="48" t="s">
        <v>249</v>
      </c>
      <c r="K386" s="48" t="s">
        <v>249</v>
      </c>
      <c r="L386" s="48" t="s">
        <v>249</v>
      </c>
      <c r="M386" s="48" t="s">
        <v>249</v>
      </c>
      <c r="N386" s="48" t="s">
        <v>249</v>
      </c>
      <c r="O386" s="196">
        <v>895.2</v>
      </c>
      <c r="P386" s="196">
        <v>792.3</v>
      </c>
      <c r="Q386" s="196">
        <v>593.5</v>
      </c>
      <c r="R386" s="197" t="s">
        <v>249</v>
      </c>
      <c r="S386" s="196" t="s">
        <v>249</v>
      </c>
      <c r="T386" s="196" t="s">
        <v>249</v>
      </c>
      <c r="U386" s="196" t="s">
        <v>249</v>
      </c>
      <c r="V386" s="197" t="s">
        <v>249</v>
      </c>
      <c r="W386" s="197" t="s">
        <v>249</v>
      </c>
      <c r="X386" s="197" t="s">
        <v>249</v>
      </c>
      <c r="Y386" s="197" t="s">
        <v>249</v>
      </c>
      <c r="Z386" s="197" t="s">
        <v>249</v>
      </c>
      <c r="AA386" s="197" t="s">
        <v>249</v>
      </c>
      <c r="AB386" s="48" t="s">
        <v>249</v>
      </c>
      <c r="AC386" s="48" t="s">
        <v>249</v>
      </c>
      <c r="AD386" s="48" t="s">
        <v>249</v>
      </c>
      <c r="AE386" s="48" t="s">
        <v>249</v>
      </c>
      <c r="AF386" s="48" t="s">
        <v>249</v>
      </c>
      <c r="AG386" s="224" t="s">
        <v>249</v>
      </c>
    </row>
    <row r="387" spans="1:33">
      <c r="A387" s="214" t="s">
        <v>82</v>
      </c>
      <c r="B387" s="215" t="s">
        <v>295</v>
      </c>
      <c r="C387" s="215">
        <v>26</v>
      </c>
      <c r="D387" s="216"/>
      <c r="E387" s="186">
        <v>187.91499999999999</v>
      </c>
      <c r="F387" s="186">
        <v>4411.0990000000002</v>
      </c>
      <c r="G387" s="110" t="s">
        <v>249</v>
      </c>
      <c r="H387" s="110" t="s">
        <v>249</v>
      </c>
      <c r="I387" s="110" t="s">
        <v>249</v>
      </c>
      <c r="J387" s="110" t="s">
        <v>249</v>
      </c>
      <c r="K387" s="110" t="s">
        <v>249</v>
      </c>
      <c r="L387" s="110" t="s">
        <v>249</v>
      </c>
      <c r="M387" s="110" t="s">
        <v>249</v>
      </c>
      <c r="N387" s="110" t="s">
        <v>249</v>
      </c>
      <c r="O387" s="188">
        <v>29000</v>
      </c>
      <c r="P387" s="188">
        <v>23212.1</v>
      </c>
      <c r="Q387" s="188">
        <v>9799.7000000000007</v>
      </c>
      <c r="R387" s="187">
        <v>1483.3</v>
      </c>
      <c r="S387" s="188">
        <v>602.5</v>
      </c>
      <c r="T387" s="187" t="s">
        <v>249</v>
      </c>
      <c r="U387" s="110" t="s">
        <v>249</v>
      </c>
      <c r="V387" s="188" t="s">
        <v>249</v>
      </c>
      <c r="W387" s="188" t="s">
        <v>249</v>
      </c>
      <c r="X387" s="188" t="s">
        <v>249</v>
      </c>
      <c r="Y387" s="188" t="s">
        <v>249</v>
      </c>
      <c r="Z387" s="188" t="s">
        <v>249</v>
      </c>
      <c r="AA387" s="188" t="s">
        <v>249</v>
      </c>
      <c r="AB387" s="110" t="s">
        <v>249</v>
      </c>
      <c r="AC387" s="110" t="s">
        <v>249</v>
      </c>
      <c r="AD387" s="110" t="s">
        <v>249</v>
      </c>
      <c r="AE387" s="110" t="s">
        <v>249</v>
      </c>
      <c r="AF387" s="110" t="s">
        <v>249</v>
      </c>
      <c r="AG387" s="217" t="s">
        <v>249</v>
      </c>
    </row>
    <row r="388" spans="1:33">
      <c r="A388" s="218" t="s">
        <v>82</v>
      </c>
      <c r="B388" s="52" t="s">
        <v>286</v>
      </c>
      <c r="C388" s="52">
        <v>26</v>
      </c>
      <c r="D388" s="219"/>
      <c r="E388" s="41">
        <v>614.83699999999999</v>
      </c>
      <c r="F388" s="41" t="s">
        <v>250</v>
      </c>
      <c r="G388" s="41" t="s">
        <v>249</v>
      </c>
      <c r="H388" s="41" t="s">
        <v>249</v>
      </c>
      <c r="I388" s="43" t="s">
        <v>249</v>
      </c>
      <c r="J388" s="43" t="s">
        <v>249</v>
      </c>
      <c r="K388" s="43" t="s">
        <v>249</v>
      </c>
      <c r="L388" s="43" t="s">
        <v>249</v>
      </c>
      <c r="M388" s="43" t="s">
        <v>249</v>
      </c>
      <c r="N388" s="43" t="s">
        <v>249</v>
      </c>
      <c r="O388" s="192">
        <v>1231</v>
      </c>
      <c r="P388" s="193">
        <v>1334.8</v>
      </c>
      <c r="Q388" s="192">
        <v>1061.3</v>
      </c>
      <c r="R388" s="193">
        <v>865.1</v>
      </c>
      <c r="S388" s="192">
        <v>1313.9</v>
      </c>
      <c r="T388" s="192" t="s">
        <v>249</v>
      </c>
      <c r="U388" s="193" t="s">
        <v>249</v>
      </c>
      <c r="V388" s="192" t="s">
        <v>249</v>
      </c>
      <c r="W388" s="192" t="s">
        <v>249</v>
      </c>
      <c r="X388" s="192" t="s">
        <v>249</v>
      </c>
      <c r="Y388" s="192" t="s">
        <v>249</v>
      </c>
      <c r="Z388" s="192" t="s">
        <v>249</v>
      </c>
      <c r="AA388" s="192" t="s">
        <v>249</v>
      </c>
      <c r="AB388" s="43" t="s">
        <v>249</v>
      </c>
      <c r="AC388" s="43" t="s">
        <v>249</v>
      </c>
      <c r="AD388" s="43" t="s">
        <v>249</v>
      </c>
      <c r="AE388" s="43" t="s">
        <v>249</v>
      </c>
      <c r="AF388" s="43" t="s">
        <v>249</v>
      </c>
      <c r="AG388" s="220" t="s">
        <v>249</v>
      </c>
    </row>
    <row r="389" spans="1:33">
      <c r="A389" s="218" t="s">
        <v>82</v>
      </c>
      <c r="B389" s="52" t="s">
        <v>286</v>
      </c>
      <c r="C389" s="52">
        <v>19</v>
      </c>
      <c r="D389" s="219"/>
      <c r="E389" s="41">
        <v>193.14</v>
      </c>
      <c r="F389" s="41" t="s">
        <v>250</v>
      </c>
      <c r="G389" s="41" t="s">
        <v>249</v>
      </c>
      <c r="H389" s="41" t="s">
        <v>249</v>
      </c>
      <c r="I389" s="43" t="s">
        <v>249</v>
      </c>
      <c r="J389" s="43" t="s">
        <v>249</v>
      </c>
      <c r="K389" s="43" t="s">
        <v>249</v>
      </c>
      <c r="L389" s="43" t="s">
        <v>249</v>
      </c>
      <c r="M389" s="43" t="s">
        <v>249</v>
      </c>
      <c r="N389" s="43" t="s">
        <v>249</v>
      </c>
      <c r="O389" s="221">
        <v>20982.9</v>
      </c>
      <c r="P389" s="193">
        <v>5433.7</v>
      </c>
      <c r="Q389" s="192">
        <v>1040.3</v>
      </c>
      <c r="R389" s="192" t="s">
        <v>249</v>
      </c>
      <c r="S389" s="193" t="s">
        <v>249</v>
      </c>
      <c r="T389" s="193" t="s">
        <v>249</v>
      </c>
      <c r="U389" s="193" t="s">
        <v>249</v>
      </c>
      <c r="V389" s="192" t="s">
        <v>249</v>
      </c>
      <c r="W389" s="192" t="s">
        <v>249</v>
      </c>
      <c r="X389" s="192" t="s">
        <v>249</v>
      </c>
      <c r="Y389" s="192" t="s">
        <v>249</v>
      </c>
      <c r="Z389" s="192" t="s">
        <v>249</v>
      </c>
      <c r="AA389" s="192" t="s">
        <v>249</v>
      </c>
      <c r="AB389" s="43" t="s">
        <v>249</v>
      </c>
      <c r="AC389" s="43" t="s">
        <v>249</v>
      </c>
      <c r="AD389" s="43" t="s">
        <v>249</v>
      </c>
      <c r="AE389" s="43" t="s">
        <v>249</v>
      </c>
      <c r="AF389" s="43" t="s">
        <v>249</v>
      </c>
      <c r="AG389" s="220" t="s">
        <v>249</v>
      </c>
    </row>
    <row r="390" spans="1:33">
      <c r="A390" s="190" t="s">
        <v>82</v>
      </c>
      <c r="B390" s="52" t="s">
        <v>286</v>
      </c>
      <c r="C390" s="52">
        <v>26</v>
      </c>
      <c r="D390" s="219"/>
      <c r="E390" s="41">
        <v>166.035</v>
      </c>
      <c r="F390" s="41">
        <v>4942.7709999999997</v>
      </c>
      <c r="G390" s="41" t="s">
        <v>249</v>
      </c>
      <c r="H390" s="41" t="s">
        <v>249</v>
      </c>
      <c r="I390" s="43" t="s">
        <v>249</v>
      </c>
      <c r="J390" s="43" t="s">
        <v>249</v>
      </c>
      <c r="K390" s="43" t="s">
        <v>249</v>
      </c>
      <c r="L390" s="43" t="s">
        <v>249</v>
      </c>
      <c r="M390" s="43" t="s">
        <v>249</v>
      </c>
      <c r="N390" s="43" t="s">
        <v>249</v>
      </c>
      <c r="O390" s="193">
        <v>294335.09999999998</v>
      </c>
      <c r="P390" s="192">
        <v>7711.6</v>
      </c>
      <c r="Q390" s="192">
        <v>12605.7</v>
      </c>
      <c r="R390" s="192">
        <v>8901.6</v>
      </c>
      <c r="S390" s="192">
        <v>982.3</v>
      </c>
      <c r="T390" s="193" t="s">
        <v>249</v>
      </c>
      <c r="U390" s="193" t="s">
        <v>249</v>
      </c>
      <c r="V390" s="192" t="s">
        <v>249</v>
      </c>
      <c r="W390" s="192" t="s">
        <v>249</v>
      </c>
      <c r="X390" s="192" t="s">
        <v>249</v>
      </c>
      <c r="Y390" s="192" t="s">
        <v>249</v>
      </c>
      <c r="Z390" s="192" t="s">
        <v>249</v>
      </c>
      <c r="AA390" s="192" t="s">
        <v>249</v>
      </c>
      <c r="AB390" s="43" t="s">
        <v>249</v>
      </c>
      <c r="AC390" s="43" t="s">
        <v>249</v>
      </c>
      <c r="AD390" s="43" t="s">
        <v>249</v>
      </c>
      <c r="AE390" s="43" t="s">
        <v>249</v>
      </c>
      <c r="AF390" s="43" t="s">
        <v>249</v>
      </c>
      <c r="AG390" s="220" t="s">
        <v>249</v>
      </c>
    </row>
    <row r="391" spans="1:33">
      <c r="A391" s="190" t="s">
        <v>82</v>
      </c>
      <c r="B391" s="52" t="s">
        <v>286</v>
      </c>
      <c r="C391" s="43">
        <v>18</v>
      </c>
      <c r="D391" s="219"/>
      <c r="E391" s="43">
        <v>320.46300000000002</v>
      </c>
      <c r="F391" s="41" t="s">
        <v>250</v>
      </c>
      <c r="G391" s="41" t="s">
        <v>249</v>
      </c>
      <c r="H391" s="41" t="s">
        <v>249</v>
      </c>
      <c r="I391" s="43" t="s">
        <v>249</v>
      </c>
      <c r="J391" s="43" t="s">
        <v>249</v>
      </c>
      <c r="K391" s="43" t="s">
        <v>249</v>
      </c>
      <c r="L391" s="43" t="s">
        <v>249</v>
      </c>
      <c r="M391" s="43" t="s">
        <v>249</v>
      </c>
      <c r="N391" s="43" t="s">
        <v>249</v>
      </c>
      <c r="O391" s="193">
        <v>779.2</v>
      </c>
      <c r="P391" s="193">
        <v>1139.9000000000001</v>
      </c>
      <c r="Q391" s="193">
        <v>842.5</v>
      </c>
      <c r="R391" s="192" t="s">
        <v>249</v>
      </c>
      <c r="S391" s="193" t="s">
        <v>249</v>
      </c>
      <c r="T391" s="193" t="s">
        <v>249</v>
      </c>
      <c r="U391" s="193" t="s">
        <v>249</v>
      </c>
      <c r="V391" s="192" t="s">
        <v>249</v>
      </c>
      <c r="W391" s="192" t="s">
        <v>249</v>
      </c>
      <c r="X391" s="192" t="s">
        <v>249</v>
      </c>
      <c r="Y391" s="192" t="s">
        <v>249</v>
      </c>
      <c r="Z391" s="192" t="s">
        <v>249</v>
      </c>
      <c r="AA391" s="192" t="s">
        <v>249</v>
      </c>
      <c r="AB391" s="43" t="s">
        <v>249</v>
      </c>
      <c r="AC391" s="43" t="s">
        <v>249</v>
      </c>
      <c r="AD391" s="43" t="s">
        <v>249</v>
      </c>
      <c r="AE391" s="43" t="s">
        <v>249</v>
      </c>
      <c r="AF391" s="43" t="s">
        <v>249</v>
      </c>
      <c r="AG391" s="220" t="s">
        <v>249</v>
      </c>
    </row>
    <row r="392" spans="1:33" ht="15.75" thickBot="1">
      <c r="A392" s="201" t="s">
        <v>82</v>
      </c>
      <c r="B392" s="222" t="s">
        <v>286</v>
      </c>
      <c r="C392" s="48">
        <v>12</v>
      </c>
      <c r="D392" s="223"/>
      <c r="E392" s="48">
        <v>137.51599999999999</v>
      </c>
      <c r="F392" s="45" t="s">
        <v>249</v>
      </c>
      <c r="G392" s="45" t="s">
        <v>249</v>
      </c>
      <c r="H392" s="45" t="s">
        <v>249</v>
      </c>
      <c r="I392" s="48" t="s">
        <v>249</v>
      </c>
      <c r="J392" s="48" t="s">
        <v>249</v>
      </c>
      <c r="K392" s="48" t="s">
        <v>249</v>
      </c>
      <c r="L392" s="48" t="s">
        <v>249</v>
      </c>
      <c r="M392" s="48" t="s">
        <v>249</v>
      </c>
      <c r="N392" s="48" t="s">
        <v>249</v>
      </c>
      <c r="O392" s="196">
        <v>660.2</v>
      </c>
      <c r="P392" s="196">
        <v>1003.9</v>
      </c>
      <c r="Q392" s="196" t="s">
        <v>249</v>
      </c>
      <c r="R392" s="197" t="s">
        <v>249</v>
      </c>
      <c r="S392" s="196" t="s">
        <v>249</v>
      </c>
      <c r="T392" s="196" t="s">
        <v>249</v>
      </c>
      <c r="U392" s="196" t="s">
        <v>249</v>
      </c>
      <c r="V392" s="197" t="s">
        <v>249</v>
      </c>
      <c r="W392" s="197" t="s">
        <v>249</v>
      </c>
      <c r="X392" s="197" t="s">
        <v>249</v>
      </c>
      <c r="Y392" s="197" t="s">
        <v>249</v>
      </c>
      <c r="Z392" s="197" t="s">
        <v>249</v>
      </c>
      <c r="AA392" s="197" t="s">
        <v>249</v>
      </c>
      <c r="AB392" s="48" t="s">
        <v>249</v>
      </c>
      <c r="AC392" s="48" t="s">
        <v>249</v>
      </c>
      <c r="AD392" s="48" t="s">
        <v>249</v>
      </c>
      <c r="AE392" s="48" t="s">
        <v>249</v>
      </c>
      <c r="AF392" s="48" t="s">
        <v>249</v>
      </c>
      <c r="AG392" s="224" t="s">
        <v>249</v>
      </c>
    </row>
    <row r="393" spans="1:33">
      <c r="A393" s="214" t="s">
        <v>119</v>
      </c>
      <c r="B393" s="215" t="s">
        <v>286</v>
      </c>
      <c r="C393" s="215">
        <v>58</v>
      </c>
      <c r="D393" s="216"/>
      <c r="E393" s="186">
        <v>89.808000000000007</v>
      </c>
      <c r="F393" s="186" t="s">
        <v>254</v>
      </c>
      <c r="G393" s="110">
        <v>37.436</v>
      </c>
      <c r="H393" s="186" t="s">
        <v>249</v>
      </c>
      <c r="I393" s="110" t="s">
        <v>249</v>
      </c>
      <c r="J393" s="110" t="s">
        <v>249</v>
      </c>
      <c r="K393" s="110" t="s">
        <v>249</v>
      </c>
      <c r="L393" s="110" t="s">
        <v>249</v>
      </c>
      <c r="M393" s="110" t="s">
        <v>249</v>
      </c>
      <c r="N393" s="110" t="s">
        <v>249</v>
      </c>
      <c r="O393" s="188">
        <v>2480</v>
      </c>
      <c r="P393" s="188">
        <v>1011.8</v>
      </c>
      <c r="Q393" s="188">
        <v>793.7</v>
      </c>
      <c r="R393" s="225">
        <v>892.8</v>
      </c>
      <c r="S393" s="188">
        <v>970.6</v>
      </c>
      <c r="T393" s="188">
        <v>965.5</v>
      </c>
      <c r="U393" s="188">
        <v>1579.6</v>
      </c>
      <c r="V393" s="188">
        <v>972.7</v>
      </c>
      <c r="W393" s="188">
        <v>603.1</v>
      </c>
      <c r="X393" s="188" t="s">
        <v>249</v>
      </c>
      <c r="Y393" s="187" t="s">
        <v>249</v>
      </c>
      <c r="Z393" s="187" t="s">
        <v>249</v>
      </c>
      <c r="AA393" s="188" t="s">
        <v>249</v>
      </c>
      <c r="AB393" s="110" t="s">
        <v>249</v>
      </c>
      <c r="AC393" s="110" t="s">
        <v>249</v>
      </c>
      <c r="AD393" s="110" t="s">
        <v>249</v>
      </c>
      <c r="AE393" s="110" t="s">
        <v>249</v>
      </c>
      <c r="AF393" s="110" t="s">
        <v>249</v>
      </c>
      <c r="AG393" s="217" t="s">
        <v>249</v>
      </c>
    </row>
    <row r="394" spans="1:33" ht="30">
      <c r="A394" s="218" t="s">
        <v>119</v>
      </c>
      <c r="B394" s="52" t="s">
        <v>251</v>
      </c>
      <c r="C394" s="52">
        <v>84</v>
      </c>
      <c r="D394" s="52">
        <v>131</v>
      </c>
      <c r="E394" s="41">
        <v>97.557000000000002</v>
      </c>
      <c r="F394" s="41" t="s">
        <v>254</v>
      </c>
      <c r="G394" s="43">
        <v>12.493</v>
      </c>
      <c r="H394" s="43">
        <v>14.21</v>
      </c>
      <c r="I394" s="41" t="s">
        <v>254</v>
      </c>
      <c r="J394" s="43">
        <v>11.529</v>
      </c>
      <c r="K394" s="43">
        <v>4.49</v>
      </c>
      <c r="L394" s="43" t="s">
        <v>254</v>
      </c>
      <c r="M394" s="41" t="s">
        <v>254</v>
      </c>
      <c r="N394" s="41" t="s">
        <v>254</v>
      </c>
      <c r="O394" s="192">
        <v>24600</v>
      </c>
      <c r="P394" s="192">
        <v>24754.799999999999</v>
      </c>
      <c r="Q394" s="192">
        <v>29669.7</v>
      </c>
      <c r="R394" s="193">
        <v>2060.3000000000002</v>
      </c>
      <c r="S394" s="192">
        <v>1198.5999999999999</v>
      </c>
      <c r="T394" s="193">
        <v>1773.5</v>
      </c>
      <c r="U394" s="193">
        <v>1149.5999999999999</v>
      </c>
      <c r="V394" s="193">
        <v>1041.7</v>
      </c>
      <c r="W394" s="193">
        <v>782.1</v>
      </c>
      <c r="X394" s="192">
        <v>990.8</v>
      </c>
      <c r="Y394" s="193">
        <v>1604.9</v>
      </c>
      <c r="Z394" s="193">
        <v>1266</v>
      </c>
      <c r="AA394" s="192">
        <v>1502.5</v>
      </c>
      <c r="AB394" s="192">
        <v>702.8</v>
      </c>
      <c r="AC394" s="192">
        <v>1281.5999999999999</v>
      </c>
      <c r="AD394" s="192">
        <v>844.8</v>
      </c>
      <c r="AE394" s="43" t="s">
        <v>287</v>
      </c>
      <c r="AF394" s="193">
        <v>1110</v>
      </c>
      <c r="AG394" s="194">
        <v>797.5</v>
      </c>
    </row>
    <row r="395" spans="1:33" ht="30">
      <c r="A395" s="218" t="s">
        <v>119</v>
      </c>
      <c r="B395" s="52" t="s">
        <v>251</v>
      </c>
      <c r="C395" s="52">
        <v>84</v>
      </c>
      <c r="D395" s="52">
        <v>34</v>
      </c>
      <c r="E395" s="41">
        <v>483.38499999999999</v>
      </c>
      <c r="F395" s="41">
        <v>150.48500000000001</v>
      </c>
      <c r="G395" s="41" t="s">
        <v>254</v>
      </c>
      <c r="H395" s="43">
        <v>34.968000000000004</v>
      </c>
      <c r="I395" s="41" t="s">
        <v>254</v>
      </c>
      <c r="J395" s="43" t="s">
        <v>249</v>
      </c>
      <c r="K395" s="43" t="s">
        <v>249</v>
      </c>
      <c r="L395" s="43" t="s">
        <v>249</v>
      </c>
      <c r="M395" s="43" t="s">
        <v>249</v>
      </c>
      <c r="N395" s="43" t="s">
        <v>249</v>
      </c>
      <c r="O395" s="192">
        <v>1122</v>
      </c>
      <c r="P395" s="193">
        <v>640.29999999999995</v>
      </c>
      <c r="Q395" s="192">
        <v>2147.3000000000002</v>
      </c>
      <c r="R395" s="193">
        <v>919.5</v>
      </c>
      <c r="S395" s="192">
        <v>1380.8</v>
      </c>
      <c r="T395" s="193">
        <v>901.8</v>
      </c>
      <c r="U395" s="193">
        <v>1048.0999999999999</v>
      </c>
      <c r="V395" s="193">
        <v>1390.9</v>
      </c>
      <c r="W395" s="193">
        <v>745.2</v>
      </c>
      <c r="X395" s="192">
        <v>1127.5999999999999</v>
      </c>
      <c r="Y395" s="193">
        <v>774.4</v>
      </c>
      <c r="Z395" s="192">
        <v>346.59999999999997</v>
      </c>
      <c r="AA395" s="192">
        <v>940.5</v>
      </c>
      <c r="AB395" s="192">
        <v>460.5</v>
      </c>
      <c r="AC395" s="43" t="s">
        <v>287</v>
      </c>
      <c r="AD395" s="193">
        <v>1190</v>
      </c>
      <c r="AE395" s="43" t="s">
        <v>249</v>
      </c>
      <c r="AF395" s="43" t="s">
        <v>249</v>
      </c>
      <c r="AG395" s="220" t="s">
        <v>249</v>
      </c>
    </row>
    <row r="396" spans="1:33" ht="30">
      <c r="A396" s="218" t="s">
        <v>119</v>
      </c>
      <c r="B396" s="52" t="s">
        <v>251</v>
      </c>
      <c r="C396" s="52">
        <v>84</v>
      </c>
      <c r="D396" s="52">
        <v>73</v>
      </c>
      <c r="E396" s="41">
        <v>847.86800000000005</v>
      </c>
      <c r="F396" s="41">
        <v>233.215</v>
      </c>
      <c r="G396" s="43">
        <v>1.7669999999999999</v>
      </c>
      <c r="H396" s="43">
        <v>42.094999999999999</v>
      </c>
      <c r="I396" s="43">
        <v>0.55200000000000005</v>
      </c>
      <c r="J396" s="43">
        <v>0.77</v>
      </c>
      <c r="K396" s="43">
        <v>72.828999999999994</v>
      </c>
      <c r="L396" s="43" t="s">
        <v>254</v>
      </c>
      <c r="M396" s="43" t="s">
        <v>249</v>
      </c>
      <c r="N396" s="43" t="s">
        <v>249</v>
      </c>
      <c r="O396" s="221">
        <v>872.6</v>
      </c>
      <c r="P396" s="193">
        <v>1670.4</v>
      </c>
      <c r="Q396" s="192">
        <v>962.3</v>
      </c>
      <c r="R396" s="192">
        <v>783.3</v>
      </c>
      <c r="S396" s="192">
        <v>934.8</v>
      </c>
      <c r="T396" s="193">
        <v>842.8</v>
      </c>
      <c r="U396" s="193">
        <v>1119.0999999999999</v>
      </c>
      <c r="V396" s="193">
        <v>1371.9</v>
      </c>
      <c r="W396" s="193">
        <v>598.6</v>
      </c>
      <c r="X396" s="192">
        <v>739.4</v>
      </c>
      <c r="Y396" s="193">
        <v>870.7</v>
      </c>
      <c r="Z396" s="192">
        <v>389.79999999999995</v>
      </c>
      <c r="AA396" s="192">
        <v>865.5</v>
      </c>
      <c r="AB396" s="192">
        <v>429</v>
      </c>
      <c r="AC396" s="43" t="s">
        <v>287</v>
      </c>
      <c r="AD396" s="193">
        <v>797</v>
      </c>
      <c r="AE396" s="43" t="s">
        <v>249</v>
      </c>
      <c r="AF396" s="43" t="s">
        <v>249</v>
      </c>
      <c r="AG396" s="220" t="s">
        <v>249</v>
      </c>
    </row>
    <row r="397" spans="1:33" ht="30">
      <c r="A397" s="218" t="s">
        <v>119</v>
      </c>
      <c r="B397" s="52" t="s">
        <v>251</v>
      </c>
      <c r="C397" s="52">
        <v>84</v>
      </c>
      <c r="D397" s="52">
        <v>52</v>
      </c>
      <c r="E397" s="41">
        <v>1062.9000000000001</v>
      </c>
      <c r="F397" s="41">
        <v>471.44200000000001</v>
      </c>
      <c r="G397" s="41">
        <v>3.58</v>
      </c>
      <c r="H397" s="41" t="s">
        <v>254</v>
      </c>
      <c r="I397" s="41" t="s">
        <v>254</v>
      </c>
      <c r="J397" s="41">
        <v>5.95</v>
      </c>
      <c r="K397" s="41">
        <v>617.55999999999995</v>
      </c>
      <c r="L397" s="43" t="s">
        <v>249</v>
      </c>
      <c r="M397" s="43" t="s">
        <v>249</v>
      </c>
      <c r="N397" s="43" t="s">
        <v>249</v>
      </c>
      <c r="O397" s="221">
        <v>1473.6</v>
      </c>
      <c r="P397" s="193">
        <v>1673.4</v>
      </c>
      <c r="Q397" s="192">
        <v>1025.3</v>
      </c>
      <c r="R397" s="192">
        <v>880.3</v>
      </c>
      <c r="S397" s="192">
        <v>1528.8</v>
      </c>
      <c r="T397" s="192">
        <v>909.8</v>
      </c>
      <c r="U397" s="193">
        <v>852.1</v>
      </c>
      <c r="V397" s="193">
        <v>1422.9</v>
      </c>
      <c r="W397" s="193">
        <v>975.2</v>
      </c>
      <c r="X397" s="192">
        <v>1176.5999999999999</v>
      </c>
      <c r="Y397" s="193">
        <v>928.7</v>
      </c>
      <c r="Z397" s="192">
        <v>775.3</v>
      </c>
      <c r="AA397" s="192">
        <v>1059.5</v>
      </c>
      <c r="AB397" s="192">
        <v>1253.9000000000001</v>
      </c>
      <c r="AC397" s="43" t="s">
        <v>287</v>
      </c>
      <c r="AD397" s="193">
        <v>1590</v>
      </c>
      <c r="AE397" s="43" t="s">
        <v>249</v>
      </c>
      <c r="AF397" s="43" t="s">
        <v>249</v>
      </c>
      <c r="AG397" s="220" t="s">
        <v>249</v>
      </c>
    </row>
    <row r="398" spans="1:33" ht="30.75" thickBot="1">
      <c r="A398" s="201" t="s">
        <v>119</v>
      </c>
      <c r="B398" s="222" t="s">
        <v>251</v>
      </c>
      <c r="C398" s="222">
        <v>84</v>
      </c>
      <c r="D398" s="222">
        <v>164</v>
      </c>
      <c r="E398" s="45">
        <v>113.01900000000001</v>
      </c>
      <c r="F398" s="45">
        <v>43.173999999999999</v>
      </c>
      <c r="G398" s="45" t="s">
        <v>254</v>
      </c>
      <c r="H398" s="45" t="s">
        <v>254</v>
      </c>
      <c r="I398" s="45" t="s">
        <v>254</v>
      </c>
      <c r="J398" s="45">
        <v>146.03700000000001</v>
      </c>
      <c r="K398" s="45">
        <v>9.5530000000000008</v>
      </c>
      <c r="L398" s="45" t="s">
        <v>254</v>
      </c>
      <c r="M398" s="45" t="s">
        <v>254</v>
      </c>
      <c r="N398" s="45" t="s">
        <v>254</v>
      </c>
      <c r="O398" s="226">
        <v>463.1</v>
      </c>
      <c r="P398" s="197">
        <v>4098.5</v>
      </c>
      <c r="Q398" s="197">
        <v>1846.7</v>
      </c>
      <c r="R398" s="197">
        <v>1034.2</v>
      </c>
      <c r="S398" s="196">
        <v>1015.3</v>
      </c>
      <c r="T398" s="196">
        <v>1049.5999999999999</v>
      </c>
      <c r="U398" s="196">
        <v>1030</v>
      </c>
      <c r="V398" s="196">
        <v>742.3</v>
      </c>
      <c r="W398" s="197">
        <v>1098.5</v>
      </c>
      <c r="X398" s="196">
        <v>1274.9000000000001</v>
      </c>
      <c r="Y398" s="197">
        <v>430.40000000000003</v>
      </c>
      <c r="Z398" s="197">
        <v>784.8</v>
      </c>
      <c r="AA398" s="197">
        <v>819.5</v>
      </c>
      <c r="AB398" s="48" t="s">
        <v>287</v>
      </c>
      <c r="AC398" s="196">
        <v>1010</v>
      </c>
      <c r="AD398" s="197">
        <v>934.1</v>
      </c>
      <c r="AE398" s="48" t="s">
        <v>249</v>
      </c>
      <c r="AF398" s="48" t="s">
        <v>249</v>
      </c>
      <c r="AG398" s="224" t="s">
        <v>249</v>
      </c>
    </row>
    <row r="399" spans="1:33" ht="30">
      <c r="A399" s="227" t="s">
        <v>120</v>
      </c>
      <c r="B399" s="110" t="s">
        <v>251</v>
      </c>
      <c r="C399" s="215">
        <v>84</v>
      </c>
      <c r="D399" s="215">
        <v>40</v>
      </c>
      <c r="E399" s="186">
        <f>229.015+3.036</f>
        <v>232.05099999999999</v>
      </c>
      <c r="F399" s="186">
        <v>43.609000000000002</v>
      </c>
      <c r="G399" s="186">
        <v>14.956</v>
      </c>
      <c r="H399" s="110">
        <v>12.554</v>
      </c>
      <c r="I399" s="110">
        <v>5.0069999999999997</v>
      </c>
      <c r="J399" s="110" t="s">
        <v>249</v>
      </c>
      <c r="K399" s="110" t="s">
        <v>249</v>
      </c>
      <c r="L399" s="110" t="s">
        <v>249</v>
      </c>
      <c r="M399" s="110" t="s">
        <v>249</v>
      </c>
      <c r="N399" s="110" t="s">
        <v>249</v>
      </c>
      <c r="O399" s="188">
        <v>11500</v>
      </c>
      <c r="P399" s="188">
        <v>32554.799999999999</v>
      </c>
      <c r="Q399" s="188">
        <v>79169.7</v>
      </c>
      <c r="R399" s="187">
        <v>1590.3</v>
      </c>
      <c r="S399" s="188">
        <v>861.2</v>
      </c>
      <c r="T399" s="188">
        <v>989.5</v>
      </c>
      <c r="U399" s="188">
        <v>1082.5999999999999</v>
      </c>
      <c r="V399" s="187">
        <v>865.7</v>
      </c>
      <c r="W399" s="187">
        <v>977.1</v>
      </c>
      <c r="X399" s="188">
        <v>847.8</v>
      </c>
      <c r="Y399" s="187">
        <v>1254.9000000000001</v>
      </c>
      <c r="Z399" s="187">
        <v>836.6</v>
      </c>
      <c r="AA399" s="188">
        <v>1156.5</v>
      </c>
      <c r="AB399" s="188">
        <v>512.20000000000005</v>
      </c>
      <c r="AC399" s="188">
        <v>625.4</v>
      </c>
      <c r="AD399" s="188">
        <v>512.90000000000009</v>
      </c>
      <c r="AE399" s="110" t="s">
        <v>287</v>
      </c>
      <c r="AF399" s="187">
        <v>810</v>
      </c>
      <c r="AG399" s="189">
        <v>668.3</v>
      </c>
    </row>
    <row r="400" spans="1:33" ht="30">
      <c r="A400" s="228" t="s">
        <v>120</v>
      </c>
      <c r="B400" s="52" t="s">
        <v>251</v>
      </c>
      <c r="C400" s="52">
        <v>84</v>
      </c>
      <c r="D400" s="52">
        <v>250</v>
      </c>
      <c r="E400" s="41">
        <v>91.832999999999998</v>
      </c>
      <c r="F400" s="41" t="s">
        <v>254</v>
      </c>
      <c r="G400" s="43">
        <v>26.271000000000001</v>
      </c>
      <c r="H400" s="43">
        <v>79.424000000000007</v>
      </c>
      <c r="I400" s="41" t="s">
        <v>254</v>
      </c>
      <c r="J400" s="43">
        <v>21.97</v>
      </c>
      <c r="K400" s="43">
        <v>6.6760000000000002</v>
      </c>
      <c r="L400" s="43" t="s">
        <v>254</v>
      </c>
      <c r="M400" s="41">
        <v>384.90499999999997</v>
      </c>
      <c r="N400" s="41">
        <v>203.87</v>
      </c>
      <c r="O400" s="192">
        <v>5450</v>
      </c>
      <c r="P400" s="192">
        <v>1401.8</v>
      </c>
      <c r="Q400" s="192">
        <v>870.7</v>
      </c>
      <c r="R400" s="193">
        <v>879.4</v>
      </c>
      <c r="S400" s="192">
        <v>835.2</v>
      </c>
      <c r="T400" s="193">
        <v>994.5</v>
      </c>
      <c r="U400" s="193">
        <v>1005.9</v>
      </c>
      <c r="V400" s="193">
        <v>862.7</v>
      </c>
      <c r="W400" s="193">
        <v>892.1</v>
      </c>
      <c r="X400" s="192">
        <v>1145.8</v>
      </c>
      <c r="Y400" s="193">
        <v>1112.9000000000001</v>
      </c>
      <c r="Z400" s="193">
        <v>1155</v>
      </c>
      <c r="AA400" s="192">
        <v>1001.5</v>
      </c>
      <c r="AB400" s="192">
        <v>542.20000000000005</v>
      </c>
      <c r="AC400" s="192">
        <v>569.80000000000007</v>
      </c>
      <c r="AD400" s="192">
        <v>655.09999999999991</v>
      </c>
      <c r="AE400" s="43" t="s">
        <v>287</v>
      </c>
      <c r="AF400" s="193">
        <v>852</v>
      </c>
      <c r="AG400" s="194">
        <v>913.3</v>
      </c>
    </row>
    <row r="401" spans="1:33" ht="30">
      <c r="A401" s="228" t="s">
        <v>120</v>
      </c>
      <c r="B401" s="52" t="s">
        <v>251</v>
      </c>
      <c r="C401" s="52">
        <v>84</v>
      </c>
      <c r="D401" s="52">
        <v>166</v>
      </c>
      <c r="E401" s="41">
        <f>SUM(170.525+72.096)</f>
        <v>242.62100000000001</v>
      </c>
      <c r="F401" s="41">
        <v>84.141000000000005</v>
      </c>
      <c r="G401" s="41">
        <v>13.092000000000001</v>
      </c>
      <c r="H401" s="41" t="s">
        <v>254</v>
      </c>
      <c r="I401" s="41" t="s">
        <v>254</v>
      </c>
      <c r="J401" s="43" t="s">
        <v>254</v>
      </c>
      <c r="K401" s="43">
        <v>13.837</v>
      </c>
      <c r="L401" s="43" t="s">
        <v>254</v>
      </c>
      <c r="M401" s="41" t="s">
        <v>254</v>
      </c>
      <c r="N401" s="41">
        <v>3.492</v>
      </c>
      <c r="O401" s="192">
        <v>2244.6</v>
      </c>
      <c r="P401" s="193">
        <v>7708.4</v>
      </c>
      <c r="Q401" s="192">
        <v>6555.7</v>
      </c>
      <c r="R401" s="193">
        <v>2986.3</v>
      </c>
      <c r="S401" s="192">
        <v>1360.6</v>
      </c>
      <c r="T401" s="192">
        <v>989.8</v>
      </c>
      <c r="U401" s="192">
        <v>915.4</v>
      </c>
      <c r="V401" s="193">
        <v>1087.4000000000001</v>
      </c>
      <c r="W401" s="193">
        <v>1279.7</v>
      </c>
      <c r="X401" s="192">
        <v>1008.94</v>
      </c>
      <c r="Y401" s="193">
        <v>1588.9</v>
      </c>
      <c r="Z401" s="192">
        <v>516</v>
      </c>
      <c r="AA401" s="192">
        <v>876.2</v>
      </c>
      <c r="AB401" s="192">
        <v>580.79999999999995</v>
      </c>
      <c r="AC401" s="43" t="s">
        <v>287</v>
      </c>
      <c r="AD401" s="193">
        <v>967</v>
      </c>
      <c r="AE401" s="192">
        <v>1031.5</v>
      </c>
      <c r="AF401" s="43" t="s">
        <v>249</v>
      </c>
      <c r="AG401" s="220" t="s">
        <v>249</v>
      </c>
    </row>
    <row r="402" spans="1:33" ht="30">
      <c r="A402" s="228" t="s">
        <v>120</v>
      </c>
      <c r="B402" s="52" t="s">
        <v>251</v>
      </c>
      <c r="C402" s="52">
        <v>84</v>
      </c>
      <c r="D402" s="52">
        <v>168</v>
      </c>
      <c r="E402" s="41">
        <v>890.94500000000005</v>
      </c>
      <c r="F402" s="41">
        <v>135.476</v>
      </c>
      <c r="G402" s="41" t="s">
        <v>254</v>
      </c>
      <c r="H402" s="43">
        <v>16.515999999999998</v>
      </c>
      <c r="I402" s="41" t="s">
        <v>254</v>
      </c>
      <c r="J402" s="41">
        <v>2.7679999999999998</v>
      </c>
      <c r="K402" s="41">
        <v>6.5869999999999997</v>
      </c>
      <c r="L402" s="41" t="s">
        <v>254</v>
      </c>
      <c r="M402" s="41">
        <v>11.36</v>
      </c>
      <c r="N402" s="41" t="s">
        <v>254</v>
      </c>
      <c r="O402" s="221">
        <v>873.9</v>
      </c>
      <c r="P402" s="193">
        <v>903.4</v>
      </c>
      <c r="Q402" s="192">
        <v>1024.4000000000001</v>
      </c>
      <c r="R402" s="192">
        <v>792.2</v>
      </c>
      <c r="S402" s="193">
        <v>1240.5999999999999</v>
      </c>
      <c r="T402" s="193">
        <v>938.8</v>
      </c>
      <c r="U402" s="193">
        <v>679.5</v>
      </c>
      <c r="V402" s="193">
        <v>1120.4000000000001</v>
      </c>
      <c r="W402" s="193">
        <v>1608.7</v>
      </c>
      <c r="X402" s="192">
        <v>1235.94</v>
      </c>
      <c r="Y402" s="193">
        <v>1105.9000000000001</v>
      </c>
      <c r="Z402" s="192">
        <v>788.2</v>
      </c>
      <c r="AA402" s="192">
        <v>906.2</v>
      </c>
      <c r="AB402" s="192">
        <v>700</v>
      </c>
      <c r="AC402" s="43" t="s">
        <v>287</v>
      </c>
      <c r="AD402" s="193">
        <v>1010</v>
      </c>
      <c r="AE402" s="192">
        <v>932.5</v>
      </c>
      <c r="AF402" s="43" t="s">
        <v>249</v>
      </c>
      <c r="AG402" s="220" t="s">
        <v>249</v>
      </c>
    </row>
    <row r="403" spans="1:33" ht="30.75" thickBot="1">
      <c r="A403" s="229" t="s">
        <v>120</v>
      </c>
      <c r="B403" s="222" t="s">
        <v>251</v>
      </c>
      <c r="C403" s="48">
        <v>84</v>
      </c>
      <c r="D403" s="48">
        <v>96</v>
      </c>
      <c r="E403" s="45">
        <v>763.88199999999995</v>
      </c>
      <c r="F403" s="48">
        <v>314.14499999999998</v>
      </c>
      <c r="G403" s="48">
        <v>7.319</v>
      </c>
      <c r="H403" s="48" t="s">
        <v>254</v>
      </c>
      <c r="I403" s="45" t="s">
        <v>254</v>
      </c>
      <c r="J403" s="45">
        <v>18.794</v>
      </c>
      <c r="K403" s="45">
        <v>44.395000000000003</v>
      </c>
      <c r="L403" s="45" t="s">
        <v>254</v>
      </c>
      <c r="M403" s="45">
        <v>39.112000000000002</v>
      </c>
      <c r="N403" s="45">
        <v>149.90100000000001</v>
      </c>
      <c r="O403" s="226">
        <v>6371.9</v>
      </c>
      <c r="P403" s="196">
        <v>8718.4</v>
      </c>
      <c r="Q403" s="197">
        <v>4552.7</v>
      </c>
      <c r="R403" s="196">
        <v>5645.3</v>
      </c>
      <c r="S403" s="196">
        <v>2839.6</v>
      </c>
      <c r="T403" s="196">
        <v>1441.8</v>
      </c>
      <c r="U403" s="196">
        <v>1182.4000000000001</v>
      </c>
      <c r="V403" s="196">
        <v>1365.4</v>
      </c>
      <c r="W403" s="196">
        <v>1357.7</v>
      </c>
      <c r="X403" s="197">
        <v>1190.94</v>
      </c>
      <c r="Y403" s="196">
        <v>1593.9</v>
      </c>
      <c r="Z403" s="197">
        <v>555</v>
      </c>
      <c r="AA403" s="197">
        <v>911.2</v>
      </c>
      <c r="AB403" s="197">
        <v>830.5</v>
      </c>
      <c r="AC403" s="48" t="s">
        <v>287</v>
      </c>
      <c r="AD403" s="196">
        <v>1320</v>
      </c>
      <c r="AE403" s="197">
        <v>910.5</v>
      </c>
      <c r="AF403" s="48" t="s">
        <v>249</v>
      </c>
      <c r="AG403" s="224" t="s">
        <v>249</v>
      </c>
    </row>
    <row r="404" spans="1:33" ht="30">
      <c r="A404" s="40" t="s">
        <v>121</v>
      </c>
      <c r="B404" s="215" t="s">
        <v>251</v>
      </c>
      <c r="C404" s="215">
        <v>84</v>
      </c>
      <c r="D404" s="215">
        <v>3</v>
      </c>
      <c r="E404" s="186">
        <v>1144.1610000000001</v>
      </c>
      <c r="F404" s="186">
        <v>62.271999999999998</v>
      </c>
      <c r="G404" s="110">
        <v>22.998000000000001</v>
      </c>
      <c r="H404" s="110">
        <v>11.821999999999999</v>
      </c>
      <c r="I404" s="110">
        <v>1408.8130000000001</v>
      </c>
      <c r="J404" s="110" t="s">
        <v>249</v>
      </c>
      <c r="K404" s="110" t="s">
        <v>249</v>
      </c>
      <c r="L404" s="110" t="s">
        <v>249</v>
      </c>
      <c r="M404" s="110" t="s">
        <v>249</v>
      </c>
      <c r="N404" s="110" t="s">
        <v>249</v>
      </c>
      <c r="O404" s="225">
        <v>2694.4</v>
      </c>
      <c r="P404" s="187">
        <v>197029.6</v>
      </c>
      <c r="Q404" s="188">
        <v>128064.6</v>
      </c>
      <c r="R404" s="188">
        <v>5788.6</v>
      </c>
      <c r="S404" s="188">
        <v>3151.1</v>
      </c>
      <c r="T404" s="188">
        <v>949</v>
      </c>
      <c r="U404" s="188">
        <v>2540</v>
      </c>
      <c r="V404" s="187">
        <v>2268.6</v>
      </c>
      <c r="W404" s="187">
        <v>1107.3599999999999</v>
      </c>
      <c r="X404" s="188">
        <v>843.8</v>
      </c>
      <c r="Y404" s="187">
        <v>1121.0999999999999</v>
      </c>
      <c r="Z404" s="188">
        <v>1954.6</v>
      </c>
      <c r="AA404" s="188">
        <v>696.2</v>
      </c>
      <c r="AB404" s="110" t="s">
        <v>249</v>
      </c>
      <c r="AC404" s="110" t="s">
        <v>249</v>
      </c>
      <c r="AD404" s="110" t="s">
        <v>249</v>
      </c>
      <c r="AE404" s="110" t="s">
        <v>249</v>
      </c>
      <c r="AF404" s="110" t="s">
        <v>249</v>
      </c>
      <c r="AG404" s="217" t="s">
        <v>249</v>
      </c>
    </row>
    <row r="405" spans="1:33">
      <c r="A405" s="42" t="s">
        <v>121</v>
      </c>
      <c r="B405" s="52" t="s">
        <v>286</v>
      </c>
      <c r="C405" s="52">
        <v>54</v>
      </c>
      <c r="D405" s="219"/>
      <c r="E405" s="41">
        <v>1220.7919999999999</v>
      </c>
      <c r="F405" s="41">
        <v>238.952</v>
      </c>
      <c r="G405" s="230">
        <v>178.744</v>
      </c>
      <c r="H405" s="41" t="s">
        <v>249</v>
      </c>
      <c r="I405" s="43" t="s">
        <v>249</v>
      </c>
      <c r="J405" s="43" t="s">
        <v>249</v>
      </c>
      <c r="K405" s="43" t="s">
        <v>249</v>
      </c>
      <c r="L405" s="43" t="s">
        <v>249</v>
      </c>
      <c r="M405" s="43" t="s">
        <v>249</v>
      </c>
      <c r="N405" s="43" t="s">
        <v>249</v>
      </c>
      <c r="O405" s="221">
        <v>767.4</v>
      </c>
      <c r="P405" s="193">
        <v>1531.6</v>
      </c>
      <c r="Q405" s="192">
        <v>587.6</v>
      </c>
      <c r="R405" s="192">
        <v>540.20000000000005</v>
      </c>
      <c r="S405" s="192">
        <v>1178.0999999999999</v>
      </c>
      <c r="T405" s="193">
        <v>907.6</v>
      </c>
      <c r="U405" s="193">
        <v>900</v>
      </c>
      <c r="V405" s="193">
        <v>793.80000000000007</v>
      </c>
      <c r="W405" s="193">
        <v>1056.3599999999999</v>
      </c>
      <c r="X405" s="192" t="s">
        <v>249</v>
      </c>
      <c r="Y405" s="192" t="s">
        <v>249</v>
      </c>
      <c r="Z405" s="192" t="s">
        <v>249</v>
      </c>
      <c r="AA405" s="192" t="s">
        <v>249</v>
      </c>
      <c r="AB405" s="43" t="s">
        <v>249</v>
      </c>
      <c r="AC405" s="43" t="s">
        <v>249</v>
      </c>
      <c r="AD405" s="43" t="s">
        <v>249</v>
      </c>
      <c r="AE405" s="43" t="s">
        <v>249</v>
      </c>
      <c r="AF405" s="43" t="s">
        <v>249</v>
      </c>
      <c r="AG405" s="220" t="s">
        <v>249</v>
      </c>
    </row>
    <row r="406" spans="1:33" ht="30">
      <c r="A406" s="42" t="s">
        <v>121</v>
      </c>
      <c r="B406" s="52" t="s">
        <v>251</v>
      </c>
      <c r="C406" s="52">
        <v>84</v>
      </c>
      <c r="D406" s="52">
        <v>3</v>
      </c>
      <c r="E406" s="41">
        <v>3359.3969999999999</v>
      </c>
      <c r="F406" s="41">
        <v>176.06800000000001</v>
      </c>
      <c r="G406" s="43">
        <v>47.023000000000003</v>
      </c>
      <c r="H406" s="43">
        <v>297.94400000000002</v>
      </c>
      <c r="I406" s="43">
        <v>3860.9119999999998</v>
      </c>
      <c r="J406" s="43" t="s">
        <v>249</v>
      </c>
      <c r="K406" s="43" t="s">
        <v>249</v>
      </c>
      <c r="L406" s="43" t="s">
        <v>249</v>
      </c>
      <c r="M406" s="43" t="s">
        <v>249</v>
      </c>
      <c r="N406" s="43" t="s">
        <v>249</v>
      </c>
      <c r="O406" s="221">
        <v>1575.7</v>
      </c>
      <c r="P406" s="193">
        <v>1254.5999999999999</v>
      </c>
      <c r="Q406" s="192">
        <v>1036.5999999999999</v>
      </c>
      <c r="R406" s="192">
        <v>832.6</v>
      </c>
      <c r="S406" s="193">
        <v>1023.1</v>
      </c>
      <c r="T406" s="193">
        <v>981</v>
      </c>
      <c r="U406" s="193">
        <v>1222</v>
      </c>
      <c r="V406" s="193">
        <v>1021.6</v>
      </c>
      <c r="W406" s="193">
        <v>994.36</v>
      </c>
      <c r="X406" s="192">
        <v>794.09999999999991</v>
      </c>
      <c r="Y406" s="193">
        <v>1078.0999999999999</v>
      </c>
      <c r="Z406" s="192">
        <v>670.7</v>
      </c>
      <c r="AA406" s="192">
        <v>910.7</v>
      </c>
      <c r="AB406" s="43" t="s">
        <v>249</v>
      </c>
      <c r="AC406" s="43" t="s">
        <v>249</v>
      </c>
      <c r="AD406" s="43" t="s">
        <v>249</v>
      </c>
      <c r="AE406" s="43" t="s">
        <v>249</v>
      </c>
      <c r="AF406" s="43" t="s">
        <v>249</v>
      </c>
      <c r="AG406" s="220" t="s">
        <v>249</v>
      </c>
    </row>
    <row r="407" spans="1:33">
      <c r="A407" s="190" t="s">
        <v>121</v>
      </c>
      <c r="B407" s="52" t="s">
        <v>286</v>
      </c>
      <c r="C407" s="52">
        <v>47</v>
      </c>
      <c r="D407" s="219"/>
      <c r="E407" s="41">
        <v>1277.192</v>
      </c>
      <c r="F407" s="43">
        <v>61.122999999999998</v>
      </c>
      <c r="G407" s="43">
        <v>1297.248</v>
      </c>
      <c r="H407" s="41" t="s">
        <v>249</v>
      </c>
      <c r="I407" s="43" t="s">
        <v>249</v>
      </c>
      <c r="J407" s="43" t="s">
        <v>249</v>
      </c>
      <c r="K407" s="43" t="s">
        <v>249</v>
      </c>
      <c r="L407" s="43" t="s">
        <v>249</v>
      </c>
      <c r="M407" s="43" t="s">
        <v>249</v>
      </c>
      <c r="N407" s="43" t="s">
        <v>249</v>
      </c>
      <c r="O407" s="221">
        <v>4549.1000000000004</v>
      </c>
      <c r="P407" s="193">
        <v>1150.4000000000001</v>
      </c>
      <c r="Q407" s="192">
        <v>630.90000000000009</v>
      </c>
      <c r="R407" s="193">
        <v>1599.2</v>
      </c>
      <c r="S407" s="192">
        <v>1355.6</v>
      </c>
      <c r="T407" s="193">
        <v>667</v>
      </c>
      <c r="U407" s="193">
        <v>991.8</v>
      </c>
      <c r="V407" s="193">
        <v>925.4</v>
      </c>
      <c r="W407" s="192" t="s">
        <v>249</v>
      </c>
      <c r="X407" s="192" t="s">
        <v>249</v>
      </c>
      <c r="Y407" s="192" t="s">
        <v>249</v>
      </c>
      <c r="Z407" s="192" t="s">
        <v>249</v>
      </c>
      <c r="AA407" s="192" t="s">
        <v>249</v>
      </c>
      <c r="AB407" s="43" t="s">
        <v>249</v>
      </c>
      <c r="AC407" s="43" t="s">
        <v>249</v>
      </c>
      <c r="AD407" s="43" t="s">
        <v>249</v>
      </c>
      <c r="AE407" s="43" t="s">
        <v>249</v>
      </c>
      <c r="AF407" s="43" t="s">
        <v>249</v>
      </c>
      <c r="AG407" s="220" t="s">
        <v>249</v>
      </c>
    </row>
    <row r="408" spans="1:33">
      <c r="A408" s="190" t="s">
        <v>121</v>
      </c>
      <c r="B408" s="52" t="s">
        <v>296</v>
      </c>
      <c r="C408" s="52">
        <v>59</v>
      </c>
      <c r="D408" s="219"/>
      <c r="E408" s="41">
        <v>204.20699999999999</v>
      </c>
      <c r="F408" s="41">
        <v>25.815000000000001</v>
      </c>
      <c r="G408" s="43">
        <v>1.498</v>
      </c>
      <c r="H408" s="43" t="s">
        <v>249</v>
      </c>
      <c r="I408" s="43" t="s">
        <v>249</v>
      </c>
      <c r="J408" s="43" t="s">
        <v>249</v>
      </c>
      <c r="K408" s="43" t="s">
        <v>249</v>
      </c>
      <c r="L408" s="43" t="s">
        <v>249</v>
      </c>
      <c r="M408" s="43" t="s">
        <v>249</v>
      </c>
      <c r="N408" s="43" t="s">
        <v>249</v>
      </c>
      <c r="O408" s="192">
        <v>590.4</v>
      </c>
      <c r="P408" s="192">
        <v>978.6</v>
      </c>
      <c r="Q408" s="192">
        <v>1033</v>
      </c>
      <c r="R408" s="192">
        <v>40</v>
      </c>
      <c r="S408" s="193">
        <v>893.8</v>
      </c>
      <c r="T408" s="193">
        <v>1265.5</v>
      </c>
      <c r="U408" s="193">
        <v>983.3</v>
      </c>
      <c r="V408" s="192">
        <v>557.80000000000007</v>
      </c>
      <c r="W408" s="192">
        <v>624.4</v>
      </c>
      <c r="X408" s="192" t="s">
        <v>249</v>
      </c>
      <c r="Y408" s="192" t="s">
        <v>249</v>
      </c>
      <c r="Z408" s="192" t="s">
        <v>249</v>
      </c>
      <c r="AA408" s="192" t="s">
        <v>249</v>
      </c>
      <c r="AB408" s="43" t="s">
        <v>249</v>
      </c>
      <c r="AC408" s="43" t="s">
        <v>249</v>
      </c>
      <c r="AD408" s="43" t="s">
        <v>249</v>
      </c>
      <c r="AE408" s="43" t="s">
        <v>249</v>
      </c>
      <c r="AF408" s="43" t="s">
        <v>249</v>
      </c>
      <c r="AG408" s="220" t="s">
        <v>249</v>
      </c>
    </row>
    <row r="409" spans="1:33">
      <c r="A409" s="190" t="s">
        <v>121</v>
      </c>
      <c r="B409" s="52" t="s">
        <v>286</v>
      </c>
      <c r="C409" s="52">
        <v>61</v>
      </c>
      <c r="D409" s="219"/>
      <c r="E409" s="41">
        <v>200.459</v>
      </c>
      <c r="F409" s="41">
        <v>133.50800000000001</v>
      </c>
      <c r="G409" s="41">
        <v>118.398</v>
      </c>
      <c r="H409" s="43">
        <v>3791.6439999999998</v>
      </c>
      <c r="I409" s="43" t="s">
        <v>249</v>
      </c>
      <c r="J409" s="43" t="s">
        <v>249</v>
      </c>
      <c r="K409" s="43" t="s">
        <v>249</v>
      </c>
      <c r="L409" s="43" t="s">
        <v>249</v>
      </c>
      <c r="M409" s="43" t="s">
        <v>249</v>
      </c>
      <c r="N409" s="43" t="s">
        <v>249</v>
      </c>
      <c r="O409" s="192">
        <v>818</v>
      </c>
      <c r="P409" s="192">
        <v>828.6</v>
      </c>
      <c r="Q409" s="192">
        <v>1156</v>
      </c>
      <c r="R409" s="192">
        <v>847.7</v>
      </c>
      <c r="S409" s="192">
        <v>1040.8</v>
      </c>
      <c r="T409" s="192">
        <v>1040.5</v>
      </c>
      <c r="U409" s="193">
        <v>967.3</v>
      </c>
      <c r="V409" s="192">
        <v>421.59999999999997</v>
      </c>
      <c r="W409" s="192">
        <v>573.70000000000005</v>
      </c>
      <c r="X409" s="192" t="s">
        <v>249</v>
      </c>
      <c r="Y409" s="193" t="s">
        <v>249</v>
      </c>
      <c r="Z409" s="193" t="s">
        <v>249</v>
      </c>
      <c r="AA409" s="192" t="s">
        <v>249</v>
      </c>
      <c r="AB409" s="43" t="s">
        <v>249</v>
      </c>
      <c r="AC409" s="43" t="s">
        <v>249</v>
      </c>
      <c r="AD409" s="43" t="s">
        <v>249</v>
      </c>
      <c r="AE409" s="43" t="s">
        <v>249</v>
      </c>
      <c r="AF409" s="43" t="s">
        <v>249</v>
      </c>
      <c r="AG409" s="220" t="s">
        <v>249</v>
      </c>
    </row>
    <row r="410" spans="1:33" ht="30">
      <c r="A410" s="190" t="s">
        <v>121</v>
      </c>
      <c r="B410" s="52" t="s">
        <v>251</v>
      </c>
      <c r="C410" s="52">
        <v>84</v>
      </c>
      <c r="D410" s="43">
        <v>5</v>
      </c>
      <c r="E410" s="43">
        <v>245.952</v>
      </c>
      <c r="F410" s="43">
        <v>16.193000000000001</v>
      </c>
      <c r="G410" s="43">
        <v>9.01</v>
      </c>
      <c r="H410" s="43">
        <v>1296.8689999999999</v>
      </c>
      <c r="I410" s="43">
        <v>2750.3150000000001</v>
      </c>
      <c r="J410" s="43" t="s">
        <v>249</v>
      </c>
      <c r="K410" s="43" t="s">
        <v>249</v>
      </c>
      <c r="L410" s="43" t="s">
        <v>249</v>
      </c>
      <c r="M410" s="43" t="s">
        <v>249</v>
      </c>
      <c r="N410" s="43" t="s">
        <v>249</v>
      </c>
      <c r="O410" s="221">
        <v>579.79999999999995</v>
      </c>
      <c r="P410" s="193">
        <v>789.5</v>
      </c>
      <c r="Q410" s="193">
        <v>1065</v>
      </c>
      <c r="R410" s="193">
        <v>770.5</v>
      </c>
      <c r="S410" s="193">
        <v>971.8</v>
      </c>
      <c r="T410" s="193">
        <v>1272.5</v>
      </c>
      <c r="U410" s="193">
        <v>1006.3</v>
      </c>
      <c r="V410" s="192">
        <v>604.29999999999995</v>
      </c>
      <c r="W410" s="192">
        <v>554.80000000000007</v>
      </c>
      <c r="X410" s="192">
        <v>552.79999999999995</v>
      </c>
      <c r="Y410" s="193" t="s">
        <v>287</v>
      </c>
      <c r="Z410" s="193">
        <v>1000</v>
      </c>
      <c r="AA410" s="192">
        <v>829.6</v>
      </c>
      <c r="AB410" s="43" t="s">
        <v>249</v>
      </c>
      <c r="AC410" s="43" t="s">
        <v>249</v>
      </c>
      <c r="AD410" s="43" t="s">
        <v>249</v>
      </c>
      <c r="AE410" s="43" t="s">
        <v>249</v>
      </c>
      <c r="AF410" s="43" t="s">
        <v>249</v>
      </c>
      <c r="AG410" s="220" t="s">
        <v>249</v>
      </c>
    </row>
    <row r="411" spans="1:33">
      <c r="A411" s="190" t="s">
        <v>121</v>
      </c>
      <c r="B411" s="43" t="s">
        <v>295</v>
      </c>
      <c r="C411" s="43">
        <v>51</v>
      </c>
      <c r="D411" s="219"/>
      <c r="E411" s="43">
        <v>95.58</v>
      </c>
      <c r="F411" s="43">
        <v>206.446</v>
      </c>
      <c r="G411" s="43">
        <v>719.70699999999999</v>
      </c>
      <c r="H411" s="43" t="s">
        <v>249</v>
      </c>
      <c r="I411" s="43" t="s">
        <v>249</v>
      </c>
      <c r="J411" s="43" t="s">
        <v>249</v>
      </c>
      <c r="K411" s="43" t="s">
        <v>249</v>
      </c>
      <c r="L411" s="43" t="s">
        <v>249</v>
      </c>
      <c r="M411" s="43" t="s">
        <v>249</v>
      </c>
      <c r="N411" s="43" t="s">
        <v>249</v>
      </c>
      <c r="O411" s="193">
        <v>779.2</v>
      </c>
      <c r="P411" s="193">
        <v>822</v>
      </c>
      <c r="Q411" s="193">
        <v>686.8</v>
      </c>
      <c r="R411" s="193">
        <v>850.7</v>
      </c>
      <c r="S411" s="193">
        <v>1143.8</v>
      </c>
      <c r="T411" s="193">
        <v>1053.5</v>
      </c>
      <c r="U411" s="193">
        <v>696.3</v>
      </c>
      <c r="V411" s="192">
        <v>534.59999999999991</v>
      </c>
      <c r="W411" s="192" t="s">
        <v>249</v>
      </c>
      <c r="X411" s="192" t="s">
        <v>249</v>
      </c>
      <c r="Y411" s="192" t="s">
        <v>249</v>
      </c>
      <c r="Z411" s="192" t="s">
        <v>249</v>
      </c>
      <c r="AA411" s="192" t="s">
        <v>249</v>
      </c>
      <c r="AB411" s="43" t="s">
        <v>249</v>
      </c>
      <c r="AC411" s="43" t="s">
        <v>249</v>
      </c>
      <c r="AD411" s="43" t="s">
        <v>249</v>
      </c>
      <c r="AE411" s="43" t="s">
        <v>249</v>
      </c>
      <c r="AF411" s="43" t="s">
        <v>249</v>
      </c>
      <c r="AG411" s="220" t="s">
        <v>249</v>
      </c>
    </row>
    <row r="412" spans="1:33" ht="30">
      <c r="A412" s="190" t="s">
        <v>121</v>
      </c>
      <c r="B412" s="52" t="s">
        <v>251</v>
      </c>
      <c r="C412" s="52">
        <v>84</v>
      </c>
      <c r="D412" s="43">
        <v>5</v>
      </c>
      <c r="E412" s="43">
        <v>380.83499999999998</v>
      </c>
      <c r="F412" s="43">
        <v>385.68900000000002</v>
      </c>
      <c r="G412" s="43">
        <v>220.74199999999999</v>
      </c>
      <c r="H412" s="43">
        <v>507.64800000000002</v>
      </c>
      <c r="I412" s="43">
        <v>6053.0990000000002</v>
      </c>
      <c r="J412" s="43" t="s">
        <v>249</v>
      </c>
      <c r="K412" s="43" t="s">
        <v>249</v>
      </c>
      <c r="L412" s="43" t="s">
        <v>249</v>
      </c>
      <c r="M412" s="43" t="s">
        <v>249</v>
      </c>
      <c r="N412" s="43" t="s">
        <v>249</v>
      </c>
      <c r="O412" s="193">
        <v>835.7</v>
      </c>
      <c r="P412" s="193">
        <v>684.80000000000007</v>
      </c>
      <c r="Q412" s="193">
        <v>644.29999999999995</v>
      </c>
      <c r="R412" s="193">
        <v>545.6</v>
      </c>
      <c r="S412" s="193">
        <v>1125.5</v>
      </c>
      <c r="T412" s="193">
        <v>1073.3</v>
      </c>
      <c r="U412" s="192">
        <v>478.40000000000003</v>
      </c>
      <c r="V412" s="192">
        <v>749.59999999999991</v>
      </c>
      <c r="W412" s="192">
        <v>418.80000000000007</v>
      </c>
      <c r="X412" s="193" t="s">
        <v>287</v>
      </c>
      <c r="Y412" s="193">
        <v>1180</v>
      </c>
      <c r="Z412" s="192">
        <v>492.8</v>
      </c>
      <c r="AA412" s="43" t="s">
        <v>249</v>
      </c>
      <c r="AB412" s="43" t="s">
        <v>249</v>
      </c>
      <c r="AC412" s="43" t="s">
        <v>249</v>
      </c>
      <c r="AD412" s="43" t="s">
        <v>249</v>
      </c>
      <c r="AE412" s="43" t="s">
        <v>249</v>
      </c>
      <c r="AF412" s="43" t="s">
        <v>249</v>
      </c>
      <c r="AG412" s="220" t="s">
        <v>249</v>
      </c>
    </row>
    <row r="413" spans="1:33" ht="15.75" thickBot="1">
      <c r="A413" s="201" t="s">
        <v>121</v>
      </c>
      <c r="B413" s="222" t="s">
        <v>286</v>
      </c>
      <c r="C413" s="48">
        <v>26</v>
      </c>
      <c r="D413" s="223"/>
      <c r="E413" s="48">
        <v>139.59700000000001</v>
      </c>
      <c r="F413" s="48">
        <v>2741.623</v>
      </c>
      <c r="G413" s="45" t="s">
        <v>249</v>
      </c>
      <c r="H413" s="45" t="s">
        <v>249</v>
      </c>
      <c r="I413" s="48" t="s">
        <v>249</v>
      </c>
      <c r="J413" s="48" t="s">
        <v>249</v>
      </c>
      <c r="K413" s="48" t="s">
        <v>249</v>
      </c>
      <c r="L413" s="48" t="s">
        <v>249</v>
      </c>
      <c r="M413" s="48" t="s">
        <v>249</v>
      </c>
      <c r="N413" s="48" t="s">
        <v>249</v>
      </c>
      <c r="O413" s="196">
        <v>689</v>
      </c>
      <c r="P413" s="196">
        <v>661.2</v>
      </c>
      <c r="Q413" s="196">
        <v>531.59999999999991</v>
      </c>
      <c r="R413" s="196">
        <v>448.29999999999995</v>
      </c>
      <c r="S413" s="196">
        <v>1145.5</v>
      </c>
      <c r="T413" s="196" t="s">
        <v>249</v>
      </c>
      <c r="U413" s="196" t="s">
        <v>249</v>
      </c>
      <c r="V413" s="197" t="s">
        <v>249</v>
      </c>
      <c r="W413" s="197" t="s">
        <v>249</v>
      </c>
      <c r="X413" s="197" t="s">
        <v>249</v>
      </c>
      <c r="Y413" s="197" t="s">
        <v>249</v>
      </c>
      <c r="Z413" s="197" t="s">
        <v>249</v>
      </c>
      <c r="AA413" s="197" t="s">
        <v>249</v>
      </c>
      <c r="AB413" s="48" t="s">
        <v>249</v>
      </c>
      <c r="AC413" s="48" t="s">
        <v>249</v>
      </c>
      <c r="AD413" s="48" t="s">
        <v>249</v>
      </c>
      <c r="AE413" s="48" t="s">
        <v>249</v>
      </c>
      <c r="AF413" s="48" t="s">
        <v>249</v>
      </c>
      <c r="AG413" s="224" t="s">
        <v>249</v>
      </c>
    </row>
    <row r="414" spans="1:33" ht="30">
      <c r="A414" s="40" t="s">
        <v>122</v>
      </c>
      <c r="B414" s="215" t="s">
        <v>251</v>
      </c>
      <c r="C414" s="215">
        <v>84</v>
      </c>
      <c r="D414" s="215">
        <v>3</v>
      </c>
      <c r="E414" s="186">
        <f>596.112+2629.243</f>
        <v>3225.355</v>
      </c>
      <c r="F414" s="186">
        <v>38.906999999999996</v>
      </c>
      <c r="G414" s="186">
        <v>41.360999999999997</v>
      </c>
      <c r="H414" s="186">
        <v>63.198999999999998</v>
      </c>
      <c r="I414" s="110">
        <v>2778.2109999999998</v>
      </c>
      <c r="J414" s="110" t="s">
        <v>249</v>
      </c>
      <c r="K414" s="110" t="s">
        <v>249</v>
      </c>
      <c r="L414" s="110" t="s">
        <v>249</v>
      </c>
      <c r="M414" s="110" t="s">
        <v>249</v>
      </c>
      <c r="N414" s="110" t="s">
        <v>249</v>
      </c>
      <c r="O414" s="225">
        <v>834.7</v>
      </c>
      <c r="P414" s="187">
        <v>891.8</v>
      </c>
      <c r="Q414" s="188">
        <v>655.9</v>
      </c>
      <c r="R414" s="188">
        <v>377.59999999999997</v>
      </c>
      <c r="S414" s="188">
        <v>959.4</v>
      </c>
      <c r="T414" s="188">
        <v>724.7</v>
      </c>
      <c r="U414" s="188">
        <v>596.5</v>
      </c>
      <c r="V414" s="187">
        <v>667.57999999999993</v>
      </c>
      <c r="W414" s="187">
        <v>711.9</v>
      </c>
      <c r="X414" s="188">
        <v>698.40000000000009</v>
      </c>
      <c r="Y414" s="187">
        <v>1098.2</v>
      </c>
      <c r="Z414" s="188">
        <v>712.9</v>
      </c>
      <c r="AA414" s="188">
        <v>580.30000000000007</v>
      </c>
      <c r="AB414" s="110" t="s">
        <v>249</v>
      </c>
      <c r="AC414" s="110" t="s">
        <v>249</v>
      </c>
      <c r="AD414" s="110" t="s">
        <v>249</v>
      </c>
      <c r="AE414" s="110" t="s">
        <v>249</v>
      </c>
      <c r="AF414" s="110" t="s">
        <v>249</v>
      </c>
      <c r="AG414" s="217" t="s">
        <v>249</v>
      </c>
    </row>
    <row r="415" spans="1:33" ht="45">
      <c r="A415" s="42" t="s">
        <v>122</v>
      </c>
      <c r="B415" s="52" t="s">
        <v>295</v>
      </c>
      <c r="C415" s="52">
        <v>75</v>
      </c>
      <c r="D415" s="219"/>
      <c r="E415" s="41">
        <v>3497.3209999999999</v>
      </c>
      <c r="F415" s="41">
        <v>246.02600000000001</v>
      </c>
      <c r="G415" s="43" t="s">
        <v>297</v>
      </c>
      <c r="H415" s="43">
        <v>94.018000000000001</v>
      </c>
      <c r="I415" s="43" t="s">
        <v>249</v>
      </c>
      <c r="J415" s="43" t="s">
        <v>249</v>
      </c>
      <c r="K415" s="43" t="s">
        <v>249</v>
      </c>
      <c r="L415" s="43" t="s">
        <v>249</v>
      </c>
      <c r="M415" s="43" t="s">
        <v>249</v>
      </c>
      <c r="N415" s="43" t="s">
        <v>249</v>
      </c>
      <c r="O415" s="221">
        <v>4651.7</v>
      </c>
      <c r="P415" s="193">
        <v>8617.7999999999993</v>
      </c>
      <c r="Q415" s="192">
        <v>1042.5999999999999</v>
      </c>
      <c r="R415" s="192">
        <v>789.7</v>
      </c>
      <c r="S415" s="193">
        <v>1205.4000000000001</v>
      </c>
      <c r="T415" s="193">
        <v>877.5</v>
      </c>
      <c r="U415" s="193">
        <v>776.40000000000009</v>
      </c>
      <c r="V415" s="193">
        <v>626.07999999999993</v>
      </c>
      <c r="W415" s="193">
        <v>561.30000000000007</v>
      </c>
      <c r="X415" s="192">
        <v>514.70000000000005</v>
      </c>
      <c r="Y415" s="193">
        <v>779.59999999999991</v>
      </c>
      <c r="Z415" s="192">
        <v>404.4</v>
      </c>
      <c r="AA415" s="192" t="s">
        <v>249</v>
      </c>
      <c r="AB415" s="43" t="s">
        <v>249</v>
      </c>
      <c r="AC415" s="43" t="s">
        <v>249</v>
      </c>
      <c r="AD415" s="43" t="s">
        <v>249</v>
      </c>
      <c r="AE415" s="43" t="s">
        <v>249</v>
      </c>
      <c r="AF415" s="43" t="s">
        <v>249</v>
      </c>
      <c r="AG415" s="220" t="s">
        <v>249</v>
      </c>
    </row>
    <row r="416" spans="1:33">
      <c r="A416" s="190" t="s">
        <v>122</v>
      </c>
      <c r="B416" s="52" t="s">
        <v>295</v>
      </c>
      <c r="C416" s="52">
        <v>72</v>
      </c>
      <c r="D416" s="219"/>
      <c r="E416" s="41">
        <v>1257.923</v>
      </c>
      <c r="F416" s="41">
        <v>437.67200000000003</v>
      </c>
      <c r="G416" s="52">
        <v>93.188000000000002</v>
      </c>
      <c r="H416" s="52">
        <v>2637.7939999999999</v>
      </c>
      <c r="I416" s="52" t="s">
        <v>249</v>
      </c>
      <c r="J416" s="52" t="s">
        <v>249</v>
      </c>
      <c r="K416" s="52" t="s">
        <v>249</v>
      </c>
      <c r="L416" s="52" t="s">
        <v>249</v>
      </c>
      <c r="M416" s="52" t="s">
        <v>249</v>
      </c>
      <c r="N416" s="52" t="s">
        <v>249</v>
      </c>
      <c r="O416" s="221">
        <v>561.90000000000009</v>
      </c>
      <c r="P416" s="192">
        <v>1246.2</v>
      </c>
      <c r="Q416" s="192">
        <v>587.6</v>
      </c>
      <c r="R416" s="192">
        <v>643.59999999999991</v>
      </c>
      <c r="S416" s="192">
        <v>969</v>
      </c>
      <c r="T416" s="221">
        <v>689.59999999999991</v>
      </c>
      <c r="U416" s="193">
        <v>789.9</v>
      </c>
      <c r="V416" s="193">
        <v>694.4</v>
      </c>
      <c r="W416" s="192">
        <v>665.7</v>
      </c>
      <c r="X416" s="193">
        <v>505.2</v>
      </c>
      <c r="Y416" s="192">
        <v>257.69999999999993</v>
      </c>
      <c r="Z416" s="192" t="s">
        <v>249</v>
      </c>
      <c r="AA416" s="192" t="s">
        <v>249</v>
      </c>
      <c r="AB416" s="43" t="s">
        <v>249</v>
      </c>
      <c r="AC416" s="43" t="s">
        <v>249</v>
      </c>
      <c r="AD416" s="43" t="s">
        <v>249</v>
      </c>
      <c r="AE416" s="43" t="s">
        <v>249</v>
      </c>
      <c r="AF416" s="43" t="s">
        <v>249</v>
      </c>
      <c r="AG416" s="220" t="s">
        <v>249</v>
      </c>
    </row>
    <row r="417" spans="1:33" ht="30">
      <c r="A417" s="190" t="s">
        <v>122</v>
      </c>
      <c r="B417" s="52" t="s">
        <v>251</v>
      </c>
      <c r="C417" s="52">
        <v>84</v>
      </c>
      <c r="D417" s="52">
        <v>11</v>
      </c>
      <c r="E417" s="41">
        <v>1994.7719999999999</v>
      </c>
      <c r="F417" s="41">
        <v>72.707999999999998</v>
      </c>
      <c r="G417" s="43">
        <v>6.375</v>
      </c>
      <c r="H417" s="43">
        <v>21.852</v>
      </c>
      <c r="I417" s="43">
        <v>127.73099999999999</v>
      </c>
      <c r="J417" s="43" t="s">
        <v>249</v>
      </c>
      <c r="K417" s="43" t="s">
        <v>249</v>
      </c>
      <c r="L417" s="43" t="s">
        <v>249</v>
      </c>
      <c r="M417" s="43" t="s">
        <v>249</v>
      </c>
      <c r="N417" s="43" t="s">
        <v>249</v>
      </c>
      <c r="O417" s="221">
        <v>15826.2</v>
      </c>
      <c r="P417" s="193">
        <v>3683.2</v>
      </c>
      <c r="Q417" s="192">
        <v>889.7</v>
      </c>
      <c r="R417" s="192">
        <v>1253.7</v>
      </c>
      <c r="S417" s="192">
        <v>969</v>
      </c>
      <c r="T417" s="193">
        <v>892.3</v>
      </c>
      <c r="U417" s="193">
        <v>1128.9000000000001</v>
      </c>
      <c r="V417" s="193">
        <v>660.9</v>
      </c>
      <c r="W417" s="192">
        <v>988.6</v>
      </c>
      <c r="X417" s="193">
        <v>474.70000000000005</v>
      </c>
      <c r="Y417" s="192">
        <v>427.4</v>
      </c>
      <c r="Z417" s="192">
        <v>487.7</v>
      </c>
      <c r="AA417" s="192">
        <v>630</v>
      </c>
      <c r="AB417" s="43" t="s">
        <v>249</v>
      </c>
      <c r="AC417" s="43" t="s">
        <v>249</v>
      </c>
      <c r="AD417" s="43" t="s">
        <v>249</v>
      </c>
      <c r="AE417" s="43" t="s">
        <v>249</v>
      </c>
      <c r="AF417" s="43" t="s">
        <v>249</v>
      </c>
      <c r="AG417" s="220" t="s">
        <v>249</v>
      </c>
    </row>
    <row r="418" spans="1:33" ht="30">
      <c r="A418" s="190" t="s">
        <v>122</v>
      </c>
      <c r="B418" s="52" t="s">
        <v>251</v>
      </c>
      <c r="C418" s="52">
        <v>84</v>
      </c>
      <c r="D418" s="52">
        <v>16</v>
      </c>
      <c r="E418" s="41">
        <v>144.84100000000001</v>
      </c>
      <c r="F418" s="41">
        <v>25.571999999999999</v>
      </c>
      <c r="G418" s="43" t="s">
        <v>254</v>
      </c>
      <c r="H418" s="41" t="s">
        <v>254</v>
      </c>
      <c r="I418" s="43">
        <v>185.017</v>
      </c>
      <c r="J418" s="43">
        <v>3936.2379999999998</v>
      </c>
      <c r="K418" s="43" t="s">
        <v>249</v>
      </c>
      <c r="L418" s="43" t="s">
        <v>249</v>
      </c>
      <c r="M418" s="43" t="s">
        <v>249</v>
      </c>
      <c r="N418" s="43" t="s">
        <v>249</v>
      </c>
      <c r="O418" s="192">
        <v>814</v>
      </c>
      <c r="P418" s="192">
        <v>699.9</v>
      </c>
      <c r="Q418" s="192">
        <v>524.79999999999995</v>
      </c>
      <c r="R418" s="192">
        <v>198</v>
      </c>
      <c r="S418" s="192">
        <v>879.9</v>
      </c>
      <c r="T418" s="192">
        <v>809.80000000000007</v>
      </c>
      <c r="U418" s="193">
        <v>813</v>
      </c>
      <c r="V418" s="192">
        <v>635.29999999999995</v>
      </c>
      <c r="W418" s="192">
        <v>570.6</v>
      </c>
      <c r="X418" s="192">
        <v>762</v>
      </c>
      <c r="Y418" s="193" t="s">
        <v>287</v>
      </c>
      <c r="Z418" s="193">
        <v>917</v>
      </c>
      <c r="AA418" s="192">
        <v>662.69999999999993</v>
      </c>
      <c r="AB418" s="43" t="s">
        <v>249</v>
      </c>
      <c r="AC418" s="43" t="s">
        <v>249</v>
      </c>
      <c r="AD418" s="43" t="s">
        <v>249</v>
      </c>
      <c r="AE418" s="43" t="s">
        <v>249</v>
      </c>
      <c r="AF418" s="43" t="s">
        <v>249</v>
      </c>
      <c r="AG418" s="220" t="s">
        <v>249</v>
      </c>
    </row>
    <row r="419" spans="1:33" ht="30">
      <c r="A419" s="190" t="s">
        <v>122</v>
      </c>
      <c r="B419" s="52" t="s">
        <v>251</v>
      </c>
      <c r="C419" s="52">
        <v>84</v>
      </c>
      <c r="D419" s="52">
        <v>24</v>
      </c>
      <c r="E419" s="41">
        <v>109.07599999999999</v>
      </c>
      <c r="F419" s="41" t="s">
        <v>254</v>
      </c>
      <c r="G419" s="41">
        <v>7.4349999999999996</v>
      </c>
      <c r="H419" s="41" t="s">
        <v>254</v>
      </c>
      <c r="I419" s="43">
        <v>10.022</v>
      </c>
      <c r="J419" s="43">
        <v>1199.519</v>
      </c>
      <c r="K419" s="43">
        <v>3678.895</v>
      </c>
      <c r="L419" s="43" t="s">
        <v>249</v>
      </c>
      <c r="M419" s="43" t="s">
        <v>249</v>
      </c>
      <c r="N419" s="43" t="s">
        <v>249</v>
      </c>
      <c r="O419" s="192">
        <v>831.1</v>
      </c>
      <c r="P419" s="192">
        <v>1262.5999999999999</v>
      </c>
      <c r="Q419" s="192">
        <v>809.4</v>
      </c>
      <c r="R419" s="192">
        <v>1495</v>
      </c>
      <c r="S419" s="192">
        <v>1196.9000000000001</v>
      </c>
      <c r="T419" s="192">
        <v>887.2</v>
      </c>
      <c r="U419" s="193">
        <v>790</v>
      </c>
      <c r="V419" s="192">
        <v>828.5</v>
      </c>
      <c r="W419" s="192">
        <v>847.5</v>
      </c>
      <c r="X419" s="192">
        <v>680.7</v>
      </c>
      <c r="Y419" s="193" t="s">
        <v>287</v>
      </c>
      <c r="Z419" s="193">
        <v>1090</v>
      </c>
      <c r="AA419" s="192">
        <v>667.8</v>
      </c>
      <c r="AB419" s="43" t="s">
        <v>249</v>
      </c>
      <c r="AC419" s="43" t="s">
        <v>249</v>
      </c>
      <c r="AD419" s="43" t="s">
        <v>249</v>
      </c>
      <c r="AE419" s="43" t="s">
        <v>249</v>
      </c>
      <c r="AF419" s="43" t="s">
        <v>249</v>
      </c>
      <c r="AG419" s="220" t="s">
        <v>249</v>
      </c>
    </row>
    <row r="420" spans="1:33" ht="30">
      <c r="A420" s="190" t="s">
        <v>122</v>
      </c>
      <c r="B420" s="52" t="s">
        <v>251</v>
      </c>
      <c r="C420" s="52">
        <v>84</v>
      </c>
      <c r="D420" s="43">
        <v>38</v>
      </c>
      <c r="E420" s="43">
        <v>120.044</v>
      </c>
      <c r="F420" s="43">
        <v>13.366</v>
      </c>
      <c r="G420" s="43" t="s">
        <v>254</v>
      </c>
      <c r="H420" s="41" t="s">
        <v>254</v>
      </c>
      <c r="I420" s="43">
        <v>14.840999999999999</v>
      </c>
      <c r="J420" s="43">
        <v>100.27800000000001</v>
      </c>
      <c r="K420" s="43">
        <v>486.49400000000003</v>
      </c>
      <c r="L420" s="43">
        <v>4940.6779999999999</v>
      </c>
      <c r="M420" s="43" t="s">
        <v>249</v>
      </c>
      <c r="N420" s="43" t="s">
        <v>249</v>
      </c>
      <c r="O420" s="193">
        <v>777.1</v>
      </c>
      <c r="P420" s="193">
        <v>797.9</v>
      </c>
      <c r="Q420" s="193">
        <v>603.4</v>
      </c>
      <c r="R420" s="193">
        <v>1024</v>
      </c>
      <c r="S420" s="193">
        <v>969.9</v>
      </c>
      <c r="T420" s="193">
        <v>867.2</v>
      </c>
      <c r="U420" s="193">
        <v>926</v>
      </c>
      <c r="V420" s="192">
        <v>589.79999999999995</v>
      </c>
      <c r="W420" s="192">
        <v>739.1</v>
      </c>
      <c r="X420" s="192">
        <v>801.90000000000009</v>
      </c>
      <c r="Y420" s="193" t="s">
        <v>287</v>
      </c>
      <c r="Z420" s="193">
        <v>1150</v>
      </c>
      <c r="AA420" s="192">
        <v>654.70000000000005</v>
      </c>
      <c r="AB420" s="43" t="s">
        <v>249</v>
      </c>
      <c r="AC420" s="43" t="s">
        <v>249</v>
      </c>
      <c r="AD420" s="43" t="s">
        <v>249</v>
      </c>
      <c r="AE420" s="43" t="s">
        <v>249</v>
      </c>
      <c r="AF420" s="43" t="s">
        <v>249</v>
      </c>
      <c r="AG420" s="220" t="s">
        <v>249</v>
      </c>
    </row>
    <row r="421" spans="1:33" ht="30">
      <c r="A421" s="190" t="s">
        <v>122</v>
      </c>
      <c r="B421" s="52" t="s">
        <v>251</v>
      </c>
      <c r="C421" s="52">
        <v>84</v>
      </c>
      <c r="D421" s="43">
        <v>12</v>
      </c>
      <c r="E421" s="43">
        <v>192.73500000000001</v>
      </c>
      <c r="F421" s="43">
        <v>79.962000000000003</v>
      </c>
      <c r="G421" s="43">
        <v>662.90200000000004</v>
      </c>
      <c r="H421" s="43">
        <v>47.402000000000001</v>
      </c>
      <c r="I421" s="43">
        <v>1052.624</v>
      </c>
      <c r="J421" s="43">
        <v>4802.6139999999996</v>
      </c>
      <c r="K421" s="43" t="s">
        <v>249</v>
      </c>
      <c r="L421" s="43" t="s">
        <v>249</v>
      </c>
      <c r="M421" s="43" t="s">
        <v>249</v>
      </c>
      <c r="N421" s="43" t="s">
        <v>249</v>
      </c>
      <c r="O421" s="193">
        <v>819.1</v>
      </c>
      <c r="P421" s="193">
        <v>957</v>
      </c>
      <c r="Q421" s="193">
        <v>522.6</v>
      </c>
      <c r="R421" s="193">
        <v>885</v>
      </c>
      <c r="S421" s="193">
        <v>1612.9</v>
      </c>
      <c r="T421" s="193">
        <v>986.2</v>
      </c>
      <c r="U421" s="193">
        <v>1166</v>
      </c>
      <c r="V421" s="192">
        <v>574.4</v>
      </c>
      <c r="W421" s="192">
        <v>609.29999999999995</v>
      </c>
      <c r="X421" s="192">
        <v>979.3</v>
      </c>
      <c r="Y421" s="193" t="s">
        <v>287</v>
      </c>
      <c r="Z421" s="193">
        <v>1360</v>
      </c>
      <c r="AA421" s="192">
        <v>993.7</v>
      </c>
      <c r="AB421" s="43" t="s">
        <v>249</v>
      </c>
      <c r="AC421" s="43" t="s">
        <v>249</v>
      </c>
      <c r="AD421" s="43" t="s">
        <v>249</v>
      </c>
      <c r="AE421" s="43" t="s">
        <v>249</v>
      </c>
      <c r="AF421" s="43" t="s">
        <v>249</v>
      </c>
      <c r="AG421" s="220" t="s">
        <v>249</v>
      </c>
    </row>
    <row r="422" spans="1:33" ht="30.75" thickBot="1">
      <c r="A422" s="201" t="s">
        <v>122</v>
      </c>
      <c r="B422" s="48" t="s">
        <v>251</v>
      </c>
      <c r="C422" s="222">
        <v>84</v>
      </c>
      <c r="D422" s="48">
        <v>12</v>
      </c>
      <c r="E422" s="48">
        <v>335.21699999999998</v>
      </c>
      <c r="F422" s="45" t="s">
        <v>254</v>
      </c>
      <c r="G422" s="48">
        <v>3.5459999999999998</v>
      </c>
      <c r="H422" s="48">
        <v>8.5060000000000002</v>
      </c>
      <c r="I422" s="48">
        <v>113.32599999999999</v>
      </c>
      <c r="J422" s="48" t="s">
        <v>249</v>
      </c>
      <c r="K422" s="48" t="s">
        <v>249</v>
      </c>
      <c r="L422" s="48" t="s">
        <v>249</v>
      </c>
      <c r="M422" s="48" t="s">
        <v>249</v>
      </c>
      <c r="N422" s="48" t="s">
        <v>249</v>
      </c>
      <c r="O422" s="196">
        <v>766.7</v>
      </c>
      <c r="P422" s="196">
        <v>718.7</v>
      </c>
      <c r="Q422" s="196">
        <v>645.40000000000009</v>
      </c>
      <c r="R422" s="196">
        <v>641.29999999999995</v>
      </c>
      <c r="S422" s="196">
        <v>1467.5</v>
      </c>
      <c r="T422" s="196">
        <v>1113.3</v>
      </c>
      <c r="U422" s="197">
        <v>517.5</v>
      </c>
      <c r="V422" s="197">
        <v>639.09999999999991</v>
      </c>
      <c r="W422" s="197">
        <v>373.4</v>
      </c>
      <c r="X422" s="196" t="s">
        <v>287</v>
      </c>
      <c r="Y422" s="196">
        <v>1030</v>
      </c>
      <c r="Z422" s="197">
        <v>544.70000000000005</v>
      </c>
      <c r="AA422" s="48" t="s">
        <v>249</v>
      </c>
      <c r="AB422" s="48" t="s">
        <v>249</v>
      </c>
      <c r="AC422" s="48" t="s">
        <v>249</v>
      </c>
      <c r="AD422" s="48" t="s">
        <v>249</v>
      </c>
      <c r="AE422" s="48" t="s">
        <v>249</v>
      </c>
      <c r="AF422" s="48" t="s">
        <v>249</v>
      </c>
      <c r="AG422" s="224" t="s">
        <v>249</v>
      </c>
    </row>
    <row r="423" spans="1:33">
      <c r="A423" s="104"/>
      <c r="B423" s="104"/>
      <c r="C423" s="104"/>
      <c r="D423" s="104"/>
      <c r="E423" s="104"/>
      <c r="F423" s="104"/>
      <c r="G423" s="104"/>
      <c r="H423" s="104"/>
      <c r="I423" s="104"/>
      <c r="J423" s="104"/>
      <c r="K423" s="104"/>
      <c r="L423" s="104"/>
      <c r="M423" s="104"/>
      <c r="N423" s="104"/>
      <c r="O423" s="104"/>
      <c r="P423" s="104"/>
      <c r="Q423" s="104"/>
      <c r="R423" s="104"/>
      <c r="S423" s="104"/>
      <c r="T423" s="104"/>
      <c r="U423" s="104"/>
      <c r="V423" s="104"/>
      <c r="W423" s="104"/>
      <c r="X423" s="104"/>
      <c r="Y423" s="104"/>
      <c r="Z423" s="104"/>
      <c r="AA423" s="104"/>
      <c r="AB423" s="104"/>
      <c r="AC423" s="104"/>
      <c r="AD423" s="104"/>
      <c r="AE423" s="104"/>
      <c r="AF423" s="104"/>
      <c r="AG423" s="104"/>
    </row>
    <row r="424" spans="1:33">
      <c r="A424" s="104"/>
      <c r="B424" s="104"/>
      <c r="C424" s="104"/>
      <c r="D424" s="104"/>
      <c r="E424" s="104"/>
      <c r="F424" s="104"/>
      <c r="G424" s="104"/>
      <c r="H424" s="104"/>
      <c r="I424" s="104"/>
      <c r="J424" s="104"/>
      <c r="K424" s="104"/>
      <c r="L424" s="104"/>
      <c r="M424" s="104"/>
      <c r="N424" s="104"/>
      <c r="O424" s="104"/>
      <c r="P424" s="104"/>
      <c r="Q424" s="104"/>
      <c r="R424" s="104"/>
      <c r="S424" s="104"/>
      <c r="T424" s="104"/>
      <c r="U424" s="104"/>
      <c r="V424" s="104"/>
      <c r="W424" s="104"/>
      <c r="X424" s="104"/>
      <c r="Y424" s="104"/>
      <c r="Z424" s="104"/>
      <c r="AA424" s="104"/>
      <c r="AB424" s="104"/>
      <c r="AC424" s="104"/>
      <c r="AD424" s="104"/>
      <c r="AE424" s="104"/>
      <c r="AF424" s="104"/>
      <c r="AG424" s="104"/>
    </row>
    <row r="425" spans="1:33">
      <c r="A425" s="104" t="s">
        <v>298</v>
      </c>
      <c r="B425" s="104"/>
      <c r="C425" s="104"/>
      <c r="D425" s="104"/>
      <c r="E425" s="104"/>
      <c r="F425" s="104"/>
      <c r="G425" s="104"/>
      <c r="H425" s="104"/>
      <c r="I425" s="104"/>
      <c r="J425" s="104"/>
      <c r="K425" s="104"/>
      <c r="L425" s="104"/>
      <c r="M425" s="104"/>
      <c r="N425" s="104"/>
      <c r="O425" s="104"/>
      <c r="P425" s="104"/>
      <c r="Q425" s="104"/>
      <c r="R425" s="104"/>
      <c r="S425" s="104"/>
      <c r="T425" s="104"/>
      <c r="U425" s="104"/>
      <c r="V425" s="104"/>
      <c r="W425" s="104"/>
      <c r="X425" s="104"/>
      <c r="Y425" s="104"/>
      <c r="Z425" s="104"/>
      <c r="AA425" s="104"/>
      <c r="AB425" s="104"/>
      <c r="AC425" s="104"/>
      <c r="AD425" s="104"/>
      <c r="AE425" s="104"/>
      <c r="AF425" s="104"/>
      <c r="AG425" s="104"/>
    </row>
    <row r="426" spans="1:33">
      <c r="A426" s="231" t="s">
        <v>82</v>
      </c>
      <c r="B426" s="231" t="s">
        <v>296</v>
      </c>
      <c r="C426" s="231">
        <v>13</v>
      </c>
      <c r="D426" s="219"/>
      <c r="E426" s="232">
        <v>1058.1510000000001</v>
      </c>
      <c r="F426" s="232" t="s">
        <v>249</v>
      </c>
      <c r="G426" s="232" t="s">
        <v>249</v>
      </c>
      <c r="H426" s="232" t="s">
        <v>249</v>
      </c>
      <c r="I426" s="233" t="s">
        <v>249</v>
      </c>
      <c r="J426" s="233" t="s">
        <v>249</v>
      </c>
      <c r="K426" s="233" t="s">
        <v>249</v>
      </c>
      <c r="L426" s="233" t="s">
        <v>249</v>
      </c>
      <c r="M426" s="233" t="s">
        <v>249</v>
      </c>
      <c r="N426" s="233" t="s">
        <v>249</v>
      </c>
      <c r="O426" s="234">
        <v>16449</v>
      </c>
      <c r="P426" s="235">
        <v>2323.6999999999998</v>
      </c>
      <c r="Q426" s="234">
        <v>1100.3</v>
      </c>
      <c r="R426" s="235" t="s">
        <v>249</v>
      </c>
      <c r="S426" s="235" t="s">
        <v>249</v>
      </c>
      <c r="T426" s="235" t="s">
        <v>249</v>
      </c>
      <c r="U426" s="235" t="s">
        <v>249</v>
      </c>
      <c r="V426" s="234" t="s">
        <v>249</v>
      </c>
      <c r="W426" s="234" t="s">
        <v>249</v>
      </c>
      <c r="X426" s="234" t="s">
        <v>249</v>
      </c>
      <c r="Y426" s="234" t="s">
        <v>249</v>
      </c>
      <c r="Z426" s="234" t="s">
        <v>249</v>
      </c>
      <c r="AA426" s="234" t="s">
        <v>249</v>
      </c>
      <c r="AB426" s="233" t="s">
        <v>249</v>
      </c>
      <c r="AC426" s="233" t="s">
        <v>249</v>
      </c>
      <c r="AD426" s="233" t="s">
        <v>249</v>
      </c>
      <c r="AE426" s="233" t="s">
        <v>249</v>
      </c>
      <c r="AF426" s="233" t="s">
        <v>249</v>
      </c>
      <c r="AG426" s="233" t="s">
        <v>249</v>
      </c>
    </row>
    <row r="427" spans="1:33">
      <c r="A427" s="231" t="s">
        <v>82</v>
      </c>
      <c r="B427" s="231" t="s">
        <v>296</v>
      </c>
      <c r="C427" s="231">
        <v>6</v>
      </c>
      <c r="D427" s="219"/>
      <c r="E427" s="232">
        <v>175.43</v>
      </c>
      <c r="F427" s="232" t="s">
        <v>249</v>
      </c>
      <c r="G427" s="232" t="s">
        <v>249</v>
      </c>
      <c r="H427" s="232" t="s">
        <v>249</v>
      </c>
      <c r="I427" s="233" t="s">
        <v>249</v>
      </c>
      <c r="J427" s="233" t="s">
        <v>249</v>
      </c>
      <c r="K427" s="233" t="s">
        <v>249</v>
      </c>
      <c r="L427" s="233" t="s">
        <v>249</v>
      </c>
      <c r="M427" s="233" t="s">
        <v>249</v>
      </c>
      <c r="N427" s="233" t="s">
        <v>249</v>
      </c>
      <c r="O427" s="236">
        <v>431.9</v>
      </c>
      <c r="P427" s="234">
        <v>906.8</v>
      </c>
      <c r="Q427" s="234" t="s">
        <v>249</v>
      </c>
      <c r="R427" s="234" t="s">
        <v>249</v>
      </c>
      <c r="S427" s="235" t="s">
        <v>249</v>
      </c>
      <c r="T427" s="235" t="s">
        <v>249</v>
      </c>
      <c r="U427" s="235" t="s">
        <v>249</v>
      </c>
      <c r="V427" s="234" t="s">
        <v>249</v>
      </c>
      <c r="W427" s="234" t="s">
        <v>249</v>
      </c>
      <c r="X427" s="234" t="s">
        <v>249</v>
      </c>
      <c r="Y427" s="234" t="s">
        <v>249</v>
      </c>
      <c r="Z427" s="234" t="s">
        <v>249</v>
      </c>
      <c r="AA427" s="234" t="s">
        <v>249</v>
      </c>
      <c r="AB427" s="233" t="s">
        <v>249</v>
      </c>
      <c r="AC427" s="233" t="s">
        <v>249</v>
      </c>
      <c r="AD427" s="233" t="s">
        <v>249</v>
      </c>
      <c r="AE427" s="233" t="s">
        <v>249</v>
      </c>
      <c r="AF427" s="233" t="s">
        <v>249</v>
      </c>
      <c r="AG427" s="233" t="s">
        <v>249</v>
      </c>
    </row>
    <row r="428" spans="1:33" ht="60">
      <c r="A428" s="233" t="s">
        <v>82</v>
      </c>
      <c r="B428" s="233" t="s">
        <v>299</v>
      </c>
      <c r="C428" s="233">
        <v>10</v>
      </c>
      <c r="D428" s="219"/>
      <c r="E428" s="233">
        <v>290.02499999999998</v>
      </c>
      <c r="F428" s="232" t="s">
        <v>249</v>
      </c>
      <c r="G428" s="232" t="s">
        <v>249</v>
      </c>
      <c r="H428" s="232" t="s">
        <v>249</v>
      </c>
      <c r="I428" s="233" t="s">
        <v>249</v>
      </c>
      <c r="J428" s="233" t="s">
        <v>249</v>
      </c>
      <c r="K428" s="233" t="s">
        <v>249</v>
      </c>
      <c r="L428" s="233" t="s">
        <v>249</v>
      </c>
      <c r="M428" s="233" t="s">
        <v>249</v>
      </c>
      <c r="N428" s="233" t="s">
        <v>249</v>
      </c>
      <c r="O428" s="235">
        <v>1001.2</v>
      </c>
      <c r="P428" s="235">
        <v>925.9</v>
      </c>
      <c r="Q428" s="235" t="s">
        <v>249</v>
      </c>
      <c r="R428" s="234" t="s">
        <v>249</v>
      </c>
      <c r="S428" s="235" t="s">
        <v>249</v>
      </c>
      <c r="T428" s="235" t="s">
        <v>249</v>
      </c>
      <c r="U428" s="235" t="s">
        <v>249</v>
      </c>
      <c r="V428" s="234" t="s">
        <v>249</v>
      </c>
      <c r="W428" s="234" t="s">
        <v>249</v>
      </c>
      <c r="X428" s="234" t="s">
        <v>249</v>
      </c>
      <c r="Y428" s="234" t="s">
        <v>249</v>
      </c>
      <c r="Z428" s="234" t="s">
        <v>249</v>
      </c>
      <c r="AA428" s="234" t="s">
        <v>249</v>
      </c>
      <c r="AB428" s="233" t="s">
        <v>249</v>
      </c>
      <c r="AC428" s="233" t="s">
        <v>249</v>
      </c>
      <c r="AD428" s="233" t="s">
        <v>249</v>
      </c>
      <c r="AE428" s="233" t="s">
        <v>249</v>
      </c>
      <c r="AF428" s="233" t="s">
        <v>249</v>
      </c>
      <c r="AG428" s="233" t="s">
        <v>249</v>
      </c>
    </row>
    <row r="429" spans="1:33">
      <c r="A429" s="237" t="s">
        <v>122</v>
      </c>
      <c r="B429" s="231" t="s">
        <v>300</v>
      </c>
      <c r="C429" s="231">
        <v>82</v>
      </c>
      <c r="D429" s="231"/>
      <c r="E429" s="232">
        <v>2689.7020000000002</v>
      </c>
      <c r="F429" s="232">
        <v>1341.942</v>
      </c>
      <c r="G429" s="232">
        <v>342.96100000000001</v>
      </c>
      <c r="H429" s="233">
        <v>520.58399999999995</v>
      </c>
      <c r="I429" s="233">
        <v>1807.0039999999999</v>
      </c>
      <c r="J429" s="233" t="s">
        <v>249</v>
      </c>
      <c r="K429" s="233" t="s">
        <v>249</v>
      </c>
      <c r="L429" s="233" t="s">
        <v>249</v>
      </c>
      <c r="M429" s="233" t="s">
        <v>249</v>
      </c>
      <c r="N429" s="233" t="s">
        <v>249</v>
      </c>
      <c r="O429" s="236">
        <v>514</v>
      </c>
      <c r="P429" s="234">
        <v>1537.2</v>
      </c>
      <c r="Q429" s="234">
        <v>507.9</v>
      </c>
      <c r="R429" s="234">
        <v>614.20000000000005</v>
      </c>
      <c r="S429" s="234">
        <v>977</v>
      </c>
      <c r="T429" s="234">
        <v>872.3</v>
      </c>
      <c r="U429" s="235">
        <v>910.9</v>
      </c>
      <c r="V429" s="235">
        <v>848.7</v>
      </c>
      <c r="W429" s="234">
        <v>1168.5999999999999</v>
      </c>
      <c r="X429" s="235">
        <v>712.7</v>
      </c>
      <c r="Y429" s="234">
        <v>446.6</v>
      </c>
      <c r="Z429" s="234">
        <v>457.40000000000003</v>
      </c>
      <c r="AA429" s="234" t="s">
        <v>249</v>
      </c>
      <c r="AB429" s="233" t="s">
        <v>249</v>
      </c>
      <c r="AC429" s="233" t="s">
        <v>249</v>
      </c>
      <c r="AD429" s="233" t="s">
        <v>249</v>
      </c>
      <c r="AE429" s="233" t="s">
        <v>249</v>
      </c>
      <c r="AF429" s="233" t="s">
        <v>249</v>
      </c>
      <c r="AG429" s="238" t="s">
        <v>249</v>
      </c>
    </row>
  </sheetData>
  <conditionalFormatting sqref="AC407:AD407 P393:AB394 P407:AA407 P408:S408 P411:Y413 E390:H390 O390:AB390 E420:F420 E399:H399 O398:AB399 E406:H407 E410:G413 E415:G416 E426:H427 I410:I413 I415:I416 E408:I409 E389:I389 E414:I414 O400:O413 J394:L394 E396:L396 J407:L411 AE382:AG382 AE380:AG380 U408:AG408 Z420:AA420 AA415:AG416 P409:AG410 E380:L382 M380:N380 M382:N382 M385:N387 E405:N405 M400:N402 M408:N411 M414:AG414 J414:L416 J412:N413 M415:Y416 H422:X422 E421:AA421 H420:X420 E384:L387 E383:N383 E392:H395 E397:G398 E402:H403 E422:F422 E400:I401 P395:AG397 P400:AG406 Z422:AA422 AA411:AG413 AE385:AG387 O380:AD387 O426:AG426 E388:AG388 M389:AG389 J427:AB427 E391:I391 O392:O397 P392:AG392 M391:AG391 J389:L391 E404:I404 J398:L402 J397:K397 E418:AA419 E417:AG417 E428:AG429">
    <cfRule type="containsText" dxfId="16" priority="17" operator="containsText" text="missing">
      <formula>NOT(ISERROR(SEARCH("missing",E380)))</formula>
    </cfRule>
  </conditionalFormatting>
  <conditionalFormatting sqref="H415">
    <cfRule type="containsText" dxfId="15" priority="16" operator="containsText" text="missing">
      <formula>NOT(ISERROR(SEARCH("missing",H415)))</formula>
    </cfRule>
  </conditionalFormatting>
  <conditionalFormatting sqref="H411:H412">
    <cfRule type="containsText" dxfId="14" priority="15" operator="containsText" text="missing">
      <formula>NOT(ISERROR(SEARCH("missing",H411)))</formula>
    </cfRule>
  </conditionalFormatting>
  <conditionalFormatting sqref="I427">
    <cfRule type="containsText" dxfId="13" priority="14" operator="containsText" text="missing">
      <formula>NOT(ISERROR(SEARCH("missing",I427)))</formula>
    </cfRule>
  </conditionalFormatting>
  <conditionalFormatting sqref="I394:I395">
    <cfRule type="containsText" dxfId="12" priority="10" operator="containsText" text="missing">
      <formula>NOT(ISERROR(SEARCH("missing",I394)))</formula>
    </cfRule>
  </conditionalFormatting>
  <conditionalFormatting sqref="I399">
    <cfRule type="containsText" dxfId="11" priority="13" operator="containsText" text="missing">
      <formula>NOT(ISERROR(SEARCH("missing",I399)))</formula>
    </cfRule>
  </conditionalFormatting>
  <conditionalFormatting sqref="I407">
    <cfRule type="containsText" dxfId="10" priority="12" operator="containsText" text="missing">
      <formula>NOT(ISERROR(SEARCH("missing",I407)))</formula>
    </cfRule>
  </conditionalFormatting>
  <conditionalFormatting sqref="I390">
    <cfRule type="containsText" dxfId="9" priority="11" operator="containsText" text="missing">
      <formula>NOT(ISERROR(SEARCH("missing",I390)))</formula>
    </cfRule>
  </conditionalFormatting>
  <conditionalFormatting sqref="J395:N395">
    <cfRule type="containsText" dxfId="8" priority="5" operator="containsText" text="missing">
      <formula>NOT(ISERROR(SEARCH("missing",J395)))</formula>
    </cfRule>
  </conditionalFormatting>
  <conditionalFormatting sqref="AB418:AG422">
    <cfRule type="containsText" dxfId="7" priority="6" operator="containsText" text="missing">
      <formula>NOT(ISERROR(SEARCH("missing",AB418)))</formula>
    </cfRule>
  </conditionalFormatting>
  <conditionalFormatting sqref="AE398:AG398">
    <cfRule type="containsText" dxfId="6" priority="7" operator="containsText" text="missing">
      <formula>NOT(ISERROR(SEARCH("missing",AE398)))</formula>
    </cfRule>
  </conditionalFormatting>
  <conditionalFormatting sqref="H397:I398">
    <cfRule type="containsText" dxfId="5" priority="9" operator="containsText" text="missing">
      <formula>NOT(ISERROR(SEARCH("missing",H397)))</formula>
    </cfRule>
  </conditionalFormatting>
  <conditionalFormatting sqref="I402:I403">
    <cfRule type="containsText" dxfId="4" priority="8" operator="containsText" text="missing">
      <formula>NOT(ISERROR(SEARCH("missing",I402)))</formula>
    </cfRule>
  </conditionalFormatting>
  <conditionalFormatting sqref="J406:N406">
    <cfRule type="containsText" dxfId="3" priority="4" operator="containsText" text="missing">
      <formula>NOT(ISERROR(SEARCH("missing",J406)))</formula>
    </cfRule>
  </conditionalFormatting>
  <conditionalFormatting sqref="J404:N404">
    <cfRule type="containsText" dxfId="2" priority="3" operator="containsText" text="missing">
      <formula>NOT(ISERROR(SEARCH("missing",J404)))</formula>
    </cfRule>
  </conditionalFormatting>
  <conditionalFormatting sqref="M396:N396 N397">
    <cfRule type="containsText" dxfId="1" priority="2" operator="containsText" text="missing">
      <formula>NOT(ISERROR(SEARCH("missing",M396)))</formula>
    </cfRule>
  </conditionalFormatting>
  <conditionalFormatting sqref="L397:M397">
    <cfRule type="containsText" dxfId="0" priority="1" operator="containsText" text="missing">
      <formula>NOT(ISERROR(SEARCH("missing",L397)))</formula>
    </cfRule>
  </conditionalFormatting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E82FF-C18C-4513-9646-3024623A3812}">
  <dimension ref="A1:Z117"/>
  <sheetViews>
    <sheetView workbookViewId="0">
      <selection activeCell="R23" sqref="R23"/>
    </sheetView>
  </sheetViews>
  <sheetFormatPr defaultRowHeight="15"/>
  <cols>
    <col min="1" max="1" width="15.28515625" customWidth="1"/>
  </cols>
  <sheetData>
    <row r="1" spans="1:26">
      <c r="A1" s="14" t="s">
        <v>139</v>
      </c>
    </row>
    <row r="2" spans="1:26" s="20" customFormat="1" ht="45">
      <c r="A2" s="12" t="s">
        <v>131</v>
      </c>
      <c r="B2" s="12" t="s">
        <v>132</v>
      </c>
      <c r="C2" s="244" t="s">
        <v>133</v>
      </c>
      <c r="D2" s="244"/>
      <c r="E2" s="244"/>
      <c r="F2" s="244" t="s">
        <v>134</v>
      </c>
      <c r="G2" s="244"/>
      <c r="H2" s="244"/>
      <c r="I2" s="244" t="s">
        <v>42</v>
      </c>
      <c r="J2" s="244"/>
      <c r="K2" s="244"/>
      <c r="L2" s="244" t="s">
        <v>135</v>
      </c>
      <c r="M2" s="244"/>
      <c r="N2" s="244"/>
      <c r="O2" s="244" t="s">
        <v>136</v>
      </c>
      <c r="P2" s="244"/>
      <c r="Q2" s="244"/>
      <c r="R2" s="244" t="s">
        <v>137</v>
      </c>
      <c r="S2" s="244"/>
      <c r="T2" s="244"/>
      <c r="U2" s="244" t="s">
        <v>138</v>
      </c>
      <c r="V2" s="244"/>
      <c r="W2" s="244"/>
      <c r="X2" s="244" t="s">
        <v>41</v>
      </c>
      <c r="Y2" s="244"/>
      <c r="Z2" s="244"/>
    </row>
    <row r="3" spans="1:26">
      <c r="A3">
        <v>10</v>
      </c>
      <c r="B3">
        <v>1</v>
      </c>
      <c r="C3">
        <v>1.1436263207569493</v>
      </c>
      <c r="D3">
        <v>1.0268975652589984</v>
      </c>
      <c r="E3">
        <v>1.1383682687074919</v>
      </c>
      <c r="F3">
        <v>1.1004526373699719</v>
      </c>
      <c r="G3">
        <v>1.102822259758796</v>
      </c>
      <c r="H3">
        <v>1.149266858579751</v>
      </c>
      <c r="I3">
        <v>1.0750975039419528</v>
      </c>
      <c r="J3">
        <v>1.1312529158304678</v>
      </c>
      <c r="K3">
        <v>1.5290561389796433</v>
      </c>
      <c r="L3">
        <v>20.519154322930387</v>
      </c>
      <c r="M3">
        <v>19.188781417706625</v>
      </c>
      <c r="N3">
        <v>19.38083440865433</v>
      </c>
      <c r="O3">
        <v>72.219977418557875</v>
      </c>
      <c r="P3">
        <v>76.659147215763596</v>
      </c>
      <c r="Q3">
        <v>66.827215024740312</v>
      </c>
      <c r="R3">
        <v>52.759295387520666</v>
      </c>
      <c r="S3">
        <v>43.657442515161655</v>
      </c>
      <c r="T3">
        <v>48.828527357923988</v>
      </c>
      <c r="U3">
        <v>75.798028522921314</v>
      </c>
      <c r="V3">
        <v>81.126840295607693</v>
      </c>
      <c r="W3">
        <v>75.433968423181639</v>
      </c>
      <c r="X3">
        <v>1.5584261729994449</v>
      </c>
      <c r="Y3">
        <v>1.3868387890669411</v>
      </c>
      <c r="Z3">
        <v>1.2626385668440818</v>
      </c>
    </row>
    <row r="4" spans="1:26">
      <c r="A4">
        <v>5</v>
      </c>
      <c r="B4">
        <v>0.69897000433601886</v>
      </c>
      <c r="C4">
        <v>3.8383779961037834</v>
      </c>
      <c r="D4">
        <v>1.0226911236194327</v>
      </c>
      <c r="E4">
        <v>2.9282091863427357</v>
      </c>
      <c r="F4">
        <v>0.11658542153015206</v>
      </c>
      <c r="G4">
        <v>0.10805478093038484</v>
      </c>
      <c r="H4">
        <v>0.15070798392922094</v>
      </c>
      <c r="I4">
        <v>0.10288014391789022</v>
      </c>
      <c r="J4">
        <v>0.17060957199716795</v>
      </c>
      <c r="K4">
        <v>0.52854673937816099</v>
      </c>
      <c r="L4">
        <v>17.849449772380346</v>
      </c>
      <c r="M4">
        <v>34.149597428281666</v>
      </c>
      <c r="N4">
        <v>13.888566804555053</v>
      </c>
      <c r="O4">
        <v>63.808967464713604</v>
      </c>
      <c r="P4">
        <v>73.57070785201536</v>
      </c>
      <c r="Q4">
        <v>68.183948704568692</v>
      </c>
      <c r="R4">
        <v>50.084014281982803</v>
      </c>
      <c r="S4">
        <v>48.771692857958087</v>
      </c>
      <c r="T4">
        <v>45.164411418392909</v>
      </c>
      <c r="U4">
        <v>80.229541140038435</v>
      </c>
      <c r="V4">
        <v>81.366944275596865</v>
      </c>
      <c r="W4">
        <v>87.7082270316522</v>
      </c>
      <c r="X4">
        <v>0.73832255179865813</v>
      </c>
      <c r="Y4">
        <v>0.37527574837799288</v>
      </c>
      <c r="Z4">
        <v>0.25183983521496667</v>
      </c>
    </row>
    <row r="5" spans="1:26">
      <c r="A5">
        <v>2.5</v>
      </c>
      <c r="B5">
        <v>0.3979400086720376</v>
      </c>
      <c r="C5">
        <v>17.79745457700286</v>
      </c>
      <c r="D5">
        <v>22.452933861592296</v>
      </c>
      <c r="E5">
        <v>20.347609820989618</v>
      </c>
      <c r="F5">
        <v>0.13933379646286467</v>
      </c>
      <c r="G5">
        <v>0.1293813824298029</v>
      </c>
      <c r="H5">
        <v>0.20378752543888365</v>
      </c>
      <c r="I5">
        <v>9.0020125928153935E-2</v>
      </c>
      <c r="J5">
        <v>9.8593471254644793E-2</v>
      </c>
      <c r="K5">
        <v>0.45352996777136606</v>
      </c>
      <c r="L5">
        <v>20.656335030750174</v>
      </c>
      <c r="M5">
        <v>18.03198410196913</v>
      </c>
      <c r="N5">
        <v>21.192739594388378</v>
      </c>
      <c r="O5">
        <v>66.827215024740312</v>
      </c>
      <c r="P5">
        <v>75.527766168935969</v>
      </c>
      <c r="Q5">
        <v>85.316290270815671</v>
      </c>
      <c r="R5">
        <v>57.618431471071652</v>
      </c>
      <c r="S5">
        <v>60.546262873450473</v>
      </c>
      <c r="T5">
        <v>58.936949137573855</v>
      </c>
      <c r="U5">
        <v>85.64489445564773</v>
      </c>
      <c r="V5">
        <v>89.040511310860367</v>
      </c>
      <c r="W5">
        <v>85.418454929804298</v>
      </c>
      <c r="X5">
        <v>0.44177063658346211</v>
      </c>
      <c r="Y5">
        <v>0.15859412991534322</v>
      </c>
      <c r="Z5">
        <v>8.6366923761126674E-2</v>
      </c>
    </row>
    <row r="6" spans="1:26">
      <c r="A6">
        <v>1.25</v>
      </c>
      <c r="B6">
        <v>9.691001300805642E-2</v>
      </c>
      <c r="C6">
        <v>32.232910673582758</v>
      </c>
      <c r="D6">
        <v>32.021536981194579</v>
      </c>
      <c r="E6">
        <v>30.163867192121334</v>
      </c>
      <c r="F6">
        <v>2.9653454573746401</v>
      </c>
      <c r="G6">
        <v>1.600916885889649</v>
      </c>
      <c r="H6">
        <v>11.157130055539998</v>
      </c>
      <c r="I6">
        <v>7.8446109737391301E-2</v>
      </c>
      <c r="J6">
        <v>0.10245147665156568</v>
      </c>
      <c r="K6">
        <v>0.68801096245089088</v>
      </c>
      <c r="L6">
        <v>27.845723963020003</v>
      </c>
      <c r="M6">
        <v>31.751734647717377</v>
      </c>
      <c r="N6">
        <v>28.520429076990805</v>
      </c>
      <c r="O6">
        <v>81.789152133807747</v>
      </c>
      <c r="P6">
        <v>73.160178157880765</v>
      </c>
      <c r="Q6">
        <v>75.754504166483869</v>
      </c>
      <c r="R6">
        <v>72.538983356857102</v>
      </c>
      <c r="S6">
        <v>66.942494418485325</v>
      </c>
      <c r="T6">
        <v>64.399043713244311</v>
      </c>
      <c r="U6">
        <v>91.403811189778125</v>
      </c>
      <c r="V6">
        <v>88.357939291866785</v>
      </c>
      <c r="W6">
        <v>97.117830431715419</v>
      </c>
      <c r="X6">
        <v>0.55565268649857602</v>
      </c>
      <c r="Y6">
        <v>0.19528096478732623</v>
      </c>
      <c r="Z6">
        <v>0.35502155829241894</v>
      </c>
    </row>
    <row r="7" spans="1:26">
      <c r="A7">
        <v>0.625</v>
      </c>
      <c r="B7">
        <v>-0.20411998265592479</v>
      </c>
      <c r="C7">
        <v>32.32702980526804</v>
      </c>
      <c r="D7">
        <v>34.783065917569516</v>
      </c>
      <c r="E7">
        <v>38.298599517836628</v>
      </c>
      <c r="F7">
        <v>4.3596312709588165</v>
      </c>
      <c r="G7">
        <v>4.4032323229131825</v>
      </c>
      <c r="H7">
        <v>4.4667382029336711</v>
      </c>
      <c r="I7">
        <v>0.24219700547336653</v>
      </c>
      <c r="J7">
        <v>0.21090429503167496</v>
      </c>
      <c r="K7">
        <v>0.91991995353246836</v>
      </c>
      <c r="L7">
        <v>43.158730443875243</v>
      </c>
      <c r="M7">
        <v>39.27259696378033</v>
      </c>
      <c r="N7">
        <v>44.150071028344385</v>
      </c>
      <c r="O7">
        <v>79.456198236430936</v>
      </c>
      <c r="P7">
        <v>88.031142995019621</v>
      </c>
      <c r="Q7">
        <v>86.503547687711119</v>
      </c>
      <c r="R7">
        <v>61.748761241150106</v>
      </c>
      <c r="S7">
        <v>76.14177786221444</v>
      </c>
      <c r="T7">
        <v>85.912397595074481</v>
      </c>
      <c r="U7">
        <v>89.56887020449507</v>
      </c>
      <c r="V7">
        <v>90.983141208577607</v>
      </c>
      <c r="W7">
        <v>90.20296594568596</v>
      </c>
      <c r="X7">
        <v>0.87589818256859442</v>
      </c>
      <c r="Y7">
        <v>0.3592252581215003</v>
      </c>
      <c r="Z7">
        <v>0.61794387487496383</v>
      </c>
    </row>
    <row r="8" spans="1:26">
      <c r="A8">
        <v>0.3125</v>
      </c>
      <c r="B8">
        <v>-0.50514997831990593</v>
      </c>
      <c r="C8">
        <v>37.160757054334084</v>
      </c>
      <c r="D8">
        <v>40.016405122394303</v>
      </c>
      <c r="E8">
        <v>37.823797417770635</v>
      </c>
      <c r="F8">
        <v>5.0852096464167955</v>
      </c>
      <c r="G8">
        <v>4.6013327546188876</v>
      </c>
      <c r="H8">
        <v>4.1302518237206307</v>
      </c>
      <c r="I8">
        <v>0.42695259725924439</v>
      </c>
      <c r="J8">
        <v>0.26748837418651455</v>
      </c>
      <c r="K8">
        <v>1.4831887414829172</v>
      </c>
      <c r="L8">
        <v>69.193949024302214</v>
      </c>
      <c r="M8">
        <v>63.299657958102493</v>
      </c>
      <c r="N8">
        <v>57.947370668105044</v>
      </c>
      <c r="O8">
        <v>90.812493217486065</v>
      </c>
      <c r="P8">
        <v>88.042687699579076</v>
      </c>
      <c r="Q8">
        <v>95.131598087273346</v>
      </c>
      <c r="R8">
        <v>69.103914725459276</v>
      </c>
      <c r="S8">
        <v>75.920849768362018</v>
      </c>
      <c r="T8">
        <v>73.990613404858394</v>
      </c>
      <c r="U8">
        <v>99.548151204776488</v>
      </c>
      <c r="V8">
        <v>104.06457864408489</v>
      </c>
      <c r="W8">
        <v>93.696836733089299</v>
      </c>
      <c r="X8">
        <v>2.2482150994987089</v>
      </c>
      <c r="Y8">
        <v>1.8733215056506325</v>
      </c>
      <c r="Z8">
        <v>2.3319069415504203</v>
      </c>
    </row>
    <row r="9" spans="1:26">
      <c r="A9">
        <v>0.15625</v>
      </c>
      <c r="B9">
        <v>-0.80617997398388719</v>
      </c>
      <c r="C9">
        <v>46.745134330084731</v>
      </c>
      <c r="D9">
        <v>46.635766847456026</v>
      </c>
      <c r="E9">
        <v>45.715081933596061</v>
      </c>
      <c r="F9">
        <v>10.128240014312519</v>
      </c>
      <c r="G9">
        <v>8.2472337620638463</v>
      </c>
      <c r="H9">
        <v>9.0571706945639683</v>
      </c>
      <c r="I9">
        <v>0.77931709017801842</v>
      </c>
      <c r="J9">
        <v>0.50968537965988114</v>
      </c>
      <c r="K9">
        <v>1.9148566786717318</v>
      </c>
      <c r="L9">
        <v>75.091319657412186</v>
      </c>
      <c r="M9">
        <v>79.956475454335276</v>
      </c>
      <c r="N9">
        <v>71.255299129765731</v>
      </c>
      <c r="O9">
        <v>85.9965042634594</v>
      </c>
      <c r="P9">
        <v>102.33041406237373</v>
      </c>
      <c r="Q9">
        <v>97.758711056825348</v>
      </c>
      <c r="R9">
        <v>115.45116746645083</v>
      </c>
      <c r="S9">
        <v>75.242681712377902</v>
      </c>
      <c r="T9">
        <v>92.357344425794395</v>
      </c>
      <c r="U9">
        <v>100.55964615570645</v>
      </c>
      <c r="V9">
        <v>100.21608273718539</v>
      </c>
      <c r="W9">
        <v>101.95667392003367</v>
      </c>
      <c r="X9">
        <v>3.6304680342066522</v>
      </c>
      <c r="Y9">
        <v>2.8264149032623576</v>
      </c>
      <c r="Z9">
        <v>4.1796240936966473</v>
      </c>
    </row>
    <row r="10" spans="1:26">
      <c r="A10">
        <v>7.8125E-2</v>
      </c>
      <c r="B10">
        <v>-1.1072099696478683</v>
      </c>
      <c r="C10">
        <v>66.75202237826953</v>
      </c>
      <c r="D10">
        <v>63.036156994918088</v>
      </c>
      <c r="E10">
        <v>65.171451932202672</v>
      </c>
      <c r="F10">
        <v>53.000870046353768</v>
      </c>
      <c r="G10">
        <v>48.584367838063166</v>
      </c>
      <c r="H10">
        <v>49.46776306461684</v>
      </c>
      <c r="I10">
        <v>1.6452249681535944</v>
      </c>
      <c r="J10">
        <v>2.1862030582551673</v>
      </c>
      <c r="K10">
        <v>3.3903294093608074</v>
      </c>
      <c r="L10">
        <v>98.744633213082466</v>
      </c>
      <c r="M10">
        <v>94.832183433936407</v>
      </c>
      <c r="N10">
        <v>95.037954495666099</v>
      </c>
      <c r="O10">
        <v>106.67630264673897</v>
      </c>
      <c r="P10">
        <v>99.035555381102242</v>
      </c>
      <c r="Q10">
        <v>111.24662028774021</v>
      </c>
      <c r="R10">
        <v>94.146776520585504</v>
      </c>
      <c r="S10">
        <v>106.60165122739909</v>
      </c>
      <c r="T10">
        <v>153.42964691923001</v>
      </c>
      <c r="U10">
        <v>112.39013534858728</v>
      </c>
      <c r="V10">
        <v>104.38829606968005</v>
      </c>
      <c r="W10">
        <v>104.33526497382879</v>
      </c>
      <c r="X10">
        <v>32.310019040849454</v>
      </c>
      <c r="Y10">
        <v>23.505560826103448</v>
      </c>
      <c r="Z10">
        <v>25.67849148320861</v>
      </c>
    </row>
    <row r="11" spans="1:26">
      <c r="A11">
        <v>3.90625E-2</v>
      </c>
      <c r="B11">
        <v>-1.4082399653118496</v>
      </c>
      <c r="C11">
        <v>82.219634092157875</v>
      </c>
      <c r="D11">
        <v>86.320388885529582</v>
      </c>
      <c r="E11">
        <v>85.477523142001587</v>
      </c>
      <c r="F11">
        <v>72.56162894162</v>
      </c>
      <c r="G11">
        <v>63.081717612889797</v>
      </c>
      <c r="H11">
        <v>74.857319111912915</v>
      </c>
      <c r="I11">
        <v>9.8331984222186826</v>
      </c>
      <c r="J11">
        <v>12.225161768309629</v>
      </c>
      <c r="K11">
        <v>14.744867959765291</v>
      </c>
      <c r="L11">
        <v>103.59271141168513</v>
      </c>
      <c r="M11">
        <v>78.329904204472044</v>
      </c>
      <c r="N11">
        <v>99.350747973143385</v>
      </c>
      <c r="O11">
        <v>102.81898595933032</v>
      </c>
      <c r="P11">
        <v>110.67538830613786</v>
      </c>
      <c r="Q11">
        <v>95.935571312794536</v>
      </c>
      <c r="R11">
        <v>93.953197359047508</v>
      </c>
      <c r="S11">
        <v>84.240694107355608</v>
      </c>
      <c r="T11">
        <v>91.881302072696528</v>
      </c>
      <c r="U11">
        <v>108.62948236119598</v>
      </c>
      <c r="V11">
        <v>107.40651371515362</v>
      </c>
      <c r="W11">
        <v>105.37116073573326</v>
      </c>
      <c r="X11">
        <v>47.023350597164217</v>
      </c>
      <c r="Y11">
        <v>48.074657708964487</v>
      </c>
      <c r="Z11">
        <v>50.845660205388953</v>
      </c>
    </row>
    <row r="12" spans="1:26">
      <c r="A12">
        <v>1.953125E-2</v>
      </c>
      <c r="B12">
        <v>-1.7092699609758308</v>
      </c>
      <c r="C12">
        <v>97.526875218537796</v>
      </c>
      <c r="D12">
        <v>91.747224405774404</v>
      </c>
      <c r="E12">
        <v>91.188293472917096</v>
      </c>
      <c r="F12">
        <v>99.15258354004996</v>
      </c>
      <c r="G12">
        <v>96.413300058569163</v>
      </c>
      <c r="H12">
        <v>87.453283881946987</v>
      </c>
      <c r="I12">
        <v>38.421875747935076</v>
      </c>
      <c r="J12">
        <v>52.720929750722846</v>
      </c>
      <c r="K12">
        <v>38.937991136589822</v>
      </c>
      <c r="L12">
        <v>155.00651217022093</v>
      </c>
      <c r="M12">
        <v>125.54035295033819</v>
      </c>
      <c r="N12">
        <v>120.94889786073601</v>
      </c>
      <c r="O12">
        <v>95.010147795307773</v>
      </c>
      <c r="P12">
        <v>114.20483538405767</v>
      </c>
      <c r="Q12">
        <v>99.866312321201391</v>
      </c>
      <c r="R12">
        <v>86.697824744979229</v>
      </c>
      <c r="S12">
        <v>84.538327409808616</v>
      </c>
      <c r="T12">
        <v>83.590729637820729</v>
      </c>
      <c r="U12">
        <v>106.02607850228907</v>
      </c>
      <c r="V12">
        <v>100.79129118789115</v>
      </c>
      <c r="W12">
        <v>104.96871002672702</v>
      </c>
      <c r="X12">
        <v>84.860088449665952</v>
      </c>
      <c r="Y12">
        <v>81.943867231873213</v>
      </c>
      <c r="Z12">
        <v>79.910422978187583</v>
      </c>
    </row>
    <row r="13" spans="1:26">
      <c r="C13">
        <v>97.139882587697741</v>
      </c>
      <c r="D13">
        <v>106.4886991316327</v>
      </c>
      <c r="E13">
        <v>105.10477983221556</v>
      </c>
      <c r="F13">
        <v>100.20185233382134</v>
      </c>
      <c r="G13">
        <v>91.430458099349579</v>
      </c>
      <c r="H13">
        <v>97.254042082124002</v>
      </c>
      <c r="I13">
        <v>102.62851623255771</v>
      </c>
      <c r="J13">
        <v>104.75041920086419</v>
      </c>
      <c r="K13">
        <v>93.75638982143866</v>
      </c>
      <c r="L13">
        <v>152.42722122874613</v>
      </c>
      <c r="M13">
        <v>128.64261795672891</v>
      </c>
      <c r="N13">
        <v>154.02143479220712</v>
      </c>
      <c r="O13">
        <v>94.937185262491951</v>
      </c>
      <c r="P13">
        <v>113.70379520617688</v>
      </c>
      <c r="Q13">
        <v>91.192083103401302</v>
      </c>
      <c r="R13">
        <v>98.446541472893131</v>
      </c>
      <c r="S13">
        <v>85.797446613940437</v>
      </c>
      <c r="T13">
        <v>103.02663298142356</v>
      </c>
      <c r="U13">
        <v>104.8226305050263</v>
      </c>
      <c r="V13">
        <v>107.40553768271464</v>
      </c>
      <c r="W13">
        <v>102.77849323365513</v>
      </c>
      <c r="X13">
        <v>99.124388433328846</v>
      </c>
      <c r="Y13">
        <v>100.3098317851298</v>
      </c>
      <c r="Z13">
        <v>107.58643618926966</v>
      </c>
    </row>
    <row r="15" spans="1:26">
      <c r="A15" s="14" t="s">
        <v>140</v>
      </c>
    </row>
    <row r="16" spans="1:26">
      <c r="B16" s="239" t="s">
        <v>23</v>
      </c>
      <c r="C16" s="239"/>
      <c r="D16" s="239"/>
      <c r="E16" s="239"/>
      <c r="F16" s="239"/>
      <c r="G16" s="239"/>
      <c r="H16" s="239"/>
      <c r="I16" s="239"/>
      <c r="J16" s="239"/>
    </row>
    <row r="17" spans="1:13">
      <c r="A17" t="s">
        <v>49</v>
      </c>
      <c r="B17" t="s">
        <v>0</v>
      </c>
      <c r="K17" t="s">
        <v>33</v>
      </c>
      <c r="L17" t="s">
        <v>34</v>
      </c>
      <c r="M17" t="s">
        <v>36</v>
      </c>
    </row>
    <row r="18" spans="1:13">
      <c r="A18">
        <v>0</v>
      </c>
      <c r="B18">
        <v>1.0191199736236953</v>
      </c>
      <c r="C18">
        <v>1.0623976786920082</v>
      </c>
      <c r="D18">
        <v>0.91848234768429349</v>
      </c>
      <c r="E18">
        <v>1.0362334025576596</v>
      </c>
      <c r="F18">
        <v>1.080237842406254</v>
      </c>
      <c r="G18">
        <v>0.88352875503609163</v>
      </c>
      <c r="H18">
        <v>0.99921572168625383</v>
      </c>
      <c r="I18">
        <v>0.95189086472122075</v>
      </c>
      <c r="J18">
        <v>1.0488934135925216</v>
      </c>
      <c r="K18">
        <v>1</v>
      </c>
      <c r="L18">
        <v>6.7939645032760509E-2</v>
      </c>
    </row>
    <row r="19" spans="1:13">
      <c r="A19">
        <v>0.04</v>
      </c>
      <c r="B19">
        <v>0.89958025429728683</v>
      </c>
      <c r="C19">
        <v>0.99125208435176326</v>
      </c>
      <c r="D19">
        <v>1.0550591618787595</v>
      </c>
      <c r="E19">
        <v>1.082736607363777</v>
      </c>
      <c r="F19">
        <v>1.1604483626890725</v>
      </c>
      <c r="G19">
        <v>1.0978510471521961</v>
      </c>
      <c r="H19">
        <v>0.82866912847949392</v>
      </c>
      <c r="I19">
        <v>0.72641609910309624</v>
      </c>
      <c r="J19">
        <v>0.63678050852985113</v>
      </c>
      <c r="K19">
        <v>0.94208813931614399</v>
      </c>
      <c r="L19">
        <v>0.18072865650520473</v>
      </c>
      <c r="M19">
        <v>0.38155636652545644</v>
      </c>
    </row>
    <row r="20" spans="1:13">
      <c r="A20">
        <v>0.1</v>
      </c>
      <c r="B20">
        <v>1.0027698787700465</v>
      </c>
      <c r="C20">
        <v>1.1518801101837282</v>
      </c>
      <c r="D20">
        <v>1.1126428449924166</v>
      </c>
      <c r="E20">
        <v>1.2125259812486162</v>
      </c>
      <c r="F20">
        <v>1.3641626431093816</v>
      </c>
      <c r="G20">
        <v>1.6110660705084896</v>
      </c>
      <c r="H20">
        <v>0.99460901656418077</v>
      </c>
      <c r="I20">
        <v>1.008493241029889</v>
      </c>
      <c r="J20">
        <v>0.8902000055959568</v>
      </c>
      <c r="K20">
        <v>1.1498166435558561</v>
      </c>
      <c r="L20">
        <v>0.22279449974534643</v>
      </c>
      <c r="M20">
        <v>7.1582688702118702E-2</v>
      </c>
    </row>
    <row r="21" spans="1:13">
      <c r="A21">
        <v>0.2</v>
      </c>
      <c r="B21">
        <v>1.1412835195780562</v>
      </c>
      <c r="C21">
        <v>1.395379199302295</v>
      </c>
      <c r="D21">
        <v>1.347847461232152</v>
      </c>
      <c r="E21">
        <v>1.1903196049109606</v>
      </c>
      <c r="F21">
        <v>1.4553326922906491</v>
      </c>
      <c r="G21">
        <v>1.4155365432873424</v>
      </c>
      <c r="H21">
        <v>1.046472752751987</v>
      </c>
      <c r="I21">
        <v>0.89846533568672582</v>
      </c>
      <c r="J21">
        <v>0.82104588069144635</v>
      </c>
      <c r="K21">
        <v>1.1901869988590683</v>
      </c>
      <c r="L21">
        <v>0.23250197921956703</v>
      </c>
      <c r="M21">
        <v>3.1590022119547513E-2</v>
      </c>
    </row>
    <row r="22" spans="1:13">
      <c r="A22">
        <v>0.5</v>
      </c>
      <c r="E22">
        <v>1.269871333928992</v>
      </c>
      <c r="F22">
        <v>1.4188109084054763</v>
      </c>
      <c r="G22">
        <v>1.5312207946116858</v>
      </c>
      <c r="H22">
        <v>0.92586135896765442</v>
      </c>
      <c r="I22">
        <v>0.91946596740591457</v>
      </c>
      <c r="J22">
        <v>0.86385919350592599</v>
      </c>
      <c r="K22">
        <v>1.1548482594709413</v>
      </c>
      <c r="L22">
        <v>0.28881735869911768</v>
      </c>
      <c r="M22">
        <v>0.13992375562497972</v>
      </c>
    </row>
    <row r="24" spans="1:13">
      <c r="B24" s="239" t="s">
        <v>24</v>
      </c>
      <c r="C24" s="239"/>
      <c r="D24" s="239"/>
      <c r="E24" s="239"/>
      <c r="F24" s="239"/>
      <c r="G24" s="239"/>
      <c r="H24" s="239"/>
      <c r="I24" s="239"/>
      <c r="J24" s="239"/>
    </row>
    <row r="25" spans="1:13">
      <c r="A25" t="s">
        <v>49</v>
      </c>
      <c r="B25" t="s">
        <v>0</v>
      </c>
      <c r="K25" t="s">
        <v>33</v>
      </c>
      <c r="L25" t="s">
        <v>34</v>
      </c>
      <c r="M25" t="s">
        <v>36</v>
      </c>
    </row>
    <row r="26" spans="1:13">
      <c r="A26">
        <v>0</v>
      </c>
      <c r="B26">
        <v>1.0191199736236953</v>
      </c>
      <c r="C26">
        <v>1.0623976786920082</v>
      </c>
      <c r="D26">
        <v>0.91848234768429349</v>
      </c>
      <c r="E26">
        <v>1.0735941493392116</v>
      </c>
      <c r="F26">
        <v>1.0298603461786335</v>
      </c>
      <c r="G26">
        <v>0.89654550448215109</v>
      </c>
      <c r="H26">
        <v>0.96641503651483951</v>
      </c>
      <c r="I26">
        <v>1.1256160514969717</v>
      </c>
      <c r="J26">
        <v>0.90796891198818153</v>
      </c>
      <c r="K26">
        <v>0.99999999999999845</v>
      </c>
      <c r="L26">
        <v>8.1617864463713954E-2</v>
      </c>
    </row>
    <row r="27" spans="1:13">
      <c r="A27">
        <v>0.04</v>
      </c>
      <c r="B27">
        <v>1.6252450192868431</v>
      </c>
      <c r="C27">
        <v>1.8540205473983087</v>
      </c>
      <c r="D27">
        <v>1.7908658013051539</v>
      </c>
      <c r="E27">
        <v>0.98562816055349589</v>
      </c>
      <c r="F27">
        <v>1.071116483560913</v>
      </c>
      <c r="G27">
        <v>1.0936229177605425</v>
      </c>
      <c r="H27">
        <v>0.69610723441514855</v>
      </c>
      <c r="I27">
        <v>0.84520984301725566</v>
      </c>
      <c r="J27">
        <v>0.78316135033202394</v>
      </c>
      <c r="K27">
        <v>1.1938863730699649</v>
      </c>
      <c r="L27">
        <v>0.44508187092826723</v>
      </c>
      <c r="M27">
        <v>0.21693883443419404</v>
      </c>
    </row>
    <row r="28" spans="1:13">
      <c r="A28">
        <v>0.1</v>
      </c>
      <c r="B28">
        <v>1.0648551764635745</v>
      </c>
      <c r="C28">
        <v>1.0501950005774245</v>
      </c>
      <c r="D28">
        <v>1.2840107071368037</v>
      </c>
      <c r="E28">
        <v>0.71158863847616405</v>
      </c>
      <c r="F28">
        <v>0.89447643572231539</v>
      </c>
      <c r="G28">
        <v>1.0490732250794939</v>
      </c>
      <c r="H28">
        <v>0.83550177996283026</v>
      </c>
      <c r="I28">
        <v>1.014461987133823</v>
      </c>
      <c r="J28">
        <v>0.90796891198818153</v>
      </c>
      <c r="K28">
        <v>0.97912576250451222</v>
      </c>
      <c r="L28">
        <v>0.16428985885005684</v>
      </c>
      <c r="M28">
        <v>0.7372687933756058</v>
      </c>
    </row>
    <row r="29" spans="1:13">
      <c r="A29">
        <v>0.2</v>
      </c>
      <c r="B29">
        <v>1.5771543953998735</v>
      </c>
      <c r="C29">
        <v>1.610293761815669</v>
      </c>
      <c r="D29">
        <v>1.9417048228789344</v>
      </c>
      <c r="E29">
        <v>0.86800908505480923</v>
      </c>
      <c r="F29">
        <v>1.1140253390792234</v>
      </c>
      <c r="G29">
        <v>1.0109993347230901</v>
      </c>
      <c r="H29">
        <v>0.72734654518155661</v>
      </c>
      <c r="I29">
        <v>0.82399918006175776</v>
      </c>
      <c r="J29">
        <v>0.93349539258891645</v>
      </c>
      <c r="K29">
        <v>1.1785586507537589</v>
      </c>
      <c r="L29">
        <v>0.42510415521342421</v>
      </c>
      <c r="M29">
        <v>0.23375428806943363</v>
      </c>
    </row>
    <row r="30" spans="1:13">
      <c r="A30">
        <v>0.5</v>
      </c>
      <c r="E30">
        <v>0.87809486480012922</v>
      </c>
      <c r="F30">
        <v>0.96089367966018158</v>
      </c>
      <c r="G30">
        <v>1.0588136614310555</v>
      </c>
      <c r="H30">
        <v>0.80517901277899107</v>
      </c>
      <c r="I30">
        <v>0.77237933659262337</v>
      </c>
      <c r="J30">
        <v>0.71567747253752956</v>
      </c>
      <c r="K30">
        <v>0.8651730046334184</v>
      </c>
      <c r="L30">
        <v>0.12758133411004516</v>
      </c>
      <c r="M30">
        <v>2.5927353929425238E-2</v>
      </c>
    </row>
    <row r="32" spans="1:13">
      <c r="A32" s="14" t="s">
        <v>141</v>
      </c>
    </row>
    <row r="33" spans="1:13">
      <c r="B33" s="239" t="s">
        <v>23</v>
      </c>
      <c r="C33" s="239"/>
      <c r="D33" s="239"/>
      <c r="E33" s="239"/>
      <c r="F33" s="239"/>
      <c r="G33" s="239"/>
      <c r="H33" s="239"/>
      <c r="I33" s="239"/>
      <c r="J33" s="239"/>
    </row>
    <row r="34" spans="1:13">
      <c r="A34" t="s">
        <v>49</v>
      </c>
      <c r="B34" t="s">
        <v>0</v>
      </c>
      <c r="K34" t="s">
        <v>33</v>
      </c>
      <c r="L34" t="s">
        <v>34</v>
      </c>
      <c r="M34" t="s">
        <v>36</v>
      </c>
    </row>
    <row r="35" spans="1:13">
      <c r="A35">
        <v>0</v>
      </c>
      <c r="B35">
        <v>0.94678218968893113</v>
      </c>
      <c r="C35">
        <v>1.1259201163359329</v>
      </c>
      <c r="D35">
        <v>0.92729769397513684</v>
      </c>
      <c r="E35">
        <v>1.0472723118409011</v>
      </c>
      <c r="F35">
        <v>1.0842042901591542</v>
      </c>
      <c r="G35">
        <v>0.86852339799993672</v>
      </c>
      <c r="H35">
        <v>0.98547281122060482</v>
      </c>
      <c r="I35">
        <v>1.1800827054176219</v>
      </c>
      <c r="J35">
        <v>0.83444448336176769</v>
      </c>
      <c r="K35">
        <v>0.99999999999999867</v>
      </c>
      <c r="L35">
        <v>0.11759794654291342</v>
      </c>
    </row>
    <row r="36" spans="1:13">
      <c r="A36">
        <v>1.7500000000000002E-2</v>
      </c>
      <c r="B36">
        <v>0.66947610663569146</v>
      </c>
      <c r="C36">
        <v>0.80168338094743241</v>
      </c>
      <c r="D36">
        <v>0.79614574933548476</v>
      </c>
      <c r="E36">
        <v>1.1354807810205916</v>
      </c>
      <c r="F36">
        <v>1.397940820014024</v>
      </c>
      <c r="G36">
        <v>1.4174553466386661</v>
      </c>
      <c r="H36">
        <v>0.90472713063561583</v>
      </c>
      <c r="I36">
        <v>0.86187744250474863</v>
      </c>
      <c r="J36">
        <v>0.94314705659166109</v>
      </c>
      <c r="K36">
        <v>0.99199264603599069</v>
      </c>
      <c r="L36">
        <v>0.26737682770070104</v>
      </c>
      <c r="M36">
        <v>0.93547551775786686</v>
      </c>
    </row>
    <row r="37" spans="1:13">
      <c r="A37">
        <v>0.05</v>
      </c>
      <c r="B37">
        <v>0.55649391039771856</v>
      </c>
      <c r="C37">
        <v>0.62608819557060646</v>
      </c>
      <c r="D37">
        <v>0.63482806108345158</v>
      </c>
      <c r="E37">
        <v>0.92656876473879612</v>
      </c>
      <c r="F37">
        <v>0.99307181326207639</v>
      </c>
      <c r="G37">
        <v>1.1809680660399149</v>
      </c>
      <c r="H37">
        <v>0.89433545322695296</v>
      </c>
      <c r="I37">
        <v>1.1010560968966574</v>
      </c>
      <c r="J37">
        <v>0.99232731668858609</v>
      </c>
      <c r="K37">
        <v>0.87841529754497338</v>
      </c>
      <c r="L37">
        <v>0.22260909218346012</v>
      </c>
      <c r="M37">
        <v>0.16670701222986256</v>
      </c>
    </row>
    <row r="38" spans="1:13">
      <c r="A38">
        <v>0.1</v>
      </c>
      <c r="B38">
        <v>0.59231552494420336</v>
      </c>
      <c r="C38">
        <v>0.76548064529217386</v>
      </c>
      <c r="D38">
        <v>0.93590746872792663</v>
      </c>
      <c r="E38">
        <v>1.0046107519117939</v>
      </c>
      <c r="F38">
        <v>1.4913683405204303</v>
      </c>
      <c r="G38">
        <v>1.4505867948212479</v>
      </c>
      <c r="H38">
        <v>1.1531295791756846</v>
      </c>
      <c r="I38">
        <v>1.2020981041037841</v>
      </c>
      <c r="J38">
        <v>1.521563601868537</v>
      </c>
      <c r="K38">
        <v>1.1241178679295316</v>
      </c>
      <c r="L38">
        <v>0.32929471459959458</v>
      </c>
      <c r="M38">
        <v>0.30273185143477593</v>
      </c>
    </row>
    <row r="39" spans="1:13">
      <c r="A39">
        <v>0.2</v>
      </c>
      <c r="B39">
        <v>0.6304429833548193</v>
      </c>
      <c r="C39">
        <v>0.72418881789910372</v>
      </c>
      <c r="D39">
        <v>0.67102471321980939</v>
      </c>
      <c r="E39">
        <v>0.79873533219424842</v>
      </c>
      <c r="F39">
        <v>0.7661981450112888</v>
      </c>
      <c r="G39">
        <v>0.7661981450112888</v>
      </c>
      <c r="H39">
        <v>0.91245780910469998</v>
      </c>
      <c r="I39">
        <v>1.373474149304678</v>
      </c>
      <c r="J39">
        <v>1.1710719826384803</v>
      </c>
      <c r="K39">
        <v>0.868199119748713</v>
      </c>
      <c r="L39">
        <v>0.24768224796332011</v>
      </c>
      <c r="M39">
        <v>0.32338015983603752</v>
      </c>
    </row>
    <row r="41" spans="1:13">
      <c r="B41" s="239" t="s">
        <v>24</v>
      </c>
      <c r="C41" s="239"/>
      <c r="D41" s="239"/>
      <c r="E41" s="239"/>
      <c r="F41" s="239"/>
      <c r="G41" s="239"/>
    </row>
    <row r="42" spans="1:13">
      <c r="A42" t="s">
        <v>49</v>
      </c>
      <c r="B42" t="s">
        <v>0</v>
      </c>
      <c r="H42" t="s">
        <v>33</v>
      </c>
      <c r="I42" t="s">
        <v>34</v>
      </c>
      <c r="J42" t="s">
        <v>36</v>
      </c>
    </row>
    <row r="43" spans="1:13">
      <c r="A43">
        <v>0</v>
      </c>
      <c r="B43">
        <v>0.9557880247208641</v>
      </c>
      <c r="C43">
        <v>0.92323037582920287</v>
      </c>
      <c r="D43">
        <v>1.1209815994499326</v>
      </c>
      <c r="E43">
        <v>1.0383457366005151</v>
      </c>
      <c r="F43">
        <v>1.08243987832139</v>
      </c>
      <c r="G43">
        <v>0.87921438507810268</v>
      </c>
      <c r="H43">
        <v>1.0000000000000011</v>
      </c>
      <c r="I43">
        <v>9.5226797892205575E-2</v>
      </c>
    </row>
    <row r="44" spans="1:13">
      <c r="A44">
        <v>1.7500000000000002E-2</v>
      </c>
      <c r="B44">
        <v>0.4448618425509549</v>
      </c>
      <c r="C44">
        <v>0.50748224855650137</v>
      </c>
      <c r="D44">
        <v>0.55149865161946332</v>
      </c>
      <c r="E44">
        <v>0.95106788711143264</v>
      </c>
      <c r="F44">
        <v>1.2902228113518845</v>
      </c>
      <c r="G44">
        <v>1.2902228113518845</v>
      </c>
      <c r="H44">
        <v>0.83922604209035345</v>
      </c>
      <c r="I44">
        <v>0.39183386472334603</v>
      </c>
      <c r="J44">
        <v>0.35178789483229655</v>
      </c>
    </row>
    <row r="45" spans="1:13">
      <c r="A45">
        <v>0.05</v>
      </c>
      <c r="B45">
        <v>0.80001332250306323</v>
      </c>
      <c r="C45">
        <v>0.70129625563523501</v>
      </c>
      <c r="D45">
        <v>0.88153877283556847</v>
      </c>
      <c r="E45">
        <v>1.0216871961698584</v>
      </c>
      <c r="F45">
        <v>1.1899933922438193</v>
      </c>
      <c r="G45">
        <v>1.1736104015618489</v>
      </c>
      <c r="H45">
        <v>0.96135655682489884</v>
      </c>
      <c r="I45">
        <v>0.20049945701523694</v>
      </c>
      <c r="J45">
        <v>0.67881425434061071</v>
      </c>
    </row>
    <row r="46" spans="1:13">
      <c r="A46">
        <v>0.1</v>
      </c>
      <c r="B46">
        <v>0.83166839164240103</v>
      </c>
      <c r="C46">
        <v>1.0098075066452603</v>
      </c>
      <c r="D46">
        <v>0.82592363843225913</v>
      </c>
      <c r="E46">
        <v>1.0287935926051253</v>
      </c>
      <c r="F46">
        <v>1.5167187245240565</v>
      </c>
      <c r="G46">
        <v>1.2578444837505505</v>
      </c>
      <c r="H46">
        <v>1.0784593895999421</v>
      </c>
      <c r="I46">
        <v>0.26687455156556517</v>
      </c>
      <c r="J46">
        <v>0.51300193064465527</v>
      </c>
    </row>
    <row r="49" spans="1:13">
      <c r="A49" s="14" t="s">
        <v>142</v>
      </c>
    </row>
    <row r="50" spans="1:13">
      <c r="E50" t="s">
        <v>33</v>
      </c>
      <c r="F50" t="s">
        <v>34</v>
      </c>
      <c r="G50" t="s">
        <v>144</v>
      </c>
    </row>
    <row r="51" spans="1:13">
      <c r="A51" s="8" t="s">
        <v>143</v>
      </c>
      <c r="B51">
        <v>1.0087747169792216</v>
      </c>
      <c r="C51">
        <v>1.1831262439747283</v>
      </c>
      <c r="D51">
        <v>0.8080990390460504</v>
      </c>
      <c r="E51">
        <v>1</v>
      </c>
      <c r="F51">
        <v>0.18766751943984236</v>
      </c>
    </row>
    <row r="52" spans="1:13">
      <c r="A52" s="8" t="s">
        <v>146</v>
      </c>
      <c r="B52">
        <v>0.21652477628765937</v>
      </c>
      <c r="C52">
        <v>0.21954734952628746</v>
      </c>
      <c r="D52">
        <v>0.25749280453565698</v>
      </c>
      <c r="E52">
        <v>0.23118831011653462</v>
      </c>
      <c r="F52">
        <v>2.2830435984228334E-2</v>
      </c>
      <c r="G52">
        <v>2.1415658168752014E-3</v>
      </c>
    </row>
    <row r="53" spans="1:13">
      <c r="A53" s="8" t="s">
        <v>147</v>
      </c>
      <c r="B53">
        <v>0.12919337739800557</v>
      </c>
      <c r="C53">
        <v>0.12393057139235446</v>
      </c>
      <c r="D53">
        <v>0.12222438259368912</v>
      </c>
      <c r="E53">
        <v>0.12511611046134971</v>
      </c>
      <c r="F53">
        <v>3.6326091599197729E-3</v>
      </c>
      <c r="G53">
        <v>1.2788562384976258E-3</v>
      </c>
    </row>
    <row r="54" spans="1:13">
      <c r="A54" s="8" t="s">
        <v>148</v>
      </c>
      <c r="B54">
        <v>0.14943645307508957</v>
      </c>
      <c r="C54">
        <v>0.15686593793437717</v>
      </c>
      <c r="D54">
        <v>0.18654608949313659</v>
      </c>
      <c r="E54">
        <v>0.16428282683420112</v>
      </c>
      <c r="F54">
        <v>1.9635146026555521E-2</v>
      </c>
      <c r="G54">
        <v>1.5524575698317793E-3</v>
      </c>
    </row>
    <row r="56" spans="1:13">
      <c r="A56" t="s">
        <v>145</v>
      </c>
      <c r="B56">
        <v>1.0144608558088835</v>
      </c>
      <c r="C56">
        <v>1.0648964852251173</v>
      </c>
      <c r="D56">
        <v>0.92064265896600173</v>
      </c>
      <c r="E56">
        <v>1.0000000000000009</v>
      </c>
      <c r="F56">
        <v>7.3206071200705367E-2</v>
      </c>
    </row>
    <row r="57" spans="1:13">
      <c r="A57" t="s">
        <v>151</v>
      </c>
      <c r="B57">
        <v>0.85305649706490549</v>
      </c>
      <c r="C57">
        <v>0.92064265896600173</v>
      </c>
      <c r="D57">
        <v>1.1492663558092686</v>
      </c>
      <c r="E57">
        <v>0.97432183728005872</v>
      </c>
      <c r="F57">
        <v>0.15522938105491838</v>
      </c>
      <c r="G57">
        <v>0.80831336776847384</v>
      </c>
    </row>
    <row r="58" spans="1:13">
      <c r="A58" t="s">
        <v>150</v>
      </c>
      <c r="B58">
        <v>0.83164892119398015</v>
      </c>
      <c r="C58">
        <v>0.98900281426821857</v>
      </c>
      <c r="D58">
        <v>0.98217127281587524</v>
      </c>
      <c r="E58">
        <v>0.93427433609269128</v>
      </c>
      <c r="F58">
        <v>8.894183114262505E-2</v>
      </c>
      <c r="G58">
        <v>0.37897822885037402</v>
      </c>
    </row>
    <row r="59" spans="1:13">
      <c r="A59" t="s">
        <v>149</v>
      </c>
      <c r="B59">
        <v>0.85700757700586516</v>
      </c>
      <c r="C59">
        <v>0.90587246979299485</v>
      </c>
      <c r="D59">
        <v>1.1788497606341848</v>
      </c>
      <c r="E59">
        <v>0.98057660247768152</v>
      </c>
      <c r="F59">
        <v>0.17343912007038673</v>
      </c>
      <c r="G59">
        <v>0.86685535280280168</v>
      </c>
    </row>
    <row r="61" spans="1:13">
      <c r="A61" s="14" t="s">
        <v>167</v>
      </c>
    </row>
    <row r="62" spans="1:13">
      <c r="B62" s="239" t="s">
        <v>23</v>
      </c>
      <c r="C62" s="239"/>
      <c r="D62" s="239"/>
      <c r="E62" s="239"/>
      <c r="F62" s="239"/>
      <c r="G62" s="239"/>
      <c r="H62" s="239"/>
      <c r="I62" s="239"/>
      <c r="J62" s="239"/>
      <c r="K62" t="s">
        <v>81</v>
      </c>
      <c r="L62" t="s">
        <v>34</v>
      </c>
      <c r="M62" t="s">
        <v>36</v>
      </c>
    </row>
    <row r="63" spans="1:13">
      <c r="A63" t="s">
        <v>152</v>
      </c>
      <c r="B63">
        <v>0.99885649290813372</v>
      </c>
      <c r="C63">
        <v>1.1315884245387002</v>
      </c>
      <c r="D63">
        <v>0.86955508255316682</v>
      </c>
      <c r="E63">
        <v>1.0824284890561033</v>
      </c>
      <c r="F63">
        <v>0.9554628705601893</v>
      </c>
      <c r="G63">
        <v>0.96210864038370714</v>
      </c>
      <c r="H63">
        <v>0.97677689091876529</v>
      </c>
      <c r="I63">
        <v>0.98357091147779807</v>
      </c>
      <c r="J63">
        <v>1.0396521976034325</v>
      </c>
      <c r="K63">
        <v>0.99999999999999956</v>
      </c>
      <c r="L63">
        <v>7.658980752113026E-2</v>
      </c>
    </row>
    <row r="64" spans="1:13">
      <c r="A64" t="s">
        <v>154</v>
      </c>
      <c r="B64">
        <v>2.1018834262102528</v>
      </c>
      <c r="C64">
        <v>2.3484073178318829</v>
      </c>
      <c r="D64">
        <v>1.9611265810185847</v>
      </c>
      <c r="E64">
        <v>1.6751284376762046</v>
      </c>
      <c r="F64">
        <v>1.5521540124838389</v>
      </c>
      <c r="G64">
        <v>1.6867798773758964</v>
      </c>
      <c r="H64">
        <v>1.0348590673514471</v>
      </c>
      <c r="I64">
        <v>1.0493051615876676</v>
      </c>
      <c r="J64">
        <v>1.0493051615876676</v>
      </c>
      <c r="K64">
        <v>1.6065498936803826</v>
      </c>
      <c r="L64">
        <v>0.48520677758189923</v>
      </c>
      <c r="M64">
        <v>1.9244434443115091E-3</v>
      </c>
    </row>
    <row r="65" spans="1:13">
      <c r="A65" t="s">
        <v>156</v>
      </c>
      <c r="B65">
        <v>0.9738595307595207</v>
      </c>
      <c r="C65">
        <v>1.0656883504228818</v>
      </c>
      <c r="D65">
        <v>0.96045211881759696</v>
      </c>
      <c r="E65">
        <v>0.94552664982660783</v>
      </c>
      <c r="F65">
        <v>0.94552664982660783</v>
      </c>
      <c r="G65">
        <v>1.1089467003467781</v>
      </c>
      <c r="H65">
        <v>0.88617626698548024</v>
      </c>
      <c r="I65">
        <v>0.97648216215973815</v>
      </c>
      <c r="J65">
        <v>1.1373415708547847</v>
      </c>
      <c r="K65">
        <v>0.99999999999999944</v>
      </c>
      <c r="L65">
        <v>8.4215520892074333E-2</v>
      </c>
    </row>
    <row r="66" spans="1:13">
      <c r="A66" t="s">
        <v>3</v>
      </c>
      <c r="B66">
        <v>1.2702556946071055</v>
      </c>
      <c r="C66">
        <v>1.3241980691413606</v>
      </c>
      <c r="D66">
        <v>1.2355204858382289</v>
      </c>
      <c r="E66">
        <v>1.2767918606939488</v>
      </c>
      <c r="F66">
        <v>1.3402697176845761</v>
      </c>
      <c r="G66">
        <v>1.3684316334741098</v>
      </c>
      <c r="H66">
        <v>1.0250296168794053</v>
      </c>
      <c r="I66">
        <v>1.0321592616892297</v>
      </c>
      <c r="J66">
        <v>1.0910109603380309</v>
      </c>
      <c r="K66">
        <v>1.2181852555939994</v>
      </c>
      <c r="L66">
        <v>0.13381514961113289</v>
      </c>
      <c r="M66">
        <v>7.6947545914558791E-4</v>
      </c>
    </row>
    <row r="67" spans="1:13">
      <c r="A67" t="s">
        <v>5</v>
      </c>
      <c r="B67">
        <v>0.98704572871568896</v>
      </c>
      <c r="C67">
        <v>0.94029726698153215</v>
      </c>
      <c r="D67">
        <v>1.0726570043027777</v>
      </c>
      <c r="E67">
        <v>0.95878964845369008</v>
      </c>
      <c r="F67">
        <v>1.0064574900669341</v>
      </c>
      <c r="G67">
        <v>1.0347528614793751</v>
      </c>
      <c r="K67">
        <v>0.99999999999999967</v>
      </c>
      <c r="L67">
        <v>4.8906080158146924E-2</v>
      </c>
    </row>
    <row r="68" spans="1:13">
      <c r="A68" t="s">
        <v>6</v>
      </c>
      <c r="B68">
        <v>1.7546567438913294</v>
      </c>
      <c r="C68">
        <v>1.5704617766555811</v>
      </c>
      <c r="D68">
        <v>1.2668000503125647</v>
      </c>
      <c r="E68">
        <v>0.68110678298760963</v>
      </c>
      <c r="F68">
        <v>0.69061467935957788</v>
      </c>
      <c r="G68">
        <v>0.72999217515958714</v>
      </c>
      <c r="K68">
        <v>1.1156053680610416</v>
      </c>
      <c r="L68">
        <v>0.48088345485879591</v>
      </c>
      <c r="M68">
        <v>0.57096723884077261</v>
      </c>
    </row>
    <row r="69" spans="1:13">
      <c r="A69" t="s">
        <v>158</v>
      </c>
      <c r="B69">
        <v>0.95244726709873717</v>
      </c>
      <c r="C69">
        <v>0.94586823325526892</v>
      </c>
      <c r="D69">
        <v>1.101684499645992</v>
      </c>
      <c r="E69">
        <v>0.96777712223905243</v>
      </c>
      <c r="F69">
        <v>0.99498504049538816</v>
      </c>
      <c r="G69">
        <v>1.0372378372655577</v>
      </c>
      <c r="K69">
        <v>0.99999999999999944</v>
      </c>
      <c r="L69">
        <v>5.9968939026443679E-2</v>
      </c>
    </row>
    <row r="70" spans="1:13">
      <c r="A70" t="s">
        <v>160</v>
      </c>
      <c r="B70">
        <v>0.60278320436959854</v>
      </c>
      <c r="C70">
        <v>0.75770654982971064</v>
      </c>
      <c r="D70">
        <v>0.55853172107689453</v>
      </c>
      <c r="E70">
        <v>1.145581479091365</v>
      </c>
      <c r="F70">
        <v>1.185980322705614</v>
      </c>
      <c r="G70">
        <v>1.185980322705614</v>
      </c>
      <c r="K70">
        <v>0.90609393329646615</v>
      </c>
      <c r="L70">
        <v>0.29961400893852147</v>
      </c>
      <c r="M70">
        <v>0.46892308183569009</v>
      </c>
    </row>
    <row r="71" spans="1:13">
      <c r="A71" t="s">
        <v>10</v>
      </c>
      <c r="B71">
        <v>0.83766760374802252</v>
      </c>
      <c r="C71">
        <v>0.93591523964744217</v>
      </c>
      <c r="D71">
        <v>1.2264171566045272</v>
      </c>
      <c r="E71">
        <v>0.92057039700037424</v>
      </c>
      <c r="F71">
        <v>1.1652180502170613</v>
      </c>
      <c r="G71">
        <v>0.91421155278256427</v>
      </c>
      <c r="K71">
        <v>0.99999999999999867</v>
      </c>
      <c r="L71">
        <v>0.15664553349101135</v>
      </c>
    </row>
    <row r="72" spans="1:13">
      <c r="A72" t="s">
        <v>162</v>
      </c>
      <c r="B72">
        <v>1.7065899427418556</v>
      </c>
      <c r="C72">
        <v>1.8805001886108212</v>
      </c>
      <c r="D72">
        <v>1.7790615831041923</v>
      </c>
      <c r="E72">
        <v>0.68805698313579089</v>
      </c>
      <c r="F72">
        <v>0.77410434682630591</v>
      </c>
      <c r="G72">
        <v>0.82966449616242555</v>
      </c>
      <c r="K72">
        <v>1.2763295900968987</v>
      </c>
      <c r="L72">
        <v>0.56580740560343201</v>
      </c>
      <c r="M72">
        <v>0.2757587331843</v>
      </c>
    </row>
    <row r="73" spans="1:13">
      <c r="A73" t="s">
        <v>164</v>
      </c>
      <c r="B73">
        <v>1.1009814780615721</v>
      </c>
      <c r="C73">
        <v>0.90675845550948619</v>
      </c>
      <c r="D73">
        <v>0.99226006642894704</v>
      </c>
      <c r="E73">
        <v>0.99033733874021657</v>
      </c>
      <c r="F73">
        <v>0.85618350089526585</v>
      </c>
      <c r="G73">
        <v>1.153479160364518</v>
      </c>
      <c r="H73">
        <v>0.7813257898050624</v>
      </c>
      <c r="I73">
        <v>1.1439279127270108</v>
      </c>
      <c r="J73">
        <v>1.0747462974679267</v>
      </c>
      <c r="K73">
        <v>1.0000000000000007</v>
      </c>
      <c r="L73">
        <v>0.13105543648453719</v>
      </c>
    </row>
    <row r="74" spans="1:13">
      <c r="A74" t="s">
        <v>14</v>
      </c>
      <c r="B74">
        <v>0.68402621968749622</v>
      </c>
      <c r="C74">
        <v>0.61647894693129301</v>
      </c>
      <c r="D74">
        <v>0.65616180922391543</v>
      </c>
      <c r="E74">
        <v>0.53811705583513592</v>
      </c>
      <c r="F74">
        <v>0.61813417683366889</v>
      </c>
      <c r="G74">
        <v>0.63551229393136055</v>
      </c>
      <c r="H74">
        <v>0.62373111722021668</v>
      </c>
      <c r="I74">
        <v>0.60667515701923636</v>
      </c>
      <c r="J74">
        <v>0.63243807914546446</v>
      </c>
      <c r="K74">
        <v>0.6234749839808652</v>
      </c>
      <c r="L74">
        <v>3.9695495712257195E-2</v>
      </c>
      <c r="M74">
        <v>3.7177493439154448E-7</v>
      </c>
    </row>
    <row r="76" spans="1:13">
      <c r="B76" s="239" t="s">
        <v>24</v>
      </c>
      <c r="C76" s="239"/>
      <c r="D76" s="239"/>
      <c r="E76" s="239"/>
      <c r="F76" s="239"/>
      <c r="G76" s="239"/>
      <c r="H76" s="239"/>
      <c r="I76" s="239"/>
      <c r="J76" s="239"/>
      <c r="K76" t="s">
        <v>81</v>
      </c>
      <c r="L76" t="s">
        <v>34</v>
      </c>
      <c r="M76" t="s">
        <v>36</v>
      </c>
    </row>
    <row r="77" spans="1:13">
      <c r="A77" t="s">
        <v>153</v>
      </c>
      <c r="B77">
        <v>0.99885649290813372</v>
      </c>
      <c r="C77">
        <v>1.1315884245387002</v>
      </c>
      <c r="D77">
        <v>0.86955508255316682</v>
      </c>
      <c r="E77">
        <v>0.94944133164074884</v>
      </c>
      <c r="F77">
        <v>0.98976008016288142</v>
      </c>
      <c r="G77">
        <v>1.0607985881963695</v>
      </c>
      <c r="H77">
        <v>1.034752861479374</v>
      </c>
      <c r="I77">
        <v>1.0064574900669332</v>
      </c>
      <c r="J77">
        <v>0.95878964845368908</v>
      </c>
      <c r="K77">
        <v>1</v>
      </c>
      <c r="L77">
        <v>9.0211086680031249E-2</v>
      </c>
    </row>
    <row r="78" spans="1:13">
      <c r="A78" t="s">
        <v>155</v>
      </c>
      <c r="B78">
        <v>2.0538763424080759</v>
      </c>
      <c r="C78">
        <v>2.5462063164058151</v>
      </c>
      <c r="D78">
        <v>2.6727952502776211</v>
      </c>
      <c r="E78">
        <v>1.4524455637497105</v>
      </c>
      <c r="F78">
        <v>1.4829645325180756</v>
      </c>
      <c r="G78">
        <v>1.6340862050452332</v>
      </c>
      <c r="H78">
        <v>1.0564952186806584</v>
      </c>
      <c r="I78">
        <v>1.164157486363395</v>
      </c>
      <c r="J78">
        <v>1.1886189098098339</v>
      </c>
      <c r="K78">
        <v>1.9737290350674221</v>
      </c>
      <c r="L78">
        <v>0.53866332865490252</v>
      </c>
      <c r="M78">
        <v>1.4055264156253005E-3</v>
      </c>
    </row>
    <row r="79" spans="1:13">
      <c r="A79" t="s">
        <v>157</v>
      </c>
      <c r="B79">
        <v>0.94834572371865999</v>
      </c>
      <c r="C79">
        <v>0.84293015574294494</v>
      </c>
      <c r="D79">
        <v>1.2087241205383943</v>
      </c>
      <c r="E79">
        <v>0.93852199925593183</v>
      </c>
      <c r="F79">
        <v>1.012879442177588</v>
      </c>
      <c r="G79">
        <v>1.0485985585664772</v>
      </c>
      <c r="K79">
        <v>0.99999999999999944</v>
      </c>
      <c r="L79">
        <v>0.12426753657222211</v>
      </c>
    </row>
    <row r="80" spans="1:13">
      <c r="A80" t="s">
        <v>4</v>
      </c>
      <c r="B80">
        <v>1.0474042286498677</v>
      </c>
      <c r="C80">
        <v>1.0843408590043404</v>
      </c>
      <c r="D80">
        <v>1.3630309623089454</v>
      </c>
      <c r="E80">
        <v>0.75008663128530328</v>
      </c>
      <c r="F80">
        <v>0.91075135055972856</v>
      </c>
      <c r="G80">
        <v>0.83227322748038124</v>
      </c>
      <c r="K80">
        <v>0.99798120988142769</v>
      </c>
      <c r="L80">
        <v>0.21894376054789494</v>
      </c>
      <c r="M80">
        <v>0.98471502663371024</v>
      </c>
    </row>
    <row r="81" spans="1:13">
      <c r="A81" t="s">
        <v>5</v>
      </c>
      <c r="B81">
        <v>0.92932358913304969</v>
      </c>
      <c r="C81">
        <v>1.1283799478729937</v>
      </c>
      <c r="D81">
        <v>0.94229646299394942</v>
      </c>
      <c r="E81">
        <v>0.95685698911955752</v>
      </c>
      <c r="F81">
        <v>0.90524187137938805</v>
      </c>
      <c r="G81">
        <v>1.1379011395010596</v>
      </c>
      <c r="K81">
        <v>0.99999999999999967</v>
      </c>
      <c r="L81">
        <v>0.10455946715158443</v>
      </c>
    </row>
    <row r="82" spans="1:13">
      <c r="A82" t="s">
        <v>7</v>
      </c>
      <c r="B82">
        <v>1.0287693741139561</v>
      </c>
      <c r="C82">
        <v>1.2319294174656061</v>
      </c>
      <c r="D82">
        <v>1.0799163756078798</v>
      </c>
      <c r="E82">
        <v>0.53454200345889613</v>
      </c>
      <c r="F82">
        <v>0.59311148857597484</v>
      </c>
      <c r="G82">
        <v>0.55339258650089074</v>
      </c>
      <c r="K82">
        <v>0.83694354095386736</v>
      </c>
      <c r="L82">
        <v>0.31085324341510212</v>
      </c>
      <c r="M82">
        <v>0.25124680119211507</v>
      </c>
    </row>
    <row r="83" spans="1:13">
      <c r="A83" t="s">
        <v>159</v>
      </c>
      <c r="B83">
        <v>0.95244726709873717</v>
      </c>
      <c r="C83">
        <v>0.94586823325526892</v>
      </c>
      <c r="D83">
        <v>1.101684499645992</v>
      </c>
      <c r="E83">
        <v>0.94457586512007086</v>
      </c>
      <c r="F83">
        <v>0.9778862610659339</v>
      </c>
      <c r="G83">
        <v>1.077537873814002</v>
      </c>
      <c r="K83">
        <v>1.0000000000000009</v>
      </c>
      <c r="L83">
        <v>7.0857917127120348E-2</v>
      </c>
    </row>
    <row r="84" spans="1:13">
      <c r="A84" t="s">
        <v>161</v>
      </c>
      <c r="B84">
        <v>1.0592509755924544</v>
      </c>
      <c r="C84">
        <v>0.81962986460125342</v>
      </c>
      <c r="D84">
        <v>1.0161014542461213</v>
      </c>
      <c r="E84">
        <v>0.83764174359984878</v>
      </c>
      <c r="F84">
        <v>0.79796935370099364</v>
      </c>
      <c r="G84">
        <v>0.84346800267705568</v>
      </c>
      <c r="K84">
        <v>0.89567689906962122</v>
      </c>
      <c r="L84">
        <v>0.11196634852140301</v>
      </c>
      <c r="M84">
        <v>8.2634672189408606E-2</v>
      </c>
    </row>
    <row r="85" spans="1:13">
      <c r="A85" t="s">
        <v>10</v>
      </c>
      <c r="B85">
        <v>0.92516385596661599</v>
      </c>
      <c r="C85">
        <v>1.0553933581196375</v>
      </c>
      <c r="D85">
        <v>1.0194427859137469</v>
      </c>
      <c r="E85">
        <v>0.94243912415043729</v>
      </c>
      <c r="F85">
        <v>1.0751003572456361</v>
      </c>
      <c r="G85">
        <v>0.98246051860392625</v>
      </c>
      <c r="K85">
        <v>1.0000000000000002</v>
      </c>
      <c r="L85">
        <v>6.051090149101692E-2</v>
      </c>
    </row>
    <row r="86" spans="1:13">
      <c r="A86" t="s">
        <v>163</v>
      </c>
      <c r="B86">
        <v>0.57346637797353084</v>
      </c>
      <c r="C86">
        <v>0.63630078625674957</v>
      </c>
      <c r="D86">
        <v>0.72586884934024964</v>
      </c>
      <c r="E86">
        <v>0.70684771562701743</v>
      </c>
      <c r="F86">
        <v>0.66871868643945909</v>
      </c>
      <c r="G86">
        <v>0.75234763204866895</v>
      </c>
      <c r="K86">
        <v>0.67725834128094586</v>
      </c>
      <c r="L86">
        <v>6.5421911958540066E-2</v>
      </c>
      <c r="M86">
        <v>4.7103218202680076E-6</v>
      </c>
    </row>
    <row r="87" spans="1:13">
      <c r="A87" t="s">
        <v>165</v>
      </c>
      <c r="B87">
        <v>0.96688551488279972</v>
      </c>
      <c r="C87">
        <v>0.91472943486308744</v>
      </c>
      <c r="D87">
        <v>1.1183850502541148</v>
      </c>
      <c r="E87">
        <v>1.0169543523994875</v>
      </c>
      <c r="F87">
        <v>0.92290555488569304</v>
      </c>
      <c r="G87">
        <v>1.0601400927148195</v>
      </c>
      <c r="H87">
        <v>1.0043695248064035</v>
      </c>
      <c r="I87">
        <v>0.97015701167548862</v>
      </c>
      <c r="J87">
        <v>1.0254734635181078</v>
      </c>
      <c r="K87">
        <v>1.0000000000000002</v>
      </c>
      <c r="L87">
        <v>6.4989505743533377E-2</v>
      </c>
    </row>
    <row r="88" spans="1:13">
      <c r="A88" t="s">
        <v>166</v>
      </c>
      <c r="B88">
        <v>0.85940911342954585</v>
      </c>
      <c r="C88">
        <v>0.81305056342568804</v>
      </c>
      <c r="D88">
        <v>0.84172272962408357</v>
      </c>
      <c r="E88">
        <v>0.44676505670007599</v>
      </c>
      <c r="F88">
        <v>0.52762625334593793</v>
      </c>
      <c r="G88">
        <v>0.53871280250765763</v>
      </c>
      <c r="H88">
        <v>0.51989426980365028</v>
      </c>
      <c r="I88">
        <v>0.63564367440324998</v>
      </c>
      <c r="J88">
        <v>0.61399131735737533</v>
      </c>
      <c r="K88">
        <v>0.64409064228858492</v>
      </c>
      <c r="L88">
        <v>0.1557144141579532</v>
      </c>
      <c r="M88">
        <v>1.0039000535299778E-5</v>
      </c>
    </row>
    <row r="90" spans="1:13">
      <c r="A90" s="14" t="s">
        <v>168</v>
      </c>
    </row>
    <row r="91" spans="1:13">
      <c r="B91" s="239" t="s">
        <v>23</v>
      </c>
      <c r="C91" s="239"/>
      <c r="D91" s="239"/>
      <c r="E91" s="239"/>
      <c r="F91" s="239"/>
      <c r="G91" s="239"/>
      <c r="H91" s="239"/>
      <c r="I91" s="239"/>
      <c r="J91" s="239"/>
      <c r="K91" t="s">
        <v>81</v>
      </c>
      <c r="L91" t="s">
        <v>34</v>
      </c>
      <c r="M91" t="s">
        <v>36</v>
      </c>
    </row>
    <row r="92" spans="1:13">
      <c r="A92" t="s">
        <v>152</v>
      </c>
      <c r="B92">
        <v>1.1282446728566562</v>
      </c>
      <c r="C92">
        <v>0.95533588793936808</v>
      </c>
      <c r="D92">
        <v>0.91641943920397673</v>
      </c>
      <c r="E92">
        <v>0.94794709192179349</v>
      </c>
      <c r="F92">
        <v>1.1041058161564143</v>
      </c>
      <c r="G92">
        <v>0.94794709192179349</v>
      </c>
      <c r="H92">
        <v>0.97246891184284057</v>
      </c>
      <c r="I92">
        <v>1.0137655440785831</v>
      </c>
      <c r="J92">
        <v>1.0137655440785831</v>
      </c>
      <c r="K92">
        <v>1.0000000000000009</v>
      </c>
      <c r="L92">
        <v>7.3161859790739747E-2</v>
      </c>
    </row>
    <row r="93" spans="1:13">
      <c r="A93" t="s">
        <v>154</v>
      </c>
      <c r="B93">
        <v>1.5992697502984361</v>
      </c>
      <c r="C93">
        <v>1.5341220885835665</v>
      </c>
      <c r="D93">
        <v>1.5447927515638251</v>
      </c>
      <c r="E93">
        <v>2.3179965914092988</v>
      </c>
      <c r="F93">
        <v>2.0319690740204592</v>
      </c>
      <c r="G93">
        <v>2.1036263086638258</v>
      </c>
      <c r="H93">
        <v>0.96798551809711098</v>
      </c>
      <c r="I93">
        <v>1.0374611904159283</v>
      </c>
      <c r="J93">
        <v>0.98149809237402807</v>
      </c>
      <c r="K93">
        <v>1.5687468183807198</v>
      </c>
      <c r="L93">
        <v>0.50655578330885531</v>
      </c>
      <c r="M93">
        <v>4.2092624887342363E-3</v>
      </c>
    </row>
    <row r="94" spans="1:13">
      <c r="A94" t="s">
        <v>156</v>
      </c>
      <c r="B94">
        <v>0.96451248834062042</v>
      </c>
      <c r="C94">
        <v>0.95785011392637254</v>
      </c>
      <c r="D94">
        <v>1.077637397733008</v>
      </c>
      <c r="E94">
        <v>1.0440391425765811</v>
      </c>
      <c r="F94">
        <v>1.0084753366342658</v>
      </c>
      <c r="G94">
        <v>0.9474855207891516</v>
      </c>
      <c r="H94">
        <v>1.0106802233217809</v>
      </c>
      <c r="I94">
        <v>1.0463217844252104</v>
      </c>
      <c r="J94">
        <v>0.94299799225300962</v>
      </c>
      <c r="K94">
        <v>1</v>
      </c>
      <c r="L94">
        <v>4.9170104755081601E-2</v>
      </c>
    </row>
    <row r="95" spans="1:13">
      <c r="A95" t="s">
        <v>3</v>
      </c>
      <c r="B95">
        <v>1.0876430467494416</v>
      </c>
      <c r="C95">
        <v>0.90200363753848312</v>
      </c>
      <c r="D95">
        <v>1.1338306362532138</v>
      </c>
      <c r="E95">
        <v>1.0320473302341659</v>
      </c>
      <c r="F95">
        <v>1.1691897892848384</v>
      </c>
      <c r="G95">
        <v>1.098480405181842</v>
      </c>
      <c r="H95">
        <v>1.2186861245736524</v>
      </c>
      <c r="I95">
        <v>1.2529480550280698</v>
      </c>
      <c r="J95">
        <v>1.2019081125668034</v>
      </c>
      <c r="K95">
        <v>1.1218596819345013</v>
      </c>
      <c r="L95">
        <v>0.10809198807643806</v>
      </c>
      <c r="M95">
        <v>7.195785377313431E-3</v>
      </c>
    </row>
    <row r="96" spans="1:13">
      <c r="A96" t="s">
        <v>5</v>
      </c>
      <c r="B96">
        <v>1.1429198272989411</v>
      </c>
      <c r="C96">
        <v>0.9478457520778788</v>
      </c>
      <c r="D96">
        <v>0.90923442062317861</v>
      </c>
      <c r="E96">
        <v>1.0944339831413441</v>
      </c>
      <c r="F96">
        <v>0.94617892563425632</v>
      </c>
      <c r="G96">
        <v>0.9593870912243988</v>
      </c>
      <c r="K96">
        <v>0.99999999999999967</v>
      </c>
      <c r="L96">
        <v>9.4708422632973036E-2</v>
      </c>
    </row>
    <row r="97" spans="1:13">
      <c r="A97" t="s">
        <v>6</v>
      </c>
      <c r="B97">
        <v>1.5397799670026693</v>
      </c>
      <c r="C97">
        <v>1.7810452936460632</v>
      </c>
      <c r="D97">
        <v>1.6502953067784703</v>
      </c>
      <c r="E97">
        <v>1.0187863955144836</v>
      </c>
      <c r="F97">
        <v>0.99782007467230716</v>
      </c>
      <c r="G97">
        <v>0.9505613183438788</v>
      </c>
      <c r="K97">
        <v>1.3230480593263121</v>
      </c>
      <c r="L97">
        <v>0.37441146395107822</v>
      </c>
      <c r="M97">
        <v>6.7629997310609175E-2</v>
      </c>
    </row>
    <row r="98" spans="1:13">
      <c r="A98" t="s">
        <v>158</v>
      </c>
      <c r="B98">
        <v>0.98618543182393981</v>
      </c>
      <c r="C98">
        <v>1.0069072840880269</v>
      </c>
      <c r="D98">
        <v>1.0069072840880269</v>
      </c>
      <c r="E98">
        <v>1.0185038991523059</v>
      </c>
      <c r="F98">
        <v>1.0044818549980097</v>
      </c>
      <c r="G98">
        <v>0.97701424584968388</v>
      </c>
      <c r="K98">
        <v>0.999999999999999</v>
      </c>
      <c r="L98">
        <v>1.5343334987916407E-2</v>
      </c>
    </row>
    <row r="99" spans="1:13">
      <c r="A99" t="s">
        <v>160</v>
      </c>
      <c r="B99">
        <v>0.82355154043242207</v>
      </c>
      <c r="C99">
        <v>0.74222620679858187</v>
      </c>
      <c r="D99">
        <v>0.77374540738650366</v>
      </c>
      <c r="E99">
        <v>1.3101979866086075</v>
      </c>
      <c r="F99">
        <v>1.337728031404539</v>
      </c>
      <c r="G99">
        <v>1.2481443870040212</v>
      </c>
      <c r="K99">
        <v>1.0392655932724457</v>
      </c>
      <c r="L99">
        <v>0.28683809301685037</v>
      </c>
      <c r="M99">
        <v>0.74466710670310177</v>
      </c>
    </row>
    <row r="100" spans="1:13">
      <c r="A100" t="s">
        <v>10</v>
      </c>
      <c r="B100">
        <v>1.2149795033802957</v>
      </c>
      <c r="C100">
        <v>0.89560344073659948</v>
      </c>
      <c r="D100">
        <v>0.88941705588310571</v>
      </c>
      <c r="E100">
        <v>0.99686841390761016</v>
      </c>
      <c r="F100">
        <v>0.90467718095179217</v>
      </c>
      <c r="G100">
        <v>1.0984544051405976</v>
      </c>
      <c r="K100">
        <v>1.0000000000000002</v>
      </c>
      <c r="L100">
        <v>0.1327651554765592</v>
      </c>
    </row>
    <row r="101" spans="1:13">
      <c r="A101" t="s">
        <v>162</v>
      </c>
      <c r="B101">
        <v>1.6444425901946511</v>
      </c>
      <c r="C101">
        <v>1.78707309218718</v>
      </c>
      <c r="D101">
        <v>1.2812914195648391</v>
      </c>
      <c r="E101">
        <v>0.98998254078987102</v>
      </c>
      <c r="F101">
        <v>1.2617927682242567</v>
      </c>
      <c r="G101">
        <v>1.1530659152753415</v>
      </c>
      <c r="K101">
        <v>1.3529413877060232</v>
      </c>
      <c r="L101">
        <v>0.30284464852137777</v>
      </c>
      <c r="M101">
        <v>2.5841241702182449E-2</v>
      </c>
    </row>
    <row r="102" spans="1:13">
      <c r="A102" t="s">
        <v>164</v>
      </c>
      <c r="B102">
        <v>1.0228319997273871</v>
      </c>
      <c r="C102">
        <v>1.0228319997273871</v>
      </c>
      <c r="D102">
        <v>0.95433600054521817</v>
      </c>
      <c r="E102">
        <v>1.1209815994499335</v>
      </c>
      <c r="F102">
        <v>0.9557880247208651</v>
      </c>
      <c r="G102">
        <v>0.92323037582920153</v>
      </c>
      <c r="H102">
        <v>0.9449488045464306</v>
      </c>
      <c r="I102">
        <v>0.99192852530206121</v>
      </c>
      <c r="J102">
        <v>1.0631226701515082</v>
      </c>
      <c r="K102">
        <v>0.99999999999999922</v>
      </c>
      <c r="L102">
        <v>6.3926595541199074E-2</v>
      </c>
    </row>
    <row r="103" spans="1:13">
      <c r="A103" t="s">
        <v>14</v>
      </c>
      <c r="B103">
        <v>1.4102026874202038</v>
      </c>
      <c r="C103">
        <v>1.5431759183448979</v>
      </c>
      <c r="D103">
        <v>1.5539095556912679</v>
      </c>
      <c r="E103">
        <v>1.0753174267761678</v>
      </c>
      <c r="F103">
        <v>1.0903282986631153</v>
      </c>
      <c r="G103">
        <v>1.0243882407058067</v>
      </c>
      <c r="H103">
        <v>1.1837037637756955</v>
      </c>
      <c r="I103">
        <v>1.2254469868559978</v>
      </c>
      <c r="J103">
        <v>1.2425535893027659</v>
      </c>
      <c r="K103">
        <v>1.2610029408373242</v>
      </c>
      <c r="L103">
        <v>0.19838462194145506</v>
      </c>
      <c r="M103">
        <v>1.7232193121462444E-3</v>
      </c>
    </row>
    <row r="105" spans="1:13">
      <c r="B105" s="239" t="s">
        <v>24</v>
      </c>
      <c r="C105" s="239"/>
      <c r="D105" s="239"/>
      <c r="E105" s="239"/>
      <c r="F105" s="239"/>
      <c r="G105" s="239"/>
      <c r="H105" s="239"/>
      <c r="I105" s="239"/>
      <c r="J105" s="239"/>
      <c r="K105" t="s">
        <v>81</v>
      </c>
      <c r="L105" t="s">
        <v>34</v>
      </c>
      <c r="M105" t="s">
        <v>36</v>
      </c>
    </row>
    <row r="106" spans="1:13">
      <c r="A106" t="s">
        <v>153</v>
      </c>
      <c r="B106">
        <v>1.1282446728566562</v>
      </c>
      <c r="C106">
        <v>0.95533588793936808</v>
      </c>
      <c r="D106">
        <v>0.91641943920397673</v>
      </c>
      <c r="E106">
        <v>1.0230910451118518</v>
      </c>
      <c r="F106">
        <v>0.96790310652454858</v>
      </c>
      <c r="G106">
        <v>1.0090058483635993</v>
      </c>
      <c r="H106">
        <v>1.0727563194271152</v>
      </c>
      <c r="I106">
        <v>0.94692521744804914</v>
      </c>
      <c r="J106">
        <v>0.98031846312483406</v>
      </c>
      <c r="K106">
        <v>1.0000000000000002</v>
      </c>
      <c r="L106">
        <v>7.3582336746169458E-2</v>
      </c>
    </row>
    <row r="107" spans="1:13">
      <c r="A107" t="s">
        <v>155</v>
      </c>
      <c r="B107">
        <v>2.1645692649825232</v>
      </c>
      <c r="C107">
        <v>2.0478073050039178</v>
      </c>
      <c r="D107">
        <v>2.2409026352615151</v>
      </c>
      <c r="E107">
        <v>1.9402840461149635</v>
      </c>
      <c r="F107">
        <v>1.9402840461149635</v>
      </c>
      <c r="G107">
        <v>1.9673694020436203</v>
      </c>
      <c r="H107">
        <v>1.3391544850681256</v>
      </c>
      <c r="I107">
        <v>1.2846028477593527</v>
      </c>
      <c r="J107">
        <v>1.275729447726859</v>
      </c>
      <c r="K107">
        <v>2.0502027832535838</v>
      </c>
      <c r="L107">
        <v>0.12686803427650378</v>
      </c>
      <c r="M107">
        <v>7.7111174756041522E-9</v>
      </c>
    </row>
    <row r="108" spans="1:13">
      <c r="A108" t="s">
        <v>157</v>
      </c>
      <c r="B108">
        <v>0.91363263986166832</v>
      </c>
      <c r="C108">
        <v>0.94585182532538714</v>
      </c>
      <c r="D108">
        <v>1.1405155348129448</v>
      </c>
      <c r="E108">
        <v>1.0228319997273871</v>
      </c>
      <c r="F108">
        <v>1.0228319997273871</v>
      </c>
      <c r="G108">
        <v>0.95433600054521828</v>
      </c>
      <c r="K108">
        <v>0.99999999999999878</v>
      </c>
      <c r="L108">
        <v>8.1564407079232404E-2</v>
      </c>
    </row>
    <row r="109" spans="1:13">
      <c r="A109" t="s">
        <v>4</v>
      </c>
      <c r="B109">
        <v>1.4773579611823426</v>
      </c>
      <c r="C109">
        <v>1.7814097938949331</v>
      </c>
      <c r="D109">
        <v>1.6970386597519307</v>
      </c>
      <c r="E109">
        <v>0.9654248507315295</v>
      </c>
      <c r="F109">
        <v>1.1480901014903746</v>
      </c>
      <c r="G109">
        <v>0.94555669460128833</v>
      </c>
      <c r="K109">
        <v>1.3358130102753998</v>
      </c>
      <c r="L109">
        <v>0.36709745509213321</v>
      </c>
      <c r="M109">
        <v>5.357108127813822E-2</v>
      </c>
    </row>
    <row r="110" spans="1:13">
      <c r="A110" t="s">
        <v>5</v>
      </c>
      <c r="B110">
        <v>1.037156336356595</v>
      </c>
      <c r="C110">
        <v>1.0018269840614313</v>
      </c>
      <c r="D110">
        <v>0.96101667958197379</v>
      </c>
      <c r="E110">
        <v>0.98389939768327839</v>
      </c>
      <c r="F110">
        <v>1.0917047352553064</v>
      </c>
      <c r="G110">
        <v>0.92439586706140431</v>
      </c>
      <c r="K110">
        <v>0.99999999999999822</v>
      </c>
      <c r="L110">
        <v>5.8802386437326777E-2</v>
      </c>
    </row>
    <row r="111" spans="1:13">
      <c r="A111" t="s">
        <v>7</v>
      </c>
      <c r="B111">
        <v>1.1245127685811949</v>
      </c>
      <c r="C111">
        <v>1.1561271256296213</v>
      </c>
      <c r="D111">
        <v>1.2651426314331771</v>
      </c>
      <c r="E111">
        <v>1.0766749135590468</v>
      </c>
      <c r="F111">
        <v>1.061852011859493</v>
      </c>
      <c r="G111">
        <v>0.98389939768327839</v>
      </c>
      <c r="K111">
        <v>1.1113681414576353</v>
      </c>
      <c r="L111">
        <v>9.5631050862551525E-2</v>
      </c>
      <c r="M111">
        <v>3.5452557000256117E-2</v>
      </c>
    </row>
    <row r="112" spans="1:13">
      <c r="A112" t="s">
        <v>159</v>
      </c>
      <c r="B112">
        <v>0.98618543182393981</v>
      </c>
      <c r="C112">
        <v>1.0069072840880269</v>
      </c>
      <c r="D112">
        <v>1.0069072840880269</v>
      </c>
      <c r="E112">
        <v>0.99998398509189812</v>
      </c>
      <c r="F112">
        <v>1.006939423756122</v>
      </c>
      <c r="G112">
        <v>0.99307659115198543</v>
      </c>
      <c r="K112">
        <v>0.99999999999999989</v>
      </c>
      <c r="L112">
        <v>8.7447457305231228E-3</v>
      </c>
    </row>
    <row r="113" spans="1:13">
      <c r="A113" t="s">
        <v>161</v>
      </c>
      <c r="B113">
        <v>1.519149843986938</v>
      </c>
      <c r="C113">
        <v>1.5510704114768543</v>
      </c>
      <c r="D113">
        <v>1.4878861922768205</v>
      </c>
      <c r="E113">
        <v>1.130251288112756</v>
      </c>
      <c r="F113">
        <v>1.1460290081268198</v>
      </c>
      <c r="G113">
        <v>1.0400432774242152</v>
      </c>
      <c r="K113">
        <v>1.3124050035674006</v>
      </c>
      <c r="L113">
        <v>0.23045177861931496</v>
      </c>
      <c r="M113">
        <v>7.7711726804697984E-3</v>
      </c>
    </row>
    <row r="114" spans="1:13">
      <c r="A114" t="s">
        <v>10</v>
      </c>
      <c r="B114">
        <v>0.9970153339165444</v>
      </c>
      <c r="C114">
        <v>0.95640103624323691</v>
      </c>
      <c r="D114">
        <v>1.0465836298402182</v>
      </c>
      <c r="E114">
        <v>0.9970153339165444</v>
      </c>
      <c r="F114">
        <v>0.95640103624323691</v>
      </c>
      <c r="G114">
        <v>1.0465836298402182</v>
      </c>
      <c r="H114">
        <v>0.96451248834062031</v>
      </c>
      <c r="I114">
        <v>0.95785011392637209</v>
      </c>
      <c r="J114">
        <v>1.0776373977330078</v>
      </c>
      <c r="K114">
        <v>1</v>
      </c>
      <c r="L114">
        <v>4.6399308708906371E-2</v>
      </c>
    </row>
    <row r="115" spans="1:13">
      <c r="A115" t="s">
        <v>163</v>
      </c>
      <c r="B115">
        <v>1.2360075864135813</v>
      </c>
      <c r="C115">
        <v>1.2360075864135813</v>
      </c>
      <c r="D115">
        <v>1.0250452501877156</v>
      </c>
      <c r="E115">
        <v>1.2360075864135813</v>
      </c>
      <c r="F115">
        <v>1.2360075864135813</v>
      </c>
      <c r="G115">
        <v>1.0250452501877156</v>
      </c>
      <c r="H115">
        <v>1.3405934808100999</v>
      </c>
      <c r="I115">
        <v>1.2335975655496676</v>
      </c>
      <c r="J115">
        <v>1.4568696720714918</v>
      </c>
      <c r="K115">
        <v>1.2250201738290016</v>
      </c>
      <c r="L115">
        <v>0.13585276215560724</v>
      </c>
      <c r="M115">
        <v>2.3968904111768647E-4</v>
      </c>
    </row>
    <row r="116" spans="1:13">
      <c r="A116" t="s">
        <v>165</v>
      </c>
      <c r="B116">
        <v>1.0128794421775893</v>
      </c>
      <c r="C116">
        <v>1.0485985585664783</v>
      </c>
      <c r="D116">
        <v>0.93852199925593294</v>
      </c>
      <c r="E116">
        <v>1.0045621023780731</v>
      </c>
      <c r="F116">
        <v>1.0115493843662458</v>
      </c>
      <c r="G116">
        <v>0.98388851325568127</v>
      </c>
      <c r="H116">
        <v>0.97688764574763542</v>
      </c>
      <c r="I116">
        <v>0.99052448909557844</v>
      </c>
      <c r="J116">
        <v>1.0325878651567859</v>
      </c>
      <c r="K116">
        <v>1.0000000000000002</v>
      </c>
      <c r="L116">
        <v>3.2417126540140645E-2</v>
      </c>
    </row>
    <row r="117" spans="1:13">
      <c r="A117" t="s">
        <v>166</v>
      </c>
      <c r="B117">
        <v>1.7635255378775272</v>
      </c>
      <c r="C117">
        <v>1.8131049891529627</v>
      </c>
      <c r="D117">
        <v>1.6340617102361128</v>
      </c>
      <c r="E117">
        <v>1.1406847165270564</v>
      </c>
      <c r="F117">
        <v>1.0942179200271156</v>
      </c>
      <c r="G117">
        <v>1.0423935687584334</v>
      </c>
      <c r="H117">
        <v>0.86829943424482603</v>
      </c>
      <c r="I117">
        <v>0.87433893442393684</v>
      </c>
      <c r="J117">
        <v>0.93062029115888156</v>
      </c>
      <c r="K117">
        <v>1.2401385669340947</v>
      </c>
      <c r="L117">
        <v>0.38658151595315871</v>
      </c>
      <c r="M117">
        <v>8.1812091053487454E-2</v>
      </c>
    </row>
  </sheetData>
  <mergeCells count="16">
    <mergeCell ref="X2:Z2"/>
    <mergeCell ref="B16:J16"/>
    <mergeCell ref="B24:J24"/>
    <mergeCell ref="B33:J33"/>
    <mergeCell ref="B41:G41"/>
    <mergeCell ref="C2:E2"/>
    <mergeCell ref="F2:H2"/>
    <mergeCell ref="I2:K2"/>
    <mergeCell ref="L2:N2"/>
    <mergeCell ref="O2:Q2"/>
    <mergeCell ref="R2:T2"/>
    <mergeCell ref="B62:J62"/>
    <mergeCell ref="B76:J76"/>
    <mergeCell ref="B91:J91"/>
    <mergeCell ref="B105:J105"/>
    <mergeCell ref="U2:W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9F9C1-259E-4677-9873-3C074B62B9E7}">
  <dimension ref="A1:L16"/>
  <sheetViews>
    <sheetView workbookViewId="0">
      <selection activeCell="O14" sqref="O14"/>
    </sheetView>
  </sheetViews>
  <sheetFormatPr defaultRowHeight="15"/>
  <cols>
    <col min="1" max="1" width="16" customWidth="1"/>
  </cols>
  <sheetData>
    <row r="1" spans="1:12">
      <c r="A1" s="14" t="s">
        <v>170</v>
      </c>
    </row>
    <row r="2" spans="1:12">
      <c r="A2" t="s">
        <v>49</v>
      </c>
      <c r="B2" s="239" t="s">
        <v>76</v>
      </c>
      <c r="C2" s="239"/>
      <c r="D2" s="239"/>
      <c r="E2" t="s">
        <v>81</v>
      </c>
      <c r="F2" t="s">
        <v>34</v>
      </c>
      <c r="H2" s="239" t="s">
        <v>77</v>
      </c>
      <c r="I2" s="239"/>
      <c r="J2" s="239"/>
      <c r="K2" t="s">
        <v>81</v>
      </c>
      <c r="L2" t="s">
        <v>34</v>
      </c>
    </row>
    <row r="3" spans="1:12">
      <c r="A3" s="3">
        <v>0</v>
      </c>
      <c r="B3">
        <v>100</v>
      </c>
      <c r="C3">
        <v>100</v>
      </c>
      <c r="D3">
        <v>100</v>
      </c>
      <c r="E3">
        <v>100</v>
      </c>
      <c r="F3">
        <v>0</v>
      </c>
      <c r="H3">
        <v>100</v>
      </c>
      <c r="I3">
        <v>100</v>
      </c>
      <c r="J3">
        <v>100</v>
      </c>
      <c r="K3">
        <v>100</v>
      </c>
      <c r="L3">
        <v>0</v>
      </c>
    </row>
    <row r="4" spans="1:12">
      <c r="A4" s="3">
        <v>0.01</v>
      </c>
      <c r="B4">
        <v>64.423646038082154</v>
      </c>
      <c r="C4">
        <v>83.649212448846882</v>
      </c>
      <c r="D4">
        <v>109.87446300744878</v>
      </c>
      <c r="E4">
        <v>85.982440498125925</v>
      </c>
      <c r="F4">
        <v>22.815064226146241</v>
      </c>
      <c r="H4">
        <v>56.821679432401517</v>
      </c>
      <c r="I4">
        <v>114.41458372838531</v>
      </c>
      <c r="J4">
        <v>90.490420860924388</v>
      </c>
      <c r="K4">
        <v>87.242228007237074</v>
      </c>
      <c r="L4">
        <v>28.933522494204645</v>
      </c>
    </row>
    <row r="5" spans="1:12">
      <c r="A5" s="3">
        <v>0.05</v>
      </c>
      <c r="B5">
        <v>46.536515751819422</v>
      </c>
      <c r="C5">
        <v>76.858485753373301</v>
      </c>
      <c r="D5">
        <v>48.320507025162826</v>
      </c>
      <c r="E5">
        <v>57.238502843451847</v>
      </c>
      <c r="F5">
        <v>17.014801005449605</v>
      </c>
      <c r="H5">
        <v>41.898940468749196</v>
      </c>
      <c r="I5">
        <v>78.38272258532551</v>
      </c>
      <c r="J5">
        <v>61.347526881893899</v>
      </c>
      <c r="K5">
        <v>60.543063311989535</v>
      </c>
      <c r="L5">
        <v>18.255189963649538</v>
      </c>
    </row>
    <row r="6" spans="1:12">
      <c r="A6" s="3">
        <v>0.1</v>
      </c>
      <c r="B6">
        <v>35.618831091130517</v>
      </c>
      <c r="C6">
        <v>35.054453749431005</v>
      </c>
      <c r="D6">
        <v>54.153334581103863</v>
      </c>
      <c r="E6">
        <v>41.608873140555126</v>
      </c>
      <c r="F6">
        <v>10.867486603213136</v>
      </c>
      <c r="H6">
        <v>32.953835896709165</v>
      </c>
      <c r="I6">
        <v>69.933860125636627</v>
      </c>
      <c r="J6">
        <v>46.764255431420779</v>
      </c>
      <c r="K6">
        <v>49.883983817922193</v>
      </c>
      <c r="L6">
        <v>18.686360718373521</v>
      </c>
    </row>
    <row r="7" spans="1:12">
      <c r="A7" s="3">
        <v>0.5</v>
      </c>
      <c r="B7">
        <v>33.798713060461566</v>
      </c>
      <c r="C7">
        <v>31.171315982420172</v>
      </c>
      <c r="D7">
        <v>24.662333110718361</v>
      </c>
      <c r="E7">
        <v>29.877454051200033</v>
      </c>
      <c r="F7">
        <v>4.7036069849970294</v>
      </c>
      <c r="H7">
        <v>12.833194776500305</v>
      </c>
      <c r="I7">
        <v>24.886641745869781</v>
      </c>
      <c r="J7">
        <v>27.982753030329388</v>
      </c>
      <c r="K7">
        <v>21.90086318423316</v>
      </c>
      <c r="L7">
        <v>8.0039636453376417</v>
      </c>
    </row>
    <row r="8" spans="1:12">
      <c r="A8" s="3">
        <v>1</v>
      </c>
      <c r="B8">
        <v>14.418636335108273</v>
      </c>
      <c r="C8">
        <v>35.618242529530825</v>
      </c>
      <c r="D8">
        <v>17.075612303792052</v>
      </c>
      <c r="E8">
        <v>22.370830389477049</v>
      </c>
      <c r="F8">
        <v>11.549256540179282</v>
      </c>
      <c r="H8">
        <v>7.5444139772805681</v>
      </c>
      <c r="I8">
        <v>17.70717129348915</v>
      </c>
      <c r="J8">
        <v>10.120242997656971</v>
      </c>
      <c r="K8">
        <v>11.790609422808897</v>
      </c>
      <c r="L8">
        <v>5.283275694372187</v>
      </c>
    </row>
    <row r="10" spans="1:12">
      <c r="A10" t="s">
        <v>169</v>
      </c>
      <c r="B10" s="239" t="s">
        <v>76</v>
      </c>
      <c r="C10" s="239"/>
      <c r="D10" s="239"/>
      <c r="E10" t="s">
        <v>81</v>
      </c>
      <c r="F10" t="s">
        <v>34</v>
      </c>
      <c r="H10" s="239" t="s">
        <v>77</v>
      </c>
      <c r="I10" s="239"/>
      <c r="J10" s="239"/>
      <c r="K10" t="s">
        <v>81</v>
      </c>
      <c r="L10" t="s">
        <v>34</v>
      </c>
    </row>
    <row r="11" spans="1:12">
      <c r="A11" s="3">
        <v>0</v>
      </c>
      <c r="B11">
        <v>100.00000000000007</v>
      </c>
      <c r="C11">
        <v>100.00000000000028</v>
      </c>
      <c r="D11">
        <v>100.00000000000003</v>
      </c>
      <c r="E11">
        <v>100.00000000000011</v>
      </c>
      <c r="F11">
        <v>1.381452967679563E-13</v>
      </c>
      <c r="H11">
        <v>100.00000000000003</v>
      </c>
      <c r="I11">
        <v>99.999999999999801</v>
      </c>
      <c r="J11">
        <v>100.00000000000033</v>
      </c>
      <c r="K11">
        <v>99.999999999999915</v>
      </c>
      <c r="L11">
        <v>1.6077746776921858E-13</v>
      </c>
    </row>
    <row r="12" spans="1:12">
      <c r="A12" s="3">
        <v>0.1</v>
      </c>
      <c r="B12">
        <v>86.474876907321658</v>
      </c>
      <c r="C12">
        <v>85.81132633472204</v>
      </c>
      <c r="D12">
        <v>118.96029248157885</v>
      </c>
      <c r="E12">
        <v>97.08216524120752</v>
      </c>
      <c r="F12">
        <v>18.949918561830479</v>
      </c>
      <c r="H12">
        <v>90.438712779698605</v>
      </c>
      <c r="I12">
        <v>79.43870289028736</v>
      </c>
      <c r="J12">
        <v>87.696116748157266</v>
      </c>
      <c r="K12">
        <v>84.938707834992982</v>
      </c>
      <c r="L12">
        <v>7.778181585921776</v>
      </c>
    </row>
    <row r="13" spans="1:12">
      <c r="A13" s="3">
        <v>0.5</v>
      </c>
      <c r="B13">
        <v>75.854997772500795</v>
      </c>
      <c r="C13">
        <v>67.94425051419168</v>
      </c>
      <c r="D13">
        <v>85.661231906655317</v>
      </c>
      <c r="E13">
        <v>76.486826731115926</v>
      </c>
      <c r="F13">
        <v>8.8753739802858007</v>
      </c>
      <c r="H13">
        <v>73.691635678577768</v>
      </c>
      <c r="I13">
        <v>37.214383274112315</v>
      </c>
      <c r="J13">
        <v>71.657307624618255</v>
      </c>
      <c r="K13">
        <v>55.453009476345045</v>
      </c>
      <c r="L13">
        <v>25.793312534250799</v>
      </c>
    </row>
    <row r="14" spans="1:12">
      <c r="A14" s="3">
        <v>1</v>
      </c>
      <c r="B14">
        <v>73.82468030993445</v>
      </c>
      <c r="C14">
        <v>52.250872184527999</v>
      </c>
      <c r="D14">
        <v>95.750891558117942</v>
      </c>
      <c r="E14">
        <v>73.94214801752679</v>
      </c>
      <c r="F14">
        <v>21.750247593359038</v>
      </c>
      <c r="H14">
        <v>52.236415293634877</v>
      </c>
      <c r="I14">
        <v>42.794747674588713</v>
      </c>
      <c r="J14">
        <v>51.65463214278131</v>
      </c>
      <c r="K14">
        <v>47.515581484111792</v>
      </c>
      <c r="L14">
        <v>6.6762671991369871</v>
      </c>
    </row>
    <row r="15" spans="1:12">
      <c r="A15" s="3">
        <v>5</v>
      </c>
      <c r="B15">
        <v>50.557661563984759</v>
      </c>
      <c r="C15">
        <v>24.560842308498639</v>
      </c>
      <c r="D15">
        <v>50.637137676367182</v>
      </c>
      <c r="E15">
        <v>41.918547182950192</v>
      </c>
      <c r="F15">
        <v>15.03226589688092</v>
      </c>
      <c r="H15">
        <v>16.608780275068074</v>
      </c>
      <c r="I15">
        <v>4.3850060802554465</v>
      </c>
      <c r="J15">
        <v>18.645074766609262</v>
      </c>
      <c r="K15">
        <v>10.496893177661761</v>
      </c>
      <c r="L15">
        <v>8.6435136248451396</v>
      </c>
    </row>
    <row r="16" spans="1:12">
      <c r="A16" s="3">
        <v>10</v>
      </c>
      <c r="B16">
        <v>47.323328662361099</v>
      </c>
      <c r="C16">
        <v>10.810250389243297</v>
      </c>
      <c r="D16">
        <v>31.017769978781377</v>
      </c>
      <c r="E16">
        <v>29.717116343461925</v>
      </c>
      <c r="F16">
        <v>18.291254635863801</v>
      </c>
      <c r="H16">
        <v>2.5656637014334556</v>
      </c>
      <c r="I16">
        <v>3.6504974419867651</v>
      </c>
      <c r="J16">
        <v>4.3133939404661286</v>
      </c>
      <c r="K16">
        <v>3.1080805717101105</v>
      </c>
      <c r="L16">
        <v>0.76709329440521068</v>
      </c>
    </row>
  </sheetData>
  <mergeCells count="4">
    <mergeCell ref="B2:D2"/>
    <mergeCell ref="H2:J2"/>
    <mergeCell ref="B10:D10"/>
    <mergeCell ref="H10:J1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648AC-DD06-4823-8325-5C1B2F4BE212}">
  <dimension ref="A1:O38"/>
  <sheetViews>
    <sheetView topLeftCell="A13" workbookViewId="0">
      <selection activeCell="Q33" sqref="Q33"/>
    </sheetView>
  </sheetViews>
  <sheetFormatPr defaultRowHeight="15"/>
  <cols>
    <col min="8" max="8" width="12" bestFit="1" customWidth="1"/>
  </cols>
  <sheetData>
    <row r="1" spans="1:15">
      <c r="A1" s="14" t="s">
        <v>187</v>
      </c>
    </row>
    <row r="2" spans="1:15">
      <c r="B2" s="239" t="s">
        <v>135</v>
      </c>
      <c r="C2" s="239"/>
      <c r="D2" s="239"/>
      <c r="E2" s="239"/>
      <c r="F2" s="239"/>
      <c r="G2" s="239"/>
      <c r="J2" s="239" t="s">
        <v>137</v>
      </c>
      <c r="K2" s="239"/>
      <c r="L2" s="239"/>
      <c r="M2" s="239"/>
      <c r="N2" s="239"/>
      <c r="O2" s="239"/>
    </row>
    <row r="3" spans="1:15" ht="30">
      <c r="A3" s="8" t="s">
        <v>49</v>
      </c>
      <c r="B3" s="239" t="s">
        <v>39</v>
      </c>
      <c r="C3" s="239"/>
      <c r="D3" s="239"/>
      <c r="E3" s="239" t="s">
        <v>38</v>
      </c>
      <c r="F3" s="239"/>
      <c r="G3" s="239"/>
      <c r="I3" s="8" t="s">
        <v>49</v>
      </c>
      <c r="J3" s="239" t="s">
        <v>39</v>
      </c>
      <c r="K3" s="239"/>
      <c r="L3" s="239"/>
      <c r="M3" s="239" t="s">
        <v>38</v>
      </c>
      <c r="N3" s="239"/>
      <c r="O3" s="239"/>
    </row>
    <row r="4" spans="1:15">
      <c r="A4">
        <v>0</v>
      </c>
      <c r="B4">
        <v>3.51</v>
      </c>
      <c r="C4">
        <v>5.0199999999999996</v>
      </c>
      <c r="D4">
        <v>5.0999999999999996</v>
      </c>
      <c r="E4">
        <v>4.76</v>
      </c>
      <c r="F4">
        <v>2.5499999999999998</v>
      </c>
      <c r="G4">
        <v>3.21</v>
      </c>
      <c r="I4">
        <v>0</v>
      </c>
      <c r="J4">
        <v>13.6</v>
      </c>
      <c r="K4">
        <v>14.4</v>
      </c>
      <c r="L4">
        <v>15</v>
      </c>
      <c r="M4">
        <v>3.04</v>
      </c>
      <c r="N4">
        <v>3.24</v>
      </c>
      <c r="O4">
        <v>3.21</v>
      </c>
    </row>
    <row r="5" spans="1:15">
      <c r="A5">
        <v>0.5</v>
      </c>
      <c r="B5">
        <v>9.74</v>
      </c>
      <c r="C5">
        <v>8.25</v>
      </c>
      <c r="D5">
        <v>8.9700000000000006</v>
      </c>
      <c r="E5">
        <v>32.9</v>
      </c>
      <c r="F5">
        <v>32.200000000000003</v>
      </c>
      <c r="G5">
        <v>32.200000000000003</v>
      </c>
      <c r="I5">
        <v>0.5</v>
      </c>
      <c r="J5">
        <v>27.4</v>
      </c>
      <c r="K5">
        <v>31</v>
      </c>
      <c r="L5">
        <v>30.2</v>
      </c>
      <c r="M5">
        <v>7.73</v>
      </c>
      <c r="N5">
        <v>8.06</v>
      </c>
      <c r="O5">
        <v>8.73</v>
      </c>
    </row>
    <row r="6" spans="1:15">
      <c r="A6">
        <v>2</v>
      </c>
      <c r="B6">
        <v>17.399999999999999</v>
      </c>
      <c r="C6">
        <v>15.2</v>
      </c>
      <c r="D6">
        <v>18.3</v>
      </c>
      <c r="E6">
        <v>43.3</v>
      </c>
      <c r="F6">
        <v>44</v>
      </c>
      <c r="G6">
        <v>42.1</v>
      </c>
      <c r="I6">
        <v>5</v>
      </c>
      <c r="J6">
        <v>27.1</v>
      </c>
      <c r="K6">
        <v>29.9</v>
      </c>
      <c r="L6">
        <v>26.7</v>
      </c>
      <c r="M6">
        <v>20.7</v>
      </c>
      <c r="N6">
        <v>22.8</v>
      </c>
      <c r="O6">
        <v>27.7</v>
      </c>
    </row>
    <row r="7" spans="1:15">
      <c r="A7">
        <v>5</v>
      </c>
      <c r="B7">
        <v>15.8</v>
      </c>
      <c r="C7">
        <v>14.5</v>
      </c>
      <c r="D7">
        <v>16.2</v>
      </c>
      <c r="E7">
        <v>54.3</v>
      </c>
      <c r="F7">
        <v>54.8</v>
      </c>
      <c r="G7">
        <v>53.1</v>
      </c>
      <c r="I7">
        <v>10</v>
      </c>
      <c r="J7">
        <v>29.7</v>
      </c>
      <c r="K7">
        <v>30</v>
      </c>
      <c r="L7">
        <v>31</v>
      </c>
      <c r="M7">
        <v>59.9</v>
      </c>
      <c r="N7">
        <v>61</v>
      </c>
      <c r="O7">
        <v>60.1</v>
      </c>
    </row>
    <row r="9" spans="1:15">
      <c r="B9" t="s">
        <v>81</v>
      </c>
      <c r="C9" t="s">
        <v>34</v>
      </c>
      <c r="D9" t="s">
        <v>36</v>
      </c>
      <c r="E9" t="s">
        <v>81</v>
      </c>
      <c r="F9" t="s">
        <v>34</v>
      </c>
      <c r="G9" t="s">
        <v>36</v>
      </c>
      <c r="J9" t="s">
        <v>81</v>
      </c>
      <c r="K9" t="s">
        <v>34</v>
      </c>
      <c r="L9" t="s">
        <v>36</v>
      </c>
      <c r="M9" t="s">
        <v>81</v>
      </c>
      <c r="N9" t="s">
        <v>34</v>
      </c>
      <c r="O9" t="s">
        <v>36</v>
      </c>
    </row>
    <row r="10" spans="1:15">
      <c r="A10">
        <v>0</v>
      </c>
      <c r="B10">
        <v>4.543333333333333</v>
      </c>
      <c r="C10">
        <v>0.89578643288081206</v>
      </c>
      <c r="E10">
        <v>3.5066666666666664</v>
      </c>
      <c r="F10">
        <v>1.1344749152508105</v>
      </c>
      <c r="I10">
        <v>0</v>
      </c>
      <c r="J10">
        <v>14.333333333333334</v>
      </c>
      <c r="K10">
        <v>0.70237691685684944</v>
      </c>
      <c r="M10">
        <v>3.1633333333333336</v>
      </c>
      <c r="N10">
        <v>0.10785793124908963</v>
      </c>
    </row>
    <row r="11" spans="1:15">
      <c r="A11">
        <v>0.5</v>
      </c>
      <c r="B11">
        <v>8.9866666666666664</v>
      </c>
      <c r="C11">
        <v>0.74513980791079304</v>
      </c>
      <c r="D11">
        <v>2.7229846783736332E-3</v>
      </c>
      <c r="E11">
        <v>32.43333333333333</v>
      </c>
      <c r="F11">
        <v>0.40414518843273556</v>
      </c>
      <c r="G11">
        <v>1.9952614527708713E-6</v>
      </c>
      <c r="I11">
        <v>0.5</v>
      </c>
      <c r="J11">
        <v>29.533333333333331</v>
      </c>
      <c r="K11">
        <v>1.8903262505010441</v>
      </c>
      <c r="L11">
        <v>1.9870666449646858E-4</v>
      </c>
      <c r="M11">
        <v>8.1733333333333338</v>
      </c>
      <c r="N11">
        <v>0.50954227825896192</v>
      </c>
      <c r="O11">
        <v>7.603119942770237E-5</v>
      </c>
    </row>
    <row r="12" spans="1:15">
      <c r="A12">
        <v>2</v>
      </c>
      <c r="B12">
        <v>16.966666666666665</v>
      </c>
      <c r="C12">
        <v>1.594783161854092</v>
      </c>
      <c r="D12">
        <v>2.9875175358417747E-4</v>
      </c>
      <c r="E12">
        <v>43.133333333333333</v>
      </c>
      <c r="F12">
        <v>0.96090235369330401</v>
      </c>
      <c r="G12">
        <v>1.3168306766420253E-6</v>
      </c>
      <c r="I12">
        <v>5</v>
      </c>
      <c r="J12">
        <v>27.900000000000002</v>
      </c>
      <c r="K12">
        <v>1.7435595774162684</v>
      </c>
      <c r="L12">
        <v>2.3554919878967614E-4</v>
      </c>
      <c r="M12">
        <v>23.733333333333334</v>
      </c>
      <c r="N12">
        <v>3.5921210076127994</v>
      </c>
      <c r="O12">
        <v>5.8111248942967881E-4</v>
      </c>
    </row>
    <row r="13" spans="1:15">
      <c r="A13">
        <v>5</v>
      </c>
      <c r="B13">
        <v>15.5</v>
      </c>
      <c r="C13">
        <v>0.8888194417315588</v>
      </c>
      <c r="D13">
        <v>1.1392597847176888E-4</v>
      </c>
      <c r="E13">
        <v>54.066666666666663</v>
      </c>
      <c r="F13">
        <v>0.87368949480540814</v>
      </c>
      <c r="G13">
        <v>4.281242774372149E-7</v>
      </c>
      <c r="I13">
        <v>10</v>
      </c>
      <c r="J13">
        <v>30.233333333333334</v>
      </c>
      <c r="K13">
        <v>0.68068592855540488</v>
      </c>
      <c r="L13">
        <v>9.4666923945263476E-6</v>
      </c>
      <c r="M13">
        <v>60.333333333333336</v>
      </c>
      <c r="N13">
        <v>0.58594652770823175</v>
      </c>
      <c r="O13">
        <v>7.8615161167884403E-9</v>
      </c>
    </row>
    <row r="15" spans="1:15">
      <c r="A15" s="14" t="s">
        <v>171</v>
      </c>
    </row>
    <row r="16" spans="1:15">
      <c r="A16" t="s">
        <v>177</v>
      </c>
    </row>
    <row r="17" spans="1:10">
      <c r="B17" t="s">
        <v>178</v>
      </c>
      <c r="C17" t="s">
        <v>179</v>
      </c>
      <c r="D17" t="s">
        <v>180</v>
      </c>
      <c r="E17" t="s">
        <v>33</v>
      </c>
      <c r="F17" t="s">
        <v>34</v>
      </c>
      <c r="G17" t="s">
        <v>36</v>
      </c>
    </row>
    <row r="18" spans="1:10">
      <c r="A18" s="87" t="s">
        <v>172</v>
      </c>
      <c r="B18">
        <v>29.5</v>
      </c>
      <c r="C18">
        <v>27.7</v>
      </c>
      <c r="D18">
        <v>25.3</v>
      </c>
      <c r="E18">
        <v>27.5</v>
      </c>
      <c r="F18">
        <v>2.1071307505705477</v>
      </c>
    </row>
    <row r="19" spans="1:10">
      <c r="A19" s="87" t="s">
        <v>173</v>
      </c>
      <c r="B19">
        <v>50.5</v>
      </c>
      <c r="C19">
        <v>48.9</v>
      </c>
      <c r="D19">
        <v>49.9</v>
      </c>
      <c r="E19">
        <v>49.766666666666673</v>
      </c>
      <c r="F19">
        <v>0.80829037686547667</v>
      </c>
    </row>
    <row r="20" spans="1:10">
      <c r="A20" s="87">
        <v>7035</v>
      </c>
      <c r="B20">
        <v>21.5</v>
      </c>
      <c r="C20">
        <v>21</v>
      </c>
      <c r="D20">
        <v>20.5</v>
      </c>
      <c r="E20">
        <v>21</v>
      </c>
      <c r="F20">
        <v>0.5</v>
      </c>
    </row>
    <row r="21" spans="1:10">
      <c r="A21" s="87" t="s">
        <v>174</v>
      </c>
      <c r="B21">
        <v>26.9</v>
      </c>
      <c r="C21">
        <v>27.9</v>
      </c>
      <c r="D21">
        <v>28</v>
      </c>
      <c r="E21">
        <v>27.599999999999998</v>
      </c>
      <c r="F21">
        <v>0.60827625302982247</v>
      </c>
      <c r="G21">
        <v>2.8782872000654885E-6</v>
      </c>
    </row>
    <row r="22" spans="1:10">
      <c r="A22" s="87">
        <v>7037</v>
      </c>
      <c r="B22">
        <v>19.8</v>
      </c>
      <c r="C22">
        <v>15.9</v>
      </c>
      <c r="D22">
        <v>14.8</v>
      </c>
      <c r="E22">
        <v>16.833333333333332</v>
      </c>
      <c r="F22">
        <v>2.62741951985848</v>
      </c>
    </row>
    <row r="23" spans="1:10">
      <c r="A23" s="87" t="s">
        <v>175</v>
      </c>
      <c r="B23">
        <v>23.8</v>
      </c>
      <c r="C23">
        <v>23.8</v>
      </c>
      <c r="D23">
        <v>29.5</v>
      </c>
      <c r="E23">
        <v>25.7</v>
      </c>
      <c r="F23">
        <v>3.2908965343809076</v>
      </c>
      <c r="G23">
        <v>2.5089099501499464E-4</v>
      </c>
    </row>
    <row r="24" spans="1:10">
      <c r="A24" s="87">
        <v>5807</v>
      </c>
      <c r="B24">
        <v>18.8</v>
      </c>
      <c r="C24">
        <v>18.5</v>
      </c>
      <c r="D24">
        <v>18.600000000000001</v>
      </c>
      <c r="E24">
        <v>18.633333333333333</v>
      </c>
      <c r="F24">
        <v>0.15275252316519489</v>
      </c>
    </row>
    <row r="25" spans="1:10">
      <c r="A25" s="87" t="s">
        <v>176</v>
      </c>
      <c r="B25">
        <v>36.4</v>
      </c>
      <c r="C25">
        <v>40.200000000000003</v>
      </c>
      <c r="D25">
        <v>36.6</v>
      </c>
      <c r="E25">
        <v>37.733333333333327</v>
      </c>
      <c r="F25">
        <v>2.138535324312727</v>
      </c>
      <c r="G25">
        <v>8.0307808195257356E-4</v>
      </c>
    </row>
    <row r="27" spans="1:10">
      <c r="A27" s="14" t="s">
        <v>186</v>
      </c>
    </row>
    <row r="28" spans="1:10">
      <c r="A28" s="7"/>
      <c r="B28" s="241" t="s">
        <v>185</v>
      </c>
      <c r="C28" s="241"/>
      <c r="D28" s="242"/>
      <c r="E28" s="241" t="s">
        <v>76</v>
      </c>
      <c r="F28" s="241"/>
      <c r="G28" s="242"/>
      <c r="H28" s="241" t="s">
        <v>77</v>
      </c>
      <c r="I28" s="241"/>
      <c r="J28" s="242"/>
    </row>
    <row r="29" spans="1:10">
      <c r="A29" s="7" t="s">
        <v>181</v>
      </c>
      <c r="B29">
        <v>0.97119130321214131</v>
      </c>
      <c r="C29">
        <v>1.0776042215819797</v>
      </c>
      <c r="D29" s="7">
        <v>0.95120447520587226</v>
      </c>
      <c r="E29">
        <v>0.98158640442728451</v>
      </c>
      <c r="F29">
        <v>1.0162019742231425</v>
      </c>
      <c r="G29" s="7">
        <v>1.0022116213495809</v>
      </c>
      <c r="H29">
        <v>1.0232368012191493</v>
      </c>
      <c r="I29">
        <v>0.98838159939042647</v>
      </c>
      <c r="J29" s="7">
        <v>0.98838159939042647</v>
      </c>
    </row>
    <row r="30" spans="1:10">
      <c r="A30" s="7" t="s">
        <v>182</v>
      </c>
      <c r="B30">
        <v>0.63926857206333354</v>
      </c>
      <c r="C30">
        <v>0.69471544377847672</v>
      </c>
      <c r="D30" s="7">
        <v>0.74975652326143571</v>
      </c>
      <c r="E30">
        <v>0.82923553063994138</v>
      </c>
      <c r="F30">
        <v>0.86444964836505889</v>
      </c>
      <c r="G30" s="7">
        <v>0.80098872428039281</v>
      </c>
      <c r="H30">
        <v>0.80096256657327991</v>
      </c>
      <c r="I30">
        <v>0.81214358733392911</v>
      </c>
      <c r="J30" s="7">
        <v>0.86442141822894014</v>
      </c>
    </row>
    <row r="31" spans="1:10">
      <c r="A31" s="7" t="s">
        <v>183</v>
      </c>
      <c r="B31">
        <v>0.38630905720537428</v>
      </c>
      <c r="C31">
        <v>0.41403579585013439</v>
      </c>
      <c r="D31" s="7">
        <v>0.39716968307531447</v>
      </c>
      <c r="E31">
        <v>0.75428789162701804</v>
      </c>
      <c r="F31">
        <v>0.71359982770626884</v>
      </c>
      <c r="G31" s="7">
        <v>0.65210996543626887</v>
      </c>
      <c r="H31">
        <v>0.71853984106939139</v>
      </c>
      <c r="I31">
        <v>0.71357652383853232</v>
      </c>
      <c r="J31" s="7">
        <v>0.69889133132897951</v>
      </c>
    </row>
    <row r="32" spans="1:10">
      <c r="A32" s="7" t="s">
        <v>184</v>
      </c>
      <c r="B32">
        <v>0.64669651507331671</v>
      </c>
      <c r="C32">
        <v>0.5909716142277488</v>
      </c>
      <c r="D32" s="7">
        <v>0.5909716142277488</v>
      </c>
      <c r="E32">
        <v>0.90533303620708117</v>
      </c>
      <c r="F32">
        <v>0.90533303620708117</v>
      </c>
      <c r="G32" s="7">
        <v>0.85058098313154551</v>
      </c>
      <c r="H32">
        <v>0.83884338857151863</v>
      </c>
      <c r="I32">
        <v>0.78266855626975596</v>
      </c>
      <c r="J32" s="7">
        <v>0.82729478375726295</v>
      </c>
    </row>
    <row r="33" spans="1:10">
      <c r="A33" s="7"/>
      <c r="D33" s="7"/>
      <c r="G33" s="7"/>
      <c r="J33" s="7"/>
    </row>
    <row r="34" spans="1:10">
      <c r="A34" s="7"/>
      <c r="B34" t="s">
        <v>33</v>
      </c>
      <c r="C34" t="s">
        <v>34</v>
      </c>
      <c r="D34" s="7" t="s">
        <v>36</v>
      </c>
      <c r="E34" t="s">
        <v>33</v>
      </c>
      <c r="F34" t="s">
        <v>34</v>
      </c>
      <c r="G34" s="7" t="s">
        <v>36</v>
      </c>
      <c r="H34" t="s">
        <v>33</v>
      </c>
      <c r="I34" t="s">
        <v>34</v>
      </c>
      <c r="J34" s="7" t="s">
        <v>36</v>
      </c>
    </row>
    <row r="35" spans="1:10">
      <c r="A35" s="7" t="s">
        <v>181</v>
      </c>
      <c r="B35">
        <v>0.99999999999999778</v>
      </c>
      <c r="C35">
        <v>6.794615315782826E-2</v>
      </c>
      <c r="D35" s="7"/>
      <c r="E35">
        <v>1.0000000000000027</v>
      </c>
      <c r="F35">
        <v>1.7413439344897145E-2</v>
      </c>
      <c r="G35" s="7"/>
      <c r="H35">
        <v>1.0000000000000007</v>
      </c>
      <c r="I35">
        <v>2.0123660158471852E-2</v>
      </c>
      <c r="J35" s="7"/>
    </row>
    <row r="36" spans="1:10">
      <c r="A36" s="7" t="s">
        <v>182</v>
      </c>
      <c r="B36">
        <v>0.69458017970108188</v>
      </c>
      <c r="C36">
        <v>5.5244099795964882E-2</v>
      </c>
      <c r="D36" s="7">
        <v>3.7870544485929377E-3</v>
      </c>
      <c r="E36">
        <v>0.83155796776179758</v>
      </c>
      <c r="F36">
        <v>3.1794142653304401E-2</v>
      </c>
      <c r="G36" s="7">
        <v>1.2939967984604193E-3</v>
      </c>
      <c r="H36">
        <v>0.82584252404538294</v>
      </c>
      <c r="I36">
        <v>3.3874800569628279E-2</v>
      </c>
      <c r="J36" s="7">
        <v>1.5643430034428724E-3</v>
      </c>
    </row>
    <row r="37" spans="1:10">
      <c r="A37" s="7" t="s">
        <v>183</v>
      </c>
      <c r="B37">
        <v>0.39917151204360768</v>
      </c>
      <c r="C37">
        <v>1.3971345618172643E-2</v>
      </c>
      <c r="D37" s="7">
        <v>1.1502174469596624E-4</v>
      </c>
      <c r="E37">
        <v>0.70666589492318532</v>
      </c>
      <c r="F37">
        <v>5.1440662107332828E-2</v>
      </c>
      <c r="G37" s="7">
        <v>7.2700869109373737E-4</v>
      </c>
      <c r="H37">
        <v>0.71033589874563441</v>
      </c>
      <c r="I37">
        <v>1.0217251195860108E-2</v>
      </c>
      <c r="J37" s="7">
        <v>2.4240034686653925E-5</v>
      </c>
    </row>
    <row r="38" spans="1:10">
      <c r="A38" s="7" t="s">
        <v>184</v>
      </c>
      <c r="B38">
        <v>0.60954658117627147</v>
      </c>
      <c r="C38">
        <v>3.2172786503753839E-2</v>
      </c>
      <c r="D38" s="7">
        <v>8.4536312410214524E-4</v>
      </c>
      <c r="E38">
        <v>0.88708235184856932</v>
      </c>
      <c r="F38">
        <v>3.1611112581845187E-2</v>
      </c>
      <c r="G38" s="7">
        <v>5.6199970481239647E-3</v>
      </c>
      <c r="H38">
        <v>0.81626890953284581</v>
      </c>
      <c r="I38">
        <v>2.966614860143273E-2</v>
      </c>
      <c r="J38" s="7">
        <v>8.8948584524089038E-4</v>
      </c>
    </row>
  </sheetData>
  <mergeCells count="9">
    <mergeCell ref="B2:G2"/>
    <mergeCell ref="J3:L3"/>
    <mergeCell ref="M3:O3"/>
    <mergeCell ref="J2:O2"/>
    <mergeCell ref="B28:D28"/>
    <mergeCell ref="E28:G28"/>
    <mergeCell ref="H28:J28"/>
    <mergeCell ref="B3:D3"/>
    <mergeCell ref="E3:G3"/>
  </mergeCells>
  <phoneticPr fontId="26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7C9EA-766C-4EBB-B975-AA88A6D6F4BD}">
  <dimension ref="A1:AB112"/>
  <sheetViews>
    <sheetView topLeftCell="A61" workbookViewId="0">
      <selection activeCell="M82" sqref="M82:S82"/>
    </sheetView>
  </sheetViews>
  <sheetFormatPr defaultRowHeight="15"/>
  <cols>
    <col min="1" max="1" width="14.7109375" customWidth="1"/>
  </cols>
  <sheetData>
    <row r="1" spans="1:28">
      <c r="A1" s="14" t="s">
        <v>188</v>
      </c>
    </row>
    <row r="2" spans="1:28">
      <c r="H2" t="s">
        <v>81</v>
      </c>
      <c r="I2" t="s">
        <v>34</v>
      </c>
      <c r="J2" t="s">
        <v>36</v>
      </c>
    </row>
    <row r="3" spans="1:28">
      <c r="A3" t="s">
        <v>25</v>
      </c>
      <c r="B3">
        <v>1.0553933581196366</v>
      </c>
      <c r="C3">
        <v>0.92516385596661566</v>
      </c>
      <c r="D3">
        <v>1.019442785913746</v>
      </c>
      <c r="E3">
        <v>0.99063603949194012</v>
      </c>
      <c r="F3">
        <v>1.0255707439791464</v>
      </c>
      <c r="G3">
        <v>0.98379321652891172</v>
      </c>
      <c r="H3">
        <v>0.99999999999999944</v>
      </c>
      <c r="I3">
        <v>4.4835479335378625E-2</v>
      </c>
    </row>
    <row r="4" spans="1:28">
      <c r="A4" t="s">
        <v>50</v>
      </c>
      <c r="B4">
        <v>0.97340638479678132</v>
      </c>
      <c r="C4">
        <v>1.0505276560663797</v>
      </c>
      <c r="D4">
        <v>1.1259276634324009</v>
      </c>
      <c r="E4">
        <v>0.81024325598198677</v>
      </c>
      <c r="F4">
        <v>0.80464649699417945</v>
      </c>
      <c r="G4">
        <v>0.81587894350708801</v>
      </c>
      <c r="H4">
        <v>0.93010506679646932</v>
      </c>
      <c r="I4">
        <v>0.13991240629090501</v>
      </c>
      <c r="J4">
        <v>0.27094036718956765</v>
      </c>
    </row>
    <row r="5" spans="1:28">
      <c r="A5" t="s">
        <v>51</v>
      </c>
      <c r="B5">
        <v>1.0456843864609828</v>
      </c>
      <c r="C5">
        <v>1.0241645129696193</v>
      </c>
      <c r="D5">
        <v>1.09009016953173</v>
      </c>
      <c r="E5">
        <v>0.81211747976460247</v>
      </c>
      <c r="F5">
        <v>0.94590050483994825</v>
      </c>
      <c r="G5">
        <v>0.8764601155207713</v>
      </c>
      <c r="H5">
        <v>0.96573619484794238</v>
      </c>
      <c r="I5">
        <v>0.10698773320559715</v>
      </c>
      <c r="J5">
        <v>0.48594700579138395</v>
      </c>
    </row>
    <row r="6" spans="1:28">
      <c r="A6" t="s">
        <v>52</v>
      </c>
      <c r="B6">
        <v>0.86921248943118867</v>
      </c>
      <c r="C6">
        <v>0.95117375224171752</v>
      </c>
      <c r="D6">
        <v>0.89364937868634564</v>
      </c>
      <c r="E6">
        <v>0.69564685469291987</v>
      </c>
      <c r="F6">
        <v>0.86239876220115153</v>
      </c>
      <c r="G6">
        <v>0.76124197139230854</v>
      </c>
      <c r="H6">
        <v>0.83888720144093876</v>
      </c>
      <c r="I6">
        <v>9.3408951192337109E-2</v>
      </c>
      <c r="J6">
        <v>3.4355841246610391E-3</v>
      </c>
    </row>
    <row r="7" spans="1:28">
      <c r="A7" t="s">
        <v>53</v>
      </c>
      <c r="B7">
        <v>1.1233292211418602</v>
      </c>
      <c r="C7">
        <v>1.0627341994515647</v>
      </c>
      <c r="D7">
        <v>1.0926117245164191</v>
      </c>
      <c r="E7">
        <v>0.77365397009943659</v>
      </c>
      <c r="F7">
        <v>0.74730047573598357</v>
      </c>
      <c r="G7">
        <v>0.72686550492815771</v>
      </c>
      <c r="H7">
        <v>0.92108251597890367</v>
      </c>
      <c r="I7">
        <v>0.18976133409840321</v>
      </c>
      <c r="J7">
        <v>0.34487637147237393</v>
      </c>
    </row>
    <row r="8" spans="1:28">
      <c r="A8" t="s">
        <v>54</v>
      </c>
      <c r="B8">
        <v>0.65873988502430003</v>
      </c>
      <c r="C8">
        <v>0.59368962611835463</v>
      </c>
      <c r="D8">
        <v>0.67258141029677143</v>
      </c>
      <c r="E8">
        <v>0.61121859746567198</v>
      </c>
      <c r="F8">
        <v>0.72686550492816115</v>
      </c>
      <c r="G8">
        <v>0.70698932947170368</v>
      </c>
      <c r="H8">
        <v>0.66168072555082713</v>
      </c>
      <c r="I8">
        <v>5.2150962590507326E-2</v>
      </c>
      <c r="J8">
        <v>2.8101197513193461E-7</v>
      </c>
    </row>
    <row r="10" spans="1:28">
      <c r="A10" s="14" t="s">
        <v>189</v>
      </c>
    </row>
    <row r="11" spans="1:28">
      <c r="A11" t="s">
        <v>49</v>
      </c>
      <c r="B11" s="239" t="s">
        <v>172</v>
      </c>
      <c r="C11" s="239"/>
      <c r="D11" s="239"/>
      <c r="E11" s="239"/>
      <c r="F11" s="239"/>
      <c r="G11" s="239"/>
      <c r="H11" s="239"/>
      <c r="I11" s="239"/>
      <c r="J11" s="239"/>
      <c r="K11" s="239" t="s">
        <v>64</v>
      </c>
      <c r="L11" s="239"/>
      <c r="M11" s="239"/>
      <c r="N11" s="239"/>
      <c r="O11" s="239"/>
      <c r="P11" s="239"/>
      <c r="Q11" s="239"/>
      <c r="R11" s="239"/>
      <c r="S11" s="239"/>
      <c r="T11" s="239" t="s">
        <v>65</v>
      </c>
      <c r="U11" s="239"/>
      <c r="V11" s="239"/>
      <c r="W11" s="239"/>
      <c r="X11" s="239"/>
      <c r="Y11" s="239"/>
      <c r="Z11" s="239"/>
      <c r="AA11" s="239"/>
      <c r="AB11" s="239"/>
    </row>
    <row r="12" spans="1:28">
      <c r="A12">
        <v>0</v>
      </c>
      <c r="B12">
        <v>1.002349869451697</v>
      </c>
      <c r="C12">
        <v>0.98394255874673631</v>
      </c>
      <c r="D12">
        <v>1.0137075718015667</v>
      </c>
      <c r="E12">
        <v>0.97169330159809653</v>
      </c>
      <c r="F12">
        <v>1.0066303978238702</v>
      </c>
      <c r="G12">
        <v>1.0216763005780354</v>
      </c>
      <c r="H12">
        <v>1.0077942322681215</v>
      </c>
      <c r="I12">
        <v>0.9922057677318783</v>
      </c>
      <c r="J12">
        <v>0.99999999999999989</v>
      </c>
      <c r="K12">
        <v>0.94086368030937939</v>
      </c>
      <c r="L12">
        <v>1.025942636158558</v>
      </c>
      <c r="M12">
        <v>1.0331936835320674</v>
      </c>
      <c r="N12">
        <v>1.0381918819188201</v>
      </c>
      <c r="O12">
        <v>0.96070110701107092</v>
      </c>
      <c r="P12">
        <v>1.0011070110701115</v>
      </c>
      <c r="Q12">
        <v>1.0208900201878337</v>
      </c>
      <c r="R12">
        <v>0.97164925831650939</v>
      </c>
      <c r="S12">
        <v>1.0074607214956544</v>
      </c>
      <c r="T12">
        <v>1.0183851889946016</v>
      </c>
      <c r="U12">
        <v>1.0141424530727707</v>
      </c>
      <c r="V12">
        <v>0.96747235793263187</v>
      </c>
      <c r="W12">
        <v>0.98437638703950281</v>
      </c>
      <c r="X12">
        <v>1.0283177984909009</v>
      </c>
      <c r="Y12">
        <v>0.98730581446959598</v>
      </c>
      <c r="Z12">
        <v>0.97847088048578523</v>
      </c>
      <c r="AA12">
        <v>0.9886834115373998</v>
      </c>
      <c r="AB12">
        <v>1.0328457079768147</v>
      </c>
    </row>
    <row r="13" spans="1:28">
      <c r="A13">
        <v>0.1</v>
      </c>
      <c r="B13">
        <v>0.81827676240208858</v>
      </c>
      <c r="C13">
        <v>0.8366840731070494</v>
      </c>
      <c r="D13">
        <v>0.70783289817232342</v>
      </c>
      <c r="E13">
        <v>0.80797347840870515</v>
      </c>
      <c r="F13">
        <v>0.8140938456307385</v>
      </c>
      <c r="G13">
        <v>0.8480108806528398</v>
      </c>
      <c r="H13">
        <v>0.67082359054299812</v>
      </c>
      <c r="I13">
        <v>0.79734996102883859</v>
      </c>
      <c r="J13">
        <v>0.79734996102883859</v>
      </c>
      <c r="K13">
        <v>0.83934901708024612</v>
      </c>
      <c r="L13">
        <v>0.8349983886561404</v>
      </c>
      <c r="M13">
        <v>0.823396712858525</v>
      </c>
      <c r="N13">
        <v>0.98865313653136611</v>
      </c>
      <c r="O13">
        <v>0.93357933579335872</v>
      </c>
      <c r="P13">
        <v>0.91199261992619995</v>
      </c>
      <c r="Q13">
        <v>0.85736855964188463</v>
      </c>
      <c r="R13">
        <v>0.79285526200298362</v>
      </c>
      <c r="S13">
        <v>0.88133064162204788</v>
      </c>
      <c r="T13">
        <v>0.93700179994857413</v>
      </c>
      <c r="U13">
        <v>0.9030599125739277</v>
      </c>
      <c r="V13">
        <v>0.91000257135510521</v>
      </c>
      <c r="W13">
        <v>0.9249889036839769</v>
      </c>
      <c r="X13">
        <v>0.94469596094096753</v>
      </c>
      <c r="Y13">
        <v>0.94895694629383032</v>
      </c>
      <c r="Z13">
        <v>0.84184377587634551</v>
      </c>
      <c r="AA13">
        <v>0.82031465636213075</v>
      </c>
      <c r="AB13">
        <v>0.77725641733370121</v>
      </c>
    </row>
    <row r="14" spans="1:28">
      <c r="A14">
        <v>0.2</v>
      </c>
      <c r="B14">
        <v>0.65104438642297602</v>
      </c>
      <c r="C14">
        <v>0.6326370757180152</v>
      </c>
      <c r="D14">
        <v>0.53668407310704902</v>
      </c>
      <c r="E14">
        <v>0.64425365521931366</v>
      </c>
      <c r="F14">
        <v>0.68199591975518581</v>
      </c>
      <c r="G14">
        <v>0.67817069024141496</v>
      </c>
      <c r="H14">
        <v>0.61938165757339569</v>
      </c>
      <c r="I14">
        <v>0.58274876591322422</v>
      </c>
      <c r="J14">
        <v>0.62431800467653942</v>
      </c>
      <c r="K14">
        <v>0.66629068643248535</v>
      </c>
      <c r="L14">
        <v>0.68030937802127023</v>
      </c>
      <c r="M14">
        <v>0.65420560747663614</v>
      </c>
      <c r="N14">
        <v>0.89317343173431807</v>
      </c>
      <c r="O14">
        <v>0.85193726937269443</v>
      </c>
      <c r="P14">
        <v>0.74040590405904116</v>
      </c>
      <c r="Q14">
        <v>0.72123233564469347</v>
      </c>
      <c r="R14">
        <v>0.68331431580795177</v>
      </c>
      <c r="S14">
        <v>0.70701307820591519</v>
      </c>
      <c r="T14">
        <v>0.79969143738750414</v>
      </c>
      <c r="U14">
        <v>0.7634353304191317</v>
      </c>
      <c r="V14">
        <v>0.70905116996657302</v>
      </c>
      <c r="W14">
        <v>0.8032845095428317</v>
      </c>
      <c r="X14">
        <v>0.83257878384376383</v>
      </c>
      <c r="Y14">
        <v>0.80514869063470917</v>
      </c>
      <c r="Z14">
        <v>0.67513110681755439</v>
      </c>
      <c r="AA14">
        <v>0.6773392216395252</v>
      </c>
      <c r="AB14">
        <v>0.64973778636489099</v>
      </c>
    </row>
    <row r="15" spans="1:28">
      <c r="A15">
        <v>0.4</v>
      </c>
      <c r="B15">
        <v>0.30874673629242722</v>
      </c>
      <c r="C15">
        <v>0.24921671018276662</v>
      </c>
      <c r="D15">
        <v>0.26644908616187896</v>
      </c>
      <c r="E15">
        <v>0.38592315538932359</v>
      </c>
      <c r="F15">
        <v>0.34588575314518893</v>
      </c>
      <c r="G15">
        <v>0.34614076844610697</v>
      </c>
      <c r="H15">
        <v>0.39724603793193031</v>
      </c>
      <c r="I15">
        <v>0.35333852948817873</v>
      </c>
      <c r="J15">
        <v>0.33723044946739417</v>
      </c>
      <c r="K15">
        <v>0.39703512729616475</v>
      </c>
      <c r="L15">
        <v>0.40912020625201384</v>
      </c>
      <c r="M15">
        <v>0.40331936835320631</v>
      </c>
      <c r="N15">
        <v>0.71605166051660574</v>
      </c>
      <c r="O15">
        <v>0.71190036900369058</v>
      </c>
      <c r="P15">
        <v>0.63883763837638419</v>
      </c>
      <c r="Q15">
        <v>0.51268322654261345</v>
      </c>
      <c r="R15">
        <v>0.52426928815939566</v>
      </c>
      <c r="S15">
        <v>0.51847625735100444</v>
      </c>
      <c r="T15">
        <v>0.49768578040627415</v>
      </c>
      <c r="U15">
        <v>0.53934173309334021</v>
      </c>
      <c r="V15">
        <v>0.45371560812548201</v>
      </c>
      <c r="W15">
        <v>0.53510874389702612</v>
      </c>
      <c r="X15">
        <v>0.52019529516200613</v>
      </c>
      <c r="Y15">
        <v>0.54549489569462928</v>
      </c>
      <c r="Z15">
        <v>0.42699420369859231</v>
      </c>
      <c r="AA15">
        <v>0.42313000276014351</v>
      </c>
      <c r="AB15">
        <v>0.44438310792161184</v>
      </c>
    </row>
    <row r="16" spans="1:28">
      <c r="A16">
        <v>0.6</v>
      </c>
      <c r="B16">
        <v>0.12702349869451579</v>
      </c>
      <c r="C16">
        <v>9.6866840731069354E-2</v>
      </c>
      <c r="D16">
        <v>9.3342036553523605E-2</v>
      </c>
      <c r="E16">
        <v>0.24209452567154044</v>
      </c>
      <c r="F16">
        <v>0.19874192451547101</v>
      </c>
      <c r="G16">
        <v>0.19848690921455298</v>
      </c>
      <c r="H16">
        <v>0.26994024421927776</v>
      </c>
      <c r="I16">
        <v>0.21174330995063653</v>
      </c>
      <c r="J16">
        <v>0.1951156144453105</v>
      </c>
      <c r="K16">
        <v>0.25298098614244197</v>
      </c>
      <c r="L16">
        <v>0.23509506928778523</v>
      </c>
      <c r="M16">
        <v>0.2466967450854004</v>
      </c>
      <c r="N16">
        <v>0.51955719557195612</v>
      </c>
      <c r="O16">
        <v>0.5400369003690042</v>
      </c>
      <c r="P16">
        <v>0.49437269372693765</v>
      </c>
      <c r="Q16">
        <v>0.37391380672342639</v>
      </c>
      <c r="R16">
        <v>0.33994558061967844</v>
      </c>
      <c r="S16">
        <v>0.3560080751338538</v>
      </c>
      <c r="T16">
        <v>0.24080740550269925</v>
      </c>
      <c r="U16">
        <v>0.2315505271277957</v>
      </c>
      <c r="V16">
        <v>0.2350218565183845</v>
      </c>
      <c r="W16">
        <v>0.34602751886373712</v>
      </c>
      <c r="X16">
        <v>0.34309809143364395</v>
      </c>
      <c r="Y16">
        <v>0.37239236573457607</v>
      </c>
      <c r="Z16">
        <v>0.29892354402428922</v>
      </c>
      <c r="AA16">
        <v>0.30278774496273808</v>
      </c>
      <c r="AB16">
        <v>0.33038918023737235</v>
      </c>
    </row>
    <row r="17" spans="1:28">
      <c r="A17">
        <v>0.8</v>
      </c>
      <c r="B17">
        <v>0.10744125326370636</v>
      </c>
      <c r="C17">
        <v>9.921671018276644E-2</v>
      </c>
      <c r="D17">
        <v>6.9060052219319934E-2</v>
      </c>
      <c r="E17">
        <v>0.1612546752805169</v>
      </c>
      <c r="F17">
        <v>0.13575314518871134</v>
      </c>
      <c r="G17">
        <v>0.12682760965657941</v>
      </c>
      <c r="H17">
        <v>0.20031176929072483</v>
      </c>
      <c r="I17">
        <v>0.14133541179527145</v>
      </c>
      <c r="J17">
        <v>0.14549233567160302</v>
      </c>
      <c r="K17">
        <v>0.15049951659684063</v>
      </c>
      <c r="L17">
        <v>0.16113438607798797</v>
      </c>
      <c r="M17">
        <v>0.15243312922977656</v>
      </c>
      <c r="N17">
        <v>0.40000000000000024</v>
      </c>
      <c r="O17">
        <v>0.42075645756457591</v>
      </c>
      <c r="P17">
        <v>0.39723247232472347</v>
      </c>
      <c r="Q17">
        <v>0.24620380935662231</v>
      </c>
      <c r="R17">
        <v>0.24120073729482996</v>
      </c>
      <c r="S17">
        <v>0.24752040726762031</v>
      </c>
      <c r="T17">
        <v>9.4240164566725695E-2</v>
      </c>
      <c r="U17">
        <v>0.10619696580097614</v>
      </c>
      <c r="V17">
        <v>0.11275392131653288</v>
      </c>
      <c r="W17">
        <v>0.19396360408344424</v>
      </c>
      <c r="X17">
        <v>0.19795827785175316</v>
      </c>
      <c r="Y17">
        <v>0.24669329782512195</v>
      </c>
      <c r="Z17">
        <v>0.20259453491581564</v>
      </c>
      <c r="AA17">
        <v>0.2177753243168645</v>
      </c>
      <c r="AB17">
        <v>0.24592878829699144</v>
      </c>
    </row>
    <row r="19" spans="1:28">
      <c r="A19" t="s">
        <v>49</v>
      </c>
      <c r="B19" s="239" t="s">
        <v>66</v>
      </c>
      <c r="C19" s="239"/>
      <c r="D19" s="239"/>
      <c r="E19" s="239"/>
      <c r="F19" s="239"/>
      <c r="G19" s="239"/>
      <c r="H19" s="239"/>
      <c r="I19" s="239"/>
      <c r="J19" s="239"/>
      <c r="K19" s="239" t="s">
        <v>67</v>
      </c>
      <c r="L19" s="239"/>
      <c r="M19" s="239"/>
      <c r="N19" s="239"/>
      <c r="O19" s="239"/>
      <c r="P19" s="239"/>
      <c r="Q19" s="239"/>
      <c r="R19" s="239"/>
      <c r="S19" s="239"/>
      <c r="T19" s="239" t="s">
        <v>68</v>
      </c>
      <c r="U19" s="239"/>
      <c r="V19" s="239"/>
      <c r="W19" s="239"/>
      <c r="X19" s="239"/>
      <c r="Y19" s="239"/>
      <c r="Z19" s="239"/>
      <c r="AA19" s="239"/>
      <c r="AB19" s="239"/>
    </row>
    <row r="20" spans="1:28">
      <c r="A20">
        <v>0</v>
      </c>
      <c r="B20">
        <v>1.0034071550255517</v>
      </c>
      <c r="C20">
        <v>1.0200170357751257</v>
      </c>
      <c r="D20">
        <v>0.97657580919931641</v>
      </c>
      <c r="E20">
        <v>0.97883787661406119</v>
      </c>
      <c r="F20">
        <v>1.0216104734576767</v>
      </c>
      <c r="G20">
        <v>0.99955164992826495</v>
      </c>
      <c r="H20">
        <v>0.93562449310624496</v>
      </c>
      <c r="I20">
        <v>1.036293592862936</v>
      </c>
      <c r="J20">
        <v>1.0280819140308191</v>
      </c>
      <c r="K20">
        <v>0.90112540192926061</v>
      </c>
      <c r="L20">
        <v>1.0465089572806614</v>
      </c>
      <c r="M20">
        <v>1.0523656407900781</v>
      </c>
      <c r="N20">
        <v>0.98884992356802459</v>
      </c>
      <c r="O20">
        <v>0.99748224080568304</v>
      </c>
      <c r="P20">
        <v>1.0136678356262927</v>
      </c>
      <c r="Q20">
        <v>0.97948250313461871</v>
      </c>
      <c r="R20">
        <v>1.0369314943576895</v>
      </c>
      <c r="S20">
        <v>0.98358600250769512</v>
      </c>
      <c r="T20">
        <v>0.97676334871456827</v>
      </c>
      <c r="U20">
        <v>0.9777521423862886</v>
      </c>
      <c r="V20">
        <v>1.0454845088991431</v>
      </c>
      <c r="W20">
        <v>0.95145182171259401</v>
      </c>
      <c r="X20">
        <v>0.98363232846310256</v>
      </c>
      <c r="Y20">
        <v>1.064915849824301</v>
      </c>
      <c r="Z20">
        <v>0.98856243441762759</v>
      </c>
      <c r="AA20">
        <v>1.0109129066107021</v>
      </c>
      <c r="AB20">
        <v>1.0005246589716672</v>
      </c>
    </row>
    <row r="21" spans="1:28">
      <c r="A21">
        <v>0.1</v>
      </c>
      <c r="B21">
        <v>0.96763202725723807</v>
      </c>
      <c r="C21">
        <v>0.93696763202725541</v>
      </c>
      <c r="D21">
        <v>0.95038330494037282</v>
      </c>
      <c r="E21">
        <v>0.91212338593974251</v>
      </c>
      <c r="F21">
        <v>0.99255738880918321</v>
      </c>
      <c r="G21">
        <v>0.99578550932568244</v>
      </c>
      <c r="H21">
        <v>0.91950527169505258</v>
      </c>
      <c r="I21">
        <v>1.0043592862935928</v>
      </c>
      <c r="J21">
        <v>0.9915855636658556</v>
      </c>
      <c r="K21">
        <v>0.96658245291685818</v>
      </c>
      <c r="L21">
        <v>1.0196371152962791</v>
      </c>
      <c r="M21">
        <v>1.0568442811208085</v>
      </c>
      <c r="N21">
        <v>0.9500044959985614</v>
      </c>
      <c r="O21">
        <v>0.97374336840212228</v>
      </c>
      <c r="P21">
        <v>0.88310403740670818</v>
      </c>
      <c r="Q21">
        <v>0.81842015274136637</v>
      </c>
      <c r="R21">
        <v>0.83688589992021056</v>
      </c>
      <c r="S21">
        <v>0.8156844864926488</v>
      </c>
      <c r="T21">
        <v>1.0365853658536583</v>
      </c>
      <c r="U21">
        <v>1.0168094924192483</v>
      </c>
      <c r="V21">
        <v>1.0286750164798946</v>
      </c>
      <c r="W21">
        <v>0.8676715368966148</v>
      </c>
      <c r="X21">
        <v>0.90151655261697727</v>
      </c>
      <c r="Y21">
        <v>0.93397447752912821</v>
      </c>
      <c r="Z21">
        <v>0.95204616998950586</v>
      </c>
      <c r="AA21">
        <v>0.90388247639034525</v>
      </c>
      <c r="AB21">
        <v>0.91269674711437465</v>
      </c>
    </row>
    <row r="22" spans="1:28">
      <c r="A22">
        <v>0.2</v>
      </c>
      <c r="B22">
        <v>0.82133730834752838</v>
      </c>
      <c r="C22">
        <v>0.87755536626916364</v>
      </c>
      <c r="D22">
        <v>0.84241908006814159</v>
      </c>
      <c r="E22">
        <v>0.88737446197991476</v>
      </c>
      <c r="F22">
        <v>0.9586621233859407</v>
      </c>
      <c r="G22">
        <v>0.95381994261119163</v>
      </c>
      <c r="H22">
        <v>0.87053933495539326</v>
      </c>
      <c r="I22">
        <v>0.95873884833738843</v>
      </c>
      <c r="J22">
        <v>0.97972424979724249</v>
      </c>
      <c r="K22">
        <v>0.92593017914561326</v>
      </c>
      <c r="L22">
        <v>0.98070739549839236</v>
      </c>
      <c r="M22">
        <v>1.0031005971520441</v>
      </c>
      <c r="N22">
        <v>0.95593921409945171</v>
      </c>
      <c r="O22">
        <v>0.92275874471720176</v>
      </c>
      <c r="P22">
        <v>0.90306627101879344</v>
      </c>
      <c r="Q22">
        <v>0.73703408184201602</v>
      </c>
      <c r="R22">
        <v>0.73293058246893961</v>
      </c>
      <c r="S22">
        <v>0.74387324746381023</v>
      </c>
      <c r="T22">
        <v>0.96984179301252471</v>
      </c>
      <c r="U22">
        <v>0.88332234673698085</v>
      </c>
      <c r="V22">
        <v>0.86156888595913006</v>
      </c>
      <c r="W22">
        <v>0.85574255594599535</v>
      </c>
      <c r="X22">
        <v>0.8169040133160711</v>
      </c>
      <c r="Y22">
        <v>0.79692990567782451</v>
      </c>
      <c r="Z22">
        <v>0.83525708289611666</v>
      </c>
      <c r="AA22">
        <v>0.88908709338929603</v>
      </c>
      <c r="AB22">
        <v>0.81227701993704016</v>
      </c>
    </row>
    <row r="23" spans="1:28">
      <c r="A23">
        <v>0.4</v>
      </c>
      <c r="B23">
        <v>0.62776831345826178</v>
      </c>
      <c r="C23">
        <v>0.62074105621805731</v>
      </c>
      <c r="D23">
        <v>0.59199318568994852</v>
      </c>
      <c r="E23">
        <v>0.75959469153515136</v>
      </c>
      <c r="F23">
        <v>0.80425035868005823</v>
      </c>
      <c r="G23">
        <v>0.76201578192252584</v>
      </c>
      <c r="H23">
        <v>0.74706001622060014</v>
      </c>
      <c r="I23">
        <v>0.75466342254663421</v>
      </c>
      <c r="J23">
        <v>0.77899432278994329</v>
      </c>
      <c r="K23">
        <v>0.76125401929260472</v>
      </c>
      <c r="L23">
        <v>0.8267110702802023</v>
      </c>
      <c r="M23">
        <v>0.80293982544786413</v>
      </c>
      <c r="N23">
        <v>0.73905224350328225</v>
      </c>
      <c r="O23">
        <v>0.72205736894164219</v>
      </c>
      <c r="P23">
        <v>0.7072205736894166</v>
      </c>
      <c r="Q23">
        <v>0.48022341274364572</v>
      </c>
      <c r="R23">
        <v>0.43645275276416323</v>
      </c>
      <c r="S23">
        <v>0.46278354040807068</v>
      </c>
      <c r="T23">
        <v>0.65441661173368537</v>
      </c>
      <c r="U23">
        <v>0.66479894528675065</v>
      </c>
      <c r="V23">
        <v>0.63958470665787792</v>
      </c>
      <c r="W23">
        <v>0.60995006473090396</v>
      </c>
      <c r="X23">
        <v>0.64684668022933178</v>
      </c>
      <c r="Y23">
        <v>0.6446273349361934</v>
      </c>
      <c r="Z23">
        <v>0.59380902413431202</v>
      </c>
      <c r="AA23">
        <v>0.63252885624344102</v>
      </c>
      <c r="AB23">
        <v>0.63693599160545578</v>
      </c>
    </row>
    <row r="24" spans="1:28">
      <c r="A24">
        <v>0.6</v>
      </c>
      <c r="B24">
        <v>0.39075809199318623</v>
      </c>
      <c r="C24">
        <v>0.35434412265758153</v>
      </c>
      <c r="D24">
        <v>0.35114991482112501</v>
      </c>
      <c r="E24">
        <v>0.68292682926829329</v>
      </c>
      <c r="F24">
        <v>0.59522955523672949</v>
      </c>
      <c r="G24">
        <v>0.61648134863701631</v>
      </c>
      <c r="H24">
        <v>0.6080697485806974</v>
      </c>
      <c r="I24">
        <v>0.59894566098945656</v>
      </c>
      <c r="J24">
        <v>0.53720600162206</v>
      </c>
      <c r="K24">
        <v>0.45808451998162675</v>
      </c>
      <c r="L24">
        <v>0.50355994487827338</v>
      </c>
      <c r="M24">
        <v>0.48977951309141077</v>
      </c>
      <c r="N24">
        <v>0.53052783023109451</v>
      </c>
      <c r="O24">
        <v>0.50732847765488731</v>
      </c>
      <c r="P24">
        <v>0.53484398884992368</v>
      </c>
      <c r="Q24">
        <v>0.29317223298757572</v>
      </c>
      <c r="R24">
        <v>0.25316311410007997</v>
      </c>
      <c r="S24">
        <v>0.27436452752764184</v>
      </c>
      <c r="T24">
        <v>0.4294660514172719</v>
      </c>
      <c r="U24">
        <v>0.36420566908371887</v>
      </c>
      <c r="V24">
        <v>0.41562294001318478</v>
      </c>
      <c r="W24">
        <v>0.42518956907712191</v>
      </c>
      <c r="X24">
        <v>0.44766044017014955</v>
      </c>
      <c r="Y24">
        <v>0.47734418346587726</v>
      </c>
      <c r="Z24">
        <v>0.4316894018887717</v>
      </c>
      <c r="AA24">
        <v>0.43263378803777491</v>
      </c>
      <c r="AB24">
        <v>0.48520461699895007</v>
      </c>
    </row>
    <row r="25" spans="1:28">
      <c r="A25">
        <v>0.8</v>
      </c>
      <c r="B25">
        <v>0.29301533219761589</v>
      </c>
      <c r="C25">
        <v>0.28726575809199401</v>
      </c>
      <c r="D25">
        <v>0.26618398637138085</v>
      </c>
      <c r="E25">
        <v>0.54062051649928311</v>
      </c>
      <c r="F25">
        <v>0.44485294117647112</v>
      </c>
      <c r="G25">
        <v>0.44700502152080385</v>
      </c>
      <c r="H25">
        <v>0.44292376317923748</v>
      </c>
      <c r="I25">
        <v>0.38300892133008907</v>
      </c>
      <c r="J25">
        <v>0.36476074614760734</v>
      </c>
      <c r="K25">
        <v>0.27480477721635355</v>
      </c>
      <c r="L25">
        <v>0.31511254019292684</v>
      </c>
      <c r="M25">
        <v>0.29892053284336317</v>
      </c>
      <c r="N25">
        <v>0.39915475227047936</v>
      </c>
      <c r="O25">
        <v>0.38836435572340627</v>
      </c>
      <c r="P25">
        <v>0.36624404280190642</v>
      </c>
      <c r="Q25">
        <v>0.20221133021771356</v>
      </c>
      <c r="R25">
        <v>0.19058474866066347</v>
      </c>
      <c r="S25">
        <v>0.20699874615296943</v>
      </c>
      <c r="T25">
        <v>0.26829268292683039</v>
      </c>
      <c r="U25">
        <v>0.26680949241924967</v>
      </c>
      <c r="V25">
        <v>0.2831245880026379</v>
      </c>
      <c r="W25">
        <v>0.30312557795450323</v>
      </c>
      <c r="X25">
        <v>0.30811910486406491</v>
      </c>
      <c r="Y25">
        <v>0.35971888292953558</v>
      </c>
      <c r="Z25">
        <v>0.31930745015739731</v>
      </c>
      <c r="AA25">
        <v>0.32686253934942239</v>
      </c>
      <c r="AB25">
        <v>0.34543546694648436</v>
      </c>
    </row>
    <row r="27" spans="1:28">
      <c r="B27" s="239" t="s">
        <v>172</v>
      </c>
      <c r="C27" s="239"/>
      <c r="D27" s="239"/>
      <c r="E27" s="239" t="s">
        <v>64</v>
      </c>
      <c r="F27" s="239"/>
      <c r="G27" s="239"/>
      <c r="H27" s="239" t="s">
        <v>65</v>
      </c>
      <c r="I27" s="239"/>
      <c r="J27" s="239"/>
      <c r="K27" s="239" t="s">
        <v>66</v>
      </c>
      <c r="L27" s="239"/>
      <c r="M27" s="239"/>
      <c r="N27" s="239" t="s">
        <v>67</v>
      </c>
      <c r="O27" s="239"/>
      <c r="P27" s="239"/>
      <c r="Q27" s="239" t="s">
        <v>68</v>
      </c>
      <c r="R27" s="239"/>
      <c r="S27" s="239"/>
    </row>
    <row r="28" spans="1:28">
      <c r="A28" t="s">
        <v>49</v>
      </c>
      <c r="B28" t="s">
        <v>81</v>
      </c>
      <c r="C28" t="s">
        <v>34</v>
      </c>
      <c r="E28" t="s">
        <v>81</v>
      </c>
      <c r="F28" t="s">
        <v>34</v>
      </c>
      <c r="G28" t="s">
        <v>36</v>
      </c>
      <c r="H28" t="s">
        <v>81</v>
      </c>
      <c r="I28" t="s">
        <v>34</v>
      </c>
      <c r="J28" t="s">
        <v>36</v>
      </c>
      <c r="K28" t="s">
        <v>81</v>
      </c>
      <c r="L28" t="s">
        <v>34</v>
      </c>
      <c r="M28" t="s">
        <v>36</v>
      </c>
      <c r="N28" t="s">
        <v>81</v>
      </c>
      <c r="O28" t="s">
        <v>34</v>
      </c>
      <c r="P28" t="s">
        <v>36</v>
      </c>
      <c r="Q28" t="s">
        <v>81</v>
      </c>
      <c r="R28" t="s">
        <v>34</v>
      </c>
      <c r="S28" t="s">
        <v>36</v>
      </c>
    </row>
    <row r="29" spans="1:28">
      <c r="A29">
        <v>0</v>
      </c>
      <c r="B29">
        <v>1.0000000000000004</v>
      </c>
      <c r="C29">
        <v>1.5361698719967624E-2</v>
      </c>
      <c r="E29">
        <v>1.0000000000000004</v>
      </c>
      <c r="F29">
        <v>3.4590485459673768E-2</v>
      </c>
      <c r="H29">
        <v>1.0000000000000004</v>
      </c>
      <c r="I29">
        <v>2.3647456748358674E-2</v>
      </c>
      <c r="K29">
        <v>0.99999999999999978</v>
      </c>
      <c r="L29">
        <v>3.1870944555099638E-2</v>
      </c>
      <c r="N29">
        <v>1.0000000000000002</v>
      </c>
      <c r="O29">
        <v>4.6169829027782487E-2</v>
      </c>
      <c r="Q29">
        <v>0.99999999999999944</v>
      </c>
      <c r="R29">
        <v>3.569458682754853E-2</v>
      </c>
    </row>
    <row r="30" spans="1:28">
      <c r="A30">
        <v>0.1</v>
      </c>
      <c r="B30">
        <v>0.78871060566382445</v>
      </c>
      <c r="C30">
        <v>5.9471978464230059E-2</v>
      </c>
      <c r="E30">
        <v>0.87372485267919464</v>
      </c>
      <c r="F30">
        <v>6.1578321447473758E-2</v>
      </c>
      <c r="G30">
        <v>8.8557480859613544E-3</v>
      </c>
      <c r="H30">
        <v>0.88979121604095091</v>
      </c>
      <c r="I30">
        <v>6.1600952277288956E-2</v>
      </c>
      <c r="J30">
        <v>2.7146986318229353E-3</v>
      </c>
      <c r="K30">
        <v>0.96343326332821944</v>
      </c>
      <c r="L30">
        <v>3.5023396671605221E-2</v>
      </c>
      <c r="M30">
        <v>1.0815414424287337E-6</v>
      </c>
      <c r="N30">
        <v>0.92454514336617366</v>
      </c>
      <c r="O30">
        <v>8.9370009530810313E-2</v>
      </c>
      <c r="P30">
        <v>1.5859083082584442E-3</v>
      </c>
      <c r="Q30">
        <v>0.95042864836552754</v>
      </c>
      <c r="R30">
        <v>6.2306321679248433E-2</v>
      </c>
      <c r="S30">
        <v>3.742850183479334E-5</v>
      </c>
    </row>
    <row r="31" spans="1:28">
      <c r="A31">
        <v>0.2</v>
      </c>
      <c r="B31">
        <v>0.6279149142919016</v>
      </c>
      <c r="C31">
        <v>4.5721200613832419E-2</v>
      </c>
      <c r="E31">
        <v>0.73309800075055631</v>
      </c>
      <c r="F31">
        <v>8.4093563185307849E-2</v>
      </c>
      <c r="G31">
        <v>4.5516360235893843E-3</v>
      </c>
      <c r="H31">
        <v>0.7461553374018316</v>
      </c>
      <c r="I31">
        <v>6.8766675066992813E-2</v>
      </c>
      <c r="J31">
        <v>5.5580236318630285E-4</v>
      </c>
      <c r="K31">
        <v>0.90557452397243388</v>
      </c>
      <c r="L31">
        <v>5.7985816554105944E-2</v>
      </c>
      <c r="M31">
        <v>5.012904061972005E-9</v>
      </c>
      <c r="N31">
        <v>0.87837114593402921</v>
      </c>
      <c r="O31">
        <v>0.1096059571965463</v>
      </c>
      <c r="P31">
        <v>1.0060254461212662E-5</v>
      </c>
      <c r="Q31">
        <v>0.85788118854122009</v>
      </c>
      <c r="R31">
        <v>5.2631013867036752E-2</v>
      </c>
      <c r="S31">
        <v>3.1775959885795216E-8</v>
      </c>
    </row>
    <row r="32" spans="1:28">
      <c r="A32">
        <v>0.4</v>
      </c>
      <c r="B32">
        <v>0.33224191405613285</v>
      </c>
      <c r="C32">
        <v>4.9661857870623348E-2</v>
      </c>
      <c r="E32">
        <v>0.53685479353900878</v>
      </c>
      <c r="F32">
        <v>0.12645689734638821</v>
      </c>
      <c r="G32">
        <v>3.5011364902813217E-4</v>
      </c>
      <c r="H32">
        <v>0.487338818973234</v>
      </c>
      <c r="I32">
        <v>5.036735524383161E-2</v>
      </c>
      <c r="J32">
        <v>6.3541349249147735E-6</v>
      </c>
      <c r="K32">
        <v>0.71634234989568679</v>
      </c>
      <c r="L32">
        <v>7.9427385644272319E-2</v>
      </c>
      <c r="M32">
        <v>1.4357160522553922E-9</v>
      </c>
      <c r="N32">
        <v>0.65985497856343245</v>
      </c>
      <c r="O32">
        <v>0.15491693081440688</v>
      </c>
      <c r="P32">
        <v>1.7128133934394207E-5</v>
      </c>
      <c r="Q32">
        <v>0.63594424617310574</v>
      </c>
      <c r="R32">
        <v>2.1923323351469407E-2</v>
      </c>
      <c r="S32">
        <v>1.401526313538813E-11</v>
      </c>
    </row>
    <row r="33" spans="1:28">
      <c r="A33">
        <v>0.6</v>
      </c>
      <c r="B33">
        <v>0.18148387822176645</v>
      </c>
      <c r="C33">
        <v>6.2331312516493223E-2</v>
      </c>
      <c r="E33">
        <v>0.37317856140672045</v>
      </c>
      <c r="F33">
        <v>0.11982715806621692</v>
      </c>
      <c r="G33">
        <v>6.0145515798645918E-4</v>
      </c>
      <c r="H33">
        <v>0.30011091493391517</v>
      </c>
      <c r="I33">
        <v>5.3103915981528922E-2</v>
      </c>
      <c r="J33">
        <v>5.0027160291894713E-4</v>
      </c>
      <c r="K33">
        <v>0.52612347486734956</v>
      </c>
      <c r="L33">
        <v>0.12654853419512782</v>
      </c>
      <c r="M33">
        <v>1.6940793960773807E-6</v>
      </c>
      <c r="N33">
        <v>0.42720268325583483</v>
      </c>
      <c r="O33">
        <v>0.11779022325052793</v>
      </c>
      <c r="P33">
        <v>4.556393603581808E-5</v>
      </c>
      <c r="Q33">
        <v>0.43433518446142455</v>
      </c>
      <c r="R33">
        <v>3.5356361297741973E-2</v>
      </c>
      <c r="S33">
        <v>1.2377456080546397E-8</v>
      </c>
    </row>
    <row r="34" spans="1:28">
      <c r="A34">
        <v>0.8</v>
      </c>
      <c r="B34">
        <v>0.13185477361657774</v>
      </c>
      <c r="C34">
        <v>3.7867350627128878E-2</v>
      </c>
      <c r="E34">
        <v>0.26855343507921975</v>
      </c>
      <c r="F34">
        <v>0.11048293047031614</v>
      </c>
      <c r="G34">
        <v>2.8934658992782704E-3</v>
      </c>
      <c r="H34">
        <v>0.17978943099713618</v>
      </c>
      <c r="I34">
        <v>5.9762911255528225E-2</v>
      </c>
      <c r="J34">
        <v>5.9037532242067536E-2</v>
      </c>
      <c r="K34">
        <v>0.38551522072383132</v>
      </c>
      <c r="L34">
        <v>9.1884107523747635E-2</v>
      </c>
      <c r="M34">
        <v>9.741957125279525E-7</v>
      </c>
      <c r="N34">
        <v>0.29359953623108687</v>
      </c>
      <c r="O34">
        <v>8.1169122662931928E-2</v>
      </c>
      <c r="P34">
        <v>5.6963560655095426E-5</v>
      </c>
      <c r="Q34">
        <v>0.30897730950556951</v>
      </c>
      <c r="R34">
        <v>3.2533067589219172E-2</v>
      </c>
      <c r="S34">
        <v>1.1453355184916907E-8</v>
      </c>
    </row>
    <row r="36" spans="1:28">
      <c r="A36" t="s">
        <v>55</v>
      </c>
      <c r="B36" s="239" t="s">
        <v>172</v>
      </c>
      <c r="C36" s="239"/>
      <c r="D36" s="239"/>
      <c r="E36" s="239"/>
      <c r="F36" s="239"/>
      <c r="G36" s="239"/>
      <c r="H36" s="239"/>
      <c r="I36" s="239"/>
      <c r="J36" s="239"/>
      <c r="K36" s="239" t="s">
        <v>64</v>
      </c>
      <c r="L36" s="239"/>
      <c r="M36" s="239"/>
      <c r="N36" s="239"/>
      <c r="O36" s="239"/>
      <c r="P36" s="239"/>
      <c r="Q36" s="239"/>
      <c r="R36" s="239"/>
      <c r="S36" s="239"/>
      <c r="T36" s="239" t="s">
        <v>65</v>
      </c>
      <c r="U36" s="239"/>
      <c r="V36" s="239"/>
      <c r="W36" s="239"/>
      <c r="X36" s="239"/>
      <c r="Y36" s="239"/>
      <c r="Z36" s="239"/>
      <c r="AA36" s="239"/>
      <c r="AB36" s="239"/>
    </row>
    <row r="37" spans="1:28">
      <c r="A37">
        <v>0</v>
      </c>
      <c r="B37">
        <v>0.99403547323810981</v>
      </c>
      <c r="C37">
        <v>1.0155784021346723</v>
      </c>
      <c r="D37">
        <v>0.99038612462721654</v>
      </c>
      <c r="E37">
        <v>0.93448079117535277</v>
      </c>
      <c r="F37">
        <v>0.99695701787752111</v>
      </c>
      <c r="G37">
        <v>1.0685621909471295</v>
      </c>
      <c r="H37">
        <v>0.95105820105820105</v>
      </c>
      <c r="I37">
        <v>1.000814000814001</v>
      </c>
      <c r="J37">
        <v>1.0481277981277981</v>
      </c>
      <c r="K37">
        <v>0.99803597732446492</v>
      </c>
      <c r="L37">
        <v>0.98196670088827331</v>
      </c>
      <c r="M37">
        <v>1.01999732178726</v>
      </c>
      <c r="N37">
        <v>1.0097735175265483</v>
      </c>
      <c r="O37">
        <v>0.99765059674842604</v>
      </c>
      <c r="P37">
        <v>0.99257588572502586</v>
      </c>
      <c r="Q37">
        <v>0.96141925830928709</v>
      </c>
      <c r="R37">
        <v>1.0159239072352251</v>
      </c>
      <c r="S37">
        <v>1.0226568344554878</v>
      </c>
      <c r="T37">
        <v>1.0072339918120756</v>
      </c>
      <c r="U37">
        <v>1.0074724750586275</v>
      </c>
      <c r="V37">
        <v>0.9852935331292979</v>
      </c>
      <c r="W37">
        <v>0.99107316126528333</v>
      </c>
      <c r="X37">
        <v>1.0158160294973813</v>
      </c>
      <c r="Y37">
        <v>0.99311080923733841</v>
      </c>
      <c r="Z37">
        <v>1.0156516183986362</v>
      </c>
      <c r="AA37">
        <v>0.99425042589437729</v>
      </c>
      <c r="AB37">
        <v>0.99009795570698367</v>
      </c>
    </row>
    <row r="38" spans="1:28">
      <c r="A38">
        <v>15</v>
      </c>
      <c r="B38">
        <v>0.77260241720295053</v>
      </c>
      <c r="C38">
        <v>0.84429445926856028</v>
      </c>
      <c r="D38">
        <v>0.8333464134358809</v>
      </c>
      <c r="E38">
        <v>0.84461772537086444</v>
      </c>
      <c r="F38">
        <v>0.98041080258653579</v>
      </c>
      <c r="G38">
        <v>0.92506656523393027</v>
      </c>
      <c r="H38">
        <v>0.83842083842083848</v>
      </c>
      <c r="I38">
        <v>0.87474562474562478</v>
      </c>
      <c r="J38">
        <v>0.83903133903133909</v>
      </c>
      <c r="K38">
        <v>0.93121456947730152</v>
      </c>
      <c r="L38">
        <v>0.94340043744141355</v>
      </c>
      <c r="M38">
        <v>0.96080882024728775</v>
      </c>
      <c r="N38">
        <v>0.99906023869937044</v>
      </c>
      <c r="O38">
        <v>0.96663847382764789</v>
      </c>
      <c r="P38">
        <v>1.0306362184005264</v>
      </c>
      <c r="Q38">
        <v>0.9790531153147376</v>
      </c>
      <c r="R38">
        <v>0.94410601688575391</v>
      </c>
      <c r="S38">
        <v>0.98738912044458693</v>
      </c>
      <c r="T38">
        <v>1.0115266902500104</v>
      </c>
      <c r="U38">
        <v>0.9702690885965265</v>
      </c>
      <c r="V38">
        <v>0.99697921221034258</v>
      </c>
      <c r="W38">
        <v>1.0367746943528051</v>
      </c>
      <c r="X38">
        <v>1.0166893071996905</v>
      </c>
      <c r="Y38">
        <v>1.0297884727343305</v>
      </c>
      <c r="Z38">
        <v>0.94793441226575714</v>
      </c>
      <c r="AA38">
        <v>0.97764054514480303</v>
      </c>
      <c r="AB38">
        <v>0.97444633730834651</v>
      </c>
    </row>
    <row r="39" spans="1:28">
      <c r="A39">
        <v>30</v>
      </c>
      <c r="B39">
        <v>0.53315805995918986</v>
      </c>
      <c r="C39">
        <v>0.57942238267147983</v>
      </c>
      <c r="D39">
        <v>0.58601475435567374</v>
      </c>
      <c r="E39">
        <v>0.68799923925447015</v>
      </c>
      <c r="F39">
        <v>0.68914035755040026</v>
      </c>
      <c r="G39">
        <v>0.71995055154051046</v>
      </c>
      <c r="H39">
        <v>0.47639397639397646</v>
      </c>
      <c r="I39">
        <v>0.51607651607651617</v>
      </c>
      <c r="J39">
        <v>0.48982498982498995</v>
      </c>
      <c r="K39">
        <v>0.87791813596393298</v>
      </c>
      <c r="L39">
        <v>0.86251841271258278</v>
      </c>
      <c r="M39">
        <v>0.90577154845333174</v>
      </c>
      <c r="N39">
        <v>0.98299032045860346</v>
      </c>
      <c r="O39">
        <v>0.97312282680199225</v>
      </c>
      <c r="P39">
        <v>1.0061084484540928</v>
      </c>
      <c r="Q39">
        <v>0.91685369242278514</v>
      </c>
      <c r="R39">
        <v>0.923586619643048</v>
      </c>
      <c r="S39">
        <v>0.94218232339425023</v>
      </c>
      <c r="T39">
        <v>0.93282721888787345</v>
      </c>
      <c r="U39">
        <v>0.94153185738701883</v>
      </c>
      <c r="V39">
        <v>0.89991653086370704</v>
      </c>
      <c r="W39">
        <v>0.93547448088492235</v>
      </c>
      <c r="X39">
        <v>0.89472152144382</v>
      </c>
      <c r="Y39">
        <v>0.94711818358238009</v>
      </c>
      <c r="Z39">
        <v>0.80962521294718826</v>
      </c>
      <c r="AA39">
        <v>0.81281942078364489</v>
      </c>
      <c r="AB39">
        <v>0.78694633730834673</v>
      </c>
    </row>
    <row r="40" spans="1:28">
      <c r="A40">
        <v>45</v>
      </c>
      <c r="B40">
        <v>0.45734578559095879</v>
      </c>
      <c r="C40">
        <v>0.40707895149897955</v>
      </c>
      <c r="D40">
        <v>0.41096374195573671</v>
      </c>
      <c r="E40">
        <v>0.3713389121338917</v>
      </c>
      <c r="F40">
        <v>0.40072270825408957</v>
      </c>
      <c r="G40">
        <v>0.40015214910612451</v>
      </c>
      <c r="H40">
        <v>0.30759055759055765</v>
      </c>
      <c r="I40">
        <v>0.31339031339031348</v>
      </c>
      <c r="J40">
        <v>0.32529507529507534</v>
      </c>
      <c r="K40">
        <v>0.72070704816319209</v>
      </c>
      <c r="L40">
        <v>0.72833995447038302</v>
      </c>
      <c r="M40">
        <v>0.7663705753693697</v>
      </c>
      <c r="N40">
        <v>0.89361902076872468</v>
      </c>
      <c r="O40">
        <v>0.91560943520345839</v>
      </c>
      <c r="P40">
        <v>0.86373461140870222</v>
      </c>
      <c r="Q40">
        <v>0.75333974564497164</v>
      </c>
      <c r="R40">
        <v>0.72640803676392007</v>
      </c>
      <c r="S40">
        <v>0.73089665491076206</v>
      </c>
      <c r="T40">
        <v>0.76553122143169461</v>
      </c>
      <c r="U40">
        <v>0.74025199729719005</v>
      </c>
      <c r="V40">
        <v>0.77137406097221695</v>
      </c>
      <c r="W40">
        <v>0.78294197554822509</v>
      </c>
      <c r="X40">
        <v>0.75703473704638158</v>
      </c>
      <c r="Y40">
        <v>0.74597321948379658</v>
      </c>
      <c r="Z40">
        <v>0.56079642248722272</v>
      </c>
      <c r="AA40">
        <v>0.54578364565587678</v>
      </c>
      <c r="AB40">
        <v>0.51224446337308294</v>
      </c>
    </row>
    <row r="41" spans="1:28">
      <c r="A41">
        <v>60</v>
      </c>
      <c r="B41">
        <v>0.27534923873803158</v>
      </c>
      <c r="C41">
        <v>0.28453147072673035</v>
      </c>
      <c r="D41">
        <v>0.283236540574478</v>
      </c>
      <c r="E41">
        <v>0.2286991251426401</v>
      </c>
      <c r="F41">
        <v>0.22299353366299002</v>
      </c>
      <c r="G41">
        <v>0.22499049068086757</v>
      </c>
      <c r="H41">
        <v>0.18243793243793255</v>
      </c>
      <c r="I41">
        <v>0.19006919006919018</v>
      </c>
      <c r="J41">
        <v>0.21632071632071642</v>
      </c>
      <c r="K41">
        <v>0.63971789492478648</v>
      </c>
      <c r="L41">
        <v>0.6284694014194524</v>
      </c>
      <c r="M41">
        <v>0.60018747489175517</v>
      </c>
      <c r="N41">
        <v>0.69288600695423364</v>
      </c>
      <c r="O41">
        <v>0.67625223193308903</v>
      </c>
      <c r="P41">
        <v>0.65538953105911113</v>
      </c>
      <c r="Q41">
        <v>0.57475686651704605</v>
      </c>
      <c r="R41">
        <v>0.51640483060810094</v>
      </c>
      <c r="S41">
        <v>0.50871005664208613</v>
      </c>
      <c r="T41">
        <v>0.60717834572121332</v>
      </c>
      <c r="U41">
        <v>0.58058746373067316</v>
      </c>
      <c r="V41">
        <v>0.5821376048332606</v>
      </c>
      <c r="W41">
        <v>0.51339025810207695</v>
      </c>
      <c r="X41">
        <v>0.52707160877158998</v>
      </c>
      <c r="Y41">
        <v>0.49738016689307263</v>
      </c>
      <c r="Z41">
        <v>0.39246166950596217</v>
      </c>
      <c r="AA41">
        <v>0.34486797274275954</v>
      </c>
      <c r="AB41">
        <v>0.34742333901192474</v>
      </c>
    </row>
    <row r="42" spans="1:28">
      <c r="A42">
        <v>75</v>
      </c>
      <c r="B42">
        <v>0.16233715272327728</v>
      </c>
      <c r="C42">
        <v>0.16987129179092758</v>
      </c>
      <c r="D42">
        <v>0.18199654685292724</v>
      </c>
      <c r="E42">
        <v>0.13598326359832658</v>
      </c>
      <c r="F42">
        <v>0.15053252187143429</v>
      </c>
      <c r="G42">
        <v>0.14682388740966168</v>
      </c>
      <c r="H42">
        <v>0.12474562474562485</v>
      </c>
      <c r="I42">
        <v>0.12962962962962971</v>
      </c>
      <c r="J42">
        <v>0.14153439153439157</v>
      </c>
      <c r="K42">
        <v>0.45060929339820543</v>
      </c>
      <c r="L42">
        <v>0.44726152747399878</v>
      </c>
      <c r="M42">
        <v>0.45529616569209452</v>
      </c>
      <c r="N42">
        <v>0.51132412367258717</v>
      </c>
      <c r="O42">
        <v>0.47833850202048683</v>
      </c>
      <c r="P42">
        <v>0.48764213889672037</v>
      </c>
      <c r="Q42">
        <v>0.32082932563855948</v>
      </c>
      <c r="R42">
        <v>0.34936411242919746</v>
      </c>
      <c r="S42">
        <v>0.32692102169498777</v>
      </c>
      <c r="T42">
        <v>0.38646210103740219</v>
      </c>
      <c r="U42">
        <v>0.38825072538654176</v>
      </c>
      <c r="V42">
        <v>0.37048372351842296</v>
      </c>
      <c r="W42">
        <v>0.3486318649330491</v>
      </c>
      <c r="X42">
        <v>0.34048127304482861</v>
      </c>
      <c r="Y42">
        <v>0.33233068115660819</v>
      </c>
      <c r="Z42">
        <v>0.22668228279386696</v>
      </c>
      <c r="AA42">
        <v>0.2413756388415671</v>
      </c>
      <c r="AB42">
        <v>0.2094335604770016</v>
      </c>
    </row>
    <row r="44" spans="1:28">
      <c r="A44" t="s">
        <v>55</v>
      </c>
      <c r="B44" s="239" t="s">
        <v>66</v>
      </c>
      <c r="C44" s="239"/>
      <c r="D44" s="239"/>
      <c r="E44" s="239"/>
      <c r="F44" s="239"/>
      <c r="G44" s="239"/>
      <c r="H44" s="239"/>
      <c r="I44" s="239"/>
      <c r="J44" s="239"/>
      <c r="K44" s="239" t="s">
        <v>67</v>
      </c>
      <c r="L44" s="239"/>
      <c r="M44" s="239"/>
      <c r="N44" s="239"/>
      <c r="O44" s="239"/>
      <c r="P44" s="239"/>
      <c r="Q44" s="239"/>
      <c r="R44" s="239"/>
      <c r="S44" s="239"/>
      <c r="T44" s="239" t="s">
        <v>68</v>
      </c>
      <c r="U44" s="239"/>
      <c r="V44" s="239"/>
      <c r="W44" s="239"/>
      <c r="X44" s="239"/>
      <c r="Y44" s="239"/>
      <c r="Z44" s="239"/>
      <c r="AA44" s="239"/>
      <c r="AB44" s="239"/>
    </row>
    <row r="45" spans="1:28">
      <c r="A45">
        <v>0</v>
      </c>
      <c r="B45">
        <v>1.0183331931713069</v>
      </c>
      <c r="C45">
        <v>1.0193423597678926</v>
      </c>
      <c r="D45">
        <v>0.96232444706080311</v>
      </c>
      <c r="E45">
        <v>0.98343609091745721</v>
      </c>
      <c r="F45">
        <v>0.9856446121284631</v>
      </c>
      <c r="G45">
        <v>1.0309192969540819</v>
      </c>
      <c r="H45">
        <v>1.0049289649173674</v>
      </c>
      <c r="I45">
        <v>1.0208756161206147</v>
      </c>
      <c r="J45">
        <v>0.97419541896201811</v>
      </c>
      <c r="K45">
        <v>0.99685077519379817</v>
      </c>
      <c r="L45">
        <v>1.0089147286821702</v>
      </c>
      <c r="M45">
        <v>0.9942344961240307</v>
      </c>
      <c r="N45">
        <v>1.0368339274289369</v>
      </c>
      <c r="O45">
        <v>0.98199433324193386</v>
      </c>
      <c r="P45">
        <v>0.98117173932912871</v>
      </c>
      <c r="Q45">
        <v>1.0459172383270623</v>
      </c>
      <c r="R45">
        <v>0.97123257357822423</v>
      </c>
      <c r="S45">
        <v>0.98285018809471014</v>
      </c>
      <c r="T45">
        <v>1.0126962286572023</v>
      </c>
      <c r="U45">
        <v>1.0044405528801057</v>
      </c>
      <c r="V45">
        <v>0.98286321846269353</v>
      </c>
      <c r="W45">
        <v>0.99016241299303842</v>
      </c>
      <c r="X45">
        <v>0.98542923433874596</v>
      </c>
      <c r="Y45">
        <v>1.0244083526682124</v>
      </c>
      <c r="Z45">
        <v>1.0310077519379846</v>
      </c>
      <c r="AA45">
        <v>0.98752949106841914</v>
      </c>
      <c r="AB45">
        <v>0.9814627569935962</v>
      </c>
    </row>
    <row r="46" spans="1:28">
      <c r="A46">
        <v>15</v>
      </c>
      <c r="B46">
        <v>0.79505508367673083</v>
      </c>
      <c r="C46">
        <v>0.76351862753342903</v>
      </c>
      <c r="D46">
        <v>0.76553696072660049</v>
      </c>
      <c r="E46">
        <v>0.96963283334867101</v>
      </c>
      <c r="F46">
        <v>0.99806754394037078</v>
      </c>
      <c r="G46">
        <v>0.9933744363669833</v>
      </c>
      <c r="H46">
        <v>0.86227892142650042</v>
      </c>
      <c r="I46">
        <v>0.9472310814728907</v>
      </c>
      <c r="J46">
        <v>0.87677587706581628</v>
      </c>
      <c r="K46">
        <v>0.89946705426356532</v>
      </c>
      <c r="L46">
        <v>0.88725775193798395</v>
      </c>
      <c r="M46">
        <v>0.88812984496124003</v>
      </c>
      <c r="N46">
        <v>0.94963897267160202</v>
      </c>
      <c r="O46">
        <v>0.94113883557261657</v>
      </c>
      <c r="P46">
        <v>0.95951009962526268</v>
      </c>
      <c r="Q46">
        <v>0.89588404514272979</v>
      </c>
      <c r="R46">
        <v>0.90451427306926213</v>
      </c>
      <c r="S46">
        <v>0.85870767868997466</v>
      </c>
      <c r="T46">
        <v>0.78829195071611757</v>
      </c>
      <c r="U46">
        <v>0.83726311839389611</v>
      </c>
      <c r="V46">
        <v>0.81287134905247382</v>
      </c>
      <c r="W46">
        <v>1.0154988399071914</v>
      </c>
      <c r="X46">
        <v>0.98626450116009168</v>
      </c>
      <c r="Y46">
        <v>0.97262180974477841</v>
      </c>
      <c r="Z46">
        <v>0.89518031681833499</v>
      </c>
      <c r="AA46">
        <v>0.87900235928547354</v>
      </c>
      <c r="AB46">
        <v>0.89753960229187724</v>
      </c>
    </row>
    <row r="47" spans="1:28">
      <c r="A47">
        <v>30</v>
      </c>
      <c r="B47">
        <v>0.5692540576906906</v>
      </c>
      <c r="C47">
        <v>0.5639559330586158</v>
      </c>
      <c r="D47">
        <v>0.52813051887982509</v>
      </c>
      <c r="E47">
        <v>0.86886905309653151</v>
      </c>
      <c r="F47">
        <v>0.92656666973405788</v>
      </c>
      <c r="G47">
        <v>0.90724210913775716</v>
      </c>
      <c r="H47">
        <v>0.60626268483618451</v>
      </c>
      <c r="I47">
        <v>0.70165265294288204</v>
      </c>
      <c r="J47">
        <v>0.68338648883734421</v>
      </c>
      <c r="K47">
        <v>0.70513565891472829</v>
      </c>
      <c r="L47">
        <v>0.6932170542635655</v>
      </c>
      <c r="M47">
        <v>0.69060077519379803</v>
      </c>
      <c r="N47">
        <v>0.86354080979800729</v>
      </c>
      <c r="O47">
        <v>0.8923315967461839</v>
      </c>
      <c r="P47">
        <v>0.91097705876976487</v>
      </c>
      <c r="Q47">
        <v>0.55598583757468401</v>
      </c>
      <c r="R47">
        <v>0.49358265102898813</v>
      </c>
      <c r="S47">
        <v>0.54138083646824464</v>
      </c>
      <c r="T47">
        <v>0.56613922071424116</v>
      </c>
      <c r="U47">
        <v>0.59597223090874984</v>
      </c>
      <c r="V47">
        <v>0.52805053474263552</v>
      </c>
      <c r="W47">
        <v>0.80055684454756293</v>
      </c>
      <c r="X47">
        <v>0.79164733178654201</v>
      </c>
      <c r="Y47">
        <v>0.77689095127610119</v>
      </c>
      <c r="Z47">
        <v>0.58409167509268622</v>
      </c>
      <c r="AA47">
        <v>0.57195820694304012</v>
      </c>
      <c r="AB47">
        <v>0.57128412537917084</v>
      </c>
    </row>
    <row r="48" spans="1:28">
      <c r="A48">
        <v>45</v>
      </c>
      <c r="B48">
        <v>0.43907156673114106</v>
      </c>
      <c r="C48">
        <v>0.46152552350517195</v>
      </c>
      <c r="D48">
        <v>0.4176267765536959</v>
      </c>
      <c r="E48">
        <v>0.68031655470691133</v>
      </c>
      <c r="F48">
        <v>0.71427256832612551</v>
      </c>
      <c r="G48">
        <v>0.70378209257384794</v>
      </c>
      <c r="H48">
        <v>0.39895621919396929</v>
      </c>
      <c r="I48">
        <v>0.40707451435198611</v>
      </c>
      <c r="J48">
        <v>0.40765439257755876</v>
      </c>
      <c r="K48">
        <v>0.54510658914728627</v>
      </c>
      <c r="L48">
        <v>0.57621124031007709</v>
      </c>
      <c r="M48">
        <v>0.57461240310077477</v>
      </c>
      <c r="N48">
        <v>0.61785942784023373</v>
      </c>
      <c r="O48">
        <v>0.63129512841604951</v>
      </c>
      <c r="P48">
        <v>0.61648843798555875</v>
      </c>
      <c r="Q48">
        <v>0.32097809249833997</v>
      </c>
      <c r="R48">
        <v>0.2891126355388357</v>
      </c>
      <c r="S48">
        <v>0.30039831821199342</v>
      </c>
      <c r="T48">
        <v>0.44943398586528227</v>
      </c>
      <c r="U48">
        <v>0.43817624616924122</v>
      </c>
      <c r="V48">
        <v>0.4237288135593219</v>
      </c>
      <c r="W48">
        <v>0.61596287703016162</v>
      </c>
      <c r="X48">
        <v>0.59591647331786479</v>
      </c>
      <c r="Y48">
        <v>0.58784222737818959</v>
      </c>
      <c r="Z48">
        <v>0.40984159083249078</v>
      </c>
      <c r="AA48">
        <v>0.36568924839905631</v>
      </c>
      <c r="AB48">
        <v>0.36332996292551401</v>
      </c>
    </row>
    <row r="49" spans="1:28">
      <c r="A49">
        <v>60</v>
      </c>
      <c r="B49">
        <v>0.36338407198721706</v>
      </c>
      <c r="C49">
        <v>0.33790261542342925</v>
      </c>
      <c r="D49">
        <v>0.31544865864939842</v>
      </c>
      <c r="E49">
        <v>0.49783748964755714</v>
      </c>
      <c r="F49">
        <v>0.5364866108401587</v>
      </c>
      <c r="G49">
        <v>0.5403515229594188</v>
      </c>
      <c r="H49">
        <v>0.29573789504204123</v>
      </c>
      <c r="I49">
        <v>0.27863148738764865</v>
      </c>
      <c r="J49">
        <v>0.27370252247028126</v>
      </c>
      <c r="K49">
        <v>0.395397286821705</v>
      </c>
      <c r="L49">
        <v>0.44670542635658872</v>
      </c>
      <c r="M49">
        <v>0.39060077519379799</v>
      </c>
      <c r="N49">
        <v>0.4245498583310483</v>
      </c>
      <c r="O49">
        <v>0.403436614569052</v>
      </c>
      <c r="P49">
        <v>0.400968832830637</v>
      </c>
      <c r="Q49">
        <v>0.21940694843992006</v>
      </c>
      <c r="R49">
        <v>0.20347421996016793</v>
      </c>
      <c r="S49">
        <v>0.20281035627351165</v>
      </c>
      <c r="T49">
        <v>0.35937206829695395</v>
      </c>
      <c r="U49">
        <v>0.3421102007630244</v>
      </c>
      <c r="V49">
        <v>0.33028957408218124</v>
      </c>
      <c r="W49">
        <v>0.38208816705336385</v>
      </c>
      <c r="X49">
        <v>0.38013921113689042</v>
      </c>
      <c r="Y49">
        <v>0.38403712296983711</v>
      </c>
      <c r="Z49">
        <v>0.24536568924839905</v>
      </c>
      <c r="AA49">
        <v>0.22851365015166833</v>
      </c>
      <c r="AB49">
        <v>0.23390630266262222</v>
      </c>
    </row>
    <row r="50" spans="1:28">
      <c r="A50">
        <v>75</v>
      </c>
      <c r="B50">
        <v>0.21099991590278316</v>
      </c>
      <c r="C50">
        <v>0.21251366579766162</v>
      </c>
      <c r="D50">
        <v>0.17517450172399238</v>
      </c>
      <c r="E50">
        <v>0.39293273212478175</v>
      </c>
      <c r="F50">
        <v>0.39900616545504763</v>
      </c>
      <c r="G50">
        <v>0.40645992454219232</v>
      </c>
      <c r="H50">
        <v>0.12554363583647435</v>
      </c>
      <c r="I50">
        <v>0.11655552334009862</v>
      </c>
      <c r="J50">
        <v>0.1110466801971586</v>
      </c>
      <c r="K50">
        <v>0.28842054263565847</v>
      </c>
      <c r="L50">
        <v>0.30615310077519337</v>
      </c>
      <c r="M50">
        <v>0.27984496124030961</v>
      </c>
      <c r="N50">
        <v>0.27538616214240003</v>
      </c>
      <c r="O50">
        <v>0.27511196417146505</v>
      </c>
      <c r="P50">
        <v>0.27511196417146505</v>
      </c>
      <c r="Q50">
        <v>7.9331710555432547E-2</v>
      </c>
      <c r="R50">
        <v>0.10123921221509172</v>
      </c>
      <c r="S50">
        <v>8.8957734011949507E-2</v>
      </c>
      <c r="T50">
        <v>0.23666270561010658</v>
      </c>
      <c r="U50">
        <v>0.21152042028894832</v>
      </c>
      <c r="V50">
        <v>0.22840702983300978</v>
      </c>
      <c r="W50">
        <v>0.2565197215777259</v>
      </c>
      <c r="X50">
        <v>0.27099767981438483</v>
      </c>
      <c r="Y50">
        <v>0.27600928074245906</v>
      </c>
      <c r="Z50">
        <v>9.9427030670711139E-2</v>
      </c>
      <c r="AA50">
        <v>0.11021233569261882</v>
      </c>
      <c r="AB50">
        <v>0.109201213346815</v>
      </c>
    </row>
    <row r="52" spans="1:28">
      <c r="B52" s="239" t="s">
        <v>172</v>
      </c>
      <c r="C52" s="239"/>
      <c r="D52" s="239"/>
      <c r="E52" s="239" t="s">
        <v>64</v>
      </c>
      <c r="F52" s="239"/>
      <c r="G52" s="239"/>
      <c r="H52" s="239" t="s">
        <v>65</v>
      </c>
      <c r="I52" s="239"/>
      <c r="J52" s="239"/>
      <c r="K52" s="239" t="s">
        <v>66</v>
      </c>
      <c r="L52" s="239"/>
      <c r="M52" s="239"/>
      <c r="N52" s="239" t="s">
        <v>67</v>
      </c>
      <c r="O52" s="239"/>
      <c r="P52" s="239"/>
      <c r="Q52" s="239" t="s">
        <v>68</v>
      </c>
      <c r="R52" s="239"/>
      <c r="S52" s="239"/>
    </row>
    <row r="53" spans="1:28">
      <c r="A53" t="s">
        <v>55</v>
      </c>
      <c r="B53" t="s">
        <v>81</v>
      </c>
      <c r="C53" t="s">
        <v>34</v>
      </c>
      <c r="E53" t="s">
        <v>81</v>
      </c>
      <c r="F53" t="s">
        <v>34</v>
      </c>
      <c r="G53" t="s">
        <v>36</v>
      </c>
      <c r="H53" t="s">
        <v>81</v>
      </c>
      <c r="I53" t="s">
        <v>34</v>
      </c>
      <c r="J53" t="s">
        <v>36</v>
      </c>
      <c r="K53" t="s">
        <v>81</v>
      </c>
      <c r="L53" t="s">
        <v>34</v>
      </c>
      <c r="M53" t="s">
        <v>36</v>
      </c>
      <c r="N53" t="s">
        <v>81</v>
      </c>
      <c r="O53" t="s">
        <v>34</v>
      </c>
      <c r="P53" t="s">
        <v>36</v>
      </c>
      <c r="Q53" t="s">
        <v>81</v>
      </c>
      <c r="R53" t="s">
        <v>34</v>
      </c>
      <c r="S53" t="s">
        <v>36</v>
      </c>
    </row>
    <row r="54" spans="1:28">
      <c r="A54">
        <v>0</v>
      </c>
      <c r="B54">
        <v>1.0000000000000002</v>
      </c>
      <c r="C54">
        <v>4.1960899237470373E-2</v>
      </c>
      <c r="E54">
        <v>0.99999999999999978</v>
      </c>
      <c r="F54">
        <v>1.9813144476645159E-2</v>
      </c>
      <c r="H54">
        <v>1.0000000000000002</v>
      </c>
      <c r="I54">
        <v>1.1607250531206179E-2</v>
      </c>
      <c r="K54">
        <v>1.0000000000000007</v>
      </c>
      <c r="L54">
        <v>2.4217983395120511E-2</v>
      </c>
      <c r="N54">
        <v>0.99999999999999944</v>
      </c>
      <c r="O54">
        <v>2.5952240585681761E-2</v>
      </c>
      <c r="Q54">
        <v>0.99999999999999978</v>
      </c>
      <c r="R54">
        <v>1.8841638314659598E-2</v>
      </c>
    </row>
    <row r="55" spans="1:28">
      <c r="A55">
        <v>15</v>
      </c>
      <c r="B55">
        <v>0.86139290947739167</v>
      </c>
      <c r="C55">
        <v>5.9864185311329185E-2</v>
      </c>
      <c r="E55">
        <v>0.97136744563762512</v>
      </c>
      <c r="F55">
        <v>3.135857547762342E-2</v>
      </c>
      <c r="G55">
        <v>1.6617556873700588E-4</v>
      </c>
      <c r="H55">
        <v>0.9957831955625126</v>
      </c>
      <c r="I55">
        <v>3.0099643757815587E-2</v>
      </c>
      <c r="J55">
        <v>1.7936823596150398E-5</v>
      </c>
      <c r="K55">
        <v>0.88571904061755491</v>
      </c>
      <c r="L55">
        <v>9.5696899080226869E-2</v>
      </c>
      <c r="M55">
        <v>0.5271086800038316</v>
      </c>
      <c r="N55">
        <v>0.90936095065935973</v>
      </c>
      <c r="O55">
        <v>3.3457364332696402E-2</v>
      </c>
      <c r="P55">
        <v>5.2103302149985341E-2</v>
      </c>
      <c r="Q55">
        <v>0.8982815385966928</v>
      </c>
      <c r="R55">
        <v>7.9455243429395445E-2</v>
      </c>
      <c r="S55">
        <v>0.28239681671029926</v>
      </c>
    </row>
    <row r="56" spans="1:28">
      <c r="A56">
        <v>30</v>
      </c>
      <c r="B56">
        <v>0.58644231418080073</v>
      </c>
      <c r="C56">
        <v>9.2175586611358842E-2</v>
      </c>
      <c r="E56">
        <v>0.93233914758940217</v>
      </c>
      <c r="F56">
        <v>4.8252555086795733E-2</v>
      </c>
      <c r="G56">
        <v>2.848914070650046E-8</v>
      </c>
      <c r="H56">
        <v>0.88455341823210021</v>
      </c>
      <c r="I56">
        <v>6.3944083951896019E-2</v>
      </c>
      <c r="J56">
        <v>5.8029485020094452E-7</v>
      </c>
      <c r="K56">
        <v>0.70614668535709879</v>
      </c>
      <c r="L56">
        <v>0.15679026653857345</v>
      </c>
      <c r="M56">
        <v>6.5846805378459425E-2</v>
      </c>
      <c r="N56">
        <v>0.70519469763977383</v>
      </c>
      <c r="O56">
        <v>0.15679383904448199</v>
      </c>
      <c r="P56">
        <v>6.7809499934003051E-2</v>
      </c>
      <c r="Q56">
        <v>0.6429545690434143</v>
      </c>
      <c r="R56">
        <v>0.11171381996352835</v>
      </c>
      <c r="S56">
        <v>0.25890975327081606</v>
      </c>
    </row>
    <row r="57" spans="1:28">
      <c r="A57">
        <v>45</v>
      </c>
      <c r="B57">
        <v>0.37709757720174747</v>
      </c>
      <c r="C57">
        <v>5.1455973459395725E-2</v>
      </c>
      <c r="E57">
        <v>0.7887805647448316</v>
      </c>
      <c r="F57">
        <v>7.9041905761594838E-2</v>
      </c>
      <c r="G57">
        <v>5.7493676519628122E-10</v>
      </c>
      <c r="H57">
        <v>0.68688130481063192</v>
      </c>
      <c r="I57">
        <v>0.11186948327083716</v>
      </c>
      <c r="J57">
        <v>1.1707364092523333E-6</v>
      </c>
      <c r="K57">
        <v>0.51447557872448979</v>
      </c>
      <c r="L57">
        <v>0.14027591706764034</v>
      </c>
      <c r="M57">
        <v>1.399305382433369E-2</v>
      </c>
      <c r="N57">
        <v>0.49689580811657208</v>
      </c>
      <c r="O57">
        <v>0.14764188559389788</v>
      </c>
      <c r="P57">
        <v>3.5340526948922951E-2</v>
      </c>
      <c r="Q57">
        <v>0.4722134917196803</v>
      </c>
      <c r="R57">
        <v>0.10028572506177971</v>
      </c>
      <c r="S57">
        <v>2.2215579410869959E-2</v>
      </c>
    </row>
    <row r="58" spans="1:28">
      <c r="A58">
        <v>60</v>
      </c>
      <c r="B58">
        <v>0.23429202648373076</v>
      </c>
      <c r="C58">
        <v>3.8435321105846E-2</v>
      </c>
      <c r="E58">
        <v>0.61030825499440688</v>
      </c>
      <c r="F58">
        <v>6.6050309667728485E-2</v>
      </c>
      <c r="G58">
        <v>9.7164781339494353E-11</v>
      </c>
      <c r="H58">
        <v>0.4880553810347259</v>
      </c>
      <c r="I58">
        <v>0.10202522258826476</v>
      </c>
      <c r="J58">
        <v>3.0881144983262271E-6</v>
      </c>
      <c r="K58">
        <v>0.38216476382301678</v>
      </c>
      <c r="L58">
        <v>0.11120597688795796</v>
      </c>
      <c r="M58">
        <v>1.674392796926587E-3</v>
      </c>
      <c r="N58">
        <v>0.34303892430849203</v>
      </c>
      <c r="O58">
        <v>0.10236288544753248</v>
      </c>
      <c r="P58">
        <v>8.7726272265613355E-3</v>
      </c>
      <c r="Q58">
        <v>0.32064688737388225</v>
      </c>
      <c r="R58">
        <v>6.6205839525971449E-2</v>
      </c>
      <c r="S58">
        <v>3.7851619108511215E-3</v>
      </c>
    </row>
    <row r="59" spans="1:28">
      <c r="A59">
        <v>75</v>
      </c>
      <c r="B59">
        <v>0.14927270112846677</v>
      </c>
      <c r="C59">
        <v>1.9030679401049522E-2</v>
      </c>
      <c r="E59">
        <v>0.42528735676853752</v>
      </c>
      <c r="F59">
        <v>7.2870790244053782E-2</v>
      </c>
      <c r="G59">
        <v>7.2318085260409675E-9</v>
      </c>
      <c r="H59">
        <v>0.31601465013214308</v>
      </c>
      <c r="I59">
        <v>7.0699423266788547E-2</v>
      </c>
      <c r="J59">
        <v>4.0284601899601228E-6</v>
      </c>
      <c r="K59">
        <v>0.2389147494355767</v>
      </c>
      <c r="L59">
        <v>0.12606362145915537</v>
      </c>
      <c r="M59">
        <v>5.1019871840922854E-2</v>
      </c>
      <c r="N59">
        <v>0.21883970576877396</v>
      </c>
      <c r="O59">
        <v>9.7390375719086736E-2</v>
      </c>
      <c r="P59">
        <v>5.1628379940580151E-2</v>
      </c>
      <c r="Q59">
        <v>0.19988415750853103</v>
      </c>
      <c r="R59">
        <v>7.3073113505658344E-2</v>
      </c>
      <c r="S59">
        <v>6.1514048332970597E-2</v>
      </c>
    </row>
    <row r="61" spans="1:28">
      <c r="A61" t="s">
        <v>57</v>
      </c>
      <c r="B61" s="239" t="s">
        <v>172</v>
      </c>
      <c r="C61" s="239"/>
      <c r="D61" s="239"/>
      <c r="E61" s="239"/>
      <c r="F61" s="239"/>
      <c r="G61" s="239"/>
      <c r="H61" s="239"/>
      <c r="I61" s="239"/>
      <c r="J61" s="239"/>
      <c r="K61" s="239" t="s">
        <v>64</v>
      </c>
      <c r="L61" s="239"/>
      <c r="M61" s="239"/>
      <c r="N61" s="239"/>
      <c r="O61" s="239"/>
      <c r="P61" s="239"/>
      <c r="Q61" s="239"/>
      <c r="R61" s="239"/>
      <c r="S61" s="239"/>
      <c r="T61" s="239" t="s">
        <v>65</v>
      </c>
      <c r="U61" s="239"/>
      <c r="V61" s="239"/>
      <c r="W61" s="239"/>
      <c r="X61" s="239"/>
      <c r="Y61" s="239"/>
      <c r="Z61" s="239"/>
      <c r="AA61" s="239"/>
      <c r="AB61" s="239"/>
    </row>
    <row r="62" spans="1:28">
      <c r="A62">
        <v>0</v>
      </c>
      <c r="B62">
        <v>0.99373317800184791</v>
      </c>
      <c r="C62">
        <v>1.0021692845378218</v>
      </c>
      <c r="D62">
        <v>1.0040975374603303</v>
      </c>
      <c r="E62">
        <v>1.0278549114890672</v>
      </c>
      <c r="F62">
        <v>1.0083304408191609</v>
      </c>
      <c r="G62">
        <v>0.9638146476917745</v>
      </c>
      <c r="H62">
        <v>0.94060959211115991</v>
      </c>
      <c r="I62">
        <v>1.0370909905871795</v>
      </c>
      <c r="J62">
        <v>1.0222994173016573</v>
      </c>
      <c r="K62">
        <v>1.0130992065355182</v>
      </c>
      <c r="L62">
        <v>0.98112587445419974</v>
      </c>
      <c r="M62">
        <v>1.0057749190102823</v>
      </c>
      <c r="N62">
        <v>1.0741494867226604</v>
      </c>
      <c r="O62">
        <v>0.9692881988631542</v>
      </c>
      <c r="P62">
        <v>0.95656231441418493</v>
      </c>
      <c r="Q62">
        <v>1.0085052094407836</v>
      </c>
      <c r="R62">
        <v>0.9893684881990229</v>
      </c>
      <c r="S62">
        <v>1.0021263023601967</v>
      </c>
      <c r="T62">
        <v>0.99731434384537121</v>
      </c>
      <c r="U62">
        <v>0.99182095625635802</v>
      </c>
      <c r="V62">
        <v>1.0108646998982704</v>
      </c>
      <c r="W62">
        <v>0.99891047757399765</v>
      </c>
      <c r="X62">
        <v>0.98964953695296975</v>
      </c>
      <c r="Y62">
        <v>1.0114399854730352</v>
      </c>
      <c r="Z62">
        <v>1.0155655095184759</v>
      </c>
      <c r="AA62">
        <v>0.99776035834266397</v>
      </c>
      <c r="AB62">
        <v>0.98667413213885669</v>
      </c>
    </row>
    <row r="63" spans="1:28">
      <c r="A63">
        <v>0.3</v>
      </c>
      <c r="B63">
        <v>0.85815289438798059</v>
      </c>
      <c r="C63">
        <v>0.89177680472421972</v>
      </c>
      <c r="D63">
        <v>0.89310247860844416</v>
      </c>
      <c r="E63">
        <v>0.90003471017008063</v>
      </c>
      <c r="F63">
        <v>0.90914612981603682</v>
      </c>
      <c r="G63">
        <v>0.85812217979868177</v>
      </c>
      <c r="H63">
        <v>0.84648139847601889</v>
      </c>
      <c r="I63">
        <v>0.941281936351411</v>
      </c>
      <c r="J63">
        <v>0.89354549529358929</v>
      </c>
      <c r="K63">
        <v>1.0188741255458005</v>
      </c>
      <c r="L63">
        <v>1.0116906897037421</v>
      </c>
      <c r="M63">
        <v>0.98985867881121181</v>
      </c>
      <c r="N63">
        <v>1.0390260456435054</v>
      </c>
      <c r="O63">
        <v>1.0512428947145158</v>
      </c>
      <c r="P63">
        <v>1.0245185373716805</v>
      </c>
      <c r="Q63">
        <v>1.0097809908569009</v>
      </c>
      <c r="R63">
        <v>1.0014884116521381</v>
      </c>
      <c r="S63">
        <v>0.97597278332979054</v>
      </c>
      <c r="T63">
        <v>0.93285859613428279</v>
      </c>
      <c r="U63">
        <v>1.0050050864699898</v>
      </c>
      <c r="V63">
        <v>1.0009766022380466</v>
      </c>
      <c r="W63">
        <v>1.0239694933720727</v>
      </c>
      <c r="X63">
        <v>1.0310513891410942</v>
      </c>
      <c r="Y63">
        <v>1.101053205011804</v>
      </c>
      <c r="Z63">
        <v>0.9994400895856651</v>
      </c>
      <c r="AA63">
        <v>0.970884658454646</v>
      </c>
      <c r="AB63">
        <v>0.98566629339305589</v>
      </c>
    </row>
    <row r="64" spans="1:28">
      <c r="A64">
        <v>0.6</v>
      </c>
      <c r="B64">
        <v>0.60808259350018101</v>
      </c>
      <c r="C64">
        <v>0.65942232756196539</v>
      </c>
      <c r="D64">
        <v>0.65351705298678364</v>
      </c>
      <c r="E64">
        <v>0.71181881291218385</v>
      </c>
      <c r="F64">
        <v>0.70479000347101761</v>
      </c>
      <c r="G64">
        <v>0.71520305449496768</v>
      </c>
      <c r="H64">
        <v>0.73218287763334744</v>
      </c>
      <c r="I64">
        <v>0.75302554908112862</v>
      </c>
      <c r="J64">
        <v>0.71134020618556626</v>
      </c>
      <c r="K64">
        <v>0.9757735104934504</v>
      </c>
      <c r="L64">
        <v>0.97633691722616101</v>
      </c>
      <c r="M64">
        <v>0.95112446593736799</v>
      </c>
      <c r="N64">
        <v>0.94918130143378276</v>
      </c>
      <c r="O64">
        <v>0.98634088402477282</v>
      </c>
      <c r="P64">
        <v>1.0212098074149485</v>
      </c>
      <c r="Q64">
        <v>0.94025090367850406</v>
      </c>
      <c r="R64">
        <v>0.94886242823729627</v>
      </c>
      <c r="S64">
        <v>0.95141399106953117</v>
      </c>
      <c r="T64">
        <v>0.95507629704984731</v>
      </c>
      <c r="U64">
        <v>0.90624618514750754</v>
      </c>
      <c r="V64">
        <v>0.8950152594099694</v>
      </c>
      <c r="W64">
        <v>0.97194479753041674</v>
      </c>
      <c r="X64">
        <v>0.9733067005629209</v>
      </c>
      <c r="Y64">
        <v>0.95315053568186037</v>
      </c>
      <c r="Z64">
        <v>0.94669652855542996</v>
      </c>
      <c r="AA64">
        <v>0.93493840985442211</v>
      </c>
      <c r="AB64">
        <v>0.8936170212765947</v>
      </c>
    </row>
    <row r="65" spans="1:28">
      <c r="A65">
        <v>0.9</v>
      </c>
      <c r="B65">
        <v>0.47033302534849175</v>
      </c>
      <c r="C65">
        <v>0.46563290884987768</v>
      </c>
      <c r="D65">
        <v>0.47009199373317823</v>
      </c>
      <c r="E65">
        <v>0.47309961818812946</v>
      </c>
      <c r="F65">
        <v>0.51188823325234334</v>
      </c>
      <c r="G65">
        <v>0.51917736896910827</v>
      </c>
      <c r="H65">
        <v>0.49047512326311021</v>
      </c>
      <c r="I65">
        <v>0.54527117884356735</v>
      </c>
      <c r="J65">
        <v>0.52106678619453106</v>
      </c>
      <c r="K65">
        <v>0.92802478989623938</v>
      </c>
      <c r="L65">
        <v>0.93844781445138281</v>
      </c>
      <c r="M65">
        <v>0.88745950514108651</v>
      </c>
      <c r="N65">
        <v>0.91431237804360721</v>
      </c>
      <c r="O65">
        <v>0.93289216933910235</v>
      </c>
      <c r="P65">
        <v>0.91278527190973091</v>
      </c>
      <c r="Q65">
        <v>0.9144163300021273</v>
      </c>
      <c r="R65">
        <v>0.90771847756751112</v>
      </c>
      <c r="S65">
        <v>0.87008292579204849</v>
      </c>
      <c r="T65">
        <v>0.85265513733468978</v>
      </c>
      <c r="U65">
        <v>0.8116378433367244</v>
      </c>
      <c r="V65">
        <v>0.78673448626653109</v>
      </c>
      <c r="W65">
        <v>0.87143635373161499</v>
      </c>
      <c r="X65">
        <v>0.88641728708916001</v>
      </c>
      <c r="Y65">
        <v>0.82867259851098674</v>
      </c>
      <c r="Z65">
        <v>0.80089585666293295</v>
      </c>
      <c r="AA65">
        <v>0.7928331466965276</v>
      </c>
      <c r="AB65">
        <v>0.79048152295632612</v>
      </c>
    </row>
    <row r="66" spans="1:28">
      <c r="A66">
        <v>1.2</v>
      </c>
      <c r="B66">
        <v>0.35403527095970783</v>
      </c>
      <c r="C66">
        <v>0.34258626923231456</v>
      </c>
      <c r="D66">
        <v>0.33089623588960781</v>
      </c>
      <c r="E66">
        <v>0.33174245053800783</v>
      </c>
      <c r="F66">
        <v>0.34892398472752534</v>
      </c>
      <c r="G66">
        <v>0.3510065949323154</v>
      </c>
      <c r="H66">
        <v>0.37046167637830524</v>
      </c>
      <c r="I66">
        <v>0.36810847153742682</v>
      </c>
      <c r="J66">
        <v>0.3634020618556697</v>
      </c>
      <c r="K66">
        <v>0.84238696652425005</v>
      </c>
      <c r="L66">
        <v>0.80266679186816292</v>
      </c>
      <c r="M66">
        <v>0.8583032067233205</v>
      </c>
      <c r="N66">
        <v>0.86697208789344171</v>
      </c>
      <c r="O66">
        <v>0.8277763637906167</v>
      </c>
      <c r="P66">
        <v>0.81657758547552373</v>
      </c>
      <c r="Q66">
        <v>0.79863916648947575</v>
      </c>
      <c r="R66">
        <v>0.7772698277695097</v>
      </c>
      <c r="S66">
        <v>0.73325536891346021</v>
      </c>
      <c r="T66">
        <v>0.69285859613428291</v>
      </c>
      <c r="U66">
        <v>0.70091556459816906</v>
      </c>
      <c r="V66">
        <v>0.68089521871820957</v>
      </c>
      <c r="W66">
        <v>0.78781550753586405</v>
      </c>
      <c r="X66">
        <v>0.79925549300889853</v>
      </c>
      <c r="Y66">
        <v>0.7913564554203748</v>
      </c>
      <c r="Z66">
        <v>0.62687569988801717</v>
      </c>
      <c r="AA66">
        <v>0.6023516237402009</v>
      </c>
      <c r="AB66">
        <v>0.60100783874579999</v>
      </c>
    </row>
    <row r="67" spans="1:28">
      <c r="A67">
        <v>1.5</v>
      </c>
      <c r="B67">
        <v>0.27678463825171767</v>
      </c>
      <c r="C67">
        <v>0.27341019563732805</v>
      </c>
      <c r="D67">
        <v>0.27473586952155254</v>
      </c>
      <c r="E67">
        <v>0.25377473099618209</v>
      </c>
      <c r="F67">
        <v>0.26275598750433898</v>
      </c>
      <c r="G67">
        <v>0.26119402985074636</v>
      </c>
      <c r="H67">
        <v>0.26019722097713999</v>
      </c>
      <c r="I67">
        <v>0.25145674585387695</v>
      </c>
      <c r="J67">
        <v>0.2544822949350064</v>
      </c>
      <c r="K67">
        <v>0.70731020235691833</v>
      </c>
      <c r="L67">
        <v>0.71393023146626622</v>
      </c>
      <c r="M67">
        <v>0.70111272829710336</v>
      </c>
      <c r="N67">
        <v>0.7705098837702552</v>
      </c>
      <c r="O67">
        <v>0.77941800288453367</v>
      </c>
      <c r="P67">
        <v>0.73869517264783224</v>
      </c>
      <c r="Q67">
        <v>0.6276844567297476</v>
      </c>
      <c r="R67">
        <v>0.59068679566234372</v>
      </c>
      <c r="S67">
        <v>0.58749734212205029</v>
      </c>
      <c r="T67">
        <v>0.54502543234994927</v>
      </c>
      <c r="U67">
        <v>0.52683621566632777</v>
      </c>
      <c r="V67">
        <v>0.55442522889114976</v>
      </c>
      <c r="W67">
        <v>0.67864536045033663</v>
      </c>
      <c r="X67">
        <v>0.72116397312511404</v>
      </c>
      <c r="Y67">
        <v>0.74919193753404822</v>
      </c>
      <c r="Z67">
        <v>0.4541993281075023</v>
      </c>
      <c r="AA67">
        <v>0.4548712206047027</v>
      </c>
      <c r="AB67">
        <v>0.43101903695408683</v>
      </c>
    </row>
    <row r="69" spans="1:28">
      <c r="A69" t="s">
        <v>57</v>
      </c>
      <c r="B69" s="239" t="s">
        <v>66</v>
      </c>
      <c r="C69" s="239"/>
      <c r="D69" s="239"/>
      <c r="E69" s="239"/>
      <c r="F69" s="239"/>
      <c r="G69" s="239"/>
      <c r="H69" s="239"/>
      <c r="I69" s="239"/>
      <c r="J69" s="239"/>
      <c r="K69" s="239" t="s">
        <v>67</v>
      </c>
      <c r="L69" s="239"/>
      <c r="M69" s="239"/>
      <c r="N69" s="239"/>
      <c r="O69" s="239"/>
      <c r="P69" s="239"/>
      <c r="Q69" s="239"/>
      <c r="R69" s="239"/>
      <c r="S69" s="239"/>
      <c r="T69" s="239" t="s">
        <v>68</v>
      </c>
      <c r="U69" s="239"/>
      <c r="V69" s="239"/>
      <c r="W69" s="239"/>
      <c r="X69" s="239"/>
      <c r="Y69" s="239"/>
      <c r="Z69" s="239"/>
      <c r="AA69" s="239"/>
      <c r="AB69" s="239"/>
    </row>
    <row r="70" spans="1:28">
      <c r="A70">
        <v>0</v>
      </c>
      <c r="B70">
        <v>1.0342055755088071</v>
      </c>
      <c r="C70">
        <v>1.0372840773045999</v>
      </c>
      <c r="D70">
        <v>0.92851034718659065</v>
      </c>
      <c r="E70">
        <v>0.97942386831275718</v>
      </c>
      <c r="F70">
        <v>1.0252057613168726</v>
      </c>
      <c r="G70">
        <v>0.99537037037037046</v>
      </c>
      <c r="H70">
        <v>1.004660523249657</v>
      </c>
      <c r="I70">
        <v>0.99671644952865268</v>
      </c>
      <c r="J70">
        <v>0.99862302722169383</v>
      </c>
      <c r="K70">
        <v>0.98865533837540531</v>
      </c>
      <c r="L70">
        <v>1.0416953148020824</v>
      </c>
      <c r="M70">
        <v>0.96964934682251258</v>
      </c>
      <c r="N70">
        <v>0.95034910783553139</v>
      </c>
      <c r="O70">
        <v>0.99275924489268164</v>
      </c>
      <c r="P70">
        <v>1.0568916472717869</v>
      </c>
      <c r="Q70">
        <v>0.9406991260923856</v>
      </c>
      <c r="R70">
        <v>1.072159800249689</v>
      </c>
      <c r="S70">
        <v>0.98714107365792858</v>
      </c>
      <c r="T70">
        <v>0.98179127525415077</v>
      </c>
      <c r="U70">
        <v>0.99607515120319201</v>
      </c>
      <c r="V70">
        <v>1.0221335735426593</v>
      </c>
      <c r="W70">
        <v>1.0131982088145179</v>
      </c>
      <c r="X70">
        <v>0.97195380626914918</v>
      </c>
      <c r="Y70">
        <v>1.0148479849163328</v>
      </c>
      <c r="Z70">
        <v>0.97529734675205859</v>
      </c>
      <c r="AA70">
        <v>0.99794144556267173</v>
      </c>
      <c r="AB70">
        <v>1.0267612076852699</v>
      </c>
    </row>
    <row r="71" spans="1:28">
      <c r="A71">
        <v>0.3</v>
      </c>
      <c r="B71">
        <v>0.8412861296391303</v>
      </c>
      <c r="C71">
        <v>0.8153754061912083</v>
      </c>
      <c r="D71">
        <v>0.76124508294851967</v>
      </c>
      <c r="E71">
        <v>0.86779835390946503</v>
      </c>
      <c r="F71">
        <v>1.0228909465020577</v>
      </c>
      <c r="G71">
        <v>0.95936213991769548</v>
      </c>
      <c r="H71">
        <v>0.92013557885817288</v>
      </c>
      <c r="I71">
        <v>0.96684673233767726</v>
      </c>
      <c r="J71">
        <v>0.96398686579811577</v>
      </c>
      <c r="K71">
        <v>0.89613004616442404</v>
      </c>
      <c r="L71">
        <v>0.92073470189568807</v>
      </c>
      <c r="M71">
        <v>0.85384539829093409</v>
      </c>
      <c r="N71">
        <v>0.91854150504266885</v>
      </c>
      <c r="O71">
        <v>0.9433669511249031</v>
      </c>
      <c r="P71">
        <v>0.87768295836565813</v>
      </c>
      <c r="Q71">
        <v>0.88976279650437073</v>
      </c>
      <c r="R71">
        <v>0.80511860174781646</v>
      </c>
      <c r="S71">
        <v>0.89013732833957671</v>
      </c>
      <c r="T71">
        <v>0.82293141165873163</v>
      </c>
      <c r="U71">
        <v>0.84319907347831735</v>
      </c>
      <c r="V71">
        <v>0.84609445373825809</v>
      </c>
      <c r="W71">
        <v>0.82936601461230253</v>
      </c>
      <c r="X71">
        <v>0.76997407494697145</v>
      </c>
      <c r="Y71">
        <v>0.77633749705397115</v>
      </c>
      <c r="Z71">
        <v>0.94133119853613911</v>
      </c>
      <c r="AA71">
        <v>0.91594236047575506</v>
      </c>
      <c r="AB71">
        <v>0.90633577310155544</v>
      </c>
    </row>
    <row r="72" spans="1:28">
      <c r="A72">
        <v>0.6</v>
      </c>
      <c r="B72">
        <v>0.62142979305626733</v>
      </c>
      <c r="C72">
        <v>0.6055242004446717</v>
      </c>
      <c r="D72">
        <v>0.55678125534462053</v>
      </c>
      <c r="E72">
        <v>0.70138888888888895</v>
      </c>
      <c r="F72">
        <v>0.83513374485596714</v>
      </c>
      <c r="G72">
        <v>0.82741769547325106</v>
      </c>
      <c r="H72">
        <v>0.78921724393602477</v>
      </c>
      <c r="I72">
        <v>0.85626522614129963</v>
      </c>
      <c r="J72">
        <v>0.85276983370405779</v>
      </c>
      <c r="K72">
        <v>0.6975248011000883</v>
      </c>
      <c r="L72">
        <v>0.71844612513505546</v>
      </c>
      <c r="M72">
        <v>0.66334348295845191</v>
      </c>
      <c r="N72">
        <v>0.76648564778898376</v>
      </c>
      <c r="O72">
        <v>0.74993535040082748</v>
      </c>
      <c r="P72">
        <v>0.72381691233514345</v>
      </c>
      <c r="Q72">
        <v>0.66579275905118718</v>
      </c>
      <c r="R72">
        <v>0.67627965043695504</v>
      </c>
      <c r="S72">
        <v>0.71186017478152441</v>
      </c>
      <c r="T72">
        <v>0.62797580748938386</v>
      </c>
      <c r="U72">
        <v>0.62199202161883949</v>
      </c>
      <c r="V72">
        <v>0.62295714837215299</v>
      </c>
      <c r="W72">
        <v>0.70162620787178875</v>
      </c>
      <c r="X72">
        <v>0.65331133631864247</v>
      </c>
      <c r="Y72">
        <v>0.6028753240631628</v>
      </c>
      <c r="Z72">
        <v>0.74885635864592903</v>
      </c>
      <c r="AA72">
        <v>0.77355901189387044</v>
      </c>
      <c r="AB72">
        <v>0.72381061299176608</v>
      </c>
    </row>
    <row r="73" spans="1:28">
      <c r="A73">
        <v>0.9</v>
      </c>
      <c r="B73">
        <v>0.47648366683769372</v>
      </c>
      <c r="C73">
        <v>0.45005985975713964</v>
      </c>
      <c r="D73">
        <v>0.45390798700188056</v>
      </c>
      <c r="E73">
        <v>0.59850823045267487</v>
      </c>
      <c r="F73">
        <v>0.6298868312757202</v>
      </c>
      <c r="G73">
        <v>0.64814814814814814</v>
      </c>
      <c r="H73">
        <v>0.62620485118101998</v>
      </c>
      <c r="I73">
        <v>0.64082194682766769</v>
      </c>
      <c r="J73">
        <v>0.65416799067895459</v>
      </c>
      <c r="K73">
        <v>0.55431686474805986</v>
      </c>
      <c r="L73">
        <v>0.56374619389058034</v>
      </c>
      <c r="M73">
        <v>0.55416953148020798</v>
      </c>
      <c r="N73">
        <v>0.61417119213860871</v>
      </c>
      <c r="O73">
        <v>0.62451512800620634</v>
      </c>
      <c r="P73">
        <v>0.59167313162658397</v>
      </c>
      <c r="Q73">
        <v>0.51672908863920219</v>
      </c>
      <c r="R73">
        <v>0.51560549313358417</v>
      </c>
      <c r="S73">
        <v>0.50474406991261045</v>
      </c>
      <c r="T73">
        <v>0.50212327885728991</v>
      </c>
      <c r="U73">
        <v>0.52470724488482834</v>
      </c>
      <c r="V73">
        <v>0.46255308197143219</v>
      </c>
      <c r="W73">
        <v>0.50600989865661083</v>
      </c>
      <c r="X73">
        <v>0.45133160499646474</v>
      </c>
      <c r="Y73">
        <v>0.41762903605939183</v>
      </c>
      <c r="Z73">
        <v>0.60956084172003711</v>
      </c>
      <c r="AA73">
        <v>0.60235590118938753</v>
      </c>
      <c r="AB73">
        <v>0.55741079597438303</v>
      </c>
    </row>
    <row r="74" spans="1:28">
      <c r="A74">
        <v>1.2</v>
      </c>
      <c r="B74">
        <v>0.39515991106550286</v>
      </c>
      <c r="C74">
        <v>0.38361552933128013</v>
      </c>
      <c r="D74">
        <v>0.38156319480075174</v>
      </c>
      <c r="E74">
        <v>0.47042181069958849</v>
      </c>
      <c r="F74">
        <v>0.51054526748971196</v>
      </c>
      <c r="G74">
        <v>0.50745884773662553</v>
      </c>
      <c r="H74">
        <v>0.45493062175617099</v>
      </c>
      <c r="I74">
        <v>0.48829573138438825</v>
      </c>
      <c r="J74">
        <v>0.47494968753310141</v>
      </c>
      <c r="K74">
        <v>0.44543757980551985</v>
      </c>
      <c r="L74">
        <v>0.44838424516255748</v>
      </c>
      <c r="M74">
        <v>0.45309890973381761</v>
      </c>
      <c r="N74">
        <v>0.43522110162916994</v>
      </c>
      <c r="O74">
        <v>0.39125937419188</v>
      </c>
      <c r="P74">
        <v>0.38453581587794156</v>
      </c>
      <c r="Q74">
        <v>0.43433208489388386</v>
      </c>
      <c r="R74">
        <v>0.42272159800249814</v>
      </c>
      <c r="S74">
        <v>0.37740324594257302</v>
      </c>
      <c r="T74">
        <v>0.40020589370737347</v>
      </c>
      <c r="U74">
        <v>0.39769656414875804</v>
      </c>
      <c r="V74">
        <v>0.43263415261871047</v>
      </c>
      <c r="W74">
        <v>0.35517322649069055</v>
      </c>
      <c r="X74">
        <v>0.32547725665802496</v>
      </c>
      <c r="Y74">
        <v>0.31534291774687728</v>
      </c>
      <c r="Z74">
        <v>0.46374656907593836</v>
      </c>
      <c r="AA74">
        <v>0.40953796889295591</v>
      </c>
      <c r="AB74">
        <v>0.40782250686184884</v>
      </c>
    </row>
    <row r="75" spans="1:28">
      <c r="A75">
        <v>1.5</v>
      </c>
      <c r="B75">
        <v>0.31973661706858136</v>
      </c>
      <c r="C75">
        <v>0.30947494441593898</v>
      </c>
      <c r="D75">
        <v>0.2797160937232761</v>
      </c>
      <c r="E75">
        <v>0.35262345679012347</v>
      </c>
      <c r="F75">
        <v>0.39146090534979427</v>
      </c>
      <c r="G75">
        <v>0.39454732510288065</v>
      </c>
      <c r="H75">
        <v>0.35197542633195739</v>
      </c>
      <c r="I75">
        <v>0.34720898209935502</v>
      </c>
      <c r="J75">
        <v>0.3557885817180394</v>
      </c>
      <c r="K75">
        <v>0.33891562714860984</v>
      </c>
      <c r="L75">
        <v>0.34480895786268512</v>
      </c>
      <c r="M75">
        <v>0.34142029270209179</v>
      </c>
      <c r="N75">
        <v>0.26196017584690978</v>
      </c>
      <c r="O75">
        <v>0.25420222394621156</v>
      </c>
      <c r="P75">
        <v>0.26971812774760801</v>
      </c>
      <c r="Q75">
        <v>0.28751560549313487</v>
      </c>
      <c r="R75">
        <v>0.2744069912609251</v>
      </c>
      <c r="S75">
        <v>0.27141073657927706</v>
      </c>
      <c r="T75">
        <v>0.34326341526187082</v>
      </c>
      <c r="U75">
        <v>0.29442800154420251</v>
      </c>
      <c r="V75">
        <v>0.33592845193668747</v>
      </c>
      <c r="W75">
        <v>0.20928588263021447</v>
      </c>
      <c r="X75">
        <v>0.20622201272684423</v>
      </c>
      <c r="Y75">
        <v>0.20080131982088148</v>
      </c>
      <c r="Z75">
        <v>0.32376486733760368</v>
      </c>
      <c r="AA75">
        <v>0.28945562671546288</v>
      </c>
      <c r="AB75">
        <v>0.29082799634034845</v>
      </c>
    </row>
    <row r="77" spans="1:28">
      <c r="B77" s="239" t="s">
        <v>172</v>
      </c>
      <c r="C77" s="239"/>
      <c r="D77" s="239"/>
      <c r="E77" s="239" t="s">
        <v>64</v>
      </c>
      <c r="F77" s="239"/>
      <c r="G77" s="239"/>
      <c r="H77" s="239" t="s">
        <v>65</v>
      </c>
      <c r="I77" s="239"/>
      <c r="J77" s="239"/>
      <c r="K77" s="239" t="s">
        <v>66</v>
      </c>
      <c r="L77" s="239"/>
      <c r="M77" s="239"/>
      <c r="N77" s="239" t="s">
        <v>67</v>
      </c>
      <c r="O77" s="239"/>
      <c r="P77" s="239"/>
      <c r="Q77" s="239" t="s">
        <v>68</v>
      </c>
      <c r="R77" s="239"/>
      <c r="S77" s="239"/>
    </row>
    <row r="78" spans="1:28">
      <c r="A78" t="s">
        <v>57</v>
      </c>
      <c r="B78" t="s">
        <v>81</v>
      </c>
      <c r="C78" t="s">
        <v>34</v>
      </c>
      <c r="E78" t="s">
        <v>81</v>
      </c>
      <c r="F78" t="s">
        <v>34</v>
      </c>
      <c r="G78" t="s">
        <v>36</v>
      </c>
      <c r="H78" t="s">
        <v>81</v>
      </c>
      <c r="I78" t="s">
        <v>34</v>
      </c>
      <c r="J78" t="s">
        <v>36</v>
      </c>
      <c r="K78" t="s">
        <v>81</v>
      </c>
      <c r="L78" t="s">
        <v>34</v>
      </c>
      <c r="M78" t="s">
        <v>36</v>
      </c>
      <c r="N78" t="s">
        <v>81</v>
      </c>
      <c r="O78" t="s">
        <v>34</v>
      </c>
      <c r="P78" t="s">
        <v>36</v>
      </c>
      <c r="Q78" t="s">
        <v>81</v>
      </c>
      <c r="R78" t="s">
        <v>34</v>
      </c>
      <c r="S78" t="s">
        <v>36</v>
      </c>
    </row>
    <row r="79" spans="1:28">
      <c r="A79">
        <v>0</v>
      </c>
      <c r="B79">
        <v>0.99999999999999978</v>
      </c>
      <c r="C79">
        <v>3.0853822434407461E-2</v>
      </c>
      <c r="E79">
        <v>1.0000000000000004</v>
      </c>
      <c r="F79">
        <v>3.3688376980128998E-2</v>
      </c>
      <c r="H79">
        <v>1</v>
      </c>
      <c r="I79">
        <v>1.034543049505692E-2</v>
      </c>
      <c r="K79">
        <v>1</v>
      </c>
      <c r="L79">
        <v>3.3138786903902394E-2</v>
      </c>
      <c r="N79">
        <v>1.0000000000000004</v>
      </c>
      <c r="O79">
        <v>4.6679283860219134E-2</v>
      </c>
      <c r="Q79">
        <v>1.0000000000000004</v>
      </c>
      <c r="R79">
        <v>2.0459479734726636E-2</v>
      </c>
    </row>
    <row r="80" spans="1:28">
      <c r="A80">
        <v>0.3</v>
      </c>
      <c r="B80">
        <v>0.88796044751405157</v>
      </c>
      <c r="C80">
        <v>2.9600092699745555E-2</v>
      </c>
      <c r="E80">
        <v>1.0136059064032539</v>
      </c>
      <c r="F80">
        <v>2.3331525076812989E-2</v>
      </c>
      <c r="G80">
        <v>2.743029571874318E-8</v>
      </c>
      <c r="H80">
        <v>1.0056561570889619</v>
      </c>
      <c r="I80">
        <v>4.6165451259247287E-2</v>
      </c>
      <c r="J80">
        <v>8.1929951163583989E-6</v>
      </c>
      <c r="K80">
        <v>0.9021030262335602</v>
      </c>
      <c r="L80">
        <v>8.547880112601923E-2</v>
      </c>
      <c r="M80">
        <v>0.64537670585080531</v>
      </c>
      <c r="N80">
        <v>0.8883689208306712</v>
      </c>
      <c r="O80">
        <v>4.0750300932836651E-2</v>
      </c>
      <c r="P80">
        <v>0.98089007505816905</v>
      </c>
      <c r="Q80">
        <v>0.85016798417800032</v>
      </c>
      <c r="R80">
        <v>6.0118151206339961E-2</v>
      </c>
      <c r="S80">
        <v>0.11003673071900613</v>
      </c>
    </row>
    <row r="81" spans="1:28">
      <c r="A81">
        <v>0.6</v>
      </c>
      <c r="B81">
        <v>0.69437583086968246</v>
      </c>
      <c r="C81">
        <v>4.5195613805225882E-2</v>
      </c>
      <c r="E81">
        <v>0.96672157883509058</v>
      </c>
      <c r="F81">
        <v>2.5819507638602465E-2</v>
      </c>
      <c r="G81">
        <v>3.85966561699314E-11</v>
      </c>
      <c r="H81">
        <v>0.93666574834099647</v>
      </c>
      <c r="I81">
        <v>3.1254546496814792E-2</v>
      </c>
      <c r="J81">
        <v>4.9549378802110495E-10</v>
      </c>
      <c r="K81">
        <v>0.73843643131611669</v>
      </c>
      <c r="L81">
        <v>0.11860112584201499</v>
      </c>
      <c r="M81">
        <v>0.31314799058350606</v>
      </c>
      <c r="N81">
        <v>0.70816498933202399</v>
      </c>
      <c r="O81">
        <v>3.6132850157278226E-2</v>
      </c>
      <c r="P81">
        <v>0.48496598067125551</v>
      </c>
      <c r="Q81">
        <v>0.67521820325172621</v>
      </c>
      <c r="R81">
        <v>6.2910242389884602E-2</v>
      </c>
      <c r="S81">
        <v>0.46886964344817905</v>
      </c>
    </row>
    <row r="82" spans="1:28">
      <c r="A82">
        <v>0.9</v>
      </c>
      <c r="B82">
        <v>0.49633735962692632</v>
      </c>
      <c r="C82">
        <v>2.8835146242903863E-2</v>
      </c>
      <c r="E82">
        <v>0.91179329579364832</v>
      </c>
      <c r="F82">
        <v>2.1742210696563076E-2</v>
      </c>
      <c r="G82">
        <v>1.8821675672634811E-16</v>
      </c>
      <c r="H82">
        <v>0.82464047028727705</v>
      </c>
      <c r="I82">
        <v>3.7342314394046172E-2</v>
      </c>
      <c r="J82">
        <v>4.9369693696906441E-13</v>
      </c>
      <c r="K82">
        <v>0.57535439024010004</v>
      </c>
      <c r="L82">
        <v>8.8116074558231505E-2</v>
      </c>
      <c r="M82">
        <v>2.1111091876121212E-2</v>
      </c>
      <c r="N82">
        <v>0.5599634103972938</v>
      </c>
      <c r="O82">
        <v>4.3411811749605698E-2</v>
      </c>
      <c r="P82">
        <v>2.1021032896535933E-3</v>
      </c>
      <c r="Q82">
        <v>0.51485352047886956</v>
      </c>
      <c r="R82">
        <v>6.6141514566204471E-2</v>
      </c>
      <c r="S82">
        <v>0.45259871076499503</v>
      </c>
    </row>
    <row r="83" spans="1:28">
      <c r="A83">
        <v>1.2</v>
      </c>
      <c r="B83">
        <v>0.3512403351167645</v>
      </c>
      <c r="C83">
        <v>1.4508945930784927E-2</v>
      </c>
      <c r="E83">
        <v>0.81376081838308456</v>
      </c>
      <c r="F83">
        <v>4.1838605348187938E-2</v>
      </c>
      <c r="G83">
        <v>8.6449095961749416E-16</v>
      </c>
      <c r="H83">
        <v>0.6981479997544241</v>
      </c>
      <c r="I83">
        <v>7.9825588220008042E-2</v>
      </c>
      <c r="J83">
        <v>7.7859158884797113E-10</v>
      </c>
      <c r="K83">
        <v>0.45188228908856903</v>
      </c>
      <c r="L83">
        <v>5.1917846676638194E-2</v>
      </c>
      <c r="M83">
        <v>3.9805334642143053E-5</v>
      </c>
      <c r="N83">
        <v>0.42137710613776025</v>
      </c>
      <c r="O83">
        <v>2.931279359119203E-2</v>
      </c>
      <c r="P83">
        <v>8.2732281920860649E-6</v>
      </c>
      <c r="Q83">
        <v>0.38973745068901983</v>
      </c>
      <c r="R83">
        <v>4.8821290012758103E-2</v>
      </c>
      <c r="S83">
        <v>3.7560209921921529E-2</v>
      </c>
    </row>
    <row r="84" spans="1:28">
      <c r="A84">
        <v>1.5</v>
      </c>
      <c r="B84">
        <v>0.26319907928087655</v>
      </c>
      <c r="C84">
        <v>9.6036621263871601E-3</v>
      </c>
      <c r="E84">
        <v>0.69076053510411684</v>
      </c>
      <c r="F84">
        <v>7.2536508838441899E-2</v>
      </c>
      <c r="G84">
        <v>7.2253229975888746E-12</v>
      </c>
      <c r="H84">
        <v>0.56837530374257972</v>
      </c>
      <c r="I84">
        <v>0.12013009052771624</v>
      </c>
      <c r="J84">
        <v>1.0773743967078726E-6</v>
      </c>
      <c r="K84">
        <v>0.34472581473332742</v>
      </c>
      <c r="L84">
        <v>3.7086351644190961E-2</v>
      </c>
      <c r="M84">
        <v>9.0493140121858682E-6</v>
      </c>
      <c r="N84">
        <v>0.29381763762082813</v>
      </c>
      <c r="O84">
        <v>3.7053305238858053E-2</v>
      </c>
      <c r="P84">
        <v>2.8935324825136447E-2</v>
      </c>
      <c r="Q84">
        <v>0.27710861936823511</v>
      </c>
      <c r="R84">
        <v>5.7119725878584458E-2</v>
      </c>
      <c r="S84">
        <v>0.48165099896865537</v>
      </c>
    </row>
    <row r="86" spans="1:28">
      <c r="A86" t="s">
        <v>56</v>
      </c>
      <c r="B86" s="239" t="s">
        <v>172</v>
      </c>
      <c r="C86" s="239"/>
      <c r="D86" s="239"/>
      <c r="E86" s="239"/>
      <c r="F86" s="239"/>
      <c r="G86" s="239"/>
      <c r="H86" s="239"/>
      <c r="I86" s="239"/>
      <c r="J86" s="239"/>
      <c r="K86" s="239" t="s">
        <v>64</v>
      </c>
      <c r="L86" s="239"/>
      <c r="M86" s="239"/>
      <c r="N86" s="239"/>
      <c r="O86" s="239"/>
      <c r="P86" s="239"/>
      <c r="Q86" s="239"/>
      <c r="R86" s="239"/>
      <c r="S86" s="239"/>
      <c r="T86" s="239" t="s">
        <v>65</v>
      </c>
      <c r="U86" s="239"/>
      <c r="V86" s="239"/>
      <c r="W86" s="239"/>
      <c r="X86" s="239"/>
      <c r="Y86" s="239"/>
      <c r="Z86" s="239"/>
      <c r="AA86" s="239"/>
      <c r="AB86" s="239"/>
    </row>
    <row r="87" spans="1:28">
      <c r="A87">
        <v>0</v>
      </c>
      <c r="B87">
        <v>0.93984856982613696</v>
      </c>
      <c r="C87">
        <v>0.96719012899607537</v>
      </c>
      <c r="D87">
        <v>1.0929613011777917</v>
      </c>
      <c r="E87">
        <v>1.0174775975709103</v>
      </c>
      <c r="F87">
        <v>0.97393171887728658</v>
      </c>
      <c r="G87">
        <v>1.0085906835518035</v>
      </c>
      <c r="H87">
        <v>1.0083109919571045</v>
      </c>
      <c r="I87">
        <v>0.97399463806970499</v>
      </c>
      <c r="J87">
        <v>1.0176943699731904</v>
      </c>
      <c r="K87">
        <v>1.0041210280880586</v>
      </c>
      <c r="L87">
        <v>1.0015182735061261</v>
      </c>
      <c r="M87">
        <v>0.99436069840581165</v>
      </c>
      <c r="N87">
        <v>1.0538053649407353</v>
      </c>
      <c r="O87">
        <v>0.95999688084840873</v>
      </c>
      <c r="P87">
        <v>0.98619775421085409</v>
      </c>
      <c r="Q87">
        <v>1.0118633667416659</v>
      </c>
      <c r="R87">
        <v>1.0143178564123552</v>
      </c>
      <c r="S87">
        <v>0.97381877684598162</v>
      </c>
      <c r="T87">
        <v>0.98420533070088745</v>
      </c>
      <c r="U87">
        <v>0.99605133267522106</v>
      </c>
      <c r="V87">
        <v>1.0197433366238884</v>
      </c>
      <c r="W87">
        <v>1.0246903715541344</v>
      </c>
      <c r="X87">
        <v>0.9599680383539746</v>
      </c>
      <c r="Y87">
        <v>1.0153415900918892</v>
      </c>
      <c r="Z87">
        <v>1.0657174151150053</v>
      </c>
      <c r="AA87">
        <v>0.98001095290251905</v>
      </c>
      <c r="AB87">
        <v>0.95427163198247522</v>
      </c>
    </row>
    <row r="88" spans="1:28">
      <c r="A88">
        <v>0.15</v>
      </c>
      <c r="B88">
        <v>0.75308468872686585</v>
      </c>
      <c r="C88">
        <v>0.85151430173864384</v>
      </c>
      <c r="D88">
        <v>0.7732753785754356</v>
      </c>
      <c r="E88">
        <v>0.84507146560023716</v>
      </c>
      <c r="F88">
        <v>0.86751092349848202</v>
      </c>
      <c r="G88">
        <v>0.87973043027475384</v>
      </c>
      <c r="H88">
        <v>0.82225201072386056</v>
      </c>
      <c r="I88">
        <v>0.82600536193029483</v>
      </c>
      <c r="J88">
        <v>0.79973190348525469</v>
      </c>
      <c r="K88">
        <v>0.79264721830603957</v>
      </c>
      <c r="L88">
        <v>0.83852076781260065</v>
      </c>
      <c r="M88">
        <v>0.88341828435093694</v>
      </c>
      <c r="N88">
        <v>0.83718028696194569</v>
      </c>
      <c r="O88">
        <v>0.84326263256394207</v>
      </c>
      <c r="P88">
        <v>0.78337492202120984</v>
      </c>
      <c r="Q88">
        <v>0.89466148496625153</v>
      </c>
      <c r="R88">
        <v>0.8713438330947032</v>
      </c>
      <c r="S88">
        <v>0.8636735528737991</v>
      </c>
      <c r="T88">
        <v>0.85538005923000904</v>
      </c>
      <c r="U88">
        <v>0.89091806515300997</v>
      </c>
      <c r="V88">
        <v>0.8858835143139181</v>
      </c>
      <c r="W88">
        <v>0.87463044346783791</v>
      </c>
      <c r="X88">
        <v>0.88086296444266821</v>
      </c>
      <c r="Y88">
        <v>0.85041949660407445</v>
      </c>
      <c r="Z88">
        <v>0.8948521358159911</v>
      </c>
      <c r="AA88">
        <v>0.87623220153340631</v>
      </c>
      <c r="AB88">
        <v>0.89649507119386618</v>
      </c>
    </row>
    <row r="89" spans="1:28">
      <c r="A89">
        <v>0.3</v>
      </c>
      <c r="B89">
        <v>0.68199663488502604</v>
      </c>
      <c r="C89">
        <v>0.79767246214245757</v>
      </c>
      <c r="D89">
        <v>0.74719573752103297</v>
      </c>
      <c r="E89">
        <v>0.71865511367844181</v>
      </c>
      <c r="F89">
        <v>0.74642671998815091</v>
      </c>
      <c r="G89">
        <v>0.72731985484707107</v>
      </c>
      <c r="H89">
        <v>0.73592493297587125</v>
      </c>
      <c r="I89">
        <v>0.72654155495978545</v>
      </c>
      <c r="J89">
        <v>0.74155495978552266</v>
      </c>
      <c r="K89">
        <v>0.669667064309727</v>
      </c>
      <c r="L89">
        <v>0.73213317427610802</v>
      </c>
      <c r="M89">
        <v>0.73766402776271478</v>
      </c>
      <c r="N89">
        <v>0.72606051154086038</v>
      </c>
      <c r="O89">
        <v>0.70687772925764147</v>
      </c>
      <c r="P89">
        <v>0.69728633811603202</v>
      </c>
      <c r="Q89">
        <v>0.7673348332992439</v>
      </c>
      <c r="R89">
        <v>0.76641439967273539</v>
      </c>
      <c r="S89">
        <v>0.74923297197791028</v>
      </c>
      <c r="T89">
        <v>0.75024679170779773</v>
      </c>
      <c r="U89">
        <v>0.75676209279368134</v>
      </c>
      <c r="V89">
        <v>0.75498519249753115</v>
      </c>
      <c r="W89">
        <v>0.8113463843387928</v>
      </c>
      <c r="X89">
        <v>0.75309628445864907</v>
      </c>
      <c r="Y89">
        <v>0.77802636835796979</v>
      </c>
      <c r="Z89">
        <v>0.82995618838992324</v>
      </c>
      <c r="AA89">
        <v>0.76095290251916747</v>
      </c>
      <c r="AB89">
        <v>0.80202628696604594</v>
      </c>
    </row>
    <row r="90" spans="1:28">
      <c r="A90">
        <v>0.6</v>
      </c>
      <c r="B90">
        <v>0.52972518227706167</v>
      </c>
      <c r="C90">
        <v>0.62142456533931667</v>
      </c>
      <c r="D90">
        <v>0.58609085810431927</v>
      </c>
      <c r="E90">
        <v>0.54002814189439385</v>
      </c>
      <c r="F90">
        <v>0.56446715544693771</v>
      </c>
      <c r="G90">
        <v>0.55691327853069694</v>
      </c>
      <c r="H90">
        <v>0.5951742627345844</v>
      </c>
      <c r="I90">
        <v>0.58873994638069693</v>
      </c>
      <c r="J90">
        <v>0.61715817694369968</v>
      </c>
      <c r="K90">
        <v>0.51968333152586432</v>
      </c>
      <c r="L90">
        <v>0.58540288471966095</v>
      </c>
      <c r="M90">
        <v>0.63615659906734556</v>
      </c>
      <c r="N90">
        <v>0.58195570804741081</v>
      </c>
      <c r="O90">
        <v>0.57072676232064845</v>
      </c>
      <c r="P90">
        <v>0.48884903306300659</v>
      </c>
      <c r="Q90">
        <v>0.64737165064430402</v>
      </c>
      <c r="R90">
        <v>0.63724688075271074</v>
      </c>
      <c r="S90">
        <v>0.60871343833094749</v>
      </c>
      <c r="T90">
        <v>0.58351431391905173</v>
      </c>
      <c r="U90">
        <v>0.56278381046396786</v>
      </c>
      <c r="V90">
        <v>0.60868706811451057</v>
      </c>
      <c r="W90">
        <v>0.62820615261685919</v>
      </c>
      <c r="X90">
        <v>0.59536556132640794</v>
      </c>
      <c r="Y90">
        <v>0.62029564522572866</v>
      </c>
      <c r="Z90">
        <v>0.71221248630887179</v>
      </c>
      <c r="AA90">
        <v>0.65744797371303387</v>
      </c>
      <c r="AB90">
        <v>0.68072289156626498</v>
      </c>
    </row>
    <row r="91" spans="1:28">
      <c r="A91">
        <v>0.9</v>
      </c>
      <c r="B91">
        <v>0.43844643858665222</v>
      </c>
      <c r="C91">
        <v>0.46620863712843574</v>
      </c>
      <c r="D91">
        <v>0.46620863712843574</v>
      </c>
      <c r="E91">
        <v>0.44249426053469604</v>
      </c>
      <c r="F91">
        <v>0.45893505147004376</v>
      </c>
      <c r="G91">
        <v>0.45160334740428054</v>
      </c>
      <c r="H91">
        <v>0.46621983914209114</v>
      </c>
      <c r="I91">
        <v>0.48016085790884716</v>
      </c>
      <c r="J91">
        <v>0.50536193029490617</v>
      </c>
      <c r="K91">
        <v>0.3732783862921587</v>
      </c>
      <c r="L91">
        <v>0.40288471966164136</v>
      </c>
      <c r="M91">
        <v>0.43184036438564094</v>
      </c>
      <c r="N91">
        <v>0.45446038677479705</v>
      </c>
      <c r="O91">
        <v>0.46615720524017434</v>
      </c>
      <c r="P91">
        <v>0.41328758577666858</v>
      </c>
      <c r="Q91">
        <v>0.45223972182450434</v>
      </c>
      <c r="R91">
        <v>0.44119451830640249</v>
      </c>
      <c r="S91">
        <v>0.45346696665984904</v>
      </c>
      <c r="T91">
        <v>0.41026653504442195</v>
      </c>
      <c r="U91">
        <v>0.43751233958538949</v>
      </c>
      <c r="V91">
        <v>0.43899308983218116</v>
      </c>
      <c r="W91">
        <v>0.51194566520175755</v>
      </c>
      <c r="X91">
        <v>0.49708349980023941</v>
      </c>
      <c r="Y91">
        <v>0.53423891330403472</v>
      </c>
      <c r="Z91">
        <v>0.5413472070098575</v>
      </c>
      <c r="AA91">
        <v>0.51670317634173046</v>
      </c>
      <c r="AB91">
        <v>0.53806133625410735</v>
      </c>
    </row>
    <row r="92" spans="1:28">
      <c r="A92">
        <v>1.2</v>
      </c>
      <c r="B92">
        <v>0.33875490745933856</v>
      </c>
      <c r="C92">
        <v>0.34085810431856461</v>
      </c>
      <c r="D92">
        <v>0.3248738081884468</v>
      </c>
      <c r="E92">
        <v>0.35851292305413618</v>
      </c>
      <c r="F92">
        <v>0.33118566244538261</v>
      </c>
      <c r="G92">
        <v>0.3440716877730875</v>
      </c>
      <c r="H92">
        <v>0.30938337801608579</v>
      </c>
      <c r="I92">
        <v>0.28632707774798927</v>
      </c>
      <c r="J92">
        <v>0.30804289544235924</v>
      </c>
      <c r="K92">
        <v>0.24639410042294727</v>
      </c>
      <c r="L92">
        <v>0.29096627263854202</v>
      </c>
      <c r="M92">
        <v>0.29259299425224983</v>
      </c>
      <c r="N92">
        <v>0.30286961946350577</v>
      </c>
      <c r="O92">
        <v>0.30006238303181521</v>
      </c>
      <c r="P92">
        <v>0.2900031191515906</v>
      </c>
      <c r="Q92">
        <v>0.33104929433422003</v>
      </c>
      <c r="R92">
        <v>0.3295152382900392</v>
      </c>
      <c r="S92">
        <v>0.34454898752301116</v>
      </c>
      <c r="T92">
        <v>0.27936821322803518</v>
      </c>
      <c r="U92">
        <v>0.30513326752221082</v>
      </c>
      <c r="V92">
        <v>0.30246791707798582</v>
      </c>
      <c r="W92">
        <v>0.39832201358369934</v>
      </c>
      <c r="X92">
        <v>0.38369956052736698</v>
      </c>
      <c r="Y92">
        <v>0.38681582101478196</v>
      </c>
      <c r="Z92">
        <v>0.4058050383351588</v>
      </c>
      <c r="AA92">
        <v>0.38608981380065721</v>
      </c>
      <c r="AB92">
        <v>0.43154435925520251</v>
      </c>
    </row>
    <row r="94" spans="1:28">
      <c r="A94" t="s">
        <v>56</v>
      </c>
      <c r="B94" s="239" t="s">
        <v>66</v>
      </c>
      <c r="C94" s="239"/>
      <c r="D94" s="239"/>
      <c r="E94" s="239"/>
      <c r="F94" s="239"/>
      <c r="G94" s="239"/>
      <c r="H94" s="239"/>
      <c r="I94" s="239"/>
      <c r="J94" s="239"/>
      <c r="K94" s="239" t="s">
        <v>67</v>
      </c>
      <c r="L94" s="239"/>
      <c r="M94" s="239"/>
      <c r="N94" s="239"/>
      <c r="O94" s="239"/>
      <c r="P94" s="239"/>
      <c r="Q94" s="239"/>
      <c r="R94" s="239"/>
      <c r="S94" s="239"/>
      <c r="T94" s="239" t="s">
        <v>68</v>
      </c>
      <c r="U94" s="239"/>
      <c r="V94" s="239"/>
      <c r="W94" s="239"/>
      <c r="X94" s="239"/>
      <c r="Y94" s="239"/>
      <c r="Z94" s="239"/>
      <c r="AA94" s="239"/>
      <c r="AB94" s="239"/>
    </row>
    <row r="95" spans="1:28">
      <c r="A95">
        <v>0</v>
      </c>
      <c r="B95">
        <v>0.94730867467599944</v>
      </c>
      <c r="C95">
        <v>0.99299971620471006</v>
      </c>
      <c r="D95">
        <v>1.0596916091192876</v>
      </c>
      <c r="E95">
        <v>0.98892116462879232</v>
      </c>
      <c r="F95">
        <v>0.96439910828886122</v>
      </c>
      <c r="G95">
        <v>1.0466797270823491</v>
      </c>
      <c r="H95">
        <v>1.0207753663513264</v>
      </c>
      <c r="I95">
        <v>1.0063068076423669</v>
      </c>
      <c r="J95">
        <v>0.97291782600630683</v>
      </c>
      <c r="K95">
        <v>0.98894042097752499</v>
      </c>
      <c r="L95">
        <v>1.0253300035676072</v>
      </c>
      <c r="M95">
        <v>0.98572957545487072</v>
      </c>
      <c r="N95">
        <v>1.0181802135733831</v>
      </c>
      <c r="O95">
        <v>0.99673462183390715</v>
      </c>
      <c r="P95">
        <v>0.98508516459271034</v>
      </c>
      <c r="Q95">
        <v>1.0099214018812011</v>
      </c>
      <c r="R95">
        <v>1.0045097281278188</v>
      </c>
      <c r="S95">
        <v>0.98556886999098059</v>
      </c>
      <c r="T95">
        <v>1.0235254006137062</v>
      </c>
      <c r="U95">
        <v>0.99079440845550637</v>
      </c>
      <c r="V95">
        <v>0.98568019093078763</v>
      </c>
      <c r="W95">
        <v>0.97906210790464177</v>
      </c>
      <c r="X95">
        <v>0.99411856963613499</v>
      </c>
      <c r="Y95">
        <v>1.0268193224592217</v>
      </c>
      <c r="Z95">
        <v>1.0041530329725634</v>
      </c>
      <c r="AA95">
        <v>1.0037754845205122</v>
      </c>
      <c r="AB95">
        <v>0.99207148250692045</v>
      </c>
    </row>
    <row r="96" spans="1:28">
      <c r="A96">
        <v>0.15</v>
      </c>
      <c r="B96">
        <v>0.82584429098476886</v>
      </c>
      <c r="C96">
        <v>0.82158736164979584</v>
      </c>
      <c r="D96">
        <v>0.83464194494371313</v>
      </c>
      <c r="E96">
        <v>0.75241505100317574</v>
      </c>
      <c r="F96">
        <v>0.78038235492805563</v>
      </c>
      <c r="G96">
        <v>0.81544281564547783</v>
      </c>
      <c r="H96">
        <v>0.83463179373029139</v>
      </c>
      <c r="I96">
        <v>0.82851048043034692</v>
      </c>
      <c r="J96">
        <v>0.84910035243925075</v>
      </c>
      <c r="K96">
        <v>0.80485194434534513</v>
      </c>
      <c r="L96">
        <v>0.83615768819122449</v>
      </c>
      <c r="M96">
        <v>0.7978951123795941</v>
      </c>
      <c r="N96">
        <v>0.83628982437560695</v>
      </c>
      <c r="O96">
        <v>0.81484423263613126</v>
      </c>
      <c r="P96">
        <v>0.85482305180478357</v>
      </c>
      <c r="Q96">
        <v>0.86689859554181192</v>
      </c>
      <c r="R96">
        <v>0.86187346991367109</v>
      </c>
      <c r="S96">
        <v>0.78765622986728534</v>
      </c>
      <c r="T96">
        <v>0.85646096147289452</v>
      </c>
      <c r="U96">
        <v>0.84896010910330721</v>
      </c>
      <c r="V96">
        <v>0.86737129219229459</v>
      </c>
      <c r="W96">
        <v>0.79250313676286011</v>
      </c>
      <c r="X96">
        <v>0.77038895859472967</v>
      </c>
      <c r="Y96">
        <v>0.78521016311166814</v>
      </c>
      <c r="Z96">
        <v>0.74213440724892943</v>
      </c>
      <c r="AA96">
        <v>0.75685879687893187</v>
      </c>
      <c r="AB96">
        <v>0.72665492071482407</v>
      </c>
    </row>
    <row r="97" spans="1:28">
      <c r="A97">
        <v>0.3</v>
      </c>
      <c r="B97">
        <v>0.73446220792734762</v>
      </c>
      <c r="C97">
        <v>0.7225428057894232</v>
      </c>
      <c r="D97">
        <v>0.71629930943146281</v>
      </c>
      <c r="E97">
        <v>0.6820914679456872</v>
      </c>
      <c r="F97">
        <v>0.66466256839829818</v>
      </c>
      <c r="G97">
        <v>0.69830439775721187</v>
      </c>
      <c r="H97">
        <v>0.692450380263402</v>
      </c>
      <c r="I97">
        <v>0.71777035800408096</v>
      </c>
      <c r="J97">
        <v>0.72250046373585619</v>
      </c>
      <c r="K97">
        <v>0.69220478059222323</v>
      </c>
      <c r="L97">
        <v>0.73688904744916228</v>
      </c>
      <c r="M97">
        <v>0.62477702461648288</v>
      </c>
      <c r="N97">
        <v>0.74018180213573403</v>
      </c>
      <c r="O97">
        <v>0.72429617862501128</v>
      </c>
      <c r="P97">
        <v>0.68749448415850334</v>
      </c>
      <c r="Q97">
        <v>0.73353949233346238</v>
      </c>
      <c r="R97">
        <v>0.69990980543744385</v>
      </c>
      <c r="S97">
        <v>0.65081819353176162</v>
      </c>
      <c r="T97">
        <v>0.71769519263552684</v>
      </c>
      <c r="U97">
        <v>0.6863279918172519</v>
      </c>
      <c r="V97">
        <v>0.7064439140811456</v>
      </c>
      <c r="W97">
        <v>0.65793601003764079</v>
      </c>
      <c r="X97">
        <v>0.66546424090338729</v>
      </c>
      <c r="Y97">
        <v>0.67181618569636103</v>
      </c>
      <c r="Z97">
        <v>0.60244147998993136</v>
      </c>
      <c r="AA97">
        <v>0.63151271079788485</v>
      </c>
      <c r="AB97">
        <v>0.63491064686634702</v>
      </c>
    </row>
    <row r="98" spans="1:28">
      <c r="A98">
        <v>0.6</v>
      </c>
      <c r="B98">
        <v>0.57582064137735267</v>
      </c>
      <c r="C98">
        <v>0.55027906536751447</v>
      </c>
      <c r="D98">
        <v>0.50231766152681812</v>
      </c>
      <c r="E98">
        <v>0.5223941093021689</v>
      </c>
      <c r="F98">
        <v>0.49706140647166158</v>
      </c>
      <c r="G98">
        <v>0.57407282307640384</v>
      </c>
      <c r="H98">
        <v>0.5803190502689668</v>
      </c>
      <c r="I98">
        <v>0.59979595622333526</v>
      </c>
      <c r="J98">
        <v>0.55360786496011871</v>
      </c>
      <c r="K98">
        <v>0.55761683910096371</v>
      </c>
      <c r="L98">
        <v>0.57688191223688967</v>
      </c>
      <c r="M98">
        <v>0.48724580806279028</v>
      </c>
      <c r="N98">
        <v>0.56570470390962857</v>
      </c>
      <c r="O98">
        <v>0.55167240314182353</v>
      </c>
      <c r="P98">
        <v>0.50428029300150046</v>
      </c>
      <c r="Q98">
        <v>0.58007988661255017</v>
      </c>
      <c r="R98">
        <v>0.52634969720396863</v>
      </c>
      <c r="S98">
        <v>0.50547609844092267</v>
      </c>
      <c r="T98">
        <v>0.56767814524377758</v>
      </c>
      <c r="U98">
        <v>0.52471871803614045</v>
      </c>
      <c r="V98">
        <v>0.56801909307875886</v>
      </c>
      <c r="W98">
        <v>0.47161229611041383</v>
      </c>
      <c r="X98">
        <v>0.49607904642409001</v>
      </c>
      <c r="Y98">
        <v>0.4984316185696358</v>
      </c>
      <c r="Z98">
        <v>0.48728920211427074</v>
      </c>
      <c r="AA98">
        <v>0.4669015857034981</v>
      </c>
      <c r="AB98">
        <v>0.50088094638811931</v>
      </c>
    </row>
    <row r="99" spans="1:28">
      <c r="A99">
        <v>0.9</v>
      </c>
      <c r="B99">
        <v>0.43108504398826941</v>
      </c>
      <c r="C99">
        <v>0.41434112193737543</v>
      </c>
      <c r="D99">
        <v>0.38113707312458578</v>
      </c>
      <c r="E99">
        <v>0.43849219752752855</v>
      </c>
      <c r="F99">
        <v>0.4488279402823756</v>
      </c>
      <c r="G99">
        <v>0.45186786462203637</v>
      </c>
      <c r="H99">
        <v>0.43090335744759795</v>
      </c>
      <c r="I99">
        <v>0.47375255054720833</v>
      </c>
      <c r="J99">
        <v>0.45594509367464309</v>
      </c>
      <c r="K99">
        <v>0.44202640028540896</v>
      </c>
      <c r="L99">
        <v>0.42249375668926187</v>
      </c>
      <c r="M99">
        <v>0.3796824830538712</v>
      </c>
      <c r="N99">
        <v>0.39466949077751312</v>
      </c>
      <c r="O99">
        <v>0.41585032212514356</v>
      </c>
      <c r="P99">
        <v>0.38884476215691477</v>
      </c>
      <c r="Q99">
        <v>0.43164540651977851</v>
      </c>
      <c r="R99">
        <v>0.45677103466048202</v>
      </c>
      <c r="S99">
        <v>0.42932611776832896</v>
      </c>
      <c r="T99">
        <v>0.44186839413569723</v>
      </c>
      <c r="U99">
        <v>0.39652233208319121</v>
      </c>
      <c r="V99">
        <v>0.41322877599727242</v>
      </c>
      <c r="W99">
        <v>0.36927540777917178</v>
      </c>
      <c r="X99">
        <v>0.3840966122961102</v>
      </c>
      <c r="Y99">
        <v>0.33539836888331226</v>
      </c>
      <c r="Z99">
        <v>0.37666750566322638</v>
      </c>
      <c r="AA99">
        <v>0.37062673043040489</v>
      </c>
      <c r="AB99">
        <v>0.38761641077271547</v>
      </c>
    </row>
    <row r="100" spans="1:28">
      <c r="A100">
        <v>1.2</v>
      </c>
      <c r="B100">
        <v>0.31330999905401541</v>
      </c>
      <c r="C100">
        <v>0.2897549900671646</v>
      </c>
      <c r="D100">
        <v>0.27272727272727243</v>
      </c>
      <c r="E100">
        <v>0.27980814699723056</v>
      </c>
      <c r="F100">
        <v>0.28872525839356916</v>
      </c>
      <c r="G100">
        <v>0.30007430926163642</v>
      </c>
      <c r="H100">
        <v>0.27453162678538318</v>
      </c>
      <c r="I100">
        <v>0.28872194398070866</v>
      </c>
      <c r="J100">
        <v>0.30012984603969589</v>
      </c>
      <c r="K100">
        <v>0.29084909026043548</v>
      </c>
      <c r="L100">
        <v>0.2903139493399931</v>
      </c>
      <c r="M100">
        <v>0.27425972172672164</v>
      </c>
      <c r="N100">
        <v>0.33456888182861189</v>
      </c>
      <c r="O100">
        <v>0.31947753949342522</v>
      </c>
      <c r="P100">
        <v>0.32318418497926055</v>
      </c>
      <c r="Q100">
        <v>0.29132843705708039</v>
      </c>
      <c r="R100">
        <v>0.25035433578147159</v>
      </c>
      <c r="S100">
        <v>0.25808529828630344</v>
      </c>
      <c r="T100">
        <v>0.31026252983293556</v>
      </c>
      <c r="U100">
        <v>0.29185134674394819</v>
      </c>
      <c r="V100">
        <v>0.30378452096829178</v>
      </c>
      <c r="W100">
        <v>0.24482434127979913</v>
      </c>
      <c r="X100">
        <v>0.24999999999999989</v>
      </c>
      <c r="Y100">
        <v>0.26787954830614791</v>
      </c>
      <c r="Z100">
        <v>0.2241379310344826</v>
      </c>
      <c r="AA100">
        <v>0.20790334759627474</v>
      </c>
      <c r="AB100">
        <v>0.19091366725396414</v>
      </c>
    </row>
    <row r="102" spans="1:28">
      <c r="B102" s="239" t="s">
        <v>172</v>
      </c>
      <c r="C102" s="239"/>
      <c r="D102" s="239"/>
      <c r="E102" s="239" t="s">
        <v>64</v>
      </c>
      <c r="F102" s="239"/>
      <c r="G102" s="239"/>
      <c r="H102" s="239" t="s">
        <v>65</v>
      </c>
      <c r="I102" s="239"/>
      <c r="J102" s="239"/>
      <c r="K102" s="239" t="s">
        <v>66</v>
      </c>
      <c r="L102" s="239"/>
      <c r="M102" s="239"/>
      <c r="N102" s="239" t="s">
        <v>67</v>
      </c>
      <c r="O102" s="239"/>
      <c r="P102" s="239"/>
      <c r="Q102" s="239" t="s">
        <v>68</v>
      </c>
      <c r="R102" s="239"/>
      <c r="S102" s="239"/>
    </row>
    <row r="103" spans="1:28">
      <c r="A103" t="s">
        <v>56</v>
      </c>
      <c r="B103" t="s">
        <v>81</v>
      </c>
      <c r="C103" t="s">
        <v>34</v>
      </c>
      <c r="E103" t="s">
        <v>81</v>
      </c>
      <c r="F103" t="s">
        <v>34</v>
      </c>
      <c r="G103" t="s">
        <v>36</v>
      </c>
      <c r="H103" t="s">
        <v>81</v>
      </c>
      <c r="I103" t="s">
        <v>34</v>
      </c>
      <c r="J103" t="s">
        <v>36</v>
      </c>
      <c r="K103" t="s">
        <v>81</v>
      </c>
      <c r="L103" t="s">
        <v>34</v>
      </c>
      <c r="M103" t="s">
        <v>36</v>
      </c>
      <c r="N103" t="s">
        <v>81</v>
      </c>
      <c r="O103" t="s">
        <v>34</v>
      </c>
      <c r="P103" t="s">
        <v>36</v>
      </c>
      <c r="Q103" t="s">
        <v>81</v>
      </c>
      <c r="R103" t="s">
        <v>34</v>
      </c>
      <c r="S103" t="s">
        <v>36</v>
      </c>
    </row>
    <row r="104" spans="1:28">
      <c r="A104">
        <v>0</v>
      </c>
      <c r="B104">
        <v>1.0000000000000004</v>
      </c>
      <c r="C104">
        <v>4.3951321667469442E-2</v>
      </c>
      <c r="E104">
        <v>0.99999999999999956</v>
      </c>
      <c r="F104">
        <v>2.6851572358594967E-2</v>
      </c>
      <c r="H104">
        <v>0.99999999999999944</v>
      </c>
      <c r="I104">
        <v>3.5199119262812016E-2</v>
      </c>
      <c r="K104">
        <v>1.0000000000000002</v>
      </c>
      <c r="L104">
        <v>3.7353823028994537E-2</v>
      </c>
      <c r="N104">
        <v>1.0000000000000004</v>
      </c>
      <c r="O104">
        <v>1.524070592758054E-2</v>
      </c>
      <c r="Q104">
        <v>0.99999999999999944</v>
      </c>
      <c r="R104">
        <v>1.6316672006974897E-2</v>
      </c>
    </row>
    <row r="105" spans="1:28">
      <c r="A105">
        <v>0.15</v>
      </c>
      <c r="B105">
        <v>0.82424182939487001</v>
      </c>
      <c r="C105">
        <v>4.2422848346972644E-2</v>
      </c>
      <c r="E105">
        <v>0.84534255366126976</v>
      </c>
      <c r="F105">
        <v>3.8125584401764008E-2</v>
      </c>
      <c r="G105">
        <v>0.28347143424943078</v>
      </c>
      <c r="H105">
        <v>0.87840821686164239</v>
      </c>
      <c r="I105">
        <v>1.6388296327941084E-2</v>
      </c>
      <c r="J105">
        <v>2.5394247839689858E-3</v>
      </c>
      <c r="K105">
        <v>0.81583960508387499</v>
      </c>
      <c r="L105">
        <v>3.038643050634254E-2</v>
      </c>
      <c r="M105">
        <v>0.63560585224901944</v>
      </c>
      <c r="N105">
        <v>0.82903223878393939</v>
      </c>
      <c r="O105">
        <v>2.9044145198649354E-2</v>
      </c>
      <c r="P105">
        <v>0.78342155829305371</v>
      </c>
      <c r="Q105">
        <v>0.79406030512004888</v>
      </c>
      <c r="R105">
        <v>5.1897917324912869E-2</v>
      </c>
      <c r="S105">
        <v>0.19555620423657941</v>
      </c>
    </row>
    <row r="106" spans="1:28">
      <c r="A106">
        <v>0.3</v>
      </c>
      <c r="B106">
        <v>0.73592088564259561</v>
      </c>
      <c r="C106">
        <v>3.0517159362215034E-2</v>
      </c>
      <c r="E106">
        <v>0.72807456113477464</v>
      </c>
      <c r="F106">
        <v>3.2365361864973373E-2</v>
      </c>
      <c r="G106">
        <v>0.60396072260222411</v>
      </c>
      <c r="H106">
        <v>0.77748872133661762</v>
      </c>
      <c r="I106">
        <v>2.9681868594261158E-2</v>
      </c>
      <c r="J106">
        <v>9.8247248615679246E-3</v>
      </c>
      <c r="K106">
        <v>0.70567599547253002</v>
      </c>
      <c r="L106">
        <v>2.2701638003105637E-2</v>
      </c>
      <c r="M106">
        <v>2.9761885313445438E-2</v>
      </c>
      <c r="N106">
        <v>0.69890120098664277</v>
      </c>
      <c r="O106">
        <v>4.0271302240345051E-2</v>
      </c>
      <c r="P106">
        <v>4.301519470398512E-2</v>
      </c>
      <c r="Q106">
        <v>0.66383870809171952</v>
      </c>
      <c r="R106">
        <v>3.7037209640038322E-2</v>
      </c>
      <c r="S106">
        <v>3.5901133685033106E-4</v>
      </c>
    </row>
    <row r="107" spans="1:28">
      <c r="A107">
        <v>0.6</v>
      </c>
      <c r="B107">
        <v>0.57774684085018968</v>
      </c>
      <c r="C107">
        <v>3.219928252745706E-2</v>
      </c>
      <c r="E107">
        <v>0.5862340320524333</v>
      </c>
      <c r="F107">
        <v>5.4210249940691714E-2</v>
      </c>
      <c r="G107">
        <v>0.69169158236133621</v>
      </c>
      <c r="H107">
        <v>0.62769287813941066</v>
      </c>
      <c r="I107">
        <v>4.8045946157472451E-2</v>
      </c>
      <c r="J107">
        <v>1.9710973058012636E-2</v>
      </c>
      <c r="K107">
        <v>0.55062984206381571</v>
      </c>
      <c r="L107">
        <v>3.6216015006289175E-2</v>
      </c>
      <c r="M107">
        <v>0.11262731905434277</v>
      </c>
      <c r="N107">
        <v>0.53947862685678194</v>
      </c>
      <c r="O107">
        <v>3.4475877236702195E-2</v>
      </c>
      <c r="P107">
        <v>2.7042773478423404E-2</v>
      </c>
      <c r="Q107">
        <v>0.50906785018541167</v>
      </c>
      <c r="R107">
        <v>3.7348780323343829E-2</v>
      </c>
      <c r="S107">
        <v>7.1016908281853965E-4</v>
      </c>
    </row>
    <row r="108" spans="1:28">
      <c r="A108">
        <v>0.9</v>
      </c>
      <c r="B108">
        <v>0.46395988884426537</v>
      </c>
      <c r="C108">
        <v>2.0252975083057543E-2</v>
      </c>
      <c r="E108">
        <v>0.43208998388020409</v>
      </c>
      <c r="F108">
        <v>3.0150112622569128E-2</v>
      </c>
      <c r="G108">
        <v>1.8108901721468437E-2</v>
      </c>
      <c r="H108">
        <v>0.49179464026374664</v>
      </c>
      <c r="I108">
        <v>4.9791383779317272E-2</v>
      </c>
      <c r="J108">
        <v>0.13986199712131686</v>
      </c>
      <c r="K108">
        <v>0.43626136035018004</v>
      </c>
      <c r="L108">
        <v>2.6865832347185356E-2</v>
      </c>
      <c r="M108">
        <v>2.5154444665101357E-2</v>
      </c>
      <c r="N108">
        <v>0.41792330822630031</v>
      </c>
      <c r="O108">
        <v>2.5695996261066396E-2</v>
      </c>
      <c r="P108">
        <v>6.4906200051893304E-4</v>
      </c>
      <c r="Q108">
        <v>0.38614450422678909</v>
      </c>
      <c r="R108">
        <v>2.9881266785816901E-2</v>
      </c>
      <c r="S108">
        <v>7.7772669554055828E-6</v>
      </c>
    </row>
    <row r="109" spans="1:28">
      <c r="A109">
        <v>1.2</v>
      </c>
      <c r="B109">
        <v>0.32689004938282124</v>
      </c>
      <c r="C109">
        <v>2.2250469643507891E-2</v>
      </c>
      <c r="E109">
        <v>0.3031113343453245</v>
      </c>
      <c r="F109">
        <v>2.9263751712825904E-2</v>
      </c>
      <c r="G109">
        <v>7.0152616380345603E-2</v>
      </c>
      <c r="H109">
        <v>0.36436066714945542</v>
      </c>
      <c r="I109">
        <v>5.3964519116211258E-2</v>
      </c>
      <c r="J109">
        <v>7.2090080801299555E-2</v>
      </c>
      <c r="K109">
        <v>0.28975371036740838</v>
      </c>
      <c r="L109">
        <v>1.3189605683694167E-2</v>
      </c>
      <c r="M109">
        <v>5.4250221829992896E-4</v>
      </c>
      <c r="N109">
        <v>0.29249127097258926</v>
      </c>
      <c r="O109">
        <v>2.9028671851384805E-2</v>
      </c>
      <c r="P109">
        <v>1.2284363955802303E-2</v>
      </c>
      <c r="Q109">
        <v>0.2546174703350938</v>
      </c>
      <c r="R109">
        <v>4.2371317383121027E-2</v>
      </c>
      <c r="S109">
        <v>3.4139443703436802E-4</v>
      </c>
    </row>
    <row r="111" spans="1:28">
      <c r="A111" s="14" t="s">
        <v>190</v>
      </c>
    </row>
    <row r="112" spans="1:28">
      <c r="A112" t="s">
        <v>191</v>
      </c>
    </row>
  </sheetData>
  <mergeCells count="48">
    <mergeCell ref="Q52:S52"/>
    <mergeCell ref="B36:J36"/>
    <mergeCell ref="K36:S36"/>
    <mergeCell ref="T36:AB36"/>
    <mergeCell ref="B44:J44"/>
    <mergeCell ref="K44:S44"/>
    <mergeCell ref="T44:AB44"/>
    <mergeCell ref="B52:D52"/>
    <mergeCell ref="E52:G52"/>
    <mergeCell ref="H52:J52"/>
    <mergeCell ref="K52:M52"/>
    <mergeCell ref="N52:P52"/>
    <mergeCell ref="Q27:S27"/>
    <mergeCell ref="B11:J11"/>
    <mergeCell ref="K11:S11"/>
    <mergeCell ref="T11:AB11"/>
    <mergeCell ref="B19:J19"/>
    <mergeCell ref="K19:S19"/>
    <mergeCell ref="T19:AB19"/>
    <mergeCell ref="B27:D27"/>
    <mergeCell ref="E27:G27"/>
    <mergeCell ref="H27:J27"/>
    <mergeCell ref="K27:M27"/>
    <mergeCell ref="N27:P27"/>
    <mergeCell ref="B61:J61"/>
    <mergeCell ref="K61:S61"/>
    <mergeCell ref="T61:AB61"/>
    <mergeCell ref="B86:J86"/>
    <mergeCell ref="K86:S86"/>
    <mergeCell ref="T86:AB86"/>
    <mergeCell ref="B69:J69"/>
    <mergeCell ref="K69:S69"/>
    <mergeCell ref="T69:AB69"/>
    <mergeCell ref="Q102:S102"/>
    <mergeCell ref="B94:J94"/>
    <mergeCell ref="K94:S94"/>
    <mergeCell ref="T94:AB94"/>
    <mergeCell ref="B77:D77"/>
    <mergeCell ref="E77:G77"/>
    <mergeCell ref="H77:J77"/>
    <mergeCell ref="K77:M77"/>
    <mergeCell ref="N77:P77"/>
    <mergeCell ref="Q77:S77"/>
    <mergeCell ref="B102:D102"/>
    <mergeCell ref="E102:G102"/>
    <mergeCell ref="H102:J102"/>
    <mergeCell ref="K102:M102"/>
    <mergeCell ref="N102:P10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B49C7-7984-418E-BE87-4526BDAB2C04}">
  <dimension ref="A1:Z28"/>
  <sheetViews>
    <sheetView topLeftCell="L1" workbookViewId="0">
      <selection activeCell="I23" sqref="I23"/>
    </sheetView>
  </sheetViews>
  <sheetFormatPr defaultRowHeight="15"/>
  <cols>
    <col min="1" max="1" width="11.7109375" customWidth="1"/>
    <col min="10" max="10" width="12.7109375" customWidth="1"/>
    <col min="19" max="19" width="11.28515625" customWidth="1"/>
  </cols>
  <sheetData>
    <row r="1" spans="1:26">
      <c r="A1" s="14" t="s">
        <v>192</v>
      </c>
    </row>
    <row r="2" spans="1:26">
      <c r="A2" t="s">
        <v>193</v>
      </c>
    </row>
    <row r="3" spans="1:26">
      <c r="B3" t="s">
        <v>178</v>
      </c>
      <c r="C3" t="s">
        <v>179</v>
      </c>
      <c r="D3" t="s">
        <v>180</v>
      </c>
      <c r="E3" t="s">
        <v>194</v>
      </c>
      <c r="F3" t="s">
        <v>81</v>
      </c>
      <c r="G3" t="s">
        <v>34</v>
      </c>
      <c r="H3" t="s">
        <v>36</v>
      </c>
      <c r="K3" t="s">
        <v>178</v>
      </c>
      <c r="L3" t="s">
        <v>179</v>
      </c>
      <c r="M3" t="s">
        <v>180</v>
      </c>
      <c r="N3" t="s">
        <v>194</v>
      </c>
      <c r="O3" t="s">
        <v>81</v>
      </c>
      <c r="P3" t="s">
        <v>34</v>
      </c>
      <c r="Q3" t="s">
        <v>36</v>
      </c>
      <c r="T3" t="s">
        <v>178</v>
      </c>
      <c r="U3" t="s">
        <v>179</v>
      </c>
      <c r="V3" t="s">
        <v>180</v>
      </c>
      <c r="W3" t="s">
        <v>194</v>
      </c>
      <c r="X3" t="s">
        <v>81</v>
      </c>
      <c r="Y3" t="s">
        <v>34</v>
      </c>
      <c r="Z3" t="s">
        <v>36</v>
      </c>
    </row>
    <row r="4" spans="1:26">
      <c r="A4" t="s">
        <v>30</v>
      </c>
      <c r="B4">
        <v>1.1613515565679573</v>
      </c>
      <c r="C4">
        <v>0.91761579347000743</v>
      </c>
      <c r="D4">
        <v>0.98899012908124517</v>
      </c>
      <c r="E4">
        <v>0.93204252088078954</v>
      </c>
      <c r="F4">
        <v>0.99999999999999989</v>
      </c>
      <c r="G4">
        <v>0.11189417398948104</v>
      </c>
      <c r="H4">
        <v>7.0606025047913121E-6</v>
      </c>
      <c r="J4" t="s">
        <v>30</v>
      </c>
      <c r="K4">
        <v>1.0970486111111115</v>
      </c>
      <c r="L4">
        <v>0.99982638888888908</v>
      </c>
      <c r="M4">
        <v>0.91996527777777792</v>
      </c>
      <c r="N4">
        <v>0.98315972222222237</v>
      </c>
      <c r="O4">
        <v>1.0000000000000002</v>
      </c>
      <c r="P4">
        <v>7.3274858753951483E-2</v>
      </c>
      <c r="Q4">
        <v>4.66631376228382E-7</v>
      </c>
      <c r="S4" t="s">
        <v>30</v>
      </c>
      <c r="T4">
        <v>1.0128517615776644</v>
      </c>
      <c r="U4">
        <v>0.99556835807666755</v>
      </c>
      <c r="V4">
        <v>0.99689785065366721</v>
      </c>
      <c r="W4">
        <v>1.0057611345003323</v>
      </c>
      <c r="X4">
        <f>AVERAGE(T4:W4)</f>
        <v>1.0027697762020829</v>
      </c>
      <c r="Y4">
        <f>STDEV(T4:W4)</f>
        <v>8.1021516945632699E-3</v>
      </c>
      <c r="Z4">
        <f>TTEST(T4:W4,T7:W7,2,2)</f>
        <v>1.3673137310257056E-4</v>
      </c>
    </row>
    <row r="5" spans="1:26">
      <c r="A5" t="s">
        <v>82</v>
      </c>
      <c r="B5">
        <v>0.84244495064540592</v>
      </c>
      <c r="C5">
        <v>0.88496583143507979</v>
      </c>
      <c r="D5">
        <v>1.0383447228549734</v>
      </c>
      <c r="E5">
        <v>1.1514806378132116</v>
      </c>
      <c r="F5">
        <v>0.97930903568716765</v>
      </c>
      <c r="G5">
        <v>0.14231501548898901</v>
      </c>
      <c r="H5">
        <v>3.0299022024481549E-5</v>
      </c>
      <c r="J5" t="s">
        <v>82</v>
      </c>
      <c r="K5">
        <v>0.91788194444444438</v>
      </c>
      <c r="L5">
        <v>1.0560763888888891</v>
      </c>
      <c r="M5">
        <v>0.86927083333333321</v>
      </c>
      <c r="N5">
        <v>0.90399305555555554</v>
      </c>
      <c r="O5">
        <v>0.93680555555555556</v>
      </c>
      <c r="P5">
        <v>8.2100007315052723E-2</v>
      </c>
      <c r="Q5">
        <v>1.4281107257068913E-6</v>
      </c>
      <c r="S5" t="s">
        <v>82</v>
      </c>
      <c r="T5">
        <v>0.95258143142034113</v>
      </c>
      <c r="U5">
        <v>0.94682029692000891</v>
      </c>
      <c r="V5">
        <v>0.98892089519166859</v>
      </c>
      <c r="W5">
        <v>0.9632173720363395</v>
      </c>
      <c r="X5">
        <f t="shared" ref="X5:X7" si="0">AVERAGE(T5:W5)</f>
        <v>0.96288499889208956</v>
      </c>
      <c r="Y5">
        <f t="shared" ref="Y5:Y7" si="1">STDEV(T5:W5)</f>
        <v>1.8638817202513112E-2</v>
      </c>
      <c r="Z5">
        <f>TTEST(T5:W5,T7:W7,2,2)</f>
        <v>2.6038501839624594E-3</v>
      </c>
    </row>
    <row r="6" spans="1:26">
      <c r="A6" t="s">
        <v>195</v>
      </c>
      <c r="B6">
        <v>1.1507213363705389</v>
      </c>
      <c r="C6">
        <v>1.1226271829916477</v>
      </c>
      <c r="D6">
        <v>1.0155656795747912</v>
      </c>
      <c r="E6">
        <v>0.99050873196659051</v>
      </c>
      <c r="F6">
        <v>1.069855732725892</v>
      </c>
      <c r="G6">
        <v>7.8671104853497917E-2</v>
      </c>
      <c r="H6">
        <v>6.8821399440742865E-7</v>
      </c>
      <c r="J6" t="s">
        <v>233</v>
      </c>
      <c r="K6">
        <v>0.81440972222222241</v>
      </c>
      <c r="L6">
        <v>0.86510416666666667</v>
      </c>
      <c r="M6">
        <v>0.88107638888888906</v>
      </c>
      <c r="N6">
        <v>0.74496527777777788</v>
      </c>
      <c r="O6">
        <v>0.82638888888888895</v>
      </c>
      <c r="P6">
        <v>6.1272343598238313E-2</v>
      </c>
      <c r="Q6">
        <v>6.5161154824083878E-7</v>
      </c>
      <c r="S6" t="s">
        <v>196</v>
      </c>
      <c r="T6">
        <v>0.95213826722800798</v>
      </c>
      <c r="U6">
        <v>0.91048083314868178</v>
      </c>
      <c r="V6">
        <v>0.98138710392200301</v>
      </c>
      <c r="W6">
        <v>0.93175271438067808</v>
      </c>
      <c r="X6">
        <f t="shared" si="0"/>
        <v>0.94393972966984274</v>
      </c>
      <c r="Y6">
        <f t="shared" si="1"/>
        <v>3.0207851929292009E-2</v>
      </c>
      <c r="Z6">
        <f>TTEST(T6:W6,T7:W7,2,2)</f>
        <v>2.2191631237643259E-2</v>
      </c>
    </row>
    <row r="7" spans="1:26">
      <c r="A7" t="s">
        <v>197</v>
      </c>
      <c r="B7">
        <v>0.15072133637053892</v>
      </c>
      <c r="C7">
        <v>0.12490508731966583</v>
      </c>
      <c r="D7">
        <v>0.17425968109339404</v>
      </c>
      <c r="E7">
        <v>0.20007593014426714</v>
      </c>
      <c r="F7">
        <v>0.16249050873196649</v>
      </c>
      <c r="G7">
        <v>3.2157708467418479E-2</v>
      </c>
      <c r="J7" t="s">
        <v>234</v>
      </c>
      <c r="K7">
        <v>0.16232638888888895</v>
      </c>
      <c r="L7">
        <v>0.14357638888888891</v>
      </c>
      <c r="M7">
        <v>0.16579861111111119</v>
      </c>
      <c r="N7">
        <v>0.14357638888888891</v>
      </c>
      <c r="O7">
        <v>0.15381944444444448</v>
      </c>
      <c r="P7">
        <v>1.1912303332228116E-2</v>
      </c>
      <c r="S7" t="s">
        <v>198</v>
      </c>
      <c r="T7">
        <v>0.91136716153334818</v>
      </c>
      <c r="U7">
        <v>0.89408375803235096</v>
      </c>
      <c r="V7">
        <v>0.84888101041435859</v>
      </c>
      <c r="W7">
        <v>0.87369820518502106</v>
      </c>
      <c r="X7">
        <f t="shared" si="0"/>
        <v>0.88200753379126973</v>
      </c>
      <c r="Y7">
        <f t="shared" si="1"/>
        <v>2.6921084834518109E-2</v>
      </c>
    </row>
    <row r="9" spans="1:26">
      <c r="A9" t="s">
        <v>42</v>
      </c>
    </row>
    <row r="10" spans="1:26">
      <c r="B10" t="s">
        <v>178</v>
      </c>
      <c r="C10" t="s">
        <v>179</v>
      </c>
      <c r="D10" t="s">
        <v>180</v>
      </c>
      <c r="E10" t="s">
        <v>194</v>
      </c>
      <c r="F10" t="s">
        <v>81</v>
      </c>
      <c r="G10" t="s">
        <v>34</v>
      </c>
      <c r="H10" t="s">
        <v>36</v>
      </c>
      <c r="K10" t="s">
        <v>178</v>
      </c>
      <c r="L10" t="s">
        <v>179</v>
      </c>
      <c r="M10" t="s">
        <v>180</v>
      </c>
      <c r="N10" t="s">
        <v>194</v>
      </c>
      <c r="O10" t="s">
        <v>81</v>
      </c>
      <c r="P10" t="s">
        <v>34</v>
      </c>
      <c r="Q10" t="s">
        <v>36</v>
      </c>
      <c r="T10" t="s">
        <v>178</v>
      </c>
      <c r="U10" t="s">
        <v>179</v>
      </c>
      <c r="V10" t="s">
        <v>180</v>
      </c>
      <c r="W10" t="s">
        <v>194</v>
      </c>
      <c r="X10" t="s">
        <v>81</v>
      </c>
      <c r="Y10" t="s">
        <v>34</v>
      </c>
      <c r="Z10" t="s">
        <v>36</v>
      </c>
    </row>
    <row r="11" spans="1:26">
      <c r="A11" t="s">
        <v>30</v>
      </c>
      <c r="B11">
        <v>1.0844448532793671</v>
      </c>
      <c r="C11">
        <v>1.0391868273387914</v>
      </c>
      <c r="D11">
        <v>0.95492594977462986</v>
      </c>
      <c r="E11">
        <v>0.92144236960721193</v>
      </c>
      <c r="F11">
        <v>1.0000000000000002</v>
      </c>
      <c r="G11">
        <v>7.4987803405849901E-2</v>
      </c>
      <c r="H11">
        <v>2.1753193945653797E-6</v>
      </c>
      <c r="J11" t="s">
        <v>30</v>
      </c>
      <c r="K11">
        <v>1.0271363035533785</v>
      </c>
      <c r="L11">
        <v>1.0075421817899075</v>
      </c>
      <c r="M11">
        <v>1.0150066091283725</v>
      </c>
      <c r="N11">
        <v>0.95031490552834164</v>
      </c>
      <c r="O11">
        <v>1</v>
      </c>
      <c r="P11">
        <v>3.4093354224748275E-2</v>
      </c>
      <c r="Q11">
        <v>4.6025408222283488E-7</v>
      </c>
      <c r="S11" t="s">
        <v>30</v>
      </c>
      <c r="T11">
        <v>1.0479465681398323</v>
      </c>
      <c r="U11">
        <v>1.0447633934915448</v>
      </c>
      <c r="V11">
        <v>1.0129316470086684</v>
      </c>
      <c r="W11">
        <v>0.97064089810998999</v>
      </c>
      <c r="X11">
        <f>AVERAGE(T11:W11)</f>
        <v>1.0190706266875089</v>
      </c>
      <c r="Y11">
        <f>STDEV(T11:W11)</f>
        <v>3.5949334450927586E-2</v>
      </c>
      <c r="Z11">
        <f>TTEST(T11:W11,T14:W14,2,2)</f>
        <v>3.0126920725963638E-7</v>
      </c>
    </row>
    <row r="12" spans="1:26">
      <c r="A12" t="s">
        <v>82</v>
      </c>
      <c r="B12">
        <v>0.94499126115352772</v>
      </c>
      <c r="C12">
        <v>1.0870205132922452</v>
      </c>
      <c r="D12">
        <v>0.87360868365375766</v>
      </c>
      <c r="E12">
        <v>0.80259405758439883</v>
      </c>
      <c r="F12">
        <v>0.92705362892098231</v>
      </c>
      <c r="G12">
        <v>0.12146015782615381</v>
      </c>
      <c r="H12">
        <v>4.7760673669995822E-5</v>
      </c>
      <c r="J12" t="s">
        <v>82</v>
      </c>
      <c r="K12">
        <v>0.71549646217245944</v>
      </c>
      <c r="L12">
        <v>0.86727315138791694</v>
      </c>
      <c r="M12">
        <v>0.9347640152398724</v>
      </c>
      <c r="N12">
        <v>0.7811212191897986</v>
      </c>
      <c r="O12">
        <v>0.82466371199751176</v>
      </c>
      <c r="P12">
        <v>9.6178788745232918E-2</v>
      </c>
      <c r="Q12">
        <v>1.8854995280042608E-4</v>
      </c>
      <c r="S12" t="s">
        <v>82</v>
      </c>
      <c r="T12">
        <v>0.86832457012931652</v>
      </c>
      <c r="U12">
        <v>0.8089810999005258</v>
      </c>
      <c r="V12">
        <v>0.83058121358533454</v>
      </c>
      <c r="W12">
        <v>0.7710103737388091</v>
      </c>
      <c r="X12">
        <f t="shared" ref="X12:X14" si="2">AVERAGE(T12:W12)</f>
        <v>0.81972431433849646</v>
      </c>
      <c r="Y12">
        <f t="shared" ref="Y12:Y14" si="3">STDEV(T12:W12)</f>
        <v>4.0695297801257996E-2</v>
      </c>
      <c r="Z12">
        <f>TTEST(T12:W12,T14:W14,2,2)</f>
        <v>4.7892863637438862E-6</v>
      </c>
    </row>
    <row r="13" spans="1:26">
      <c r="A13" t="s">
        <v>195</v>
      </c>
      <c r="B13">
        <v>0.93763223254530392</v>
      </c>
      <c r="C13">
        <v>1.132278539232821</v>
      </c>
      <c r="D13">
        <v>0.96633244411737651</v>
      </c>
      <c r="E13">
        <v>0.80958513476221139</v>
      </c>
      <c r="F13">
        <v>0.96145708766442828</v>
      </c>
      <c r="G13">
        <v>0.13271077727682359</v>
      </c>
      <c r="H13">
        <v>5.7045567440285359E-5</v>
      </c>
      <c r="J13" t="s">
        <v>233</v>
      </c>
      <c r="K13">
        <v>0.69776844724360465</v>
      </c>
      <c r="L13">
        <v>0.92263432081486674</v>
      </c>
      <c r="M13">
        <v>0.82124251613404864</v>
      </c>
      <c r="N13">
        <v>0.70087862530129852</v>
      </c>
      <c r="O13">
        <v>0.78563097737345466</v>
      </c>
      <c r="P13">
        <v>0.10792108720357406</v>
      </c>
      <c r="Q13">
        <v>5.544350703591298E-4</v>
      </c>
      <c r="S13" t="s">
        <v>196</v>
      </c>
      <c r="T13">
        <v>0.78556202927383834</v>
      </c>
      <c r="U13">
        <v>0.66437402302117388</v>
      </c>
      <c r="V13">
        <v>0.69120363791388384</v>
      </c>
      <c r="W13">
        <v>0.70621003268438254</v>
      </c>
      <c r="X13">
        <f t="shared" si="2"/>
        <v>0.71183743072331973</v>
      </c>
      <c r="Y13">
        <f t="shared" si="3"/>
        <v>5.2107301204746756E-2</v>
      </c>
      <c r="Z13">
        <f>TTEST(T13:W13,T14:W14,2,2)</f>
        <v>7.1744957018019868E-5</v>
      </c>
    </row>
    <row r="14" spans="1:26">
      <c r="A14" t="s">
        <v>197</v>
      </c>
      <c r="B14">
        <v>0.2767914635268145</v>
      </c>
      <c r="C14">
        <v>0.32057768374574552</v>
      </c>
      <c r="D14">
        <v>0.23962836905528478</v>
      </c>
      <c r="E14">
        <v>0.25802594057584388</v>
      </c>
      <c r="F14">
        <v>0.27375586422592213</v>
      </c>
      <c r="G14">
        <v>3.47064550716518E-2</v>
      </c>
      <c r="J14" t="s">
        <v>234</v>
      </c>
      <c r="K14">
        <v>0.3764870538838348</v>
      </c>
      <c r="L14">
        <v>0.42251768913770321</v>
      </c>
      <c r="M14">
        <v>0.44864318482233106</v>
      </c>
      <c r="N14">
        <v>0.36373532384729024</v>
      </c>
      <c r="O14">
        <v>0.40284581292278981</v>
      </c>
      <c r="P14">
        <v>3.9618163008558881E-2</v>
      </c>
      <c r="S14" t="s">
        <v>198</v>
      </c>
      <c r="T14">
        <v>0.44155179764104024</v>
      </c>
      <c r="U14">
        <v>0.36515560608213726</v>
      </c>
      <c r="V14">
        <v>0.43177490407844249</v>
      </c>
      <c r="W14">
        <v>0.41085689924683816</v>
      </c>
      <c r="X14">
        <f t="shared" si="2"/>
        <v>0.41233480176211457</v>
      </c>
      <c r="Y14">
        <f t="shared" si="3"/>
        <v>3.3958853176124328E-2</v>
      </c>
    </row>
    <row r="16" spans="1:26">
      <c r="A16" t="s">
        <v>135</v>
      </c>
    </row>
    <row r="17" spans="1:26">
      <c r="B17" t="s">
        <v>178</v>
      </c>
      <c r="C17" t="s">
        <v>179</v>
      </c>
      <c r="D17" t="s">
        <v>180</v>
      </c>
      <c r="E17" t="s">
        <v>194</v>
      </c>
      <c r="F17" t="s">
        <v>81</v>
      </c>
      <c r="G17" t="s">
        <v>34</v>
      </c>
      <c r="H17" t="s">
        <v>36</v>
      </c>
      <c r="K17" t="s">
        <v>178</v>
      </c>
      <c r="L17" t="s">
        <v>179</v>
      </c>
      <c r="M17" t="s">
        <v>180</v>
      </c>
      <c r="N17" t="s">
        <v>194</v>
      </c>
      <c r="O17" t="s">
        <v>81</v>
      </c>
      <c r="P17" t="s">
        <v>34</v>
      </c>
      <c r="Q17" t="s">
        <v>36</v>
      </c>
      <c r="T17" t="s">
        <v>178</v>
      </c>
      <c r="U17" t="s">
        <v>179</v>
      </c>
      <c r="V17" t="s">
        <v>180</v>
      </c>
      <c r="W17" t="s">
        <v>194</v>
      </c>
      <c r="X17" t="s">
        <v>81</v>
      </c>
      <c r="Y17" t="s">
        <v>34</v>
      </c>
      <c r="Z17" t="s">
        <v>36</v>
      </c>
    </row>
    <row r="18" spans="1:26">
      <c r="A18" t="s">
        <v>30</v>
      </c>
      <c r="B18">
        <v>0.94880086230126659</v>
      </c>
      <c r="C18">
        <v>1.0921584478577202</v>
      </c>
      <c r="D18">
        <v>0.93371059013742919</v>
      </c>
      <c r="E18">
        <v>1.0253300997035839</v>
      </c>
      <c r="F18">
        <v>1</v>
      </c>
      <c r="G18">
        <v>7.337218143038364E-2</v>
      </c>
      <c r="H18">
        <v>1.046381456572393E-6</v>
      </c>
      <c r="J18" t="s">
        <v>30</v>
      </c>
      <c r="K18">
        <v>0.97735314932767159</v>
      </c>
      <c r="L18">
        <v>1.0268931351733899</v>
      </c>
      <c r="M18">
        <v>1.003538570417551</v>
      </c>
      <c r="N18">
        <v>0.99221514508138697</v>
      </c>
      <c r="O18">
        <v>0.99999999999999978</v>
      </c>
      <c r="P18">
        <v>2.089055617205042E-2</v>
      </c>
      <c r="Q18">
        <v>3.502066613231804E-8</v>
      </c>
      <c r="S18" t="s">
        <v>30</v>
      </c>
      <c r="T18">
        <v>0.98566037735849044</v>
      </c>
      <c r="U18">
        <v>1.0135849056603774</v>
      </c>
      <c r="V18">
        <v>1.009811320754717</v>
      </c>
      <c r="W18">
        <v>1.0022641509433963</v>
      </c>
      <c r="X18">
        <f>AVERAGE(T18:W18)</f>
        <v>1.0028301886792454</v>
      </c>
      <c r="Y18">
        <f>STDEV(T18:W18)</f>
        <v>1.2376361364959119E-2</v>
      </c>
      <c r="Z18">
        <f>TTEST(T18:W18,T21:W21,2,2)</f>
        <v>7.9587232587154915E-9</v>
      </c>
    </row>
    <row r="19" spans="1:26">
      <c r="A19" t="s">
        <v>82</v>
      </c>
      <c r="B19">
        <v>0.77634060900026947</v>
      </c>
      <c r="C19">
        <v>0.94017784963621653</v>
      </c>
      <c r="D19">
        <v>0.84316895715440587</v>
      </c>
      <c r="E19">
        <v>0.81406628940986259</v>
      </c>
      <c r="F19">
        <v>0.84343842630018862</v>
      </c>
      <c r="G19">
        <v>7.0055759108786905E-2</v>
      </c>
      <c r="H19">
        <v>3.2373441211995844E-6</v>
      </c>
      <c r="J19" t="s">
        <v>82</v>
      </c>
      <c r="K19">
        <v>0.75336164189667365</v>
      </c>
      <c r="L19">
        <v>0.87898089171974525</v>
      </c>
      <c r="M19">
        <v>0.82837933474876135</v>
      </c>
      <c r="N19">
        <v>0.69214437367303605</v>
      </c>
      <c r="O19">
        <v>0.78821656050955402</v>
      </c>
      <c r="P19">
        <v>8.2251530258681024E-2</v>
      </c>
      <c r="Q19">
        <v>1.3122864772109483E-4</v>
      </c>
      <c r="S19" t="s">
        <v>82</v>
      </c>
      <c r="T19">
        <v>0.96905660377358471</v>
      </c>
      <c r="U19">
        <v>0.91547169811320739</v>
      </c>
      <c r="V19">
        <v>0.94716981132075462</v>
      </c>
      <c r="W19">
        <v>0.86792452830188671</v>
      </c>
      <c r="X19">
        <f t="shared" ref="X19:X21" si="4">AVERAGE(T19:W19)</f>
        <v>0.92490566037735833</v>
      </c>
      <c r="Y19">
        <f t="shared" ref="Y19:Y21" si="5">STDEV(T19:W19)</f>
        <v>4.3897028284425224E-2</v>
      </c>
      <c r="Z19">
        <f>TTEST(T19:W19,T21:W21,2,2)</f>
        <v>4.3230268795396038E-6</v>
      </c>
    </row>
    <row r="20" spans="1:26">
      <c r="A20" t="s">
        <v>195</v>
      </c>
      <c r="B20">
        <v>0.88951765022904883</v>
      </c>
      <c r="C20">
        <v>0.97682565346267858</v>
      </c>
      <c r="D20">
        <v>0.89167340339531131</v>
      </c>
      <c r="E20">
        <v>0.88951765022904883</v>
      </c>
      <c r="F20">
        <v>0.91188358932902192</v>
      </c>
      <c r="G20">
        <v>4.3306634491967241E-2</v>
      </c>
      <c r="H20">
        <v>1.2154966901637147E-7</v>
      </c>
      <c r="J20" t="s">
        <v>233</v>
      </c>
      <c r="K20">
        <v>0.72363765038924277</v>
      </c>
      <c r="L20">
        <v>0.88499646142958233</v>
      </c>
      <c r="M20">
        <v>0.83545647558386393</v>
      </c>
      <c r="N20">
        <v>0.71266808209483357</v>
      </c>
      <c r="O20">
        <v>0.78918966737438068</v>
      </c>
      <c r="P20">
        <v>8.4601377596238023E-2</v>
      </c>
      <c r="Q20">
        <v>1.4935380756646283E-4</v>
      </c>
      <c r="S20" t="s">
        <v>196</v>
      </c>
      <c r="T20">
        <v>0.74415094339622634</v>
      </c>
      <c r="U20">
        <v>0.77433962264150935</v>
      </c>
      <c r="V20">
        <v>0.81132075471698095</v>
      </c>
      <c r="W20">
        <v>0.74716981132075466</v>
      </c>
      <c r="X20">
        <f t="shared" si="4"/>
        <v>0.76924528301886774</v>
      </c>
      <c r="Y20">
        <f t="shared" si="5"/>
        <v>3.1162744565694702E-2</v>
      </c>
      <c r="Z20">
        <f>TTEST(T20:W20,T21:W21,2,2)</f>
        <v>2.0507819352772061E-5</v>
      </c>
    </row>
    <row r="21" spans="1:26">
      <c r="A21" t="s">
        <v>197</v>
      </c>
      <c r="B21">
        <v>0.24925895984909721</v>
      </c>
      <c r="C21">
        <v>0.25680409593101589</v>
      </c>
      <c r="D21">
        <v>0.23524656426839125</v>
      </c>
      <c r="E21">
        <v>0.27297224467798437</v>
      </c>
      <c r="F21">
        <v>0.25357046618162216</v>
      </c>
      <c r="G21">
        <v>1.5718776864620407E-2</v>
      </c>
      <c r="J21" t="s">
        <v>234</v>
      </c>
      <c r="K21">
        <v>0.38641188959660294</v>
      </c>
      <c r="L21">
        <v>0.40092002830856327</v>
      </c>
      <c r="M21">
        <v>0.43170559094125971</v>
      </c>
      <c r="N21">
        <v>0.44161358811040324</v>
      </c>
      <c r="O21">
        <v>0.41516277423920733</v>
      </c>
      <c r="P21">
        <v>2.5837824458621227E-2</v>
      </c>
      <c r="S21" t="s">
        <v>198</v>
      </c>
      <c r="T21">
        <v>0.56301886792452827</v>
      </c>
      <c r="U21">
        <v>0.55094339622641497</v>
      </c>
      <c r="V21">
        <v>0.55018867924528292</v>
      </c>
      <c r="W21">
        <v>0.5826415094339622</v>
      </c>
      <c r="X21">
        <f t="shared" si="4"/>
        <v>0.56169811320754715</v>
      </c>
      <c r="Y21">
        <f t="shared" si="5"/>
        <v>1.5149271115524757E-2</v>
      </c>
    </row>
    <row r="23" spans="1:26">
      <c r="A23" t="s">
        <v>137</v>
      </c>
    </row>
    <row r="24" spans="1:26">
      <c r="B24" t="s">
        <v>178</v>
      </c>
      <c r="C24" t="s">
        <v>179</v>
      </c>
      <c r="D24" t="s">
        <v>180</v>
      </c>
      <c r="E24" t="s">
        <v>194</v>
      </c>
      <c r="F24" t="s">
        <v>81</v>
      </c>
      <c r="G24" t="s">
        <v>34</v>
      </c>
      <c r="H24" t="s">
        <v>36</v>
      </c>
      <c r="K24" t="s">
        <v>178</v>
      </c>
      <c r="L24" t="s">
        <v>179</v>
      </c>
      <c r="M24" t="s">
        <v>180</v>
      </c>
      <c r="N24" t="s">
        <v>194</v>
      </c>
      <c r="O24" t="s">
        <v>81</v>
      </c>
      <c r="P24" t="s">
        <v>34</v>
      </c>
      <c r="Q24" t="s">
        <v>36</v>
      </c>
      <c r="T24" t="s">
        <v>178</v>
      </c>
      <c r="U24" t="s">
        <v>179</v>
      </c>
      <c r="V24" t="s">
        <v>180</v>
      </c>
      <c r="W24" t="s">
        <v>194</v>
      </c>
      <c r="X24" t="s">
        <v>81</v>
      </c>
      <c r="Y24" t="s">
        <v>34</v>
      </c>
      <c r="Z24" t="s">
        <v>36</v>
      </c>
    </row>
    <row r="25" spans="1:26">
      <c r="A25" t="s">
        <v>30</v>
      </c>
      <c r="B25">
        <v>1.0124421296296298</v>
      </c>
      <c r="C25">
        <v>0.99623842592592604</v>
      </c>
      <c r="D25">
        <v>0.9765625</v>
      </c>
      <c r="E25">
        <v>1.0147569444444444</v>
      </c>
      <c r="F25">
        <v>1</v>
      </c>
      <c r="G25">
        <v>1.7663897690125618E-2</v>
      </c>
      <c r="H25">
        <v>2.7255856977323529E-8</v>
      </c>
      <c r="J25" t="s">
        <v>30</v>
      </c>
      <c r="K25">
        <v>1.0372503552995738</v>
      </c>
      <c r="L25">
        <v>0.99865360161567807</v>
      </c>
      <c r="M25">
        <v>1.0022439973072033</v>
      </c>
      <c r="N25">
        <v>0.96185204577754513</v>
      </c>
      <c r="O25">
        <v>1</v>
      </c>
      <c r="P25">
        <v>3.0820467732915389E-2</v>
      </c>
      <c r="Q25">
        <v>8.1789072908656536E-7</v>
      </c>
      <c r="S25" t="s">
        <v>30</v>
      </c>
      <c r="T25">
        <v>0.97471641383080498</v>
      </c>
      <c r="U25">
        <v>1.055623889572229</v>
      </c>
      <c r="V25">
        <v>1.0698373650403172</v>
      </c>
      <c r="W25">
        <v>0.96159628262949293</v>
      </c>
      <c r="X25">
        <f>AVERAGE(T25:W25)</f>
        <v>1.015443487768211</v>
      </c>
      <c r="Y25">
        <f>STDEV(T25:W25)</f>
        <v>5.5170567716792039E-2</v>
      </c>
      <c r="Z25">
        <f>TTEST(T25:W25,T28:W28,2,2)</f>
        <v>9.0894178790251462E-7</v>
      </c>
    </row>
    <row r="26" spans="1:26">
      <c r="A26" t="s">
        <v>82</v>
      </c>
      <c r="B26">
        <v>0.92216435185185208</v>
      </c>
      <c r="C26">
        <v>0.89901620370370394</v>
      </c>
      <c r="D26">
        <v>0.92563657407407429</v>
      </c>
      <c r="E26">
        <v>0.97540509259259278</v>
      </c>
      <c r="F26">
        <v>0.9305555555555558</v>
      </c>
      <c r="G26">
        <v>3.2149755655285432E-2</v>
      </c>
      <c r="H26">
        <v>3.0502993033824634E-7</v>
      </c>
      <c r="J26" t="s">
        <v>82</v>
      </c>
      <c r="K26">
        <v>0.96484404218714948</v>
      </c>
      <c r="L26">
        <v>0.98608721669534005</v>
      </c>
      <c r="M26">
        <v>0.87957214451342658</v>
      </c>
      <c r="N26">
        <v>0.83558979729224325</v>
      </c>
      <c r="O26">
        <v>0.91652330017203987</v>
      </c>
      <c r="P26">
        <v>7.09216760091783E-2</v>
      </c>
      <c r="Q26">
        <v>6.236840385938476E-5</v>
      </c>
      <c r="S26" t="s">
        <v>82</v>
      </c>
      <c r="T26">
        <v>0.8653819871532048</v>
      </c>
      <c r="U26">
        <v>0.87740877408774098</v>
      </c>
      <c r="V26">
        <v>0.89490228235615699</v>
      </c>
      <c r="W26">
        <v>0.79759464261309299</v>
      </c>
      <c r="X26">
        <f t="shared" ref="X26:X28" si="6">AVERAGE(T26:W26)</f>
        <v>0.85882192155254888</v>
      </c>
      <c r="Y26">
        <f t="shared" ref="Y26:Y28" si="7">STDEV(T26:W26)</f>
        <v>4.257964173130302E-2</v>
      </c>
      <c r="Z26">
        <f>TTEST(T26:W26,T28:W28,2,2)</f>
        <v>1.664886317043202E-6</v>
      </c>
    </row>
    <row r="27" spans="1:26">
      <c r="A27" t="s">
        <v>195</v>
      </c>
      <c r="B27">
        <v>0.9198495370370372</v>
      </c>
      <c r="C27">
        <v>0.88396990740740766</v>
      </c>
      <c r="D27">
        <v>0.86892361111111105</v>
      </c>
      <c r="E27">
        <v>0.88975694444444475</v>
      </c>
      <c r="F27">
        <v>0.89062500000000011</v>
      </c>
      <c r="G27">
        <v>2.1370287960931954E-2</v>
      </c>
      <c r="H27">
        <v>1.4510768101533756E-7</v>
      </c>
      <c r="J27" t="s">
        <v>233</v>
      </c>
      <c r="K27">
        <v>0.92864088563093727</v>
      </c>
      <c r="L27">
        <v>0.95616725259929691</v>
      </c>
      <c r="M27">
        <v>0.86910015707981148</v>
      </c>
      <c r="N27">
        <v>0.9154761014286783</v>
      </c>
      <c r="O27">
        <v>0.91734609918468102</v>
      </c>
      <c r="P27">
        <v>3.6358501869125266E-2</v>
      </c>
      <c r="Q27">
        <v>4.1873088583774238E-6</v>
      </c>
      <c r="S27" t="s">
        <v>196</v>
      </c>
      <c r="T27">
        <v>0.96268962689626913</v>
      </c>
      <c r="U27">
        <v>0.92551592182588494</v>
      </c>
      <c r="V27">
        <v>0.89927565942326104</v>
      </c>
      <c r="W27">
        <v>0.97143638103047714</v>
      </c>
      <c r="X27">
        <f t="shared" si="6"/>
        <v>0.93972939729397309</v>
      </c>
      <c r="Y27">
        <f t="shared" si="7"/>
        <v>3.3521300460310849E-2</v>
      </c>
      <c r="Z27">
        <f>TTEST(T27:W27,T28:W28,2,2)</f>
        <v>3.8102215519673001E-7</v>
      </c>
    </row>
    <row r="28" spans="1:26">
      <c r="A28" t="s">
        <v>197</v>
      </c>
      <c r="B28">
        <v>0.4545717592592593</v>
      </c>
      <c r="C28">
        <v>0.40943287037037057</v>
      </c>
      <c r="D28">
        <v>0.43952546296296302</v>
      </c>
      <c r="E28">
        <v>0.39901620370370372</v>
      </c>
      <c r="F28">
        <v>0.42563657407407418</v>
      </c>
      <c r="G28">
        <v>2.5828603708821042E-2</v>
      </c>
      <c r="J28" t="s">
        <v>234</v>
      </c>
      <c r="K28">
        <v>0.49839180192983779</v>
      </c>
      <c r="L28">
        <v>0.54327174807390233</v>
      </c>
      <c r="M28">
        <v>0.57049891540130149</v>
      </c>
      <c r="N28">
        <v>0.50766699079961108</v>
      </c>
      <c r="O28">
        <v>0.52995736405116323</v>
      </c>
      <c r="P28">
        <v>3.3237206358284858E-2</v>
      </c>
      <c r="S28" t="s">
        <v>198</v>
      </c>
      <c r="T28">
        <v>0.26185595189285227</v>
      </c>
      <c r="U28">
        <v>0.31214978816454853</v>
      </c>
      <c r="V28">
        <v>0.32745660789941239</v>
      </c>
      <c r="W28">
        <v>0.36025693590269242</v>
      </c>
      <c r="X28">
        <f t="shared" si="6"/>
        <v>0.31542982096487637</v>
      </c>
      <c r="Y28">
        <f t="shared" si="7"/>
        <v>4.0967596545459131E-2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ED256-ED42-4E8C-B45D-B15490087474}">
  <dimension ref="A1:O208"/>
  <sheetViews>
    <sheetView workbookViewId="0">
      <selection activeCell="D220" sqref="D220"/>
    </sheetView>
  </sheetViews>
  <sheetFormatPr defaultRowHeight="15"/>
  <sheetData>
    <row r="1" spans="1:15">
      <c r="A1" s="14" t="s">
        <v>222</v>
      </c>
    </row>
    <row r="2" spans="1:15">
      <c r="A2" t="s">
        <v>199</v>
      </c>
      <c r="B2" t="s">
        <v>200</v>
      </c>
      <c r="C2" t="s">
        <v>102</v>
      </c>
      <c r="D2" t="s">
        <v>201</v>
      </c>
      <c r="E2" t="s">
        <v>202</v>
      </c>
      <c r="L2" t="s">
        <v>213</v>
      </c>
      <c r="M2" t="s">
        <v>214</v>
      </c>
      <c r="N2" t="s">
        <v>215</v>
      </c>
    </row>
    <row r="3" spans="1:15">
      <c r="A3" t="s">
        <v>203</v>
      </c>
      <c r="B3" t="s">
        <v>82</v>
      </c>
      <c r="C3" t="s">
        <v>204</v>
      </c>
      <c r="D3">
        <v>0.13</v>
      </c>
      <c r="E3">
        <v>3211.5</v>
      </c>
      <c r="H3" t="s">
        <v>216</v>
      </c>
      <c r="I3" t="s">
        <v>217</v>
      </c>
      <c r="J3" t="s">
        <v>200</v>
      </c>
      <c r="K3" t="s">
        <v>102</v>
      </c>
      <c r="L3" t="s">
        <v>218</v>
      </c>
      <c r="M3" t="s">
        <v>219</v>
      </c>
      <c r="N3" t="s">
        <v>219</v>
      </c>
      <c r="O3" t="s">
        <v>220</v>
      </c>
    </row>
    <row r="4" spans="1:15">
      <c r="A4" t="s">
        <v>203</v>
      </c>
      <c r="B4" t="s">
        <v>82</v>
      </c>
      <c r="C4" t="s">
        <v>204</v>
      </c>
      <c r="D4">
        <v>0.5</v>
      </c>
      <c r="E4">
        <v>3852.5</v>
      </c>
      <c r="H4" t="s">
        <v>80</v>
      </c>
      <c r="I4" t="s">
        <v>221</v>
      </c>
      <c r="J4" t="s">
        <v>82</v>
      </c>
      <c r="K4" t="s">
        <v>204</v>
      </c>
      <c r="L4">
        <v>0.13</v>
      </c>
      <c r="M4">
        <v>6180.47</v>
      </c>
      <c r="N4">
        <v>2744.2</v>
      </c>
      <c r="O4">
        <v>3</v>
      </c>
    </row>
    <row r="5" spans="1:15">
      <c r="A5" t="s">
        <v>203</v>
      </c>
      <c r="B5" t="s">
        <v>82</v>
      </c>
      <c r="C5" t="s">
        <v>204</v>
      </c>
      <c r="D5">
        <v>16</v>
      </c>
      <c r="E5">
        <v>348.29</v>
      </c>
      <c r="H5" t="s">
        <v>80</v>
      </c>
      <c r="I5" t="s">
        <v>221</v>
      </c>
      <c r="J5" t="s">
        <v>82</v>
      </c>
      <c r="K5" t="s">
        <v>204</v>
      </c>
      <c r="L5">
        <v>0.25</v>
      </c>
      <c r="M5">
        <v>5542.97</v>
      </c>
      <c r="N5">
        <v>3805.13</v>
      </c>
      <c r="O5">
        <v>3</v>
      </c>
    </row>
    <row r="6" spans="1:15">
      <c r="A6" t="s">
        <v>205</v>
      </c>
      <c r="B6" t="s">
        <v>82</v>
      </c>
      <c r="C6" t="s">
        <v>204</v>
      </c>
      <c r="D6">
        <v>0.13</v>
      </c>
      <c r="E6">
        <v>8623.9</v>
      </c>
      <c r="H6" t="s">
        <v>80</v>
      </c>
      <c r="I6" t="s">
        <v>221</v>
      </c>
      <c r="J6" t="s">
        <v>82</v>
      </c>
      <c r="K6" t="s">
        <v>204</v>
      </c>
      <c r="L6">
        <v>0.5</v>
      </c>
      <c r="M6">
        <v>7980.27</v>
      </c>
      <c r="N6">
        <v>3786.29</v>
      </c>
      <c r="O6">
        <v>3</v>
      </c>
    </row>
    <row r="7" spans="1:15">
      <c r="A7" t="s">
        <v>205</v>
      </c>
      <c r="B7" t="s">
        <v>82</v>
      </c>
      <c r="C7" t="s">
        <v>204</v>
      </c>
      <c r="D7">
        <v>0.5</v>
      </c>
      <c r="E7">
        <v>8796.2999999999993</v>
      </c>
      <c r="H7" t="s">
        <v>80</v>
      </c>
      <c r="I7" t="s">
        <v>221</v>
      </c>
      <c r="J7" t="s">
        <v>82</v>
      </c>
      <c r="K7" t="s">
        <v>204</v>
      </c>
      <c r="L7">
        <v>1</v>
      </c>
      <c r="M7">
        <v>6574.3</v>
      </c>
      <c r="N7">
        <v>4307.17</v>
      </c>
      <c r="O7">
        <v>3</v>
      </c>
    </row>
    <row r="8" spans="1:15">
      <c r="A8" t="s">
        <v>205</v>
      </c>
      <c r="B8" t="s">
        <v>82</v>
      </c>
      <c r="C8" t="s">
        <v>204</v>
      </c>
      <c r="D8">
        <v>16</v>
      </c>
      <c r="E8">
        <v>479.41</v>
      </c>
      <c r="H8" t="s">
        <v>80</v>
      </c>
      <c r="I8" t="s">
        <v>221</v>
      </c>
      <c r="J8" t="s">
        <v>82</v>
      </c>
      <c r="K8" t="s">
        <v>204</v>
      </c>
      <c r="L8">
        <v>2</v>
      </c>
      <c r="M8">
        <v>4566.03</v>
      </c>
      <c r="N8">
        <v>656.15</v>
      </c>
      <c r="O8">
        <v>3</v>
      </c>
    </row>
    <row r="9" spans="1:15">
      <c r="A9" t="s">
        <v>206</v>
      </c>
      <c r="B9" t="s">
        <v>82</v>
      </c>
      <c r="C9" t="s">
        <v>204</v>
      </c>
      <c r="D9">
        <v>0.13</v>
      </c>
      <c r="E9">
        <v>6706</v>
      </c>
      <c r="H9" t="s">
        <v>80</v>
      </c>
      <c r="I9" t="s">
        <v>221</v>
      </c>
      <c r="J9" t="s">
        <v>82</v>
      </c>
      <c r="K9" t="s">
        <v>204</v>
      </c>
      <c r="L9">
        <v>4</v>
      </c>
      <c r="M9">
        <v>4289.7299999999996</v>
      </c>
      <c r="N9">
        <v>341.47</v>
      </c>
      <c r="O9">
        <v>3</v>
      </c>
    </row>
    <row r="10" spans="1:15">
      <c r="A10" t="s">
        <v>206</v>
      </c>
      <c r="B10" t="s">
        <v>82</v>
      </c>
      <c r="C10" t="s">
        <v>204</v>
      </c>
      <c r="D10">
        <v>0.5</v>
      </c>
      <c r="E10">
        <v>11292</v>
      </c>
      <c r="H10" t="s">
        <v>80</v>
      </c>
      <c r="I10" t="s">
        <v>221</v>
      </c>
      <c r="J10" t="s">
        <v>82</v>
      </c>
      <c r="K10" t="s">
        <v>204</v>
      </c>
      <c r="L10">
        <v>8</v>
      </c>
      <c r="M10">
        <v>2665.97</v>
      </c>
      <c r="N10">
        <v>301.37</v>
      </c>
      <c r="O10">
        <v>3</v>
      </c>
    </row>
    <row r="11" spans="1:15">
      <c r="A11" t="s">
        <v>206</v>
      </c>
      <c r="B11" t="s">
        <v>82</v>
      </c>
      <c r="C11" t="s">
        <v>204</v>
      </c>
      <c r="D11">
        <v>16</v>
      </c>
      <c r="E11">
        <v>343.57</v>
      </c>
      <c r="H11" t="s">
        <v>80</v>
      </c>
      <c r="I11" t="s">
        <v>221</v>
      </c>
      <c r="J11" t="s">
        <v>82</v>
      </c>
      <c r="K11" t="s">
        <v>204</v>
      </c>
      <c r="L11">
        <v>16</v>
      </c>
      <c r="M11">
        <v>390.42</v>
      </c>
      <c r="N11">
        <v>77.099999999999994</v>
      </c>
      <c r="O11">
        <v>3</v>
      </c>
    </row>
    <row r="12" spans="1:15">
      <c r="A12" t="s">
        <v>207</v>
      </c>
      <c r="B12" t="s">
        <v>82</v>
      </c>
      <c r="C12" t="s">
        <v>204</v>
      </c>
      <c r="D12">
        <v>0.25</v>
      </c>
      <c r="E12">
        <v>1166.3</v>
      </c>
      <c r="H12" t="s">
        <v>80</v>
      </c>
      <c r="I12" t="s">
        <v>221</v>
      </c>
      <c r="J12" t="s">
        <v>82</v>
      </c>
      <c r="K12" t="s">
        <v>204</v>
      </c>
      <c r="L12">
        <v>24</v>
      </c>
      <c r="M12">
        <v>132.6</v>
      </c>
      <c r="N12">
        <v>30.72</v>
      </c>
      <c r="O12">
        <v>3</v>
      </c>
    </row>
    <row r="13" spans="1:15">
      <c r="A13" t="s">
        <v>207</v>
      </c>
      <c r="B13" t="s">
        <v>82</v>
      </c>
      <c r="C13" t="s">
        <v>204</v>
      </c>
      <c r="D13">
        <v>1</v>
      </c>
      <c r="E13">
        <v>2065.8000000000002</v>
      </c>
    </row>
    <row r="14" spans="1:15">
      <c r="A14" t="s">
        <v>207</v>
      </c>
      <c r="B14" t="s">
        <v>82</v>
      </c>
      <c r="C14" t="s">
        <v>204</v>
      </c>
      <c r="D14">
        <v>24</v>
      </c>
      <c r="E14">
        <v>151.76</v>
      </c>
    </row>
    <row r="15" spans="1:15">
      <c r="A15" t="s">
        <v>208</v>
      </c>
      <c r="B15" t="s">
        <v>82</v>
      </c>
      <c r="C15" t="s">
        <v>204</v>
      </c>
      <c r="D15">
        <v>0.25</v>
      </c>
      <c r="E15">
        <v>8066.9</v>
      </c>
    </row>
    <row r="16" spans="1:15">
      <c r="A16" t="s">
        <v>208</v>
      </c>
      <c r="B16" t="s">
        <v>82</v>
      </c>
      <c r="C16" t="s">
        <v>204</v>
      </c>
      <c r="D16">
        <v>1</v>
      </c>
      <c r="E16">
        <v>7010.1</v>
      </c>
    </row>
    <row r="17" spans="1:14">
      <c r="A17" t="s">
        <v>208</v>
      </c>
      <c r="B17" t="s">
        <v>82</v>
      </c>
      <c r="C17" t="s">
        <v>204</v>
      </c>
      <c r="D17">
        <v>24</v>
      </c>
      <c r="E17">
        <v>97.16</v>
      </c>
    </row>
    <row r="18" spans="1:14">
      <c r="A18" t="s">
        <v>209</v>
      </c>
      <c r="B18" t="s">
        <v>82</v>
      </c>
      <c r="C18" t="s">
        <v>204</v>
      </c>
      <c r="D18">
        <v>0.25</v>
      </c>
      <c r="E18">
        <v>7395.7</v>
      </c>
    </row>
    <row r="19" spans="1:14">
      <c r="A19" t="s">
        <v>209</v>
      </c>
      <c r="B19" t="s">
        <v>82</v>
      </c>
      <c r="C19" t="s">
        <v>204</v>
      </c>
      <c r="D19">
        <v>1</v>
      </c>
      <c r="E19">
        <v>10647</v>
      </c>
    </row>
    <row r="20" spans="1:14">
      <c r="A20" t="s">
        <v>209</v>
      </c>
      <c r="B20" t="s">
        <v>82</v>
      </c>
      <c r="C20" t="s">
        <v>204</v>
      </c>
      <c r="D20">
        <v>24</v>
      </c>
      <c r="E20">
        <v>148.87</v>
      </c>
    </row>
    <row r="21" spans="1:14">
      <c r="A21" t="s">
        <v>210</v>
      </c>
      <c r="B21" t="s">
        <v>82</v>
      </c>
      <c r="C21" t="s">
        <v>204</v>
      </c>
      <c r="D21">
        <v>2</v>
      </c>
      <c r="E21">
        <v>4213.5</v>
      </c>
    </row>
    <row r="22" spans="1:14">
      <c r="A22" t="s">
        <v>210</v>
      </c>
      <c r="B22" t="s">
        <v>82</v>
      </c>
      <c r="C22" t="s">
        <v>204</v>
      </c>
      <c r="D22">
        <v>4</v>
      </c>
      <c r="E22">
        <v>4393.2</v>
      </c>
    </row>
    <row r="23" spans="1:14">
      <c r="A23" t="s">
        <v>210</v>
      </c>
      <c r="B23" t="s">
        <v>82</v>
      </c>
      <c r="C23" t="s">
        <v>204</v>
      </c>
      <c r="D23">
        <v>8</v>
      </c>
      <c r="E23">
        <v>2766</v>
      </c>
    </row>
    <row r="24" spans="1:14">
      <c r="A24" t="s">
        <v>211</v>
      </c>
      <c r="B24" t="s">
        <v>82</v>
      </c>
      <c r="C24" t="s">
        <v>204</v>
      </c>
      <c r="D24">
        <v>2</v>
      </c>
      <c r="E24">
        <v>5323.1</v>
      </c>
    </row>
    <row r="25" spans="1:14">
      <c r="A25" t="s">
        <v>211</v>
      </c>
      <c r="B25" t="s">
        <v>82</v>
      </c>
      <c r="C25" t="s">
        <v>204</v>
      </c>
      <c r="D25">
        <v>4</v>
      </c>
      <c r="E25">
        <v>3908.5</v>
      </c>
    </row>
    <row r="26" spans="1:14">
      <c r="A26" t="s">
        <v>211</v>
      </c>
      <c r="B26" t="s">
        <v>82</v>
      </c>
      <c r="C26" t="s">
        <v>204</v>
      </c>
      <c r="D26">
        <v>8</v>
      </c>
      <c r="E26">
        <v>2327.3000000000002</v>
      </c>
    </row>
    <row r="27" spans="1:14">
      <c r="A27" t="s">
        <v>212</v>
      </c>
      <c r="B27" t="s">
        <v>82</v>
      </c>
      <c r="C27" t="s">
        <v>204</v>
      </c>
      <c r="D27">
        <v>2</v>
      </c>
      <c r="E27">
        <v>4161.5</v>
      </c>
    </row>
    <row r="28" spans="1:14">
      <c r="A28" t="s">
        <v>212</v>
      </c>
      <c r="B28" t="s">
        <v>82</v>
      </c>
      <c r="C28" t="s">
        <v>204</v>
      </c>
      <c r="D28">
        <v>4</v>
      </c>
      <c r="E28">
        <v>4567.5</v>
      </c>
    </row>
    <row r="29" spans="1:14">
      <c r="A29" t="s">
        <v>212</v>
      </c>
      <c r="B29" t="s">
        <v>82</v>
      </c>
      <c r="C29" t="s">
        <v>204</v>
      </c>
      <c r="D29">
        <v>8</v>
      </c>
      <c r="E29">
        <v>2904.6</v>
      </c>
    </row>
    <row r="31" spans="1:14">
      <c r="A31" s="14" t="s">
        <v>223</v>
      </c>
    </row>
    <row r="32" spans="1:14">
      <c r="D32" t="s">
        <v>213</v>
      </c>
      <c r="E32" t="s">
        <v>80</v>
      </c>
      <c r="L32" t="s">
        <v>213</v>
      </c>
      <c r="M32" t="s">
        <v>214</v>
      </c>
      <c r="N32" t="s">
        <v>215</v>
      </c>
    </row>
    <row r="33" spans="1:15">
      <c r="A33" t="s">
        <v>199</v>
      </c>
      <c r="B33" t="s">
        <v>200</v>
      </c>
      <c r="C33" t="s">
        <v>102</v>
      </c>
      <c r="D33" t="s">
        <v>218</v>
      </c>
      <c r="E33" t="s">
        <v>219</v>
      </c>
      <c r="H33" t="s">
        <v>216</v>
      </c>
      <c r="I33" t="s">
        <v>217</v>
      </c>
      <c r="J33" t="s">
        <v>200</v>
      </c>
      <c r="K33" t="s">
        <v>102</v>
      </c>
      <c r="L33" t="s">
        <v>218</v>
      </c>
      <c r="M33" t="s">
        <v>219</v>
      </c>
      <c r="N33" t="s">
        <v>219</v>
      </c>
      <c r="O33" t="s">
        <v>220</v>
      </c>
    </row>
    <row r="34" spans="1:15">
      <c r="A34" t="s">
        <v>203</v>
      </c>
      <c r="B34" t="s">
        <v>82</v>
      </c>
      <c r="C34" t="s">
        <v>204</v>
      </c>
      <c r="D34">
        <v>0.13</v>
      </c>
      <c r="E34">
        <v>1532.9</v>
      </c>
      <c r="H34" t="s">
        <v>80</v>
      </c>
      <c r="I34" t="s">
        <v>221</v>
      </c>
      <c r="J34" t="s">
        <v>82</v>
      </c>
      <c r="K34" t="s">
        <v>204</v>
      </c>
      <c r="L34">
        <v>0.13</v>
      </c>
      <c r="M34">
        <v>5012.3999999999996</v>
      </c>
      <c r="N34">
        <v>4717.63</v>
      </c>
      <c r="O34">
        <v>3</v>
      </c>
    </row>
    <row r="35" spans="1:15">
      <c r="A35" t="s">
        <v>203</v>
      </c>
      <c r="B35" t="s">
        <v>82</v>
      </c>
      <c r="C35" t="s">
        <v>204</v>
      </c>
      <c r="D35">
        <v>0.5</v>
      </c>
      <c r="E35">
        <v>15813</v>
      </c>
      <c r="H35" t="s">
        <v>80</v>
      </c>
      <c r="I35" t="s">
        <v>221</v>
      </c>
      <c r="J35" t="s">
        <v>82</v>
      </c>
      <c r="K35" t="s">
        <v>204</v>
      </c>
      <c r="L35">
        <v>0.25</v>
      </c>
      <c r="M35">
        <v>12508.83</v>
      </c>
      <c r="N35">
        <v>4818.3500000000004</v>
      </c>
      <c r="O35">
        <v>3</v>
      </c>
    </row>
    <row r="36" spans="1:15">
      <c r="A36" t="s">
        <v>203</v>
      </c>
      <c r="B36" t="s">
        <v>82</v>
      </c>
      <c r="C36" t="s">
        <v>204</v>
      </c>
      <c r="D36">
        <v>16</v>
      </c>
      <c r="E36">
        <v>4080.9</v>
      </c>
      <c r="H36" t="s">
        <v>80</v>
      </c>
      <c r="I36" t="s">
        <v>221</v>
      </c>
      <c r="J36" t="s">
        <v>82</v>
      </c>
      <c r="K36" t="s">
        <v>204</v>
      </c>
      <c r="L36">
        <v>0.5</v>
      </c>
      <c r="M36">
        <v>9428.93</v>
      </c>
      <c r="N36">
        <v>5545.38</v>
      </c>
      <c r="O36">
        <v>3</v>
      </c>
    </row>
    <row r="37" spans="1:15">
      <c r="A37" t="s">
        <v>205</v>
      </c>
      <c r="B37" t="s">
        <v>82</v>
      </c>
      <c r="C37" t="s">
        <v>204</v>
      </c>
      <c r="D37">
        <v>0.13</v>
      </c>
      <c r="E37">
        <v>3122.3</v>
      </c>
      <c r="H37" t="s">
        <v>80</v>
      </c>
      <c r="I37" t="s">
        <v>221</v>
      </c>
      <c r="J37" t="s">
        <v>82</v>
      </c>
      <c r="K37" t="s">
        <v>204</v>
      </c>
      <c r="L37">
        <v>1</v>
      </c>
      <c r="M37">
        <v>13154.2</v>
      </c>
      <c r="N37">
        <v>4397.97</v>
      </c>
      <c r="O37">
        <v>3</v>
      </c>
    </row>
    <row r="38" spans="1:15">
      <c r="A38" t="s">
        <v>205</v>
      </c>
      <c r="B38" t="s">
        <v>82</v>
      </c>
      <c r="C38" t="s">
        <v>204</v>
      </c>
      <c r="D38">
        <v>0.5</v>
      </c>
      <c r="E38">
        <v>5807.9</v>
      </c>
      <c r="H38" t="s">
        <v>80</v>
      </c>
      <c r="I38" t="s">
        <v>221</v>
      </c>
      <c r="J38" t="s">
        <v>82</v>
      </c>
      <c r="K38" t="s">
        <v>204</v>
      </c>
      <c r="L38">
        <v>2</v>
      </c>
      <c r="M38">
        <v>4595.83</v>
      </c>
      <c r="N38">
        <v>2933.78</v>
      </c>
      <c r="O38">
        <v>3</v>
      </c>
    </row>
    <row r="39" spans="1:15">
      <c r="A39" t="s">
        <v>205</v>
      </c>
      <c r="B39" t="s">
        <v>82</v>
      </c>
      <c r="C39" t="s">
        <v>204</v>
      </c>
      <c r="D39">
        <v>16</v>
      </c>
      <c r="E39">
        <v>996.31</v>
      </c>
      <c r="H39" t="s">
        <v>80</v>
      </c>
      <c r="I39" t="s">
        <v>221</v>
      </c>
      <c r="J39" t="s">
        <v>82</v>
      </c>
      <c r="K39" t="s">
        <v>204</v>
      </c>
      <c r="L39">
        <v>4</v>
      </c>
      <c r="M39">
        <v>5270.63</v>
      </c>
      <c r="N39">
        <v>3533.16</v>
      </c>
      <c r="O39">
        <v>3</v>
      </c>
    </row>
    <row r="40" spans="1:15">
      <c r="A40" t="s">
        <v>206</v>
      </c>
      <c r="B40" t="s">
        <v>82</v>
      </c>
      <c r="C40" t="s">
        <v>204</v>
      </c>
      <c r="D40">
        <v>0.13</v>
      </c>
      <c r="E40">
        <v>10382</v>
      </c>
      <c r="H40" t="s">
        <v>80</v>
      </c>
      <c r="I40" t="s">
        <v>221</v>
      </c>
      <c r="J40" t="s">
        <v>82</v>
      </c>
      <c r="K40" t="s">
        <v>204</v>
      </c>
      <c r="L40">
        <v>8</v>
      </c>
      <c r="M40">
        <v>5258.87</v>
      </c>
      <c r="N40">
        <v>4898.37</v>
      </c>
      <c r="O40">
        <v>3</v>
      </c>
    </row>
    <row r="41" spans="1:15">
      <c r="A41" t="s">
        <v>206</v>
      </c>
      <c r="B41" t="s">
        <v>82</v>
      </c>
      <c r="C41" t="s">
        <v>204</v>
      </c>
      <c r="D41">
        <v>0.5</v>
      </c>
      <c r="E41">
        <v>6665.9</v>
      </c>
      <c r="H41" t="s">
        <v>80</v>
      </c>
      <c r="I41" t="s">
        <v>221</v>
      </c>
      <c r="J41" t="s">
        <v>82</v>
      </c>
      <c r="K41" t="s">
        <v>204</v>
      </c>
      <c r="L41">
        <v>16</v>
      </c>
      <c r="M41">
        <v>2240.17</v>
      </c>
      <c r="N41">
        <v>1626.61</v>
      </c>
      <c r="O41">
        <v>3</v>
      </c>
    </row>
    <row r="42" spans="1:15">
      <c r="A42" t="s">
        <v>206</v>
      </c>
      <c r="B42" t="s">
        <v>82</v>
      </c>
      <c r="C42" t="s">
        <v>204</v>
      </c>
      <c r="D42">
        <v>16</v>
      </c>
      <c r="E42">
        <v>1643.3</v>
      </c>
      <c r="H42" t="s">
        <v>80</v>
      </c>
      <c r="I42" t="s">
        <v>221</v>
      </c>
      <c r="J42" t="s">
        <v>82</v>
      </c>
      <c r="K42" t="s">
        <v>204</v>
      </c>
      <c r="L42">
        <v>24</v>
      </c>
      <c r="M42">
        <v>2775.27</v>
      </c>
      <c r="N42">
        <v>1785.87</v>
      </c>
      <c r="O42">
        <v>3</v>
      </c>
    </row>
    <row r="43" spans="1:15">
      <c r="A43" t="s">
        <v>207</v>
      </c>
      <c r="B43" t="s">
        <v>82</v>
      </c>
      <c r="C43" t="s">
        <v>204</v>
      </c>
      <c r="D43">
        <v>0.25</v>
      </c>
      <c r="E43">
        <v>14026</v>
      </c>
    </row>
    <row r="44" spans="1:15">
      <c r="A44" t="s">
        <v>207</v>
      </c>
      <c r="B44" t="s">
        <v>82</v>
      </c>
      <c r="C44" t="s">
        <v>204</v>
      </c>
      <c r="D44">
        <v>1</v>
      </c>
      <c r="E44">
        <v>12600</v>
      </c>
    </row>
    <row r="45" spans="1:15">
      <c r="A45" t="s">
        <v>207</v>
      </c>
      <c r="B45" t="s">
        <v>82</v>
      </c>
      <c r="C45" t="s">
        <v>204</v>
      </c>
      <c r="D45">
        <v>24</v>
      </c>
      <c r="E45">
        <v>3667.4</v>
      </c>
    </row>
    <row r="46" spans="1:15">
      <c r="A46" t="s">
        <v>208</v>
      </c>
      <c r="B46" t="s">
        <v>82</v>
      </c>
      <c r="C46" t="s">
        <v>204</v>
      </c>
      <c r="D46">
        <v>0.25</v>
      </c>
      <c r="E46">
        <v>16386</v>
      </c>
    </row>
    <row r="47" spans="1:15">
      <c r="A47" t="s">
        <v>208</v>
      </c>
      <c r="B47" t="s">
        <v>82</v>
      </c>
      <c r="C47" t="s">
        <v>204</v>
      </c>
      <c r="D47">
        <v>1</v>
      </c>
      <c r="E47">
        <v>17803</v>
      </c>
    </row>
    <row r="48" spans="1:15">
      <c r="A48" t="s">
        <v>208</v>
      </c>
      <c r="B48" t="s">
        <v>82</v>
      </c>
      <c r="C48" t="s">
        <v>204</v>
      </c>
      <c r="D48">
        <v>24</v>
      </c>
      <c r="E48">
        <v>3939.3</v>
      </c>
    </row>
    <row r="49" spans="1:9">
      <c r="A49" t="s">
        <v>209</v>
      </c>
      <c r="B49" t="s">
        <v>82</v>
      </c>
      <c r="C49" t="s">
        <v>204</v>
      </c>
      <c r="D49">
        <v>0.25</v>
      </c>
      <c r="E49">
        <v>7114.5</v>
      </c>
    </row>
    <row r="50" spans="1:9">
      <c r="A50" t="s">
        <v>209</v>
      </c>
      <c r="B50" t="s">
        <v>82</v>
      </c>
      <c r="C50" t="s">
        <v>204</v>
      </c>
      <c r="D50">
        <v>1</v>
      </c>
      <c r="E50">
        <v>9059.6</v>
      </c>
    </row>
    <row r="51" spans="1:9">
      <c r="A51" t="s">
        <v>209</v>
      </c>
      <c r="B51" t="s">
        <v>82</v>
      </c>
      <c r="C51" t="s">
        <v>204</v>
      </c>
      <c r="D51">
        <v>24</v>
      </c>
      <c r="E51">
        <v>719.11</v>
      </c>
    </row>
    <row r="52" spans="1:9">
      <c r="A52" t="s">
        <v>210</v>
      </c>
      <c r="B52" t="s">
        <v>82</v>
      </c>
      <c r="C52" t="s">
        <v>204</v>
      </c>
      <c r="D52">
        <v>2</v>
      </c>
      <c r="E52">
        <v>7910.4</v>
      </c>
    </row>
    <row r="53" spans="1:9">
      <c r="A53" t="s">
        <v>210</v>
      </c>
      <c r="B53" t="s">
        <v>82</v>
      </c>
      <c r="C53" t="s">
        <v>204</v>
      </c>
      <c r="D53">
        <v>4</v>
      </c>
      <c r="E53">
        <v>9313.7000000000007</v>
      </c>
    </row>
    <row r="54" spans="1:9">
      <c r="A54" t="s">
        <v>210</v>
      </c>
      <c r="B54" t="s">
        <v>82</v>
      </c>
      <c r="C54" t="s">
        <v>204</v>
      </c>
      <c r="D54">
        <v>8</v>
      </c>
      <c r="E54">
        <v>10879</v>
      </c>
    </row>
    <row r="55" spans="1:9">
      <c r="A55" t="s">
        <v>211</v>
      </c>
      <c r="B55" t="s">
        <v>82</v>
      </c>
      <c r="C55" t="s">
        <v>204</v>
      </c>
      <c r="D55">
        <v>2</v>
      </c>
      <c r="E55">
        <v>2332.5</v>
      </c>
    </row>
    <row r="56" spans="1:9">
      <c r="A56" t="s">
        <v>211</v>
      </c>
      <c r="B56" t="s">
        <v>82</v>
      </c>
      <c r="C56" t="s">
        <v>204</v>
      </c>
      <c r="D56">
        <v>4</v>
      </c>
      <c r="E56">
        <v>2776.4</v>
      </c>
    </row>
    <row r="57" spans="1:9">
      <c r="A57" t="s">
        <v>211</v>
      </c>
      <c r="B57" t="s">
        <v>82</v>
      </c>
      <c r="C57" t="s">
        <v>204</v>
      </c>
      <c r="D57">
        <v>8</v>
      </c>
      <c r="E57">
        <v>1896.9</v>
      </c>
    </row>
    <row r="58" spans="1:9">
      <c r="A58" t="s">
        <v>212</v>
      </c>
      <c r="B58" t="s">
        <v>82</v>
      </c>
      <c r="C58" t="s">
        <v>204</v>
      </c>
      <c r="D58">
        <v>2</v>
      </c>
      <c r="E58">
        <v>3544.6</v>
      </c>
    </row>
    <row r="59" spans="1:9">
      <c r="A59" t="s">
        <v>212</v>
      </c>
      <c r="B59" t="s">
        <v>82</v>
      </c>
      <c r="C59" t="s">
        <v>204</v>
      </c>
      <c r="D59">
        <v>4</v>
      </c>
      <c r="E59">
        <v>3721.8</v>
      </c>
    </row>
    <row r="60" spans="1:9">
      <c r="A60" t="s">
        <v>212</v>
      </c>
      <c r="B60" t="s">
        <v>82</v>
      </c>
      <c r="C60" t="s">
        <v>204</v>
      </c>
      <c r="D60">
        <v>8</v>
      </c>
      <c r="E60">
        <v>3000.7</v>
      </c>
    </row>
    <row r="62" spans="1:9">
      <c r="A62" s="14" t="s">
        <v>232</v>
      </c>
    </row>
    <row r="63" spans="1:9">
      <c r="D63" t="s">
        <v>80</v>
      </c>
      <c r="F63" t="s">
        <v>81</v>
      </c>
      <c r="H63" t="s">
        <v>103</v>
      </c>
    </row>
    <row r="64" spans="1:9" s="12" customFormat="1" ht="30">
      <c r="A64" s="12" t="s">
        <v>199</v>
      </c>
      <c r="B64" s="12" t="s">
        <v>200</v>
      </c>
      <c r="C64" s="12" t="s">
        <v>201</v>
      </c>
      <c r="D64" s="12" t="s">
        <v>224</v>
      </c>
      <c r="E64" s="12" t="s">
        <v>225</v>
      </c>
      <c r="F64" s="12" t="s">
        <v>224</v>
      </c>
      <c r="G64" s="12" t="s">
        <v>225</v>
      </c>
      <c r="H64" s="12" t="s">
        <v>224</v>
      </c>
      <c r="I64" s="12" t="s">
        <v>225</v>
      </c>
    </row>
    <row r="65" spans="1:9">
      <c r="A65" t="s">
        <v>203</v>
      </c>
      <c r="B65" t="s">
        <v>82</v>
      </c>
      <c r="C65">
        <v>1</v>
      </c>
      <c r="D65">
        <v>8138.1</v>
      </c>
      <c r="E65">
        <v>6331.1</v>
      </c>
    </row>
    <row r="66" spans="1:9">
      <c r="A66" t="s">
        <v>205</v>
      </c>
      <c r="B66" t="s">
        <v>82</v>
      </c>
      <c r="C66">
        <v>1</v>
      </c>
      <c r="D66">
        <v>11690</v>
      </c>
      <c r="E66">
        <v>5961.3</v>
      </c>
    </row>
    <row r="67" spans="1:9">
      <c r="A67" t="s">
        <v>206</v>
      </c>
      <c r="B67" t="s">
        <v>82</v>
      </c>
      <c r="C67">
        <v>1</v>
      </c>
      <c r="D67">
        <v>10040</v>
      </c>
      <c r="E67">
        <v>12090</v>
      </c>
      <c r="F67">
        <v>9956.0333333333328</v>
      </c>
      <c r="G67">
        <v>8127.4666666666672</v>
      </c>
      <c r="H67">
        <v>1777.438101125704</v>
      </c>
      <c r="I67">
        <v>3436.6321920352957</v>
      </c>
    </row>
    <row r="68" spans="1:9">
      <c r="A68" t="s">
        <v>207</v>
      </c>
      <c r="B68" t="s">
        <v>82</v>
      </c>
      <c r="C68">
        <v>4</v>
      </c>
      <c r="D68">
        <v>11103</v>
      </c>
      <c r="E68">
        <v>8686.6</v>
      </c>
    </row>
    <row r="69" spans="1:9">
      <c r="A69" t="s">
        <v>208</v>
      </c>
      <c r="B69" t="s">
        <v>82</v>
      </c>
      <c r="C69">
        <v>4</v>
      </c>
      <c r="D69">
        <v>11851</v>
      </c>
      <c r="E69">
        <v>6825.7</v>
      </c>
    </row>
    <row r="70" spans="1:9">
      <c r="A70" t="s">
        <v>209</v>
      </c>
      <c r="B70" t="s">
        <v>82</v>
      </c>
      <c r="C70">
        <v>4</v>
      </c>
      <c r="D70">
        <v>7178.3</v>
      </c>
      <c r="E70">
        <v>6885.1</v>
      </c>
      <c r="F70">
        <v>10044.1</v>
      </c>
      <c r="G70">
        <v>7465.8</v>
      </c>
      <c r="H70">
        <v>2509.8771344430365</v>
      </c>
      <c r="I70">
        <v>1057.6608955615184</v>
      </c>
    </row>
    <row r="71" spans="1:9">
      <c r="A71" t="s">
        <v>210</v>
      </c>
      <c r="B71" t="s">
        <v>82</v>
      </c>
      <c r="C71">
        <v>8</v>
      </c>
      <c r="D71">
        <v>8518.5</v>
      </c>
      <c r="E71">
        <v>7279.3</v>
      </c>
    </row>
    <row r="72" spans="1:9">
      <c r="A72" t="s">
        <v>211</v>
      </c>
      <c r="B72" t="s">
        <v>82</v>
      </c>
      <c r="C72">
        <v>8</v>
      </c>
      <c r="D72">
        <v>12335</v>
      </c>
      <c r="E72">
        <v>10624</v>
      </c>
    </row>
    <row r="73" spans="1:9">
      <c r="A73" t="s">
        <v>212</v>
      </c>
      <c r="B73" t="s">
        <v>82</v>
      </c>
      <c r="C73">
        <v>8</v>
      </c>
      <c r="D73">
        <v>7574.3</v>
      </c>
      <c r="E73">
        <v>12165</v>
      </c>
      <c r="F73">
        <v>9475.9333333333325</v>
      </c>
      <c r="G73">
        <v>10022.766666666666</v>
      </c>
      <c r="H73">
        <v>2520.6298941600612</v>
      </c>
      <c r="I73">
        <v>2497.7244170110821</v>
      </c>
    </row>
    <row r="74" spans="1:9">
      <c r="A74" t="s">
        <v>226</v>
      </c>
      <c r="B74" t="s">
        <v>82</v>
      </c>
      <c r="C74">
        <v>16</v>
      </c>
      <c r="D74">
        <v>4099.1000000000004</v>
      </c>
      <c r="E74">
        <v>9413.7000000000007</v>
      </c>
    </row>
    <row r="75" spans="1:9">
      <c r="A75" t="s">
        <v>227</v>
      </c>
      <c r="B75" t="s">
        <v>82</v>
      </c>
      <c r="C75">
        <v>16</v>
      </c>
      <c r="D75">
        <v>3095.6</v>
      </c>
      <c r="E75">
        <v>5988.8</v>
      </c>
    </row>
    <row r="76" spans="1:9">
      <c r="A76" t="s">
        <v>228</v>
      </c>
      <c r="B76" t="s">
        <v>82</v>
      </c>
      <c r="C76">
        <v>16</v>
      </c>
      <c r="D76">
        <v>4329</v>
      </c>
      <c r="E76">
        <v>8297</v>
      </c>
      <c r="F76">
        <v>3841.2333333333336</v>
      </c>
      <c r="G76">
        <v>7899.833333333333</v>
      </c>
      <c r="H76">
        <v>655.88894131044083</v>
      </c>
      <c r="I76">
        <v>1746.6513742969262</v>
      </c>
    </row>
    <row r="77" spans="1:9">
      <c r="A77" t="s">
        <v>229</v>
      </c>
      <c r="B77" t="s">
        <v>82</v>
      </c>
      <c r="C77">
        <v>24</v>
      </c>
      <c r="D77">
        <v>4237</v>
      </c>
      <c r="E77">
        <v>7409.9</v>
      </c>
    </row>
    <row r="78" spans="1:9">
      <c r="A78" t="s">
        <v>230</v>
      </c>
      <c r="B78" t="s">
        <v>82</v>
      </c>
      <c r="C78">
        <v>24</v>
      </c>
      <c r="D78">
        <v>7249.4</v>
      </c>
      <c r="E78">
        <v>6212.3</v>
      </c>
    </row>
    <row r="79" spans="1:9">
      <c r="A79" t="s">
        <v>231</v>
      </c>
      <c r="B79" t="s">
        <v>82</v>
      </c>
      <c r="C79">
        <v>24</v>
      </c>
      <c r="D79">
        <v>7854.9</v>
      </c>
      <c r="E79">
        <v>6013</v>
      </c>
      <c r="F79">
        <v>6447.0999999999995</v>
      </c>
      <c r="G79">
        <v>6545.0666666666666</v>
      </c>
      <c r="H79">
        <v>1937.7987692224353</v>
      </c>
      <c r="I79">
        <v>755.56776223799602</v>
      </c>
    </row>
    <row r="81" spans="1:9">
      <c r="A81" s="14" t="s">
        <v>129</v>
      </c>
    </row>
    <row r="82" spans="1:9">
      <c r="A82" s="14" t="s">
        <v>128</v>
      </c>
      <c r="B82" s="14"/>
      <c r="C82" s="14"/>
      <c r="D82" s="14"/>
      <c r="E82" s="14"/>
      <c r="F82" s="14" t="s">
        <v>125</v>
      </c>
    </row>
    <row r="83" spans="1:9" ht="45">
      <c r="A83" s="22" t="s">
        <v>114</v>
      </c>
      <c r="B83" s="22" t="s">
        <v>104</v>
      </c>
      <c r="C83" s="23" t="s">
        <v>105</v>
      </c>
      <c r="D83" s="23" t="s">
        <v>126</v>
      </c>
      <c r="F83" s="60" t="s">
        <v>114</v>
      </c>
      <c r="G83" s="60" t="s">
        <v>104</v>
      </c>
      <c r="H83" s="61" t="s">
        <v>105</v>
      </c>
      <c r="I83" s="23" t="s">
        <v>126</v>
      </c>
    </row>
    <row r="84" spans="1:9" ht="30">
      <c r="A84" s="24">
        <v>6435</v>
      </c>
      <c r="B84" s="24" t="s">
        <v>107</v>
      </c>
      <c r="C84" s="24">
        <v>26.4</v>
      </c>
      <c r="D84" s="24">
        <v>32.64</v>
      </c>
      <c r="F84" s="28">
        <v>5686</v>
      </c>
      <c r="G84" s="28" t="s">
        <v>107</v>
      </c>
      <c r="H84" s="24">
        <v>22.9</v>
      </c>
      <c r="I84" s="24">
        <v>30.04</v>
      </c>
    </row>
    <row r="85" spans="1:9">
      <c r="A85" s="24">
        <v>6442</v>
      </c>
      <c r="B85" s="24" t="s">
        <v>107</v>
      </c>
      <c r="C85" s="24">
        <v>25.8</v>
      </c>
      <c r="D85" s="24">
        <v>33.35</v>
      </c>
      <c r="F85" s="24">
        <v>5629</v>
      </c>
      <c r="G85" s="24" t="s">
        <v>107</v>
      </c>
      <c r="H85" s="78">
        <v>23.8</v>
      </c>
      <c r="I85" s="78" t="s">
        <v>127</v>
      </c>
    </row>
    <row r="86" spans="1:9">
      <c r="A86" s="24">
        <v>6413</v>
      </c>
      <c r="B86" s="24" t="s">
        <v>107</v>
      </c>
      <c r="C86" s="24">
        <v>30.1</v>
      </c>
      <c r="D86" s="24">
        <v>31.19</v>
      </c>
      <c r="F86" s="24">
        <v>5632</v>
      </c>
      <c r="G86" s="24" t="s">
        <v>107</v>
      </c>
      <c r="H86" s="24">
        <v>23.8</v>
      </c>
      <c r="I86" s="24">
        <v>27.85</v>
      </c>
    </row>
    <row r="87" spans="1:9">
      <c r="A87" s="24">
        <v>6461</v>
      </c>
      <c r="B87" s="24" t="s">
        <v>107</v>
      </c>
      <c r="C87" s="24">
        <v>27.4</v>
      </c>
      <c r="D87" s="24">
        <v>29.89</v>
      </c>
      <c r="F87" s="24">
        <v>5604</v>
      </c>
      <c r="G87" s="24" t="s">
        <v>107</v>
      </c>
      <c r="H87" s="24">
        <v>29</v>
      </c>
      <c r="I87" s="24">
        <v>33.74</v>
      </c>
    </row>
    <row r="88" spans="1:9">
      <c r="A88" s="24">
        <v>6430</v>
      </c>
      <c r="B88" s="24" t="s">
        <v>107</v>
      </c>
      <c r="C88" s="24">
        <v>30</v>
      </c>
      <c r="D88" s="24">
        <v>31.93</v>
      </c>
      <c r="F88" s="24">
        <v>5636</v>
      </c>
      <c r="G88" s="24" t="s">
        <v>107</v>
      </c>
      <c r="H88" s="24">
        <v>27.4</v>
      </c>
      <c r="I88" s="24">
        <v>32.08</v>
      </c>
    </row>
    <row r="89" spans="1:9">
      <c r="A89" s="24">
        <v>6457</v>
      </c>
      <c r="B89" s="24" t="s">
        <v>107</v>
      </c>
      <c r="C89" s="24">
        <v>31</v>
      </c>
      <c r="D89" s="24">
        <v>36.32</v>
      </c>
      <c r="F89" s="24">
        <v>5637</v>
      </c>
      <c r="G89" s="24" t="s">
        <v>107</v>
      </c>
      <c r="H89" s="24">
        <v>30</v>
      </c>
      <c r="I89" s="24">
        <v>38.799999999999997</v>
      </c>
    </row>
    <row r="90" spans="1:9">
      <c r="A90" s="24">
        <v>6450</v>
      </c>
      <c r="B90" s="24" t="s">
        <v>107</v>
      </c>
      <c r="C90" s="24">
        <v>30.2</v>
      </c>
      <c r="D90" s="24">
        <v>46.3</v>
      </c>
      <c r="F90" s="24">
        <v>5677</v>
      </c>
      <c r="G90" s="24" t="s">
        <v>107</v>
      </c>
      <c r="H90" s="24">
        <v>30.2</v>
      </c>
      <c r="I90" s="24">
        <v>37.75</v>
      </c>
    </row>
    <row r="91" spans="1:9" ht="15.75" thickBot="1">
      <c r="A91" s="25">
        <v>6418</v>
      </c>
      <c r="B91" s="25" t="s">
        <v>107</v>
      </c>
      <c r="C91" s="25">
        <v>30.5</v>
      </c>
      <c r="D91" s="25">
        <v>39.159999999999997</v>
      </c>
      <c r="F91" s="25">
        <v>5700</v>
      </c>
      <c r="G91" s="25" t="s">
        <v>107</v>
      </c>
      <c r="H91" s="25">
        <v>27.6</v>
      </c>
      <c r="I91" s="25">
        <v>42.69</v>
      </c>
    </row>
    <row r="92" spans="1:9">
      <c r="A92" s="27">
        <v>6444</v>
      </c>
      <c r="B92" s="27" t="s">
        <v>108</v>
      </c>
      <c r="C92" s="27">
        <v>26.7</v>
      </c>
      <c r="D92" s="27">
        <v>21.01</v>
      </c>
      <c r="F92" s="27">
        <v>5639</v>
      </c>
      <c r="G92" s="27" t="s">
        <v>108</v>
      </c>
      <c r="H92" s="81">
        <v>23.3</v>
      </c>
      <c r="I92" s="81" t="s">
        <v>127</v>
      </c>
    </row>
    <row r="93" spans="1:9">
      <c r="A93" s="24">
        <v>6458</v>
      </c>
      <c r="B93" s="24" t="s">
        <v>108</v>
      </c>
      <c r="C93" s="24">
        <v>29.6</v>
      </c>
      <c r="D93" s="24">
        <v>35.58</v>
      </c>
      <c r="F93" s="24">
        <v>5652</v>
      </c>
      <c r="G93" s="24" t="s">
        <v>108</v>
      </c>
      <c r="H93" s="24">
        <v>24.4</v>
      </c>
      <c r="I93" s="24">
        <v>22.35</v>
      </c>
    </row>
    <row r="94" spans="1:9">
      <c r="A94" s="24">
        <v>6459</v>
      </c>
      <c r="B94" s="24" t="s">
        <v>108</v>
      </c>
      <c r="C94" s="24">
        <v>29</v>
      </c>
      <c r="D94" s="24">
        <v>31.58</v>
      </c>
      <c r="F94" s="24">
        <v>5653</v>
      </c>
      <c r="G94" s="24" t="s">
        <v>108</v>
      </c>
      <c r="H94" s="24">
        <v>25.1</v>
      </c>
      <c r="I94" s="24">
        <v>20.82</v>
      </c>
    </row>
    <row r="95" spans="1:9">
      <c r="A95" s="24">
        <v>4892</v>
      </c>
      <c r="B95" s="24" t="s">
        <v>108</v>
      </c>
      <c r="C95" s="24">
        <v>30</v>
      </c>
      <c r="D95" s="24">
        <v>20.309999999999999</v>
      </c>
      <c r="F95" s="24">
        <v>5627</v>
      </c>
      <c r="G95" s="24" t="s">
        <v>108</v>
      </c>
      <c r="H95" s="78">
        <v>26.8</v>
      </c>
      <c r="I95" s="78" t="s">
        <v>127</v>
      </c>
    </row>
    <row r="96" spans="1:9">
      <c r="A96" s="24">
        <v>6406</v>
      </c>
      <c r="B96" s="24" t="s">
        <v>108</v>
      </c>
      <c r="C96" s="28">
        <v>26</v>
      </c>
      <c r="D96" s="24">
        <v>23.47</v>
      </c>
      <c r="F96" s="24">
        <v>5633</v>
      </c>
      <c r="G96" s="24" t="s">
        <v>108</v>
      </c>
      <c r="H96" s="24">
        <v>25.3</v>
      </c>
      <c r="I96" s="24">
        <v>21.55</v>
      </c>
    </row>
    <row r="97" spans="1:9">
      <c r="A97" s="24">
        <v>6487</v>
      </c>
      <c r="B97" s="24" t="s">
        <v>108</v>
      </c>
      <c r="C97" s="24">
        <v>25</v>
      </c>
      <c r="D97" s="24">
        <v>36.700000000000003</v>
      </c>
      <c r="F97" s="24">
        <v>5638</v>
      </c>
      <c r="G97" s="24" t="s">
        <v>108</v>
      </c>
      <c r="H97" s="24">
        <v>27.8</v>
      </c>
      <c r="I97" s="24">
        <v>31.78</v>
      </c>
    </row>
    <row r="98" spans="1:9">
      <c r="A98" s="24">
        <v>7146</v>
      </c>
      <c r="B98" s="24" t="s">
        <v>108</v>
      </c>
      <c r="C98" s="24">
        <v>24.6</v>
      </c>
      <c r="D98" s="24">
        <v>26.84</v>
      </c>
      <c r="F98" s="24">
        <v>5670</v>
      </c>
      <c r="G98" s="24" t="s">
        <v>108</v>
      </c>
      <c r="H98" s="24">
        <v>26</v>
      </c>
      <c r="I98" s="24">
        <v>37.270000000000003</v>
      </c>
    </row>
    <row r="99" spans="1:9">
      <c r="A99" s="24">
        <v>6463</v>
      </c>
      <c r="B99" s="24" t="s">
        <v>108</v>
      </c>
      <c r="C99" s="24">
        <v>25.6</v>
      </c>
      <c r="D99" s="24">
        <v>36.08</v>
      </c>
      <c r="F99" s="24">
        <v>5688</v>
      </c>
      <c r="G99" s="24" t="s">
        <v>108</v>
      </c>
      <c r="H99" s="24">
        <v>27.7</v>
      </c>
      <c r="I99" s="24">
        <v>37.700000000000003</v>
      </c>
    </row>
    <row r="100" spans="1:9">
      <c r="A100" s="24">
        <v>6498</v>
      </c>
      <c r="B100" s="24" t="s">
        <v>108</v>
      </c>
      <c r="C100" s="24">
        <v>29.5</v>
      </c>
      <c r="D100" s="24">
        <v>36.51</v>
      </c>
      <c r="F100" s="24">
        <v>5675</v>
      </c>
      <c r="G100" s="24" t="s">
        <v>108</v>
      </c>
      <c r="H100" s="24">
        <v>27.4</v>
      </c>
      <c r="I100" s="24">
        <v>33.01</v>
      </c>
    </row>
    <row r="101" spans="1:9" ht="15.75" thickBot="1">
      <c r="A101" s="25">
        <v>6460</v>
      </c>
      <c r="B101" s="25" t="s">
        <v>108</v>
      </c>
      <c r="C101" s="25">
        <v>27.4</v>
      </c>
      <c r="D101" s="25">
        <v>28.98</v>
      </c>
      <c r="F101" s="24">
        <v>5695</v>
      </c>
      <c r="G101" s="24" t="s">
        <v>108</v>
      </c>
      <c r="H101" s="24">
        <v>32.1</v>
      </c>
      <c r="I101" s="24">
        <v>40.619999999999997</v>
      </c>
    </row>
    <row r="102" spans="1:9">
      <c r="A102" s="27">
        <v>6425</v>
      </c>
      <c r="B102" s="27" t="s">
        <v>109</v>
      </c>
      <c r="C102" s="27">
        <v>25.6</v>
      </c>
      <c r="D102" s="27">
        <v>30.13</v>
      </c>
      <c r="F102" s="24">
        <v>5774</v>
      </c>
      <c r="G102" s="24" t="s">
        <v>108</v>
      </c>
      <c r="H102" s="24">
        <v>26.2</v>
      </c>
      <c r="I102" s="24">
        <v>37.25</v>
      </c>
    </row>
    <row r="103" spans="1:9">
      <c r="A103" s="24">
        <v>6494</v>
      </c>
      <c r="B103" s="24" t="s">
        <v>109</v>
      </c>
      <c r="C103" s="24">
        <v>28.9</v>
      </c>
      <c r="D103" s="24">
        <v>36.24</v>
      </c>
      <c r="F103" s="24">
        <v>5803</v>
      </c>
      <c r="G103" s="24" t="s">
        <v>108</v>
      </c>
      <c r="H103" s="24">
        <v>24</v>
      </c>
      <c r="I103" s="24">
        <v>29.55</v>
      </c>
    </row>
    <row r="104" spans="1:9">
      <c r="A104" s="24">
        <v>6481</v>
      </c>
      <c r="B104" s="24" t="s">
        <v>109</v>
      </c>
      <c r="C104" s="24">
        <v>28.3</v>
      </c>
      <c r="D104" s="24">
        <v>25.93</v>
      </c>
      <c r="F104" s="24">
        <v>5816</v>
      </c>
      <c r="G104" s="24" t="s">
        <v>108</v>
      </c>
      <c r="H104" s="24">
        <v>26.2</v>
      </c>
      <c r="I104" s="24">
        <v>27.95</v>
      </c>
    </row>
    <row r="105" spans="1:9" s="65" customFormat="1">
      <c r="A105" s="24">
        <v>6432</v>
      </c>
      <c r="B105" s="24" t="s">
        <v>109</v>
      </c>
      <c r="C105" s="24">
        <v>31</v>
      </c>
      <c r="D105" s="24">
        <v>31.44</v>
      </c>
      <c r="F105" s="24">
        <v>5817</v>
      </c>
      <c r="G105" s="24" t="s">
        <v>108</v>
      </c>
      <c r="H105" s="24">
        <v>30.8</v>
      </c>
      <c r="I105" s="24">
        <v>29.11</v>
      </c>
    </row>
    <row r="106" spans="1:9">
      <c r="A106" s="24">
        <v>6436</v>
      </c>
      <c r="B106" s="24" t="s">
        <v>109</v>
      </c>
      <c r="C106" s="24">
        <v>26.4</v>
      </c>
      <c r="D106" s="24">
        <v>32.74</v>
      </c>
      <c r="F106" s="24">
        <v>5824</v>
      </c>
      <c r="G106" s="24" t="s">
        <v>108</v>
      </c>
      <c r="H106" s="24">
        <v>26.7</v>
      </c>
      <c r="I106" s="24">
        <v>30.06</v>
      </c>
    </row>
    <row r="107" spans="1:9">
      <c r="A107" s="24">
        <v>6440</v>
      </c>
      <c r="B107" s="24" t="s">
        <v>109</v>
      </c>
      <c r="C107" s="24">
        <v>29.5</v>
      </c>
      <c r="D107" s="24">
        <v>34.07</v>
      </c>
      <c r="F107" s="24">
        <v>5825</v>
      </c>
      <c r="G107" s="24" t="s">
        <v>108</v>
      </c>
      <c r="H107" s="24">
        <v>24.3</v>
      </c>
      <c r="I107" s="24">
        <v>27.77</v>
      </c>
    </row>
    <row r="108" spans="1:9">
      <c r="A108" s="24">
        <v>5800</v>
      </c>
      <c r="B108" s="24" t="s">
        <v>109</v>
      </c>
      <c r="C108" s="24">
        <v>27.4</v>
      </c>
      <c r="D108" s="24">
        <v>32.14</v>
      </c>
      <c r="F108" s="24">
        <v>5801</v>
      </c>
      <c r="G108" s="24" t="s">
        <v>108</v>
      </c>
      <c r="H108" s="24">
        <v>26.8</v>
      </c>
      <c r="I108" s="24">
        <v>30.13</v>
      </c>
    </row>
    <row r="109" spans="1:9">
      <c r="A109" s="24">
        <v>6486</v>
      </c>
      <c r="B109" s="24" t="s">
        <v>109</v>
      </c>
      <c r="C109" s="24">
        <v>26.2</v>
      </c>
      <c r="D109" s="24">
        <v>26.34</v>
      </c>
      <c r="F109" s="24">
        <v>5802</v>
      </c>
      <c r="G109" s="24" t="s">
        <v>108</v>
      </c>
      <c r="H109" s="24">
        <v>27.3</v>
      </c>
      <c r="I109" s="24">
        <v>29</v>
      </c>
    </row>
    <row r="110" spans="1:9" ht="15.75" thickBot="1">
      <c r="A110" s="25">
        <v>6480</v>
      </c>
      <c r="B110" s="25" t="s">
        <v>109</v>
      </c>
      <c r="C110" s="25">
        <v>32.6</v>
      </c>
      <c r="D110" s="25">
        <v>39.9</v>
      </c>
      <c r="F110" s="25">
        <v>5805</v>
      </c>
      <c r="G110" s="25" t="s">
        <v>108</v>
      </c>
      <c r="H110" s="79">
        <v>27.1</v>
      </c>
      <c r="I110" s="79" t="s">
        <v>127</v>
      </c>
    </row>
    <row r="111" spans="1:9">
      <c r="A111" s="27">
        <v>6401</v>
      </c>
      <c r="B111" s="27" t="s">
        <v>110</v>
      </c>
      <c r="C111" s="27">
        <v>27</v>
      </c>
      <c r="D111" s="27">
        <v>31.64</v>
      </c>
      <c r="F111" s="27">
        <v>5615</v>
      </c>
      <c r="G111" s="27" t="s">
        <v>109</v>
      </c>
      <c r="H111" s="27">
        <v>24.8</v>
      </c>
      <c r="I111" s="27">
        <v>36.64</v>
      </c>
    </row>
    <row r="112" spans="1:9">
      <c r="A112" s="24">
        <v>6483</v>
      </c>
      <c r="B112" s="24" t="s">
        <v>110</v>
      </c>
      <c r="C112" s="24">
        <v>26.5</v>
      </c>
      <c r="D112" s="24">
        <v>26.3</v>
      </c>
      <c r="F112" s="24">
        <v>5667</v>
      </c>
      <c r="G112" s="24" t="s">
        <v>109</v>
      </c>
      <c r="H112" s="24">
        <v>26.4</v>
      </c>
      <c r="I112" s="24">
        <v>36.28</v>
      </c>
    </row>
    <row r="113" spans="1:9">
      <c r="A113" s="24">
        <v>6491</v>
      </c>
      <c r="B113" s="24" t="s">
        <v>110</v>
      </c>
      <c r="C113" s="24">
        <v>27.8</v>
      </c>
      <c r="D113" s="24">
        <v>30.78</v>
      </c>
      <c r="F113" s="24">
        <v>5692</v>
      </c>
      <c r="G113" s="24" t="s">
        <v>109</v>
      </c>
      <c r="H113" s="24">
        <v>33</v>
      </c>
      <c r="I113" s="24">
        <v>37.549999999999997</v>
      </c>
    </row>
    <row r="114" spans="1:9">
      <c r="A114" s="24">
        <v>6476</v>
      </c>
      <c r="B114" s="24" t="s">
        <v>110</v>
      </c>
      <c r="C114" s="24">
        <v>27.7</v>
      </c>
      <c r="D114" s="24">
        <v>41.11</v>
      </c>
      <c r="F114" s="24">
        <v>5607</v>
      </c>
      <c r="G114" s="24" t="s">
        <v>109</v>
      </c>
      <c r="H114" s="24">
        <v>31</v>
      </c>
      <c r="I114" s="24">
        <v>35.72</v>
      </c>
    </row>
    <row r="115" spans="1:9">
      <c r="A115" s="24">
        <v>6488</v>
      </c>
      <c r="B115" s="24" t="s">
        <v>110</v>
      </c>
      <c r="C115" s="24">
        <v>26.2</v>
      </c>
      <c r="D115" s="24">
        <v>36.24</v>
      </c>
      <c r="F115" s="24">
        <v>5647</v>
      </c>
      <c r="G115" s="24" t="s">
        <v>109</v>
      </c>
      <c r="H115" s="24">
        <v>30.1</v>
      </c>
      <c r="I115" s="24">
        <v>40.97</v>
      </c>
    </row>
    <row r="116" spans="1:9">
      <c r="A116" s="24">
        <v>6448</v>
      </c>
      <c r="B116" s="24" t="s">
        <v>110</v>
      </c>
      <c r="C116" s="24">
        <v>27.7</v>
      </c>
      <c r="D116" s="24">
        <v>31.16</v>
      </c>
      <c r="F116" s="24">
        <v>5648</v>
      </c>
      <c r="G116" s="24" t="s">
        <v>109</v>
      </c>
      <c r="H116" s="24">
        <v>28.6</v>
      </c>
      <c r="I116" s="24">
        <v>30.93</v>
      </c>
    </row>
    <row r="117" spans="1:9">
      <c r="A117" s="24">
        <v>6500</v>
      </c>
      <c r="B117" s="24" t="s">
        <v>110</v>
      </c>
      <c r="C117" s="24">
        <v>28.9</v>
      </c>
      <c r="D117" s="24">
        <v>34.409999999999997</v>
      </c>
      <c r="F117" s="24">
        <v>5650</v>
      </c>
      <c r="G117" s="24" t="s">
        <v>109</v>
      </c>
      <c r="H117" s="24">
        <v>30</v>
      </c>
      <c r="I117" s="24">
        <v>31.82</v>
      </c>
    </row>
    <row r="118" spans="1:9" ht="15.75" thickBot="1">
      <c r="A118" s="25">
        <v>6443</v>
      </c>
      <c r="B118" s="25" t="s">
        <v>110</v>
      </c>
      <c r="C118" s="25">
        <v>30.5</v>
      </c>
      <c r="D118" s="25">
        <v>35.18</v>
      </c>
      <c r="F118" s="24">
        <v>5683</v>
      </c>
      <c r="G118" s="24" t="s">
        <v>109</v>
      </c>
      <c r="H118" s="24">
        <v>28.9</v>
      </c>
      <c r="I118" s="24">
        <v>28.74</v>
      </c>
    </row>
    <row r="119" spans="1:9" ht="15.75" thickBot="1">
      <c r="A119" s="27">
        <v>6405</v>
      </c>
      <c r="B119" s="27" t="s">
        <v>111</v>
      </c>
      <c r="C119" s="27">
        <v>26.4</v>
      </c>
      <c r="D119" s="27">
        <v>21.15</v>
      </c>
      <c r="F119" s="25">
        <v>5804</v>
      </c>
      <c r="G119" s="25" t="s">
        <v>109</v>
      </c>
      <c r="H119" s="25">
        <v>24.2</v>
      </c>
      <c r="I119" s="25">
        <v>30.03</v>
      </c>
    </row>
    <row r="120" spans="1:9" s="65" customFormat="1">
      <c r="A120" s="24">
        <v>6407</v>
      </c>
      <c r="B120" s="24" t="s">
        <v>111</v>
      </c>
      <c r="C120" s="24">
        <v>26.1</v>
      </c>
      <c r="D120" s="24">
        <v>18.350000000000001</v>
      </c>
      <c r="F120" s="27">
        <v>5610</v>
      </c>
      <c r="G120" s="27" t="s">
        <v>110</v>
      </c>
      <c r="H120" s="27">
        <v>26</v>
      </c>
      <c r="I120" s="27">
        <v>36.9</v>
      </c>
    </row>
    <row r="121" spans="1:9">
      <c r="A121" s="24">
        <v>6426</v>
      </c>
      <c r="B121" s="24" t="s">
        <v>111</v>
      </c>
      <c r="C121" s="24">
        <v>26.1</v>
      </c>
      <c r="D121" s="24">
        <v>20.059999999999999</v>
      </c>
      <c r="F121" s="24">
        <v>5657</v>
      </c>
      <c r="G121" s="24" t="s">
        <v>110</v>
      </c>
      <c r="H121" s="24">
        <v>26.5</v>
      </c>
      <c r="I121" s="24">
        <v>36.659999999999997</v>
      </c>
    </row>
    <row r="122" spans="1:9">
      <c r="A122" s="24">
        <v>6493</v>
      </c>
      <c r="B122" s="24" t="s">
        <v>111</v>
      </c>
      <c r="C122" s="24">
        <v>28.9</v>
      </c>
      <c r="D122" s="24">
        <v>18.440000000000001</v>
      </c>
      <c r="F122" s="24">
        <v>5659</v>
      </c>
      <c r="G122" s="24" t="s">
        <v>110</v>
      </c>
      <c r="H122" s="24">
        <v>25.1</v>
      </c>
      <c r="I122" s="24">
        <v>28.15</v>
      </c>
    </row>
    <row r="123" spans="1:9" s="65" customFormat="1">
      <c r="A123" s="24">
        <v>6499</v>
      </c>
      <c r="B123" s="24" t="s">
        <v>111</v>
      </c>
      <c r="C123" s="24">
        <v>30.8</v>
      </c>
      <c r="D123" s="24">
        <v>34.08</v>
      </c>
      <c r="F123" s="24">
        <v>5621</v>
      </c>
      <c r="G123" s="24" t="s">
        <v>110</v>
      </c>
      <c r="H123" s="24">
        <v>25.9</v>
      </c>
      <c r="I123" s="24">
        <v>29.34</v>
      </c>
    </row>
    <row r="124" spans="1:9">
      <c r="A124" s="24">
        <v>6467</v>
      </c>
      <c r="B124" s="24" t="s">
        <v>111</v>
      </c>
      <c r="C124" s="78">
        <v>26</v>
      </c>
      <c r="D124" s="78" t="s">
        <v>127</v>
      </c>
      <c r="F124" s="24">
        <v>5622</v>
      </c>
      <c r="G124" s="24" t="s">
        <v>110</v>
      </c>
      <c r="H124" s="24">
        <v>27.4</v>
      </c>
      <c r="I124" s="24">
        <v>26.46</v>
      </c>
    </row>
    <row r="125" spans="1:9">
      <c r="A125" s="24">
        <v>6497</v>
      </c>
      <c r="B125" s="24" t="s">
        <v>111</v>
      </c>
      <c r="C125" s="24">
        <v>26.4</v>
      </c>
      <c r="D125" s="24">
        <v>17.02</v>
      </c>
      <c r="F125" s="24">
        <v>5651</v>
      </c>
      <c r="G125" s="24" t="s">
        <v>110</v>
      </c>
      <c r="H125" s="24">
        <v>32.700000000000003</v>
      </c>
      <c r="I125" s="24">
        <v>41.59</v>
      </c>
    </row>
    <row r="126" spans="1:9">
      <c r="A126" s="24">
        <v>6468</v>
      </c>
      <c r="B126" s="24" t="s">
        <v>111</v>
      </c>
      <c r="C126" s="24">
        <v>29.9</v>
      </c>
      <c r="D126" s="24">
        <v>16.48</v>
      </c>
      <c r="F126" s="24">
        <v>5666</v>
      </c>
      <c r="G126" s="24" t="s">
        <v>110</v>
      </c>
      <c r="H126" s="24">
        <v>26.9</v>
      </c>
      <c r="I126" s="24">
        <v>33.909999999999997</v>
      </c>
    </row>
    <row r="127" spans="1:9" ht="15.75" thickBot="1">
      <c r="A127" s="24">
        <v>6455</v>
      </c>
      <c r="B127" s="24" t="s">
        <v>111</v>
      </c>
      <c r="C127" s="24">
        <v>30.7</v>
      </c>
      <c r="D127" s="24">
        <v>16.5</v>
      </c>
      <c r="E127" s="80"/>
      <c r="F127" s="25">
        <v>5685</v>
      </c>
      <c r="G127" s="25" t="s">
        <v>110</v>
      </c>
      <c r="H127" s="25">
        <v>30.6</v>
      </c>
      <c r="I127" s="25">
        <v>34.630000000000003</v>
      </c>
    </row>
    <row r="128" spans="1:9">
      <c r="A128" s="24">
        <v>6402</v>
      </c>
      <c r="B128" s="24" t="s">
        <v>111</v>
      </c>
      <c r="C128" s="24">
        <v>30</v>
      </c>
      <c r="D128" s="24">
        <v>39.450000000000003</v>
      </c>
      <c r="F128" s="27">
        <v>5612</v>
      </c>
      <c r="G128" s="27" t="s">
        <v>111</v>
      </c>
      <c r="H128" s="82">
        <v>27.6</v>
      </c>
      <c r="I128" s="82" t="s">
        <v>127</v>
      </c>
    </row>
    <row r="129" spans="1:9" ht="15.75" thickBot="1">
      <c r="A129" s="25">
        <v>6415</v>
      </c>
      <c r="B129" s="25" t="s">
        <v>111</v>
      </c>
      <c r="C129" s="79">
        <v>25.7</v>
      </c>
      <c r="D129" s="79" t="s">
        <v>127</v>
      </c>
      <c r="F129" s="24">
        <v>5614</v>
      </c>
      <c r="G129" s="24" t="s">
        <v>111</v>
      </c>
      <c r="H129" s="83">
        <v>27.3</v>
      </c>
      <c r="I129" s="83" t="s">
        <v>127</v>
      </c>
    </row>
    <row r="130" spans="1:9">
      <c r="A130" s="27">
        <v>6427</v>
      </c>
      <c r="B130" s="27" t="s">
        <v>112</v>
      </c>
      <c r="C130" s="27">
        <v>27</v>
      </c>
      <c r="D130" s="27">
        <v>27.35</v>
      </c>
      <c r="F130" s="24">
        <v>5687</v>
      </c>
      <c r="G130" s="24" t="s">
        <v>111</v>
      </c>
      <c r="H130" s="24">
        <v>23.2</v>
      </c>
      <c r="I130" s="24">
        <v>16.43</v>
      </c>
    </row>
    <row r="131" spans="1:9">
      <c r="A131" s="24">
        <v>6434</v>
      </c>
      <c r="B131" s="24" t="s">
        <v>112</v>
      </c>
      <c r="C131" s="24">
        <v>27.8</v>
      </c>
      <c r="D131" s="24">
        <v>36.619999999999997</v>
      </c>
      <c r="F131" s="24">
        <v>5608</v>
      </c>
      <c r="G131" s="24" t="s">
        <v>111</v>
      </c>
      <c r="H131" s="24">
        <v>25.2</v>
      </c>
      <c r="I131" s="24">
        <v>16.899999999999999</v>
      </c>
    </row>
    <row r="132" spans="1:9">
      <c r="A132" s="24">
        <v>6421</v>
      </c>
      <c r="B132" s="24" t="s">
        <v>112</v>
      </c>
      <c r="C132" s="24">
        <v>26.4</v>
      </c>
      <c r="D132" s="24">
        <v>37.130000000000003</v>
      </c>
      <c r="F132" s="24">
        <v>5611</v>
      </c>
      <c r="G132" s="24" t="s">
        <v>111</v>
      </c>
      <c r="H132" s="83">
        <v>30.5</v>
      </c>
      <c r="I132" s="83" t="s">
        <v>127</v>
      </c>
    </row>
    <row r="133" spans="1:9">
      <c r="A133" s="24">
        <v>6433</v>
      </c>
      <c r="B133" s="24" t="s">
        <v>112</v>
      </c>
      <c r="C133" s="24">
        <v>25.8</v>
      </c>
      <c r="D133" s="24">
        <v>36.9</v>
      </c>
      <c r="F133" s="24">
        <v>5671</v>
      </c>
      <c r="G133" s="24" t="s">
        <v>111</v>
      </c>
      <c r="H133" s="83">
        <v>28.6</v>
      </c>
      <c r="I133" s="83" t="s">
        <v>127</v>
      </c>
    </row>
    <row r="134" spans="1:9" s="65" customFormat="1">
      <c r="A134" s="24">
        <v>6449</v>
      </c>
      <c r="B134" s="24" t="s">
        <v>112</v>
      </c>
      <c r="C134" s="24">
        <v>25.2</v>
      </c>
      <c r="D134" s="24">
        <v>31.46</v>
      </c>
      <c r="F134" s="24">
        <v>5674</v>
      </c>
      <c r="G134" s="24" t="s">
        <v>111</v>
      </c>
      <c r="H134" s="24">
        <v>27.3</v>
      </c>
      <c r="I134" s="24">
        <v>21.96</v>
      </c>
    </row>
    <row r="135" spans="1:9">
      <c r="A135" s="24">
        <v>6473</v>
      </c>
      <c r="B135" s="24" t="s">
        <v>112</v>
      </c>
      <c r="C135" s="24">
        <v>22.2</v>
      </c>
      <c r="D135" s="24">
        <v>23.73</v>
      </c>
      <c r="E135" s="80"/>
      <c r="F135" s="24">
        <v>5691</v>
      </c>
      <c r="G135" s="24" t="s">
        <v>111</v>
      </c>
      <c r="H135" s="83">
        <v>22.1</v>
      </c>
      <c r="I135" s="83" t="s">
        <v>127</v>
      </c>
    </row>
    <row r="136" spans="1:9">
      <c r="A136" s="24">
        <v>6496</v>
      </c>
      <c r="B136" s="24" t="s">
        <v>112</v>
      </c>
      <c r="C136" s="24">
        <v>30.7</v>
      </c>
      <c r="D136" s="24">
        <v>29.7</v>
      </c>
      <c r="F136" s="24">
        <v>5668</v>
      </c>
      <c r="G136" s="24" t="s">
        <v>111</v>
      </c>
      <c r="H136" s="24">
        <v>29.2</v>
      </c>
      <c r="I136" s="24">
        <v>23.68</v>
      </c>
    </row>
    <row r="137" spans="1:9" s="65" customFormat="1" ht="15.75" thickBot="1">
      <c r="A137" s="25">
        <v>8153</v>
      </c>
      <c r="B137" s="25" t="s">
        <v>112</v>
      </c>
      <c r="C137" s="25">
        <v>28.8</v>
      </c>
      <c r="D137" s="25">
        <v>35.369999999999997</v>
      </c>
      <c r="E137" s="84"/>
      <c r="F137" s="24">
        <v>5694</v>
      </c>
      <c r="G137" s="24" t="s">
        <v>111</v>
      </c>
      <c r="H137" s="24">
        <v>28.4</v>
      </c>
      <c r="I137" s="24">
        <v>33.340000000000003</v>
      </c>
    </row>
    <row r="138" spans="1:9">
      <c r="A138" s="24">
        <v>6495</v>
      </c>
      <c r="B138" s="24" t="s">
        <v>113</v>
      </c>
      <c r="C138" s="78">
        <v>30.1</v>
      </c>
      <c r="D138" s="78" t="s">
        <v>127</v>
      </c>
      <c r="E138" s="80"/>
      <c r="F138" s="24">
        <v>5699</v>
      </c>
      <c r="G138" s="24" t="s">
        <v>111</v>
      </c>
      <c r="H138" s="24">
        <v>28.1</v>
      </c>
      <c r="I138" s="24">
        <v>24.62</v>
      </c>
    </row>
    <row r="139" spans="1:9">
      <c r="A139" s="24">
        <v>6482</v>
      </c>
      <c r="B139" s="24" t="s">
        <v>113</v>
      </c>
      <c r="C139" s="24">
        <v>26.7</v>
      </c>
      <c r="D139" s="24">
        <v>29.12</v>
      </c>
      <c r="F139" s="24">
        <v>5807</v>
      </c>
      <c r="G139" s="24" t="s">
        <v>111</v>
      </c>
      <c r="H139" s="24">
        <v>27.5</v>
      </c>
      <c r="I139" s="24">
        <v>29.94</v>
      </c>
    </row>
    <row r="140" spans="1:9">
      <c r="A140" s="24">
        <v>6404</v>
      </c>
      <c r="B140" s="24" t="s">
        <v>113</v>
      </c>
      <c r="C140" s="24">
        <v>30.2</v>
      </c>
      <c r="D140" s="24">
        <v>36.049999999999997</v>
      </c>
      <c r="F140" s="24">
        <v>5809</v>
      </c>
      <c r="G140" s="24" t="s">
        <v>111</v>
      </c>
      <c r="H140" s="24">
        <v>24.8</v>
      </c>
      <c r="I140" s="24">
        <v>27.77</v>
      </c>
    </row>
    <row r="141" spans="1:9" s="65" customFormat="1">
      <c r="A141" s="24">
        <v>6411</v>
      </c>
      <c r="B141" s="24" t="s">
        <v>113</v>
      </c>
      <c r="C141" s="24">
        <v>28.4</v>
      </c>
      <c r="D141" s="24">
        <v>36.57</v>
      </c>
      <c r="F141" s="24">
        <v>5811</v>
      </c>
      <c r="G141" s="24" t="s">
        <v>111</v>
      </c>
      <c r="H141" s="24">
        <v>29.7</v>
      </c>
      <c r="I141" s="24">
        <v>20.11</v>
      </c>
    </row>
    <row r="142" spans="1:9">
      <c r="A142" s="24">
        <v>6428</v>
      </c>
      <c r="B142" s="24" t="s">
        <v>113</v>
      </c>
      <c r="C142" s="24">
        <v>30.9</v>
      </c>
      <c r="D142" s="24">
        <v>36.22</v>
      </c>
      <c r="F142" s="24">
        <v>5815</v>
      </c>
      <c r="G142" s="24" t="s">
        <v>111</v>
      </c>
      <c r="H142" s="78">
        <v>25.6</v>
      </c>
      <c r="I142" s="78" t="s">
        <v>127</v>
      </c>
    </row>
    <row r="143" spans="1:9">
      <c r="A143" s="24">
        <v>6424</v>
      </c>
      <c r="B143" s="24" t="s">
        <v>113</v>
      </c>
      <c r="C143" s="24">
        <v>26.8</v>
      </c>
      <c r="D143" s="24">
        <v>31.28</v>
      </c>
      <c r="F143" s="24">
        <v>5818</v>
      </c>
      <c r="G143" s="24" t="s">
        <v>111</v>
      </c>
      <c r="H143" s="83">
        <v>25.4</v>
      </c>
      <c r="I143" s="83" t="s">
        <v>127</v>
      </c>
    </row>
    <row r="144" spans="1:9">
      <c r="A144" s="24">
        <v>6454</v>
      </c>
      <c r="B144" s="24" t="s">
        <v>113</v>
      </c>
      <c r="C144" s="24">
        <v>25.2</v>
      </c>
      <c r="D144" s="24">
        <v>32.299999999999997</v>
      </c>
      <c r="F144" s="24">
        <v>5820</v>
      </c>
      <c r="G144" s="24" t="s">
        <v>111</v>
      </c>
      <c r="H144" s="83">
        <v>23.6</v>
      </c>
      <c r="I144" s="83" t="s">
        <v>127</v>
      </c>
    </row>
    <row r="145" spans="1:9">
      <c r="A145" s="24">
        <v>6469</v>
      </c>
      <c r="B145" s="24" t="s">
        <v>113</v>
      </c>
      <c r="C145" s="24">
        <v>26.9</v>
      </c>
      <c r="D145" s="24">
        <v>31.87</v>
      </c>
      <c r="F145" s="24">
        <v>5822</v>
      </c>
      <c r="G145" s="24" t="s">
        <v>111</v>
      </c>
      <c r="H145" s="24">
        <v>27.8</v>
      </c>
      <c r="I145" s="24">
        <v>31.27</v>
      </c>
    </row>
    <row r="146" spans="1:9" ht="15.75" thickBot="1">
      <c r="A146" s="25">
        <v>6412</v>
      </c>
      <c r="B146" s="25" t="s">
        <v>113</v>
      </c>
      <c r="C146" s="36">
        <v>27.6</v>
      </c>
      <c r="D146" s="25">
        <v>33.64</v>
      </c>
      <c r="F146" s="25">
        <v>5827</v>
      </c>
      <c r="G146" s="25" t="s">
        <v>111</v>
      </c>
      <c r="H146" s="25">
        <v>29.4</v>
      </c>
      <c r="I146" s="25">
        <v>29.91</v>
      </c>
    </row>
    <row r="147" spans="1:9">
      <c r="F147" s="27">
        <v>5616</v>
      </c>
      <c r="G147" s="27" t="s">
        <v>112</v>
      </c>
      <c r="H147" s="27">
        <v>25</v>
      </c>
      <c r="I147" s="27">
        <v>34.26</v>
      </c>
    </row>
    <row r="148" spans="1:9">
      <c r="F148" s="24">
        <v>5044</v>
      </c>
      <c r="G148" s="24" t="s">
        <v>112</v>
      </c>
      <c r="H148" s="24">
        <v>25.8</v>
      </c>
      <c r="I148" s="24">
        <v>31.12</v>
      </c>
    </row>
    <row r="149" spans="1:9">
      <c r="F149" s="24">
        <v>5617</v>
      </c>
      <c r="G149" s="24" t="s">
        <v>112</v>
      </c>
      <c r="H149" s="24">
        <v>28.9</v>
      </c>
      <c r="I149" s="24">
        <v>36.1</v>
      </c>
    </row>
    <row r="150" spans="1:9">
      <c r="F150" s="24">
        <v>5618</v>
      </c>
      <c r="G150" s="24" t="s">
        <v>112</v>
      </c>
      <c r="H150" s="24">
        <v>29.6</v>
      </c>
      <c r="I150" s="24">
        <v>34.43</v>
      </c>
    </row>
    <row r="151" spans="1:9">
      <c r="F151" s="24">
        <v>5619</v>
      </c>
      <c r="G151" s="24" t="s">
        <v>112</v>
      </c>
      <c r="H151" s="24">
        <v>27.2</v>
      </c>
      <c r="I151" s="24">
        <v>32.590000000000003</v>
      </c>
    </row>
    <row r="152" spans="1:9">
      <c r="F152" s="24">
        <v>5661</v>
      </c>
      <c r="G152" s="24" t="s">
        <v>112</v>
      </c>
      <c r="H152" s="24">
        <v>27.8</v>
      </c>
      <c r="I152" s="24">
        <v>25.44</v>
      </c>
    </row>
    <row r="153" spans="1:9" s="65" customFormat="1">
      <c r="F153" s="24">
        <v>5663</v>
      </c>
      <c r="G153" s="24" t="s">
        <v>112</v>
      </c>
      <c r="H153" s="24">
        <v>29.9</v>
      </c>
      <c r="I153" s="24">
        <v>36.51</v>
      </c>
    </row>
    <row r="154" spans="1:9" ht="15.75" thickBot="1">
      <c r="F154" s="25">
        <v>5696</v>
      </c>
      <c r="G154" s="25" t="s">
        <v>112</v>
      </c>
      <c r="H154" s="25">
        <v>27.7</v>
      </c>
      <c r="I154" s="25">
        <v>38.35</v>
      </c>
    </row>
    <row r="155" spans="1:9">
      <c r="F155" s="28">
        <v>5601</v>
      </c>
      <c r="G155" s="28" t="s">
        <v>113</v>
      </c>
      <c r="H155" s="24">
        <v>27.5</v>
      </c>
      <c r="I155" s="24">
        <v>34.86</v>
      </c>
    </row>
    <row r="156" spans="1:9">
      <c r="F156" s="24">
        <v>5603</v>
      </c>
      <c r="G156" s="24" t="s">
        <v>113</v>
      </c>
      <c r="H156" s="24">
        <v>26.6</v>
      </c>
      <c r="I156" s="24">
        <v>38.07</v>
      </c>
    </row>
    <row r="157" spans="1:9">
      <c r="F157" s="24">
        <v>5655</v>
      </c>
      <c r="G157" s="24" t="s">
        <v>113</v>
      </c>
      <c r="H157" s="24">
        <v>23.9</v>
      </c>
      <c r="I157" s="24">
        <v>32.29</v>
      </c>
    </row>
    <row r="158" spans="1:9">
      <c r="F158" s="24">
        <v>5644</v>
      </c>
      <c r="G158" s="24" t="s">
        <v>113</v>
      </c>
      <c r="H158" s="24">
        <v>28.5</v>
      </c>
      <c r="I158" s="24">
        <v>36.32</v>
      </c>
    </row>
    <row r="159" spans="1:9">
      <c r="F159" s="24">
        <v>5645</v>
      </c>
      <c r="G159" s="24" t="s">
        <v>113</v>
      </c>
      <c r="H159" s="24">
        <v>27.4</v>
      </c>
      <c r="I159" s="24">
        <v>26.08</v>
      </c>
    </row>
    <row r="160" spans="1:9">
      <c r="F160" s="24">
        <v>5646</v>
      </c>
      <c r="G160" s="24" t="s">
        <v>113</v>
      </c>
      <c r="H160" s="24">
        <v>29.3</v>
      </c>
      <c r="I160" s="24">
        <v>28.13</v>
      </c>
    </row>
    <row r="161" spans="1:9">
      <c r="F161" s="28">
        <v>5680</v>
      </c>
      <c r="G161" s="28" t="s">
        <v>113</v>
      </c>
      <c r="H161" s="24">
        <v>29.2</v>
      </c>
      <c r="I161" s="24">
        <v>37.83</v>
      </c>
    </row>
    <row r="162" spans="1:9" ht="15.75" thickBot="1">
      <c r="F162" s="25">
        <v>5684</v>
      </c>
      <c r="G162" s="25" t="s">
        <v>113</v>
      </c>
      <c r="H162" s="25">
        <v>27.4</v>
      </c>
      <c r="I162" s="25">
        <v>25.07</v>
      </c>
    </row>
    <row r="164" spans="1:9">
      <c r="A164" s="14" t="s">
        <v>130</v>
      </c>
    </row>
    <row r="165" spans="1:9">
      <c r="A165" s="14" t="s">
        <v>128</v>
      </c>
      <c r="B165" s="14"/>
      <c r="C165" s="14"/>
      <c r="D165" s="14"/>
      <c r="E165" s="98" t="s">
        <v>125</v>
      </c>
    </row>
    <row r="166" spans="1:9" ht="45.75" thickBot="1">
      <c r="A166" s="92" t="s">
        <v>104</v>
      </c>
      <c r="B166" s="39" t="s">
        <v>117</v>
      </c>
      <c r="C166" s="39" t="s">
        <v>126</v>
      </c>
      <c r="D166" s="7"/>
      <c r="E166" s="89" t="s">
        <v>104</v>
      </c>
      <c r="F166" s="39" t="s">
        <v>117</v>
      </c>
      <c r="G166" s="39" t="s">
        <v>126</v>
      </c>
    </row>
    <row r="167" spans="1:9">
      <c r="A167" s="91" t="s">
        <v>107</v>
      </c>
      <c r="B167" s="3">
        <v>29.1</v>
      </c>
      <c r="C167" s="69">
        <v>28.54</v>
      </c>
      <c r="D167" s="7"/>
      <c r="E167" s="88" t="s">
        <v>107</v>
      </c>
      <c r="F167" s="3">
        <v>24.3</v>
      </c>
      <c r="G167" s="69">
        <v>37.82</v>
      </c>
    </row>
    <row r="168" spans="1:9">
      <c r="A168" s="42" t="s">
        <v>107</v>
      </c>
      <c r="B168" s="3">
        <v>27.4</v>
      </c>
      <c r="C168" s="16">
        <v>30.56</v>
      </c>
      <c r="D168" s="7"/>
      <c r="E168" s="73" t="s">
        <v>107</v>
      </c>
      <c r="F168" s="3">
        <v>25.8</v>
      </c>
      <c r="G168" s="16">
        <v>36.65</v>
      </c>
    </row>
    <row r="169" spans="1:9">
      <c r="A169" s="42" t="s">
        <v>107</v>
      </c>
      <c r="B169" s="3">
        <v>29.1</v>
      </c>
      <c r="C169" s="16">
        <v>34.99</v>
      </c>
      <c r="D169" s="7"/>
      <c r="E169" s="73" t="s">
        <v>107</v>
      </c>
      <c r="F169" s="3">
        <v>31.5</v>
      </c>
      <c r="G169" s="16">
        <v>53.87</v>
      </c>
    </row>
    <row r="170" spans="1:9">
      <c r="A170" s="42" t="s">
        <v>107</v>
      </c>
      <c r="B170" s="3">
        <v>30</v>
      </c>
      <c r="C170" s="16">
        <v>34.18</v>
      </c>
      <c r="D170" s="7"/>
      <c r="E170" s="73" t="s">
        <v>107</v>
      </c>
      <c r="F170" s="3">
        <v>26.5</v>
      </c>
      <c r="G170" s="16">
        <v>35.54</v>
      </c>
    </row>
    <row r="171" spans="1:9" ht="15.75" thickBot="1">
      <c r="A171" s="44" t="s">
        <v>107</v>
      </c>
      <c r="B171" s="85">
        <v>25.9</v>
      </c>
      <c r="C171" s="70">
        <v>35.24</v>
      </c>
      <c r="D171" s="7"/>
      <c r="E171" s="73" t="s">
        <v>107</v>
      </c>
      <c r="F171" s="3">
        <v>28.8</v>
      </c>
      <c r="G171" s="16">
        <v>47.14</v>
      </c>
    </row>
    <row r="172" spans="1:9">
      <c r="A172" s="40" t="s">
        <v>82</v>
      </c>
      <c r="B172" s="3">
        <v>25</v>
      </c>
      <c r="C172" s="16">
        <v>36.35</v>
      </c>
      <c r="D172" s="7"/>
      <c r="E172" s="77" t="s">
        <v>107</v>
      </c>
      <c r="F172" s="3">
        <v>29.7</v>
      </c>
      <c r="G172" s="16">
        <v>44.25</v>
      </c>
    </row>
    <row r="173" spans="1:9" ht="15.75" thickBot="1">
      <c r="A173" s="42" t="s">
        <v>82</v>
      </c>
      <c r="B173" s="3">
        <v>28.8</v>
      </c>
      <c r="C173" s="16">
        <v>37.86</v>
      </c>
      <c r="D173" s="7"/>
      <c r="E173" s="74" t="s">
        <v>107</v>
      </c>
      <c r="F173" s="26">
        <v>23.8</v>
      </c>
      <c r="G173" s="70">
        <v>30.36</v>
      </c>
    </row>
    <row r="174" spans="1:9">
      <c r="A174" s="42" t="s">
        <v>82</v>
      </c>
      <c r="B174" s="3">
        <v>26.9</v>
      </c>
      <c r="C174" s="16">
        <v>28.88</v>
      </c>
      <c r="D174" s="7"/>
      <c r="E174" s="72" t="s">
        <v>82</v>
      </c>
      <c r="F174" s="3">
        <v>26.6</v>
      </c>
      <c r="G174" s="16">
        <v>34.950000000000003</v>
      </c>
    </row>
    <row r="175" spans="1:9">
      <c r="A175" s="42" t="s">
        <v>82</v>
      </c>
      <c r="B175" s="3">
        <v>27.6</v>
      </c>
      <c r="C175" s="16">
        <v>31.86</v>
      </c>
      <c r="D175" s="7"/>
      <c r="E175" s="73" t="s">
        <v>82</v>
      </c>
      <c r="F175" s="3">
        <v>30.3</v>
      </c>
      <c r="G175" s="16">
        <v>37.26</v>
      </c>
    </row>
    <row r="176" spans="1:9">
      <c r="A176" s="42" t="s">
        <v>82</v>
      </c>
      <c r="B176" s="3">
        <v>26.5</v>
      </c>
      <c r="C176" s="16">
        <v>32.39</v>
      </c>
      <c r="D176" s="7"/>
      <c r="E176" s="73" t="s">
        <v>82</v>
      </c>
      <c r="F176" s="3">
        <v>30.2</v>
      </c>
      <c r="G176" s="16">
        <v>38.65</v>
      </c>
    </row>
    <row r="177" spans="1:7" ht="15.75" thickBot="1">
      <c r="A177" s="44" t="s">
        <v>82</v>
      </c>
      <c r="B177" s="85">
        <v>26.2</v>
      </c>
      <c r="C177" s="70">
        <v>30.43</v>
      </c>
      <c r="D177" s="7"/>
      <c r="E177" s="77" t="s">
        <v>82</v>
      </c>
      <c r="F177" s="3">
        <v>29</v>
      </c>
      <c r="G177" s="16">
        <v>34.43</v>
      </c>
    </row>
    <row r="178" spans="1:7">
      <c r="A178" s="40" t="s">
        <v>119</v>
      </c>
      <c r="B178" s="3">
        <v>28.8</v>
      </c>
      <c r="C178" s="16">
        <v>25.38</v>
      </c>
      <c r="D178" s="7"/>
      <c r="E178" s="77" t="s">
        <v>82</v>
      </c>
      <c r="F178" s="3">
        <v>27.2</v>
      </c>
      <c r="G178" s="16">
        <v>38.119999999999997</v>
      </c>
    </row>
    <row r="179" spans="1:7" ht="15.75" thickBot="1">
      <c r="A179" s="42" t="s">
        <v>119</v>
      </c>
      <c r="B179" s="3">
        <v>27.9</v>
      </c>
      <c r="C179" s="16">
        <v>29.41</v>
      </c>
      <c r="D179" s="7"/>
      <c r="E179" s="74" t="s">
        <v>82</v>
      </c>
      <c r="F179" s="26">
        <v>25.2</v>
      </c>
      <c r="G179" s="70">
        <v>37.909999999999997</v>
      </c>
    </row>
    <row r="180" spans="1:7">
      <c r="A180" s="42" t="s">
        <v>119</v>
      </c>
      <c r="B180" s="3">
        <v>29.3</v>
      </c>
      <c r="C180" s="16">
        <v>35.72</v>
      </c>
      <c r="D180" s="7"/>
      <c r="E180" s="72" t="s">
        <v>119</v>
      </c>
      <c r="F180" s="3">
        <v>26.4</v>
      </c>
      <c r="G180" s="93">
        <v>16</v>
      </c>
    </row>
    <row r="181" spans="1:7">
      <c r="A181" s="42" t="s">
        <v>119</v>
      </c>
      <c r="B181" s="3">
        <v>28.5</v>
      </c>
      <c r="C181" s="93">
        <v>22.06</v>
      </c>
      <c r="D181" s="7"/>
      <c r="E181" s="73" t="s">
        <v>119</v>
      </c>
      <c r="F181" s="3">
        <v>25.4</v>
      </c>
      <c r="G181" s="93">
        <v>21.75</v>
      </c>
    </row>
    <row r="182" spans="1:7">
      <c r="A182" s="42" t="s">
        <v>119</v>
      </c>
      <c r="B182" s="3">
        <v>27.5</v>
      </c>
      <c r="C182" s="16">
        <v>33.6</v>
      </c>
      <c r="D182" s="7"/>
      <c r="E182" s="73" t="s">
        <v>119</v>
      </c>
      <c r="F182" s="62">
        <v>29</v>
      </c>
      <c r="G182" s="95" t="s">
        <v>127</v>
      </c>
    </row>
    <row r="183" spans="1:7" ht="15.75" thickBot="1">
      <c r="A183" s="44" t="s">
        <v>119</v>
      </c>
      <c r="B183" s="85">
        <v>24.9</v>
      </c>
      <c r="C183" s="70">
        <v>29.65</v>
      </c>
      <c r="D183" s="7"/>
      <c r="E183" s="73" t="s">
        <v>119</v>
      </c>
      <c r="F183" s="3">
        <v>29</v>
      </c>
      <c r="G183" s="93">
        <v>23.18</v>
      </c>
    </row>
    <row r="184" spans="1:7">
      <c r="A184" s="99" t="s">
        <v>120</v>
      </c>
      <c r="B184" s="3">
        <v>28.4</v>
      </c>
      <c r="C184" s="16">
        <v>37.020000000000003</v>
      </c>
      <c r="D184" s="7"/>
      <c r="E184" s="73" t="s">
        <v>119</v>
      </c>
      <c r="F184" s="3">
        <v>28.1</v>
      </c>
      <c r="G184" s="93">
        <v>20.95</v>
      </c>
    </row>
    <row r="185" spans="1:7" ht="15.75" thickBot="1">
      <c r="A185" s="100" t="s">
        <v>120</v>
      </c>
      <c r="B185" s="62">
        <v>27</v>
      </c>
      <c r="C185" s="94" t="s">
        <v>127</v>
      </c>
      <c r="D185" s="7"/>
      <c r="E185" s="74" t="s">
        <v>119</v>
      </c>
      <c r="F185" s="26">
        <v>29.1</v>
      </c>
      <c r="G185" s="96">
        <v>24.58</v>
      </c>
    </row>
    <row r="186" spans="1:7">
      <c r="A186" s="100" t="s">
        <v>120</v>
      </c>
      <c r="B186" s="3">
        <v>24.2</v>
      </c>
      <c r="C186" s="16">
        <v>33.26</v>
      </c>
      <c r="D186" s="7"/>
      <c r="E186" s="72" t="s">
        <v>120</v>
      </c>
      <c r="F186" s="3">
        <v>31.7</v>
      </c>
      <c r="G186" s="93">
        <v>38.869999999999997</v>
      </c>
    </row>
    <row r="187" spans="1:7" ht="15.75" thickBot="1">
      <c r="A187" s="101" t="s">
        <v>120</v>
      </c>
      <c r="B187" s="26">
        <v>27.2</v>
      </c>
      <c r="C187" s="70">
        <v>36.11</v>
      </c>
      <c r="D187" s="7"/>
      <c r="E187" s="73" t="s">
        <v>120</v>
      </c>
      <c r="F187" s="3">
        <v>31.4</v>
      </c>
      <c r="G187" s="93">
        <v>35.49</v>
      </c>
    </row>
    <row r="188" spans="1:7">
      <c r="A188" s="40" t="s">
        <v>121</v>
      </c>
      <c r="B188" s="3">
        <v>27</v>
      </c>
      <c r="C188" s="16">
        <v>34.619999999999997</v>
      </c>
      <c r="D188" s="7"/>
      <c r="E188" s="73" t="s">
        <v>120</v>
      </c>
      <c r="F188" s="3">
        <v>26.3</v>
      </c>
      <c r="G188" s="93">
        <v>23.4</v>
      </c>
    </row>
    <row r="189" spans="1:7">
      <c r="A189" s="42" t="s">
        <v>121</v>
      </c>
      <c r="B189" s="3">
        <v>28.9</v>
      </c>
      <c r="C189" s="16">
        <v>31.68</v>
      </c>
      <c r="D189" s="7"/>
      <c r="E189" s="73" t="s">
        <v>120</v>
      </c>
      <c r="F189" s="62">
        <v>28.7</v>
      </c>
      <c r="G189" s="95" t="s">
        <v>127</v>
      </c>
    </row>
    <row r="190" spans="1:7" ht="15.75" thickBot="1">
      <c r="A190" s="42" t="s">
        <v>121</v>
      </c>
      <c r="B190" s="3">
        <v>26.1</v>
      </c>
      <c r="C190" s="16">
        <v>29.63</v>
      </c>
      <c r="D190" s="7"/>
      <c r="E190" s="75" t="s">
        <v>120</v>
      </c>
      <c r="F190" s="90">
        <v>31</v>
      </c>
      <c r="G190" s="97" t="s">
        <v>127</v>
      </c>
    </row>
    <row r="191" spans="1:7">
      <c r="A191" s="42" t="s">
        <v>121</v>
      </c>
      <c r="B191" s="3">
        <v>24.3</v>
      </c>
      <c r="C191" s="16">
        <v>24.86</v>
      </c>
      <c r="D191" s="7"/>
      <c r="E191" s="76" t="s">
        <v>121</v>
      </c>
      <c r="F191" s="3">
        <v>29.3</v>
      </c>
      <c r="G191" s="93">
        <v>34.54</v>
      </c>
    </row>
    <row r="192" spans="1:7">
      <c r="A192" s="42" t="s">
        <v>121</v>
      </c>
      <c r="B192" s="3">
        <v>26</v>
      </c>
      <c r="C192" s="16">
        <v>30.73</v>
      </c>
      <c r="D192" s="7"/>
      <c r="E192" s="77" t="s">
        <v>121</v>
      </c>
      <c r="F192" s="3">
        <v>30.8</v>
      </c>
      <c r="G192" s="93">
        <v>20.05</v>
      </c>
    </row>
    <row r="193" spans="1:7" ht="15.75" thickBot="1">
      <c r="A193" s="44" t="s">
        <v>121</v>
      </c>
      <c r="B193" s="85">
        <v>25.8</v>
      </c>
      <c r="C193" s="70">
        <v>27.35</v>
      </c>
      <c r="D193" s="7"/>
      <c r="E193" s="77" t="s">
        <v>121</v>
      </c>
      <c r="F193" s="3">
        <v>32.1</v>
      </c>
      <c r="G193" s="16">
        <v>42.33</v>
      </c>
    </row>
    <row r="194" spans="1:7">
      <c r="A194" s="40" t="s">
        <v>122</v>
      </c>
      <c r="B194" s="3">
        <v>26</v>
      </c>
      <c r="C194" s="16">
        <v>29.85</v>
      </c>
      <c r="D194" s="7"/>
      <c r="E194" s="77" t="s">
        <v>121</v>
      </c>
      <c r="F194" s="3">
        <v>27.1</v>
      </c>
      <c r="G194" s="16">
        <v>30.75</v>
      </c>
    </row>
    <row r="195" spans="1:7">
      <c r="A195" s="42" t="s">
        <v>122</v>
      </c>
      <c r="B195" s="3">
        <v>27.6</v>
      </c>
      <c r="C195" s="16">
        <v>28.59</v>
      </c>
      <c r="D195" s="7"/>
      <c r="E195" s="77" t="s">
        <v>121</v>
      </c>
      <c r="F195" s="3">
        <v>30.2</v>
      </c>
      <c r="G195" s="16">
        <v>31.69</v>
      </c>
    </row>
    <row r="196" spans="1:7">
      <c r="A196" s="42" t="s">
        <v>122</v>
      </c>
      <c r="B196" s="3">
        <v>30.2</v>
      </c>
      <c r="C196" s="16">
        <v>36.229999999999997</v>
      </c>
      <c r="D196" s="7"/>
      <c r="E196" s="77" t="s">
        <v>121</v>
      </c>
      <c r="F196" s="3">
        <v>30.1</v>
      </c>
      <c r="G196" s="16">
        <v>34.270000000000003</v>
      </c>
    </row>
    <row r="197" spans="1:7">
      <c r="A197" s="42" t="s">
        <v>122</v>
      </c>
      <c r="B197" s="3">
        <v>26.2</v>
      </c>
      <c r="C197" s="16">
        <v>36.229999999999997</v>
      </c>
      <c r="D197" s="7"/>
      <c r="E197" s="77" t="s">
        <v>121</v>
      </c>
      <c r="F197" s="3">
        <v>28.3</v>
      </c>
      <c r="G197" s="16">
        <v>34.97</v>
      </c>
    </row>
    <row r="198" spans="1:7" ht="15.75" thickBot="1">
      <c r="A198" s="44" t="s">
        <v>122</v>
      </c>
      <c r="B198" s="26">
        <v>27.2</v>
      </c>
      <c r="C198" s="86">
        <v>27.77</v>
      </c>
      <c r="D198" s="7"/>
      <c r="E198" s="77" t="s">
        <v>121</v>
      </c>
      <c r="F198" s="3">
        <v>26.9</v>
      </c>
      <c r="G198" s="16">
        <v>35.24</v>
      </c>
    </row>
    <row r="199" spans="1:7" ht="15.75" thickBot="1">
      <c r="D199" s="7"/>
      <c r="E199" s="74" t="s">
        <v>121</v>
      </c>
      <c r="F199" s="26">
        <v>25</v>
      </c>
      <c r="G199" s="70">
        <v>38.950000000000003</v>
      </c>
    </row>
    <row r="200" spans="1:7">
      <c r="D200" s="7"/>
      <c r="E200" s="76" t="s">
        <v>122</v>
      </c>
      <c r="F200" s="3">
        <v>30.4</v>
      </c>
      <c r="G200" s="16">
        <v>35.64</v>
      </c>
    </row>
    <row r="201" spans="1:7">
      <c r="D201" s="7"/>
      <c r="E201" s="77" t="s">
        <v>122</v>
      </c>
      <c r="F201" s="3">
        <v>31.8</v>
      </c>
      <c r="G201" s="16">
        <v>27.61</v>
      </c>
    </row>
    <row r="202" spans="1:7">
      <c r="D202" s="7"/>
      <c r="E202" s="77" t="s">
        <v>122</v>
      </c>
      <c r="F202" s="3">
        <v>27.7</v>
      </c>
      <c r="G202" s="16">
        <v>30.65</v>
      </c>
    </row>
    <row r="203" spans="1:7">
      <c r="D203" s="7"/>
      <c r="E203" s="77" t="s">
        <v>122</v>
      </c>
      <c r="F203" s="3">
        <v>23.9</v>
      </c>
      <c r="G203" s="16">
        <v>26.64</v>
      </c>
    </row>
    <row r="204" spans="1:7">
      <c r="D204" s="7"/>
      <c r="E204" s="77" t="s">
        <v>122</v>
      </c>
      <c r="F204" s="3">
        <v>26</v>
      </c>
      <c r="G204" s="16">
        <v>30.41</v>
      </c>
    </row>
    <row r="205" spans="1:7">
      <c r="D205" s="7"/>
      <c r="E205" s="77" t="s">
        <v>122</v>
      </c>
      <c r="F205" s="3">
        <v>29.8</v>
      </c>
      <c r="G205" s="16">
        <v>32.909999999999997</v>
      </c>
    </row>
    <row r="206" spans="1:7">
      <c r="D206" s="7"/>
      <c r="E206" s="77" t="s">
        <v>122</v>
      </c>
      <c r="F206" s="3">
        <v>30.5</v>
      </c>
      <c r="G206" s="16">
        <v>33.53</v>
      </c>
    </row>
    <row r="207" spans="1:7">
      <c r="D207" s="7"/>
      <c r="E207" s="77" t="s">
        <v>122</v>
      </c>
      <c r="F207" s="3">
        <v>33.200000000000003</v>
      </c>
      <c r="G207" s="16">
        <v>32.909999999999997</v>
      </c>
    </row>
    <row r="208" spans="1:7" ht="15.75" thickBot="1">
      <c r="D208" s="7"/>
      <c r="E208" s="74" t="s">
        <v>122</v>
      </c>
      <c r="F208" s="26">
        <v>28</v>
      </c>
      <c r="G208" s="70">
        <v>32.549999999999997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Fig. 1h, J</vt:lpstr>
      <vt:lpstr>Fig. 2j</vt:lpstr>
      <vt:lpstr>Fig.3b, c, g</vt:lpstr>
      <vt:lpstr>Fig. 4f, g, i, k, l, m, n</vt:lpstr>
      <vt:lpstr>Fig. 7a, c, i, j, l, m </vt:lpstr>
      <vt:lpstr>Sup.Fig. 1c, g-k</vt:lpstr>
      <vt:lpstr>Sup.Fig. 2h</vt:lpstr>
      <vt:lpstr>Sup.Fig. 3a, i, j</vt:lpstr>
      <vt:lpstr>Sup.Fig. 4d-f</vt:lpstr>
      <vt:lpstr>Sup.Fig. 6m</vt:lpstr>
      <vt:lpstr>Fig. S7a-c, g, 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Pan, Min</cp:lastModifiedBy>
  <dcterms:created xsi:type="dcterms:W3CDTF">2020-12-11T22:35:44Z</dcterms:created>
  <dcterms:modified xsi:type="dcterms:W3CDTF">2021-09-14T15:55:08Z</dcterms:modified>
</cp:coreProperties>
</file>