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03-Publications\01-Papers\01-InProgress\114CpnT_ESX\Version3\"/>
    </mc:Choice>
  </mc:AlternateContent>
  <xr:revisionPtr revIDLastSave="0" documentId="13_ncr:1_{4B762039-0F2E-4F2B-97C5-A1F3E0331DE6}" xr6:coauthVersionLast="46" xr6:coauthVersionMax="46" xr10:uidLastSave="{00000000-0000-0000-0000-000000000000}"/>
  <bookViews>
    <workbookView xWindow="-120" yWindow="-120" windowWidth="25440" windowHeight="15390" firstSheet="11" activeTab="16" xr2:uid="{00000000-000D-0000-FFFF-FFFF00000000}"/>
  </bookViews>
  <sheets>
    <sheet name="Fig. 1b" sheetId="1" r:id="rId1"/>
    <sheet name="Fig. 1d" sheetId="2" r:id="rId2"/>
    <sheet name="Fig. 1e-f" sheetId="3" r:id="rId3"/>
    <sheet name="Fig. 2a-b" sheetId="15" r:id="rId4"/>
    <sheet name="Fig. 2c" sheetId="5" r:id="rId5"/>
    <sheet name="Fig. 2d-e" sheetId="6" r:id="rId6"/>
    <sheet name="Fig. 2f" sheetId="7" r:id="rId7"/>
    <sheet name="Fig. 2g-h" sheetId="8" r:id="rId8"/>
    <sheet name="Fig. 3a-b" sheetId="9" r:id="rId9"/>
    <sheet name="Fig. 4a-b-c" sheetId="10" r:id="rId10"/>
    <sheet name="Fig. 4d" sheetId="11" r:id="rId11"/>
    <sheet name="Fig. 5a-b-c" sheetId="12" r:id="rId12"/>
    <sheet name="Fig. 5d-e" sheetId="13" r:id="rId13"/>
    <sheet name="Supplemental Figure 3" sheetId="14" r:id="rId14"/>
    <sheet name="Supplemental Figure 6" sheetId="16" r:id="rId15"/>
    <sheet name="Supplemental Figure 8" sheetId="17" r:id="rId16"/>
    <sheet name="Supplemental Figure 10" sheetId="4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15" l="1"/>
  <c r="G32" i="15"/>
  <c r="E32" i="15"/>
  <c r="F32" i="15" s="1"/>
  <c r="E28" i="15"/>
  <c r="E27" i="15"/>
  <c r="G27" i="15" s="1"/>
  <c r="E23" i="15"/>
  <c r="E22" i="15"/>
  <c r="F22" i="15" s="1"/>
  <c r="E18" i="15"/>
  <c r="E17" i="15"/>
  <c r="G17" i="15" s="1"/>
  <c r="E13" i="15"/>
  <c r="E12" i="15"/>
  <c r="E8" i="15"/>
  <c r="E7" i="15"/>
  <c r="G7" i="15" s="1"/>
  <c r="G22" i="15" l="1"/>
  <c r="F12" i="15"/>
  <c r="G12" i="15"/>
  <c r="F7" i="15"/>
  <c r="F17" i="15"/>
  <c r="F27" i="15"/>
  <c r="E32" i="11" l="1"/>
  <c r="C32" i="11"/>
  <c r="D32" i="11"/>
  <c r="F32" i="11"/>
  <c r="G32" i="11"/>
  <c r="H32" i="11"/>
  <c r="I32" i="11"/>
  <c r="J32" i="11"/>
  <c r="B32" i="11"/>
  <c r="J31" i="11"/>
  <c r="I31" i="11"/>
  <c r="H31" i="11"/>
  <c r="G31" i="11"/>
  <c r="F31" i="11"/>
  <c r="E31" i="11"/>
  <c r="D31" i="11"/>
  <c r="C31" i="11"/>
  <c r="B31" i="11"/>
  <c r="E29" i="9" l="1"/>
  <c r="E28" i="9"/>
  <c r="E27" i="9"/>
  <c r="G27" i="9" s="1"/>
  <c r="O8" i="9" s="1"/>
  <c r="E24" i="9"/>
  <c r="E23" i="9"/>
  <c r="E22" i="9"/>
  <c r="F22" i="9" s="1"/>
  <c r="N7" i="9" s="1"/>
  <c r="E19" i="9"/>
  <c r="E18" i="9"/>
  <c r="E17" i="9"/>
  <c r="E14" i="9"/>
  <c r="E13" i="9"/>
  <c r="E12" i="9"/>
  <c r="G12" i="9" s="1"/>
  <c r="L8" i="9" s="1"/>
  <c r="E9" i="9"/>
  <c r="E8" i="9"/>
  <c r="E7" i="9"/>
  <c r="G7" i="9" s="1"/>
  <c r="K8" i="9" s="1"/>
  <c r="G22" i="9" l="1"/>
  <c r="N8" i="9" s="1"/>
  <c r="G17" i="9"/>
  <c r="M8" i="9" s="1"/>
  <c r="F17" i="9"/>
  <c r="M7" i="9" s="1"/>
  <c r="F27" i="9"/>
  <c r="O7" i="9" s="1"/>
  <c r="F12" i="9"/>
  <c r="L7" i="9" s="1"/>
  <c r="F7" i="9"/>
  <c r="K7" i="9" s="1"/>
  <c r="E14" i="8" l="1"/>
  <c r="G8" i="8"/>
  <c r="E30" i="8"/>
  <c r="E25" i="8"/>
  <c r="E20" i="8"/>
  <c r="E15" i="8"/>
  <c r="E10" i="8"/>
  <c r="E29" i="8"/>
  <c r="E28" i="8"/>
  <c r="E24" i="8"/>
  <c r="E23" i="8"/>
  <c r="F23" i="8" s="1"/>
  <c r="E19" i="8"/>
  <c r="E18" i="8"/>
  <c r="G18" i="8" s="1"/>
  <c r="E13" i="8"/>
  <c r="F13" i="8" s="1"/>
  <c r="E9" i="8"/>
  <c r="E8" i="8"/>
  <c r="F8" i="8" s="1"/>
  <c r="F18" i="8" l="1"/>
  <c r="G13" i="8"/>
  <c r="L9" i="8" s="1"/>
  <c r="G28" i="8"/>
  <c r="G23" i="8"/>
  <c r="N9" i="8" s="1"/>
  <c r="F28" i="8"/>
  <c r="O8" i="8" s="1"/>
  <c r="O9" i="8"/>
  <c r="M9" i="8"/>
  <c r="K9" i="8"/>
  <c r="N8" i="8"/>
  <c r="K8" i="8"/>
  <c r="M8" i="8"/>
  <c r="L8" i="8"/>
  <c r="E25" i="6" l="1"/>
  <c r="E24" i="6"/>
  <c r="E23" i="6"/>
  <c r="G23" i="6" s="1"/>
  <c r="N9" i="6" s="1"/>
  <c r="E20" i="6"/>
  <c r="E19" i="6"/>
  <c r="E18" i="6"/>
  <c r="G18" i="6" s="1"/>
  <c r="M9" i="6" s="1"/>
  <c r="E15" i="6"/>
  <c r="E14" i="6"/>
  <c r="E13" i="6"/>
  <c r="E10" i="6"/>
  <c r="E9" i="6"/>
  <c r="E8" i="6"/>
  <c r="F8" i="6" s="1"/>
  <c r="K8" i="6" s="1"/>
  <c r="G8" i="6" l="1"/>
  <c r="K9" i="6" s="1"/>
  <c r="F13" i="6"/>
  <c r="L8" i="6" s="1"/>
  <c r="G13" i="6"/>
  <c r="L9" i="6" s="1"/>
  <c r="F23" i="6"/>
  <c r="N8" i="6" s="1"/>
  <c r="F18" i="6"/>
  <c r="M8" i="6" s="1"/>
  <c r="H13" i="3" l="1"/>
  <c r="H14" i="3" s="1"/>
  <c r="G13" i="3"/>
  <c r="G14" i="3" s="1"/>
  <c r="F13" i="3"/>
  <c r="F14" i="3" s="1"/>
  <c r="E13" i="3"/>
  <c r="E14" i="3" s="1"/>
  <c r="D13" i="3"/>
  <c r="D14" i="3" s="1"/>
  <c r="C13" i="3"/>
  <c r="C14" i="3" s="1"/>
  <c r="H8" i="3"/>
  <c r="G8" i="3"/>
  <c r="F8" i="3"/>
  <c r="E8" i="3"/>
  <c r="D8" i="3"/>
  <c r="C8" i="3"/>
</calcChain>
</file>

<file path=xl/sharedStrings.xml><?xml version="1.0" encoding="utf-8"?>
<sst xmlns="http://schemas.openxmlformats.org/spreadsheetml/2006/main" count="312" uniqueCount="71">
  <si>
    <r>
      <t xml:space="preserve">Toxin secretion and trafficking by </t>
    </r>
    <r>
      <rPr>
        <b/>
        <i/>
        <sz val="16"/>
        <color theme="1"/>
        <rFont val="Calibri"/>
        <family val="2"/>
        <scheme val="minor"/>
      </rPr>
      <t>Mycobacterium tuberculosis</t>
    </r>
  </si>
  <si>
    <t>mc26206 ΔesxFE-cpnT-ift</t>
  </si>
  <si>
    <t>mc26206 ΔesxFE-cpnT-ift + esxFE-cpnT-ift</t>
  </si>
  <si>
    <t>mc26206 ΔesxFE-cpnT-ift + esxFE-cpnT-Y1*-ift</t>
  </si>
  <si>
    <t>mc26206 ΔesxFE-cpnT-ift + esxFE-cpnT-Y2*-ift</t>
  </si>
  <si>
    <t>mc26206 ΔesxFE-cpnT-ift + esxFE-cpnT-Y3*-ift</t>
  </si>
  <si>
    <t xml:space="preserve">mc26206 </t>
  </si>
  <si>
    <t>TNT+</t>
  </si>
  <si>
    <t>Total</t>
  </si>
  <si>
    <t>%</t>
  </si>
  <si>
    <t>wt H37Rv</t>
  </si>
  <si>
    <t>green</t>
  </si>
  <si>
    <t>red</t>
  </si>
  <si>
    <t>ratio r/g</t>
  </si>
  <si>
    <t>Average</t>
  </si>
  <si>
    <t>SD</t>
  </si>
  <si>
    <t>DcpnT</t>
  </si>
  <si>
    <t>CpnT compl</t>
  </si>
  <si>
    <t>ESX3</t>
  </si>
  <si>
    <t>Replicate 1</t>
  </si>
  <si>
    <t>AVG</t>
  </si>
  <si>
    <t>Replicate 2</t>
  </si>
  <si>
    <t>Replicate 3</t>
  </si>
  <si>
    <t>delta cpnt</t>
  </si>
  <si>
    <t xml:space="preserve"> </t>
  </si>
  <si>
    <t>delta cpnt compl</t>
  </si>
  <si>
    <t>delta esx3</t>
  </si>
  <si>
    <t>H37Rv DcpnT</t>
  </si>
  <si>
    <t>Erdman</t>
  </si>
  <si>
    <t>erdman tet-OFF -Atc</t>
  </si>
  <si>
    <t>erdman tet-OFF +Atc</t>
  </si>
  <si>
    <t>wt</t>
  </si>
  <si>
    <t>ESX4</t>
  </si>
  <si>
    <t>ESX4 compl</t>
  </si>
  <si>
    <t>delta esx4</t>
  </si>
  <si>
    <t>delta esx4 compl</t>
  </si>
  <si>
    <t>Uninfected</t>
  </si>
  <si>
    <t>WT</t>
  </si>
  <si>
    <t>ΔcpnT</t>
  </si>
  <si>
    <t>Complemented</t>
  </si>
  <si>
    <t>Δesx-1</t>
  </si>
  <si>
    <t>Δesx-2</t>
  </si>
  <si>
    <t>Δesx-4</t>
  </si>
  <si>
    <t>Δesx-2 ::complemented</t>
  </si>
  <si>
    <t>Δesx-4 :: complemented</t>
  </si>
  <si>
    <r>
      <t>Δ</t>
    </r>
    <r>
      <rPr>
        <b/>
        <i/>
        <sz val="10"/>
        <rFont val="Arial"/>
        <family val="2"/>
      </rPr>
      <t xml:space="preserve">cpnT </t>
    </r>
    <r>
      <rPr>
        <b/>
        <sz val="10"/>
        <rFont val="Arial"/>
        <family val="2"/>
      </rPr>
      <t>operon</t>
    </r>
  </si>
  <si>
    <r>
      <t>Δ</t>
    </r>
    <r>
      <rPr>
        <b/>
        <i/>
        <sz val="10"/>
        <rFont val="Arial"/>
        <family val="2"/>
      </rPr>
      <t>es</t>
    </r>
    <r>
      <rPr>
        <b/>
        <sz val="10"/>
        <rFont val="Arial"/>
        <family val="2"/>
      </rPr>
      <t>x-1</t>
    </r>
  </si>
  <si>
    <r>
      <t>Δ</t>
    </r>
    <r>
      <rPr>
        <b/>
        <i/>
        <sz val="10"/>
        <rFont val="Arial"/>
        <family val="2"/>
      </rPr>
      <t>es</t>
    </r>
    <r>
      <rPr>
        <b/>
        <sz val="10"/>
        <rFont val="Arial"/>
        <family val="2"/>
      </rPr>
      <t>x-2</t>
    </r>
  </si>
  <si>
    <r>
      <t>Δ</t>
    </r>
    <r>
      <rPr>
        <b/>
        <i/>
        <sz val="10"/>
        <rFont val="Arial"/>
        <family val="2"/>
      </rPr>
      <t>es</t>
    </r>
    <r>
      <rPr>
        <b/>
        <sz val="10"/>
        <rFont val="Arial"/>
        <family val="2"/>
      </rPr>
      <t>x-4</t>
    </r>
  </si>
  <si>
    <r>
      <t>Δ</t>
    </r>
    <r>
      <rPr>
        <b/>
        <i/>
        <sz val="10"/>
        <rFont val="Arial"/>
        <family val="2"/>
      </rPr>
      <t>esx-2 :: esx-2</t>
    </r>
    <r>
      <rPr>
        <b/>
        <sz val="10"/>
        <rFont val="Arial"/>
        <family val="2"/>
      </rPr>
      <t>-Mtb</t>
    </r>
  </si>
  <si>
    <r>
      <t>Δ</t>
    </r>
    <r>
      <rPr>
        <b/>
        <i/>
        <sz val="10"/>
        <rFont val="Arial"/>
        <family val="2"/>
      </rPr>
      <t xml:space="preserve">esx-4 </t>
    </r>
    <r>
      <rPr>
        <b/>
        <sz val="10"/>
        <rFont val="Arial"/>
        <family val="2"/>
      </rPr>
      <t xml:space="preserve">:: </t>
    </r>
    <r>
      <rPr>
        <b/>
        <i/>
        <sz val="10"/>
        <rFont val="Arial"/>
        <family val="2"/>
      </rPr>
      <t>esx-4</t>
    </r>
    <r>
      <rPr>
        <b/>
        <sz val="10"/>
        <rFont val="Arial"/>
        <family val="2"/>
      </rPr>
      <t>-Mtb</t>
    </r>
  </si>
  <si>
    <t>DIGITONIN</t>
  </si>
  <si>
    <t>TITRON X-100</t>
  </si>
  <si>
    <r>
      <t>Δ</t>
    </r>
    <r>
      <rPr>
        <b/>
        <i/>
        <sz val="10"/>
        <rFont val="Arial"/>
        <family val="2"/>
      </rPr>
      <t>esx-1</t>
    </r>
  </si>
  <si>
    <r>
      <t>Δ</t>
    </r>
    <r>
      <rPr>
        <b/>
        <i/>
        <sz val="10"/>
        <rFont val="Arial"/>
        <family val="2"/>
      </rPr>
      <t>esx-2</t>
    </r>
  </si>
  <si>
    <r>
      <t>Δ</t>
    </r>
    <r>
      <rPr>
        <b/>
        <i/>
        <sz val="10"/>
        <rFont val="Arial"/>
        <family val="2"/>
      </rPr>
      <t>esx-2 :: esx-2</t>
    </r>
  </si>
  <si>
    <r>
      <t>Δ</t>
    </r>
    <r>
      <rPr>
        <b/>
        <i/>
        <sz val="10"/>
        <rFont val="Arial"/>
        <family val="2"/>
      </rPr>
      <t>esx-4</t>
    </r>
  </si>
  <si>
    <r>
      <t>Δ</t>
    </r>
    <r>
      <rPr>
        <b/>
        <i/>
        <sz val="10"/>
        <rFont val="Arial"/>
        <family val="2"/>
      </rPr>
      <t xml:space="preserve">esx-4 </t>
    </r>
    <r>
      <rPr>
        <b/>
        <sz val="10"/>
        <rFont val="Arial"/>
        <family val="2"/>
      </rPr>
      <t xml:space="preserve">:: </t>
    </r>
    <r>
      <rPr>
        <b/>
        <i/>
        <sz val="10"/>
        <rFont val="Arial"/>
        <family val="2"/>
      </rPr>
      <t>esx-4</t>
    </r>
  </si>
  <si>
    <r>
      <t>Δ</t>
    </r>
    <r>
      <rPr>
        <b/>
        <i/>
        <sz val="10"/>
        <rFont val="Arial"/>
        <family val="2"/>
      </rPr>
      <t>esx-2</t>
    </r>
    <r>
      <rPr>
        <b/>
        <sz val="10"/>
        <rFont val="Arial"/>
        <family val="2"/>
      </rPr>
      <t>::</t>
    </r>
    <r>
      <rPr>
        <b/>
        <i/>
        <sz val="10"/>
        <rFont val="Arial"/>
        <family val="2"/>
      </rPr>
      <t>esx-2</t>
    </r>
  </si>
  <si>
    <r>
      <t>Δ</t>
    </r>
    <r>
      <rPr>
        <b/>
        <i/>
        <sz val="10"/>
        <rFont val="Arial"/>
        <family val="2"/>
      </rPr>
      <t>esx-4</t>
    </r>
    <r>
      <rPr>
        <b/>
        <sz val="10"/>
        <rFont val="Arial"/>
        <family val="2"/>
      </rPr>
      <t>::</t>
    </r>
    <r>
      <rPr>
        <b/>
        <i/>
        <sz val="10"/>
        <rFont val="Arial"/>
        <family val="2"/>
      </rPr>
      <t>esx-4</t>
    </r>
  </si>
  <si>
    <t>GALECTIN-3</t>
  </si>
  <si>
    <t>delta esx1</t>
  </si>
  <si>
    <t>delta esx2</t>
  </si>
  <si>
    <t>compl esx4</t>
  </si>
  <si>
    <t>H37Rv</t>
  </si>
  <si>
    <r>
      <rPr>
        <sz val="11"/>
        <color theme="1"/>
        <rFont val="Calibri"/>
        <family val="2"/>
      </rPr>
      <t>Δ</t>
    </r>
    <r>
      <rPr>
        <i/>
        <sz val="11"/>
        <color theme="1"/>
        <rFont val="Calibri"/>
        <family val="2"/>
        <scheme val="minor"/>
      </rPr>
      <t>cpnT</t>
    </r>
  </si>
  <si>
    <r>
      <t>Δ</t>
    </r>
    <r>
      <rPr>
        <i/>
        <sz val="11"/>
        <color theme="1"/>
        <rFont val="Calibri"/>
        <family val="2"/>
        <scheme val="minor"/>
      </rPr>
      <t>cpnT</t>
    </r>
    <r>
      <rPr>
        <sz val="11"/>
        <color theme="1"/>
        <rFont val="Calibri"/>
        <family val="2"/>
        <scheme val="minor"/>
      </rPr>
      <t xml:space="preserve"> + </t>
    </r>
    <r>
      <rPr>
        <i/>
        <sz val="11"/>
        <color theme="1"/>
        <rFont val="Calibri"/>
        <family val="2"/>
        <scheme val="minor"/>
      </rPr>
      <t>cpnT</t>
    </r>
  </si>
  <si>
    <r>
      <t>mc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6206</t>
    </r>
  </si>
  <si>
    <r>
      <rPr>
        <sz val="11"/>
        <color theme="1"/>
        <rFont val="Calibri"/>
        <family val="2"/>
      </rPr>
      <t>Δ</t>
    </r>
    <r>
      <rPr>
        <i/>
        <sz val="11"/>
        <color theme="1"/>
        <rFont val="Calibri"/>
        <family val="2"/>
        <scheme val="minor"/>
      </rPr>
      <t>cpnT</t>
    </r>
    <r>
      <rPr>
        <i/>
        <vertAlign val="subscript"/>
        <sz val="11"/>
        <color theme="1"/>
        <rFont val="Calibri"/>
        <family val="2"/>
        <scheme val="minor"/>
      </rPr>
      <t>op</t>
    </r>
  </si>
  <si>
    <r>
      <t>Δ</t>
    </r>
    <r>
      <rPr>
        <i/>
        <sz val="11"/>
        <color theme="1"/>
        <rFont val="Calibri"/>
        <family val="2"/>
        <scheme val="minor"/>
      </rPr>
      <t>cpnT</t>
    </r>
    <r>
      <rPr>
        <i/>
        <vertAlign val="subscript"/>
        <sz val="11"/>
        <color theme="1"/>
        <rFont val="Calibri"/>
        <family val="2"/>
        <scheme val="minor"/>
      </rPr>
      <t>op</t>
    </r>
    <r>
      <rPr>
        <sz val="11"/>
        <color theme="1"/>
        <rFont val="Calibri"/>
        <family val="2"/>
        <scheme val="minor"/>
      </rPr>
      <t xml:space="preserve"> + </t>
    </r>
    <r>
      <rPr>
        <i/>
        <sz val="11"/>
        <color theme="1"/>
        <rFont val="Calibri"/>
        <family val="2"/>
        <scheme val="minor"/>
      </rPr>
      <t>cpnT</t>
    </r>
    <r>
      <rPr>
        <i/>
        <vertAlign val="subscript"/>
        <sz val="11"/>
        <color theme="1"/>
        <rFont val="Calibri"/>
        <family val="2"/>
        <scheme val="minor"/>
      </rPr>
      <t>op</t>
    </r>
  </si>
  <si>
    <t>Pajuelo et 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</si>
</sst>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0" fillId="0" borderId="1" xfId="0" applyBorder="1"/>
    <xf numFmtId="0" fontId="5" fillId="0" borderId="2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5" fillId="0" borderId="4" xfId="0" applyFont="1" applyBorder="1" applyAlignment="1">
      <alignment horizontal="left"/>
    </xf>
    <xf numFmtId="0" fontId="4" fillId="0" borderId="0" xfId="0" applyFont="1" applyBorder="1"/>
    <xf numFmtId="0" fontId="4" fillId="0" borderId="5" xfId="0" applyFont="1" applyBorder="1"/>
    <xf numFmtId="0" fontId="5" fillId="0" borderId="6" xfId="0" applyFont="1" applyBorder="1" applyAlignment="1">
      <alignment horizontal="left"/>
    </xf>
    <xf numFmtId="0" fontId="4" fillId="0" borderId="7" xfId="0" applyFont="1" applyBorder="1"/>
    <xf numFmtId="0" fontId="4" fillId="0" borderId="8" xfId="0" applyFont="1" applyBorder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4" xfId="0" applyFont="1" applyBorder="1"/>
    <xf numFmtId="0" fontId="5" fillId="0" borderId="0" xfId="0" applyFont="1" applyBorder="1"/>
    <xf numFmtId="0" fontId="5" fillId="0" borderId="6" xfId="0" applyFont="1" applyBorder="1"/>
    <xf numFmtId="0" fontId="5" fillId="0" borderId="7" xfId="0" applyFont="1" applyBorder="1"/>
    <xf numFmtId="0" fontId="1" fillId="0" borderId="3" xfId="0" applyFont="1" applyBorder="1"/>
    <xf numFmtId="0" fontId="6" fillId="0" borderId="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0" fillId="0" borderId="9" xfId="0" applyBorder="1"/>
    <xf numFmtId="0" fontId="0" fillId="0" borderId="10" xfId="0" applyBorder="1"/>
    <xf numFmtId="0" fontId="8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321469</xdr:colOff>
      <xdr:row>4</xdr:row>
      <xdr:rowOff>128588</xdr:rowOff>
    </xdr:from>
    <xdr:to>
      <xdr:col>18</xdr:col>
      <xdr:colOff>237649</xdr:colOff>
      <xdr:row>39</xdr:row>
      <xdr:rowOff>29528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8688" y="890588"/>
          <a:ext cx="10238899" cy="65684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404813</xdr:colOff>
      <xdr:row>4</xdr:row>
      <xdr:rowOff>142875</xdr:rowOff>
    </xdr:from>
    <xdr:to>
      <xdr:col>20</xdr:col>
      <xdr:colOff>277654</xdr:colOff>
      <xdr:row>36</xdr:row>
      <xdr:rowOff>173355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813" y="904875"/>
          <a:ext cx="12017216" cy="6126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352425</xdr:colOff>
      <xdr:row>16</xdr:row>
      <xdr:rowOff>19050</xdr:rowOff>
    </xdr:from>
    <xdr:to>
      <xdr:col>9</xdr:col>
      <xdr:colOff>276225</xdr:colOff>
      <xdr:row>36</xdr:row>
      <xdr:rowOff>45787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3219450"/>
          <a:ext cx="3048000" cy="38367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552450</xdr:colOff>
      <xdr:row>11</xdr:row>
      <xdr:rowOff>47624</xdr:rowOff>
    </xdr:from>
    <xdr:to>
      <xdr:col>15</xdr:col>
      <xdr:colOff>197823</xdr:colOff>
      <xdr:row>27</xdr:row>
      <xdr:rowOff>190499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2295524"/>
          <a:ext cx="2693373" cy="319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5</xdr:row>
      <xdr:rowOff>161925</xdr:rowOff>
    </xdr:from>
    <xdr:to>
      <xdr:col>25</xdr:col>
      <xdr:colOff>38100</xdr:colOff>
      <xdr:row>31</xdr:row>
      <xdr:rowOff>47625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266825"/>
          <a:ext cx="14516100" cy="48387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66675</xdr:colOff>
      <xdr:row>12</xdr:row>
      <xdr:rowOff>138256</xdr:rowOff>
    </xdr:from>
    <xdr:to>
      <xdr:col>14</xdr:col>
      <xdr:colOff>57150</xdr:colOff>
      <xdr:row>31</xdr:row>
      <xdr:rowOff>66676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2576656"/>
          <a:ext cx="3038475" cy="3547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20</xdr:col>
      <xdr:colOff>312420</xdr:colOff>
      <xdr:row>38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11894820" cy="684276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304799</xdr:colOff>
      <xdr:row>10</xdr:row>
      <xdr:rowOff>146504</xdr:rowOff>
    </xdr:from>
    <xdr:to>
      <xdr:col>14</xdr:col>
      <xdr:colOff>209550</xdr:colOff>
      <xdr:row>33</xdr:row>
      <xdr:rowOff>170695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199" y="2203904"/>
          <a:ext cx="2952751" cy="4405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257175</xdr:colOff>
      <xdr:row>11</xdr:row>
      <xdr:rowOff>47624</xdr:rowOff>
    </xdr:from>
    <xdr:to>
      <xdr:col>14</xdr:col>
      <xdr:colOff>473319</xdr:colOff>
      <xdr:row>31</xdr:row>
      <xdr:rowOff>95249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2295524"/>
          <a:ext cx="3264144" cy="385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95249</xdr:colOff>
      <xdr:row>0</xdr:row>
      <xdr:rowOff>247650</xdr:rowOff>
    </xdr:from>
    <xdr:to>
      <xdr:col>15</xdr:col>
      <xdr:colOff>257174</xdr:colOff>
      <xdr:row>35</xdr:row>
      <xdr:rowOff>22550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49" y="247650"/>
          <a:ext cx="2600325" cy="659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76200</xdr:colOff>
      <xdr:row>6</xdr:row>
      <xdr:rowOff>57150</xdr:rowOff>
    </xdr:from>
    <xdr:to>
      <xdr:col>20</xdr:col>
      <xdr:colOff>226704</xdr:colOff>
      <xdr:row>30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00" y="1352550"/>
          <a:ext cx="3808104" cy="466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228600</xdr:colOff>
      <xdr:row>5</xdr:row>
      <xdr:rowOff>123824</xdr:rowOff>
    </xdr:from>
    <xdr:to>
      <xdr:col>20</xdr:col>
      <xdr:colOff>370082</xdr:colOff>
      <xdr:row>24</xdr:row>
      <xdr:rowOff>19049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1228724"/>
          <a:ext cx="6847082" cy="3514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561975</xdr:colOff>
      <xdr:row>4</xdr:row>
      <xdr:rowOff>95250</xdr:rowOff>
    </xdr:from>
    <xdr:to>
      <xdr:col>14</xdr:col>
      <xdr:colOff>584835</xdr:colOff>
      <xdr:row>23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8375" y="1009650"/>
          <a:ext cx="3070860" cy="3543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3</xdr:row>
      <xdr:rowOff>133350</xdr:rowOff>
    </xdr:from>
    <xdr:to>
      <xdr:col>19</xdr:col>
      <xdr:colOff>274320</xdr:colOff>
      <xdr:row>38</xdr:row>
      <xdr:rowOff>102870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D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857250"/>
          <a:ext cx="11170920" cy="663702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523874</xdr:colOff>
      <xdr:row>3</xdr:row>
      <xdr:rowOff>114300</xdr:rowOff>
    </xdr:from>
    <xdr:to>
      <xdr:col>11</xdr:col>
      <xdr:colOff>428625</xdr:colOff>
      <xdr:row>21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2898"/>
        <a:stretch/>
      </xdr:blipFill>
      <xdr:spPr bwMode="auto">
        <a:xfrm>
          <a:off x="4829174" y="838200"/>
          <a:ext cx="2952751" cy="3409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438150</xdr:colOff>
      <xdr:row>21</xdr:row>
      <xdr:rowOff>57150</xdr:rowOff>
    </xdr:from>
    <xdr:to>
      <xdr:col>11</xdr:col>
      <xdr:colOff>515696</xdr:colOff>
      <xdr:row>38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41"/>
        <a:stretch/>
      </xdr:blipFill>
      <xdr:spPr bwMode="auto">
        <a:xfrm>
          <a:off x="4743450" y="4210050"/>
          <a:ext cx="3125546" cy="3409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2</xdr:row>
      <xdr:rowOff>57150</xdr:rowOff>
    </xdr:from>
    <xdr:to>
      <xdr:col>21</xdr:col>
      <xdr:colOff>128657</xdr:colOff>
      <xdr:row>36</xdr:row>
      <xdr:rowOff>170497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F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" y="590550"/>
          <a:ext cx="11796782" cy="659034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18</xdr:col>
      <xdr:colOff>502920</xdr:colOff>
      <xdr:row>38</xdr:row>
      <xdr:rowOff>129540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914400"/>
          <a:ext cx="10866120" cy="6606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zoomScale="80" zoomScaleNormal="80" workbookViewId="0">
      <selection activeCell="A2" sqref="A2"/>
    </sheetView>
  </sheetViews>
  <sheetFormatPr defaultRowHeight="15" x14ac:dyDescent="0.25"/>
  <sheetData>
    <row r="1" spans="1:1" ht="21" x14ac:dyDescent="0.35">
      <c r="A1" s="1" t="s">
        <v>0</v>
      </c>
    </row>
    <row r="2" spans="1:1" ht="21" x14ac:dyDescent="0.35">
      <c r="A2" s="1" t="s">
        <v>70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zoomScale="90" zoomScaleNormal="90" workbookViewId="0">
      <selection activeCell="A2" sqref="A2"/>
    </sheetView>
  </sheetViews>
  <sheetFormatPr defaultRowHeight="15" x14ac:dyDescent="0.25"/>
  <sheetData>
    <row r="1" spans="1:1" ht="21" x14ac:dyDescent="0.35">
      <c r="A1" s="1" t="s">
        <v>0</v>
      </c>
    </row>
    <row r="2" spans="1:1" ht="21" x14ac:dyDescent="0.35">
      <c r="A2" s="1" t="s">
        <v>70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workbookViewId="0">
      <selection activeCell="A2" sqref="A2"/>
    </sheetView>
  </sheetViews>
  <sheetFormatPr defaultRowHeight="15" x14ac:dyDescent="0.25"/>
  <cols>
    <col min="2" max="2" width="43.140625" customWidth="1"/>
    <col min="3" max="4" width="12.85546875" customWidth="1"/>
    <col min="5" max="5" width="14" customWidth="1"/>
    <col min="6" max="6" width="15" customWidth="1"/>
    <col min="7" max="7" width="13.5703125" customWidth="1"/>
  </cols>
  <sheetData>
    <row r="1" spans="1:12" ht="21" x14ac:dyDescent="0.35">
      <c r="A1" s="1" t="s">
        <v>0</v>
      </c>
    </row>
    <row r="2" spans="1:12" ht="21" x14ac:dyDescent="0.35">
      <c r="A2" s="1" t="s">
        <v>70</v>
      </c>
    </row>
    <row r="5" spans="1:12" x14ac:dyDescent="0.25">
      <c r="B5" s="2"/>
      <c r="C5" s="3" t="s">
        <v>6</v>
      </c>
      <c r="D5" s="3" t="s">
        <v>1</v>
      </c>
      <c r="E5" s="3" t="s">
        <v>2</v>
      </c>
      <c r="F5" s="3" t="s">
        <v>3</v>
      </c>
      <c r="G5" s="3" t="s">
        <v>4</v>
      </c>
      <c r="H5" s="3" t="s">
        <v>5</v>
      </c>
      <c r="I5" s="4"/>
      <c r="J5" s="4"/>
      <c r="K5" s="5"/>
      <c r="L5" s="5"/>
    </row>
    <row r="6" spans="1:12" x14ac:dyDescent="0.25">
      <c r="B6" s="6" t="s">
        <v>7</v>
      </c>
      <c r="C6" s="7">
        <v>24</v>
      </c>
      <c r="D6" s="7">
        <v>2</v>
      </c>
      <c r="E6" s="7">
        <v>20</v>
      </c>
      <c r="F6" s="7">
        <v>3</v>
      </c>
      <c r="G6" s="7">
        <v>24</v>
      </c>
      <c r="H6" s="7"/>
      <c r="I6" s="7"/>
      <c r="J6" s="7"/>
      <c r="K6" s="8"/>
      <c r="L6" s="8"/>
    </row>
    <row r="7" spans="1:12" x14ac:dyDescent="0.25">
      <c r="B7" s="6" t="s">
        <v>8</v>
      </c>
      <c r="C7" s="7">
        <v>34</v>
      </c>
      <c r="D7" s="7">
        <v>38</v>
      </c>
      <c r="E7" s="7">
        <v>40</v>
      </c>
      <c r="F7" s="7">
        <v>35</v>
      </c>
      <c r="G7" s="7">
        <v>36</v>
      </c>
      <c r="H7" s="7">
        <v>13</v>
      </c>
      <c r="I7" s="7"/>
      <c r="J7" s="7"/>
      <c r="K7" s="8"/>
      <c r="L7" s="8"/>
    </row>
    <row r="8" spans="1:12" x14ac:dyDescent="0.25">
      <c r="B8" s="9" t="s">
        <v>8</v>
      </c>
      <c r="C8" s="10">
        <f>C6/C7</f>
        <v>0.70588235294117652</v>
      </c>
      <c r="D8" s="10">
        <f t="shared" ref="D8:H8" si="0">D6/D7</f>
        <v>5.2631578947368418E-2</v>
      </c>
      <c r="E8" s="10">
        <f t="shared" si="0"/>
        <v>0.5</v>
      </c>
      <c r="F8" s="10">
        <f t="shared" si="0"/>
        <v>8.5714285714285715E-2</v>
      </c>
      <c r="G8" s="10">
        <f t="shared" si="0"/>
        <v>0.66666666666666663</v>
      </c>
      <c r="H8" s="10">
        <f t="shared" si="0"/>
        <v>0</v>
      </c>
      <c r="I8" s="10"/>
      <c r="J8" s="10"/>
      <c r="K8" s="11"/>
      <c r="L8" s="11"/>
    </row>
    <row r="10" spans="1:12" x14ac:dyDescent="0.25">
      <c r="B10" s="2"/>
      <c r="C10" s="3" t="s">
        <v>6</v>
      </c>
      <c r="D10" s="3" t="s">
        <v>1</v>
      </c>
      <c r="E10" s="3" t="s">
        <v>2</v>
      </c>
      <c r="F10" s="3" t="s">
        <v>3</v>
      </c>
      <c r="G10" s="3" t="s">
        <v>4</v>
      </c>
      <c r="H10" s="3" t="s">
        <v>5</v>
      </c>
      <c r="I10" s="4"/>
      <c r="J10" s="4"/>
      <c r="K10" s="4"/>
      <c r="L10" s="5"/>
    </row>
    <row r="11" spans="1:12" x14ac:dyDescent="0.25">
      <c r="B11" s="6" t="s">
        <v>7</v>
      </c>
      <c r="C11" s="7">
        <v>36</v>
      </c>
      <c r="D11" s="7">
        <v>4</v>
      </c>
      <c r="E11" s="7">
        <v>6</v>
      </c>
      <c r="F11" s="7">
        <v>4</v>
      </c>
      <c r="G11" s="7">
        <v>34</v>
      </c>
      <c r="H11" s="7">
        <v>11</v>
      </c>
      <c r="I11" s="7"/>
      <c r="J11" s="7"/>
      <c r="K11" s="7"/>
      <c r="L11" s="8"/>
    </row>
    <row r="12" spans="1:12" x14ac:dyDescent="0.25">
      <c r="B12" s="6" t="s">
        <v>8</v>
      </c>
      <c r="C12" s="7">
        <v>56</v>
      </c>
      <c r="D12" s="7">
        <v>51</v>
      </c>
      <c r="E12" s="7">
        <v>14</v>
      </c>
      <c r="F12" s="7">
        <v>51</v>
      </c>
      <c r="G12" s="7">
        <v>51</v>
      </c>
      <c r="H12" s="7">
        <v>51</v>
      </c>
      <c r="I12" s="7"/>
      <c r="J12" s="7"/>
      <c r="K12" s="7"/>
      <c r="L12" s="8"/>
    </row>
    <row r="13" spans="1:12" x14ac:dyDescent="0.25">
      <c r="B13" s="6" t="s">
        <v>9</v>
      </c>
      <c r="C13" s="7">
        <f>C11/C12</f>
        <v>0.6428571428571429</v>
      </c>
      <c r="D13" s="7">
        <f t="shared" ref="D13:H13" si="1">D11/D12</f>
        <v>7.8431372549019607E-2</v>
      </c>
      <c r="E13" s="7">
        <f t="shared" si="1"/>
        <v>0.42857142857142855</v>
      </c>
      <c r="F13" s="7">
        <f t="shared" si="1"/>
        <v>7.8431372549019607E-2</v>
      </c>
      <c r="G13" s="7">
        <f t="shared" si="1"/>
        <v>0.66666666666666663</v>
      </c>
      <c r="H13" s="7">
        <f t="shared" si="1"/>
        <v>0.21568627450980393</v>
      </c>
      <c r="I13" s="7"/>
      <c r="J13" s="7"/>
      <c r="K13" s="7"/>
      <c r="L13" s="8"/>
    </row>
    <row r="14" spans="1:12" x14ac:dyDescent="0.25">
      <c r="B14" s="9"/>
      <c r="C14" s="10">
        <f>C13*100</f>
        <v>64.285714285714292</v>
      </c>
      <c r="D14" s="10">
        <f t="shared" ref="D14:H14" si="2">D13*100</f>
        <v>7.8431372549019605</v>
      </c>
      <c r="E14" s="10">
        <f t="shared" si="2"/>
        <v>42.857142857142854</v>
      </c>
      <c r="F14" s="10">
        <f t="shared" si="2"/>
        <v>7.8431372549019605</v>
      </c>
      <c r="G14" s="10">
        <f t="shared" si="2"/>
        <v>66.666666666666657</v>
      </c>
      <c r="H14" s="10">
        <f t="shared" si="2"/>
        <v>21.568627450980394</v>
      </c>
      <c r="I14" s="10"/>
      <c r="J14" s="10"/>
      <c r="K14" s="10"/>
      <c r="L14" s="11"/>
    </row>
    <row r="17" spans="2:4" x14ac:dyDescent="0.25">
      <c r="B17" s="12" t="s">
        <v>6</v>
      </c>
      <c r="C17" s="13">
        <v>64.285709999999995</v>
      </c>
      <c r="D17" s="14">
        <v>70</v>
      </c>
    </row>
    <row r="18" spans="2:4" x14ac:dyDescent="0.25">
      <c r="B18" s="15" t="s">
        <v>1</v>
      </c>
      <c r="C18" s="16">
        <v>7.8431369999999996</v>
      </c>
      <c r="D18" s="17">
        <v>5.2</v>
      </c>
    </row>
    <row r="19" spans="2:4" x14ac:dyDescent="0.25">
      <c r="B19" s="15" t="s">
        <v>2</v>
      </c>
      <c r="C19" s="16">
        <v>42.857140000000001</v>
      </c>
      <c r="D19" s="17">
        <v>50</v>
      </c>
    </row>
    <row r="20" spans="2:4" x14ac:dyDescent="0.25">
      <c r="B20" s="15" t="s">
        <v>3</v>
      </c>
      <c r="C20" s="16">
        <v>7.8431369999999996</v>
      </c>
      <c r="D20" s="17">
        <v>8.5</v>
      </c>
    </row>
    <row r="21" spans="2:4" x14ac:dyDescent="0.25">
      <c r="B21" s="15" t="s">
        <v>4</v>
      </c>
      <c r="C21" s="16">
        <v>66.666669999999996</v>
      </c>
      <c r="D21" s="17">
        <v>66</v>
      </c>
    </row>
    <row r="22" spans="2:4" x14ac:dyDescent="0.25">
      <c r="B22" s="18" t="s">
        <v>5</v>
      </c>
      <c r="C22" s="19">
        <v>21.568629999999999</v>
      </c>
      <c r="D22" s="20">
        <v>0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3"/>
  <sheetViews>
    <sheetView workbookViewId="0">
      <selection activeCell="A2" sqref="A2"/>
    </sheetView>
  </sheetViews>
  <sheetFormatPr defaultRowHeight="15" x14ac:dyDescent="0.25"/>
  <sheetData>
    <row r="1" spans="1:7" ht="21" x14ac:dyDescent="0.35">
      <c r="A1" s="1" t="s">
        <v>0</v>
      </c>
    </row>
    <row r="2" spans="1:7" ht="21" x14ac:dyDescent="0.35">
      <c r="A2" s="1" t="s">
        <v>70</v>
      </c>
    </row>
    <row r="5" spans="1:7" x14ac:dyDescent="0.25">
      <c r="C5" s="52" t="s">
        <v>31</v>
      </c>
      <c r="D5" s="52"/>
    </row>
    <row r="6" spans="1:7" x14ac:dyDescent="0.25">
      <c r="C6" s="21" t="s">
        <v>11</v>
      </c>
      <c r="D6" s="22" t="s">
        <v>12</v>
      </c>
      <c r="E6" t="s">
        <v>13</v>
      </c>
      <c r="F6" t="s">
        <v>14</v>
      </c>
      <c r="G6" t="s">
        <v>15</v>
      </c>
    </row>
    <row r="7" spans="1:7" x14ac:dyDescent="0.25">
      <c r="B7" t="s">
        <v>19</v>
      </c>
      <c r="C7" s="23">
        <v>97</v>
      </c>
      <c r="D7" s="23">
        <v>23</v>
      </c>
      <c r="E7">
        <f>(D7/C7)*100</f>
        <v>23.711340206185564</v>
      </c>
      <c r="F7">
        <f>AVERAGE(E7:E8)</f>
        <v>20.366308400965124</v>
      </c>
      <c r="G7">
        <f>STDEV(E7:E8)</f>
        <v>4.7305893455120849</v>
      </c>
    </row>
    <row r="8" spans="1:7" x14ac:dyDescent="0.25">
      <c r="B8" t="s">
        <v>21</v>
      </c>
      <c r="C8" s="23">
        <v>94</v>
      </c>
      <c r="D8" s="23">
        <v>16</v>
      </c>
      <c r="E8">
        <f>(D8/C8)*100</f>
        <v>17.021276595744681</v>
      </c>
    </row>
    <row r="9" spans="1:7" x14ac:dyDescent="0.25">
      <c r="C9" s="23"/>
      <c r="D9" s="23"/>
    </row>
    <row r="10" spans="1:7" x14ac:dyDescent="0.25">
      <c r="C10" s="52" t="s">
        <v>23</v>
      </c>
      <c r="D10" s="52"/>
    </row>
    <row r="11" spans="1:7" x14ac:dyDescent="0.25">
      <c r="C11" s="21" t="s">
        <v>11</v>
      </c>
      <c r="D11" s="22" t="s">
        <v>12</v>
      </c>
      <c r="E11" t="s">
        <v>13</v>
      </c>
      <c r="F11" t="s">
        <v>14</v>
      </c>
      <c r="G11" t="s">
        <v>15</v>
      </c>
    </row>
    <row r="12" spans="1:7" x14ac:dyDescent="0.25">
      <c r="B12" t="s">
        <v>19</v>
      </c>
      <c r="C12" s="23">
        <v>61</v>
      </c>
      <c r="D12" s="23">
        <v>1</v>
      </c>
      <c r="E12">
        <f>(D12/C12)*100</f>
        <v>1.639344262295082</v>
      </c>
      <c r="F12">
        <f>AVERAGE(E12:E13)</f>
        <v>3.3620450125034735</v>
      </c>
      <c r="G12">
        <f>STDEV(E12:E13)</f>
        <v>2.4362667648550129</v>
      </c>
    </row>
    <row r="13" spans="1:7" x14ac:dyDescent="0.25">
      <c r="B13" t="s">
        <v>21</v>
      </c>
      <c r="C13" s="23">
        <v>59</v>
      </c>
      <c r="D13" s="23">
        <v>3</v>
      </c>
      <c r="E13">
        <f>(D13/C13)*100</f>
        <v>5.0847457627118651</v>
      </c>
    </row>
    <row r="14" spans="1:7" x14ac:dyDescent="0.25">
      <c r="C14" s="23"/>
      <c r="D14" s="23"/>
    </row>
    <row r="15" spans="1:7" x14ac:dyDescent="0.25">
      <c r="C15" s="52" t="s">
        <v>61</v>
      </c>
      <c r="D15" s="52"/>
    </row>
    <row r="16" spans="1:7" x14ac:dyDescent="0.25">
      <c r="C16" s="21" t="s">
        <v>11</v>
      </c>
      <c r="D16" s="22" t="s">
        <v>12</v>
      </c>
      <c r="E16" t="s">
        <v>13</v>
      </c>
      <c r="F16" t="s">
        <v>14</v>
      </c>
      <c r="G16" t="s">
        <v>15</v>
      </c>
    </row>
    <row r="17" spans="2:7" x14ac:dyDescent="0.25">
      <c r="B17" t="s">
        <v>19</v>
      </c>
      <c r="C17" s="23">
        <v>77</v>
      </c>
      <c r="D17" s="23">
        <v>17</v>
      </c>
      <c r="E17">
        <f>(D17/C17)*100</f>
        <v>22.077922077922079</v>
      </c>
      <c r="F17">
        <f>AVERAGE(E17:E18)</f>
        <v>24.134199134199136</v>
      </c>
      <c r="G17">
        <f>STDEV(E17:E18)</f>
        <v>2.9080149009836385</v>
      </c>
    </row>
    <row r="18" spans="2:7" x14ac:dyDescent="0.25">
      <c r="B18" t="s">
        <v>21</v>
      </c>
      <c r="C18" s="23">
        <v>84</v>
      </c>
      <c r="D18" s="23">
        <v>22</v>
      </c>
      <c r="E18">
        <f>(D18/C18)*100</f>
        <v>26.190476190476193</v>
      </c>
    </row>
    <row r="19" spans="2:7" x14ac:dyDescent="0.25">
      <c r="C19" s="23"/>
      <c r="D19" s="23"/>
    </row>
    <row r="20" spans="2:7" x14ac:dyDescent="0.25">
      <c r="C20" s="52" t="s">
        <v>62</v>
      </c>
      <c r="D20" s="52"/>
    </row>
    <row r="21" spans="2:7" x14ac:dyDescent="0.25">
      <c r="C21" s="21" t="s">
        <v>11</v>
      </c>
      <c r="D21" s="22" t="s">
        <v>12</v>
      </c>
      <c r="E21" t="s">
        <v>13</v>
      </c>
      <c r="F21" t="s">
        <v>14</v>
      </c>
      <c r="G21" t="s">
        <v>15</v>
      </c>
    </row>
    <row r="22" spans="2:7" x14ac:dyDescent="0.25">
      <c r="B22" t="s">
        <v>19</v>
      </c>
      <c r="C22" s="23">
        <v>78</v>
      </c>
      <c r="D22" s="23">
        <v>21</v>
      </c>
      <c r="E22">
        <f>(D22/C22)*100</f>
        <v>26.923076923076923</v>
      </c>
      <c r="F22">
        <f>AVERAGE(E22:E23)</f>
        <v>23.044871794871796</v>
      </c>
      <c r="G22">
        <f>STDEV(E22:E23)</f>
        <v>5.484610289972573</v>
      </c>
    </row>
    <row r="23" spans="2:7" x14ac:dyDescent="0.25">
      <c r="B23" t="s">
        <v>21</v>
      </c>
      <c r="C23" s="23">
        <v>120</v>
      </c>
      <c r="D23" s="23">
        <v>23</v>
      </c>
      <c r="E23">
        <f>(D23/C23)*100</f>
        <v>19.166666666666668</v>
      </c>
    </row>
    <row r="24" spans="2:7" x14ac:dyDescent="0.25">
      <c r="C24" s="23"/>
      <c r="D24" s="23"/>
    </row>
    <row r="25" spans="2:7" x14ac:dyDescent="0.25">
      <c r="C25" s="52" t="s">
        <v>34</v>
      </c>
      <c r="D25" s="52"/>
    </row>
    <row r="26" spans="2:7" x14ac:dyDescent="0.25">
      <c r="C26" s="21" t="s">
        <v>11</v>
      </c>
      <c r="D26" s="22" t="s">
        <v>12</v>
      </c>
      <c r="E26" t="s">
        <v>13</v>
      </c>
      <c r="F26" t="s">
        <v>14</v>
      </c>
      <c r="G26" t="s">
        <v>15</v>
      </c>
    </row>
    <row r="27" spans="2:7" x14ac:dyDescent="0.25">
      <c r="B27" t="s">
        <v>19</v>
      </c>
      <c r="C27" s="23">
        <v>65</v>
      </c>
      <c r="D27" s="23">
        <v>4</v>
      </c>
      <c r="E27">
        <f>(D27/C27)*100</f>
        <v>6.1538461538461542</v>
      </c>
      <c r="F27">
        <f>AVERAGE(E27:E28)</f>
        <v>5.1895991332611047</v>
      </c>
      <c r="G27">
        <f>STDEV(E27:E28)</f>
        <v>1.3636512139892278</v>
      </c>
    </row>
    <row r="28" spans="2:7" x14ac:dyDescent="0.25">
      <c r="B28" t="s">
        <v>21</v>
      </c>
      <c r="C28" s="23">
        <v>71</v>
      </c>
      <c r="D28" s="23">
        <v>3</v>
      </c>
      <c r="E28">
        <f>(D28/C28)*100</f>
        <v>4.225352112676056</v>
      </c>
    </row>
    <row r="29" spans="2:7" x14ac:dyDescent="0.25">
      <c r="C29" s="23"/>
      <c r="D29" s="23"/>
    </row>
    <row r="30" spans="2:7" x14ac:dyDescent="0.25">
      <c r="C30" s="52" t="s">
        <v>63</v>
      </c>
      <c r="D30" s="52"/>
    </row>
    <row r="31" spans="2:7" x14ac:dyDescent="0.25">
      <c r="C31" s="21" t="s">
        <v>11</v>
      </c>
      <c r="D31" s="22" t="s">
        <v>12</v>
      </c>
      <c r="E31" t="s">
        <v>13</v>
      </c>
      <c r="F31" t="s">
        <v>14</v>
      </c>
      <c r="G31" t="s">
        <v>15</v>
      </c>
    </row>
    <row r="32" spans="2:7" x14ac:dyDescent="0.25">
      <c r="B32" t="s">
        <v>19</v>
      </c>
      <c r="C32" s="23">
        <v>67</v>
      </c>
      <c r="D32" s="23">
        <v>14</v>
      </c>
      <c r="E32">
        <f>(D32/C32)*100</f>
        <v>20.8955223880597</v>
      </c>
      <c r="F32">
        <f>AVERAGE(E32:E33)</f>
        <v>26.28109452736318</v>
      </c>
      <c r="G32">
        <f>STDEV(E32:E33)</f>
        <v>7.6163491605416924</v>
      </c>
    </row>
    <row r="33" spans="2:5" x14ac:dyDescent="0.25">
      <c r="B33" t="s">
        <v>21</v>
      </c>
      <c r="C33" s="23">
        <v>60</v>
      </c>
      <c r="D33" s="23">
        <v>19</v>
      </c>
      <c r="E33">
        <f>(D33/C33)*100</f>
        <v>31.666666666666664</v>
      </c>
    </row>
  </sheetData>
  <mergeCells count="6">
    <mergeCell ref="C30:D30"/>
    <mergeCell ref="C5:D5"/>
    <mergeCell ref="C10:D10"/>
    <mergeCell ref="C15:D15"/>
    <mergeCell ref="C20:D20"/>
    <mergeCell ref="C25:D2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defaultRowHeight="15" x14ac:dyDescent="0.25"/>
  <sheetData>
    <row r="1" spans="1:1" ht="21" x14ac:dyDescent="0.35">
      <c r="A1" s="1" t="s">
        <v>0</v>
      </c>
    </row>
    <row r="2" spans="1:1" ht="21" x14ac:dyDescent="0.35">
      <c r="A2" s="1" t="s">
        <v>70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0"/>
  <sheetViews>
    <sheetView workbookViewId="0">
      <selection activeCell="A2" sqref="A2"/>
    </sheetView>
  </sheetViews>
  <sheetFormatPr defaultRowHeight="15" x14ac:dyDescent="0.25"/>
  <sheetData>
    <row r="1" spans="1:14" ht="21" x14ac:dyDescent="0.35">
      <c r="A1" s="1" t="s">
        <v>0</v>
      </c>
    </row>
    <row r="2" spans="1:14" ht="21" x14ac:dyDescent="0.35">
      <c r="A2" s="1" t="s">
        <v>70</v>
      </c>
    </row>
    <row r="6" spans="1:14" x14ac:dyDescent="0.25">
      <c r="C6" s="52" t="s">
        <v>10</v>
      </c>
      <c r="D6" s="52"/>
    </row>
    <row r="7" spans="1:14" x14ac:dyDescent="0.25">
      <c r="C7" s="21" t="s">
        <v>11</v>
      </c>
      <c r="D7" s="22" t="s">
        <v>12</v>
      </c>
      <c r="E7" t="s">
        <v>13</v>
      </c>
      <c r="F7" t="s">
        <v>14</v>
      </c>
      <c r="G7" t="s">
        <v>15</v>
      </c>
      <c r="K7" t="s">
        <v>10</v>
      </c>
      <c r="L7" t="s">
        <v>16</v>
      </c>
      <c r="M7" t="s">
        <v>17</v>
      </c>
      <c r="N7" t="s">
        <v>18</v>
      </c>
    </row>
    <row r="8" spans="1:14" x14ac:dyDescent="0.25">
      <c r="B8" t="s">
        <v>19</v>
      </c>
      <c r="C8" s="23">
        <v>292</v>
      </c>
      <c r="D8" s="23">
        <v>117</v>
      </c>
      <c r="E8">
        <f>(D8/C8)*100</f>
        <v>40.06849315068493</v>
      </c>
      <c r="F8">
        <f>AVERAGE(E8:E10)</f>
        <v>36.061012088409349</v>
      </c>
      <c r="G8">
        <f>STDEV(E8:E10)</f>
        <v>4.6567450023284742</v>
      </c>
      <c r="J8" t="s">
        <v>20</v>
      </c>
      <c r="K8">
        <f>F8</f>
        <v>36.061012088409349</v>
      </c>
      <c r="L8">
        <f>F13</f>
        <v>1.7291346646185357</v>
      </c>
      <c r="M8">
        <f>F18</f>
        <v>32.14869376063406</v>
      </c>
      <c r="N8">
        <f>F23</f>
        <v>34.506547793241488</v>
      </c>
    </row>
    <row r="9" spans="1:14" x14ac:dyDescent="0.25">
      <c r="B9" t="s">
        <v>21</v>
      </c>
      <c r="C9" s="23">
        <v>294</v>
      </c>
      <c r="D9" s="23">
        <v>91</v>
      </c>
      <c r="E9">
        <f>(D9/C9)*100</f>
        <v>30.952380952380953</v>
      </c>
      <c r="J9" t="s">
        <v>15</v>
      </c>
      <c r="K9">
        <f>G8</f>
        <v>4.6567450023284742</v>
      </c>
      <c r="L9">
        <f>G13</f>
        <v>0.82145553110337555</v>
      </c>
      <c r="M9">
        <f>G18</f>
        <v>5.1783877352228789</v>
      </c>
      <c r="N9">
        <f>G23</f>
        <v>2.6984234178008704</v>
      </c>
    </row>
    <row r="10" spans="1:14" x14ac:dyDescent="0.25">
      <c r="B10" t="s">
        <v>22</v>
      </c>
      <c r="C10" s="23">
        <v>296</v>
      </c>
      <c r="D10" s="23">
        <v>110</v>
      </c>
      <c r="E10">
        <f>(D10/C10)*100</f>
        <v>37.162162162162161</v>
      </c>
    </row>
    <row r="11" spans="1:14" x14ac:dyDescent="0.25">
      <c r="C11" s="52" t="s">
        <v>23</v>
      </c>
      <c r="D11" s="52"/>
    </row>
    <row r="12" spans="1:14" x14ac:dyDescent="0.25">
      <c r="C12" s="21" t="s">
        <v>11</v>
      </c>
      <c r="D12" s="22" t="s">
        <v>12</v>
      </c>
      <c r="E12" t="s">
        <v>13</v>
      </c>
      <c r="F12" t="s">
        <v>14</v>
      </c>
      <c r="G12" t="s">
        <v>15</v>
      </c>
    </row>
    <row r="13" spans="1:14" x14ac:dyDescent="0.25">
      <c r="B13" t="s">
        <v>19</v>
      </c>
      <c r="C13" s="23">
        <v>124</v>
      </c>
      <c r="D13" s="23">
        <v>1</v>
      </c>
      <c r="E13">
        <f>(D13/C13)*100</f>
        <v>0.80645161290322576</v>
      </c>
      <c r="F13">
        <f>AVERAGE(E13:E15)</f>
        <v>1.7291346646185357</v>
      </c>
      <c r="G13">
        <f>STDEV(E13:E15)</f>
        <v>0.82145553110337555</v>
      </c>
    </row>
    <row r="14" spans="1:14" x14ac:dyDescent="0.25">
      <c r="B14" t="s">
        <v>21</v>
      </c>
      <c r="C14" s="23">
        <v>150</v>
      </c>
      <c r="D14" s="23">
        <v>3</v>
      </c>
      <c r="E14">
        <f>(D14/C14)*100</f>
        <v>2</v>
      </c>
      <c r="H14" t="s">
        <v>24</v>
      </c>
    </row>
    <row r="15" spans="1:14" x14ac:dyDescent="0.25">
      <c r="B15" t="s">
        <v>22</v>
      </c>
      <c r="C15" s="23">
        <v>84</v>
      </c>
      <c r="D15" s="23">
        <v>2</v>
      </c>
      <c r="E15">
        <f>(D15/C15)*100</f>
        <v>2.3809523809523809</v>
      </c>
    </row>
    <row r="16" spans="1:14" x14ac:dyDescent="0.25">
      <c r="C16" s="52" t="s">
        <v>25</v>
      </c>
      <c r="D16" s="52"/>
    </row>
    <row r="17" spans="2:11" x14ac:dyDescent="0.25">
      <c r="C17" s="21" t="s">
        <v>11</v>
      </c>
      <c r="D17" s="22" t="s">
        <v>12</v>
      </c>
      <c r="E17" t="s">
        <v>13</v>
      </c>
      <c r="F17" t="s">
        <v>14</v>
      </c>
      <c r="G17" t="s">
        <v>15</v>
      </c>
    </row>
    <row r="18" spans="2:11" x14ac:dyDescent="0.25">
      <c r="B18" t="s">
        <v>19</v>
      </c>
      <c r="C18" s="23">
        <v>175</v>
      </c>
      <c r="D18" s="23">
        <v>59</v>
      </c>
      <c r="E18">
        <f>(D18/C18)*100</f>
        <v>33.714285714285715</v>
      </c>
      <c r="F18">
        <f>AVERAGE(E18:E20)</f>
        <v>32.14869376063406</v>
      </c>
      <c r="G18">
        <f>STDEV(E18:E20)</f>
        <v>5.1783877352228789</v>
      </c>
    </row>
    <row r="19" spans="2:11" x14ac:dyDescent="0.25">
      <c r="B19" t="s">
        <v>21</v>
      </c>
      <c r="C19" s="23">
        <v>198</v>
      </c>
      <c r="D19" s="23">
        <v>72</v>
      </c>
      <c r="E19">
        <f>(D19/C19)*100</f>
        <v>36.363636363636367</v>
      </c>
    </row>
    <row r="20" spans="2:11" x14ac:dyDescent="0.25">
      <c r="B20" t="s">
        <v>22</v>
      </c>
      <c r="C20" s="23">
        <v>201</v>
      </c>
      <c r="D20" s="23">
        <v>53</v>
      </c>
      <c r="E20">
        <f>(D20/C20)*100</f>
        <v>26.368159203980102</v>
      </c>
    </row>
    <row r="21" spans="2:11" x14ac:dyDescent="0.25">
      <c r="C21" s="52" t="s">
        <v>26</v>
      </c>
      <c r="D21" s="52"/>
    </row>
    <row r="22" spans="2:11" x14ac:dyDescent="0.25">
      <c r="C22" s="21" t="s">
        <v>11</v>
      </c>
      <c r="D22" s="22" t="s">
        <v>12</v>
      </c>
      <c r="E22" t="s">
        <v>13</v>
      </c>
      <c r="F22" t="s">
        <v>14</v>
      </c>
      <c r="G22" t="s">
        <v>15</v>
      </c>
    </row>
    <row r="23" spans="2:11" x14ac:dyDescent="0.25">
      <c r="B23" t="s">
        <v>19</v>
      </c>
      <c r="C23" s="23">
        <v>388</v>
      </c>
      <c r="D23" s="23">
        <v>134</v>
      </c>
      <c r="E23">
        <f>(D23/C23)*100</f>
        <v>34.536082474226802</v>
      </c>
      <c r="F23">
        <f>AVERAGE(E23:E25)</f>
        <v>34.506547793241488</v>
      </c>
      <c r="G23">
        <f>STDEV(E23:E25)</f>
        <v>2.6984234178008704</v>
      </c>
    </row>
    <row r="24" spans="2:11" x14ac:dyDescent="0.25">
      <c r="B24" t="s">
        <v>21</v>
      </c>
      <c r="C24" s="23">
        <v>368</v>
      </c>
      <c r="D24" s="23">
        <v>117</v>
      </c>
      <c r="E24">
        <f>(D24/C24)*100</f>
        <v>31.793478260869566</v>
      </c>
    </row>
    <row r="25" spans="2:11" x14ac:dyDescent="0.25">
      <c r="B25" t="s">
        <v>22</v>
      </c>
      <c r="C25" s="23">
        <v>363</v>
      </c>
      <c r="D25" s="23">
        <v>135</v>
      </c>
      <c r="E25">
        <f>(D25/C25)*100</f>
        <v>37.190082644628099</v>
      </c>
    </row>
    <row r="26" spans="2:11" s="25" customFormat="1" x14ac:dyDescent="0.25">
      <c r="C26" s="53"/>
      <c r="D26" s="53"/>
    </row>
    <row r="27" spans="2:11" s="25" customFormat="1" x14ac:dyDescent="0.25">
      <c r="C27" s="26"/>
      <c r="D27" s="26"/>
    </row>
    <row r="28" spans="2:11" s="25" customFormat="1" x14ac:dyDescent="0.25">
      <c r="C28" s="26"/>
      <c r="D28" s="26"/>
    </row>
    <row r="29" spans="2:11" s="25" customFormat="1" x14ac:dyDescent="0.25">
      <c r="C29" s="26"/>
      <c r="D29" s="26"/>
    </row>
    <row r="30" spans="2:11" s="25" customFormat="1" x14ac:dyDescent="0.25">
      <c r="C30" s="26"/>
      <c r="D30" s="26"/>
      <c r="K30" s="27"/>
    </row>
  </sheetData>
  <mergeCells count="5">
    <mergeCell ref="C6:D6"/>
    <mergeCell ref="C11:D11"/>
    <mergeCell ref="C16:D16"/>
    <mergeCell ref="C21:D21"/>
    <mergeCell ref="C26:D2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" sqref="A2"/>
    </sheetView>
  </sheetViews>
  <sheetFormatPr defaultRowHeight="15" x14ac:dyDescent="0.25"/>
  <sheetData>
    <row r="1" spans="1:1" ht="21" x14ac:dyDescent="0.35">
      <c r="A1" s="1" t="s">
        <v>0</v>
      </c>
    </row>
    <row r="2" spans="1:1" ht="21" x14ac:dyDescent="0.35">
      <c r="A2" s="1" t="s">
        <v>70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0"/>
  <sheetViews>
    <sheetView workbookViewId="0">
      <selection activeCell="A2" sqref="A2"/>
    </sheetView>
  </sheetViews>
  <sheetFormatPr defaultRowHeight="15" x14ac:dyDescent="0.25"/>
  <sheetData>
    <row r="1" spans="1:15" ht="21" x14ac:dyDescent="0.35">
      <c r="A1" s="1" t="s">
        <v>0</v>
      </c>
    </row>
    <row r="2" spans="1:15" ht="21" x14ac:dyDescent="0.35">
      <c r="A2" s="1" t="s">
        <v>70</v>
      </c>
    </row>
    <row r="6" spans="1:15" x14ac:dyDescent="0.25">
      <c r="C6" s="52" t="s">
        <v>10</v>
      </c>
      <c r="D6" s="52"/>
    </row>
    <row r="7" spans="1:15" x14ac:dyDescent="0.25">
      <c r="C7" s="21" t="s">
        <v>11</v>
      </c>
      <c r="D7" s="22" t="s">
        <v>12</v>
      </c>
      <c r="E7" t="s">
        <v>13</v>
      </c>
      <c r="F7" t="s">
        <v>14</v>
      </c>
      <c r="G7" t="s">
        <v>15</v>
      </c>
      <c r="K7" t="s">
        <v>10</v>
      </c>
      <c r="L7" t="s">
        <v>27</v>
      </c>
      <c r="M7" t="s">
        <v>28</v>
      </c>
      <c r="N7" t="s">
        <v>29</v>
      </c>
      <c r="O7" t="s">
        <v>30</v>
      </c>
    </row>
    <row r="8" spans="1:15" x14ac:dyDescent="0.25">
      <c r="B8" t="s">
        <v>19</v>
      </c>
      <c r="C8" s="23">
        <v>270</v>
      </c>
      <c r="D8" s="23">
        <v>79</v>
      </c>
      <c r="E8">
        <f>(D8/C8)*100</f>
        <v>29.259259259259256</v>
      </c>
      <c r="F8">
        <f>AVERAGE(E8:E10)</f>
        <v>31.231934369189265</v>
      </c>
      <c r="G8">
        <f>STDEV(E8:E10)</f>
        <v>2.1262796780810009</v>
      </c>
      <c r="J8" t="s">
        <v>20</v>
      </c>
      <c r="K8">
        <f>F8</f>
        <v>31.231934369189265</v>
      </c>
      <c r="L8">
        <f>F13</f>
        <v>4.6616915422885574</v>
      </c>
      <c r="M8">
        <f>F18</f>
        <v>35.482226693494304</v>
      </c>
      <c r="N8">
        <f>F23</f>
        <v>35.65847932793978</v>
      </c>
      <c r="O8">
        <f>F28</f>
        <v>34.217082947887754</v>
      </c>
    </row>
    <row r="9" spans="1:15" x14ac:dyDescent="0.25">
      <c r="B9" t="s">
        <v>21</v>
      </c>
      <c r="C9" s="23">
        <v>221</v>
      </c>
      <c r="D9" s="23">
        <v>74</v>
      </c>
      <c r="E9">
        <f>(D9/C9)*100</f>
        <v>33.484162895927597</v>
      </c>
      <c r="J9" t="s">
        <v>15</v>
      </c>
      <c r="K9">
        <f>G8</f>
        <v>2.1262796780810009</v>
      </c>
      <c r="L9">
        <f>G13</f>
        <v>1.5356702806304527</v>
      </c>
      <c r="M9">
        <f>G18</f>
        <v>3.3721909817430116</v>
      </c>
      <c r="N9">
        <f>G23</f>
        <v>5.7841979522970606</v>
      </c>
      <c r="O9">
        <f>G28</f>
        <v>1.70237533223358</v>
      </c>
    </row>
    <row r="10" spans="1:15" x14ac:dyDescent="0.25">
      <c r="B10" t="s">
        <v>22</v>
      </c>
      <c r="C10" s="23">
        <v>210</v>
      </c>
      <c r="D10" s="23">
        <v>65</v>
      </c>
      <c r="E10">
        <f>(D10/C10)*100</f>
        <v>30.952380952380953</v>
      </c>
    </row>
    <row r="11" spans="1:15" x14ac:dyDescent="0.25">
      <c r="C11" s="52" t="s">
        <v>27</v>
      </c>
      <c r="D11" s="52"/>
    </row>
    <row r="12" spans="1:15" x14ac:dyDescent="0.25">
      <c r="C12" s="21" t="s">
        <v>11</v>
      </c>
      <c r="D12" s="22" t="s">
        <v>12</v>
      </c>
      <c r="E12" t="s">
        <v>13</v>
      </c>
      <c r="F12" t="s">
        <v>14</v>
      </c>
      <c r="G12" t="s">
        <v>15</v>
      </c>
    </row>
    <row r="13" spans="1:15" x14ac:dyDescent="0.25">
      <c r="B13" t="s">
        <v>19</v>
      </c>
      <c r="C13" s="23">
        <v>50</v>
      </c>
      <c r="D13" s="23">
        <v>3</v>
      </c>
      <c r="E13">
        <f>(D13/C13)*100</f>
        <v>6</v>
      </c>
      <c r="F13">
        <f>AVERAGE(E13:E15)</f>
        <v>4.6616915422885574</v>
      </c>
      <c r="G13">
        <f>STDEV(E13:E15)</f>
        <v>1.5356702806304527</v>
      </c>
    </row>
    <row r="14" spans="1:15" x14ac:dyDescent="0.25">
      <c r="B14" t="s">
        <v>21</v>
      </c>
      <c r="C14" s="23">
        <v>67</v>
      </c>
      <c r="D14" s="23">
        <v>2</v>
      </c>
      <c r="E14">
        <f>(D14/C14)*100</f>
        <v>2.9850746268656714</v>
      </c>
      <c r="H14" t="s">
        <v>24</v>
      </c>
    </row>
    <row r="15" spans="1:15" x14ac:dyDescent="0.25">
      <c r="B15" t="s">
        <v>22</v>
      </c>
      <c r="C15" s="23">
        <v>80</v>
      </c>
      <c r="D15" s="23">
        <v>4</v>
      </c>
      <c r="E15">
        <f>(D15/C15)*100</f>
        <v>5</v>
      </c>
    </row>
    <row r="16" spans="1:15" x14ac:dyDescent="0.25">
      <c r="C16" s="52" t="s">
        <v>28</v>
      </c>
      <c r="D16" s="52"/>
    </row>
    <row r="17" spans="2:11" x14ac:dyDescent="0.25">
      <c r="C17" s="21" t="s">
        <v>11</v>
      </c>
      <c r="D17" s="22" t="s">
        <v>12</v>
      </c>
      <c r="E17" t="s">
        <v>13</v>
      </c>
      <c r="F17" t="s">
        <v>14</v>
      </c>
      <c r="G17" t="s">
        <v>15</v>
      </c>
    </row>
    <row r="18" spans="2:11" x14ac:dyDescent="0.25">
      <c r="B18" t="s">
        <v>19</v>
      </c>
      <c r="C18" s="23">
        <v>50</v>
      </c>
      <c r="D18" s="23">
        <v>16</v>
      </c>
      <c r="E18">
        <f>(D18/C18)*100</f>
        <v>32</v>
      </c>
      <c r="F18">
        <f>AVERAGE(E18:E20)</f>
        <v>35.482226693494304</v>
      </c>
      <c r="G18">
        <f>STDEV(E18:E20)</f>
        <v>3.3721909817430116</v>
      </c>
    </row>
    <row r="19" spans="2:11" x14ac:dyDescent="0.25">
      <c r="B19" t="s">
        <v>21</v>
      </c>
      <c r="C19" s="23">
        <v>142</v>
      </c>
      <c r="D19" s="23">
        <v>55</v>
      </c>
      <c r="E19">
        <f>(D19/C19)*100</f>
        <v>38.732394366197184</v>
      </c>
    </row>
    <row r="20" spans="2:11" x14ac:dyDescent="0.25">
      <c r="B20" t="s">
        <v>22</v>
      </c>
      <c r="C20" s="23">
        <v>140</v>
      </c>
      <c r="D20" s="23">
        <v>50</v>
      </c>
      <c r="E20">
        <f>(D20/C20)*100</f>
        <v>35.714285714285715</v>
      </c>
    </row>
    <row r="21" spans="2:11" x14ac:dyDescent="0.25">
      <c r="C21" s="52" t="s">
        <v>29</v>
      </c>
      <c r="D21" s="52"/>
    </row>
    <row r="22" spans="2:11" x14ac:dyDescent="0.25">
      <c r="C22" s="21" t="s">
        <v>11</v>
      </c>
      <c r="D22" s="22" t="s">
        <v>12</v>
      </c>
      <c r="E22" t="s">
        <v>13</v>
      </c>
      <c r="F22" t="s">
        <v>14</v>
      </c>
      <c r="G22" t="s">
        <v>15</v>
      </c>
    </row>
    <row r="23" spans="2:11" x14ac:dyDescent="0.25">
      <c r="B23" t="s">
        <v>19</v>
      </c>
      <c r="C23" s="23">
        <v>83</v>
      </c>
      <c r="D23" s="23">
        <v>35</v>
      </c>
      <c r="E23">
        <f>(D23/C23)*100</f>
        <v>42.168674698795186</v>
      </c>
      <c r="F23">
        <f>AVERAGE(E23:E25)</f>
        <v>35.65847932793978</v>
      </c>
      <c r="G23">
        <f>STDEV(E23:E25)</f>
        <v>5.7841979522970606</v>
      </c>
    </row>
    <row r="24" spans="2:11" x14ac:dyDescent="0.25">
      <c r="B24" t="s">
        <v>21</v>
      </c>
      <c r="C24" s="23">
        <v>92</v>
      </c>
      <c r="D24" s="23">
        <v>31</v>
      </c>
      <c r="E24">
        <f>(D24/C24)*100</f>
        <v>33.695652173913047</v>
      </c>
    </row>
    <row r="25" spans="2:11" x14ac:dyDescent="0.25">
      <c r="B25" t="s">
        <v>22</v>
      </c>
      <c r="C25" s="23">
        <v>90</v>
      </c>
      <c r="D25" s="23">
        <v>28</v>
      </c>
      <c r="E25">
        <f>(D25/C25)*100</f>
        <v>31.111111111111111</v>
      </c>
    </row>
    <row r="26" spans="2:11" x14ac:dyDescent="0.25">
      <c r="C26" s="52" t="s">
        <v>30</v>
      </c>
      <c r="D26" s="52"/>
    </row>
    <row r="27" spans="2:11" x14ac:dyDescent="0.25">
      <c r="C27" s="21" t="s">
        <v>11</v>
      </c>
      <c r="D27" s="22" t="s">
        <v>12</v>
      </c>
      <c r="E27" t="s">
        <v>13</v>
      </c>
      <c r="F27" t="s">
        <v>14</v>
      </c>
      <c r="G27" t="s">
        <v>15</v>
      </c>
    </row>
    <row r="28" spans="2:11" x14ac:dyDescent="0.25">
      <c r="B28" t="s">
        <v>19</v>
      </c>
      <c r="C28" s="23">
        <v>47</v>
      </c>
      <c r="D28" s="23">
        <v>16</v>
      </c>
      <c r="E28">
        <f>(D28/C28)*100</f>
        <v>34.042553191489361</v>
      </c>
      <c r="F28">
        <f>AVERAGE(E28:E30)</f>
        <v>34.217082947887754</v>
      </c>
      <c r="G28">
        <f>STDEV(E28:E30)</f>
        <v>1.70237533223358</v>
      </c>
    </row>
    <row r="29" spans="2:11" x14ac:dyDescent="0.25">
      <c r="B29" t="s">
        <v>21</v>
      </c>
      <c r="C29" s="23">
        <v>50</v>
      </c>
      <c r="D29" s="23">
        <v>18</v>
      </c>
      <c r="E29">
        <f>(D29/C29)*100</f>
        <v>36</v>
      </c>
    </row>
    <row r="30" spans="2:11" x14ac:dyDescent="0.25">
      <c r="B30" t="s">
        <v>22</v>
      </c>
      <c r="C30" s="23">
        <v>46</v>
      </c>
      <c r="D30" s="23">
        <v>15</v>
      </c>
      <c r="E30">
        <f>(D30/C30)*100</f>
        <v>32.608695652173914</v>
      </c>
      <c r="K30" s="24"/>
    </row>
  </sheetData>
  <mergeCells count="5">
    <mergeCell ref="C6:D6"/>
    <mergeCell ref="C11:D11"/>
    <mergeCell ref="C16:D16"/>
    <mergeCell ref="C21:D21"/>
    <mergeCell ref="C26:D2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9"/>
  <sheetViews>
    <sheetView workbookViewId="0">
      <selection activeCell="A2" sqref="A2"/>
    </sheetView>
  </sheetViews>
  <sheetFormatPr defaultRowHeight="15" x14ac:dyDescent="0.25"/>
  <sheetData>
    <row r="1" spans="1:15" ht="21" x14ac:dyDescent="0.35">
      <c r="A1" s="1" t="s">
        <v>0</v>
      </c>
    </row>
    <row r="2" spans="1:15" ht="21" x14ac:dyDescent="0.35">
      <c r="A2" s="1" t="s">
        <v>70</v>
      </c>
    </row>
    <row r="5" spans="1:15" x14ac:dyDescent="0.25">
      <c r="C5" s="54" t="s">
        <v>31</v>
      </c>
      <c r="D5" s="54"/>
    </row>
    <row r="6" spans="1:15" x14ac:dyDescent="0.25">
      <c r="C6" s="21" t="s">
        <v>11</v>
      </c>
      <c r="D6" s="22" t="s">
        <v>12</v>
      </c>
      <c r="E6" t="s">
        <v>13</v>
      </c>
      <c r="F6" t="s">
        <v>14</v>
      </c>
      <c r="G6" t="s">
        <v>15</v>
      </c>
      <c r="K6" t="s">
        <v>31</v>
      </c>
      <c r="L6" t="s">
        <v>16</v>
      </c>
      <c r="M6" t="s">
        <v>17</v>
      </c>
      <c r="N6" t="s">
        <v>32</v>
      </c>
      <c r="O6" t="s">
        <v>33</v>
      </c>
    </row>
    <row r="7" spans="1:15" x14ac:dyDescent="0.25">
      <c r="B7" t="s">
        <v>19</v>
      </c>
      <c r="C7" s="23">
        <v>348</v>
      </c>
      <c r="D7" s="23">
        <v>126</v>
      </c>
      <c r="E7">
        <f>(D7/C7)*100</f>
        <v>36.206896551724135</v>
      </c>
      <c r="F7">
        <f>AVERAGE(E7:E9)</f>
        <v>37.298943872219731</v>
      </c>
      <c r="G7">
        <f>STDEV(E7:E9)</f>
        <v>1.2331801595521801</v>
      </c>
      <c r="J7" t="s">
        <v>20</v>
      </c>
      <c r="K7">
        <f>F7</f>
        <v>37.298943872219731</v>
      </c>
      <c r="L7">
        <f>F12</f>
        <v>2.3773655964598439</v>
      </c>
      <c r="M7">
        <f>F17</f>
        <v>51.375097834558687</v>
      </c>
      <c r="N7">
        <f>F22</f>
        <v>18.584225250891919</v>
      </c>
      <c r="O7">
        <f>F27</f>
        <v>36.351682467497035</v>
      </c>
    </row>
    <row r="8" spans="1:15" x14ac:dyDescent="0.25">
      <c r="B8" t="s">
        <v>21</v>
      </c>
      <c r="C8" s="23">
        <v>396</v>
      </c>
      <c r="D8" s="23">
        <v>153</v>
      </c>
      <c r="E8">
        <f>(D8/C8)*100</f>
        <v>38.636363636363633</v>
      </c>
      <c r="J8" t="s">
        <v>15</v>
      </c>
      <c r="K8">
        <f>G7</f>
        <v>1.2331801595521801</v>
      </c>
      <c r="L8">
        <f>G12</f>
        <v>1.2412773981134979</v>
      </c>
      <c r="M8">
        <f>G17</f>
        <v>13.102076417074723</v>
      </c>
      <c r="N8">
        <f>G22</f>
        <v>4.5660270026925573</v>
      </c>
      <c r="O8">
        <f>G27</f>
        <v>5.3160562752592737</v>
      </c>
    </row>
    <row r="9" spans="1:15" x14ac:dyDescent="0.25">
      <c r="B9" t="s">
        <v>22</v>
      </c>
      <c r="C9" s="23">
        <v>224</v>
      </c>
      <c r="D9" s="23">
        <v>83</v>
      </c>
      <c r="E9">
        <f>(D9/C9)*100</f>
        <v>37.053571428571431</v>
      </c>
    </row>
    <row r="10" spans="1:15" x14ac:dyDescent="0.25">
      <c r="C10" s="54" t="s">
        <v>23</v>
      </c>
      <c r="D10" s="54"/>
    </row>
    <row r="11" spans="1:15" x14ac:dyDescent="0.25">
      <c r="C11" s="21" t="s">
        <v>11</v>
      </c>
      <c r="D11" s="22" t="s">
        <v>12</v>
      </c>
      <c r="E11" t="s">
        <v>13</v>
      </c>
      <c r="F11" t="s">
        <v>14</v>
      </c>
      <c r="G11" t="s">
        <v>15</v>
      </c>
    </row>
    <row r="12" spans="1:15" x14ac:dyDescent="0.25">
      <c r="B12" t="s">
        <v>19</v>
      </c>
      <c r="C12" s="23">
        <v>258</v>
      </c>
      <c r="D12" s="23">
        <v>6</v>
      </c>
      <c r="E12">
        <f>(D12/C12)*100</f>
        <v>2.3255813953488373</v>
      </c>
      <c r="F12">
        <f>AVERAGE(E12:E14)</f>
        <v>2.3773655964598439</v>
      </c>
      <c r="G12">
        <f>STDEV(E12:E14)</f>
        <v>1.2412773981134979</v>
      </c>
    </row>
    <row r="13" spans="1:15" x14ac:dyDescent="0.25">
      <c r="B13" t="s">
        <v>21</v>
      </c>
      <c r="C13" s="23">
        <v>247</v>
      </c>
      <c r="D13" s="23">
        <v>9</v>
      </c>
      <c r="E13">
        <f>(D13/C13)*100</f>
        <v>3.6437246963562751</v>
      </c>
    </row>
    <row r="14" spans="1:15" x14ac:dyDescent="0.25">
      <c r="B14" t="s">
        <v>22</v>
      </c>
      <c r="C14" s="23">
        <v>86</v>
      </c>
      <c r="D14" s="23">
        <v>1</v>
      </c>
      <c r="E14">
        <f>(D14/C14)*100</f>
        <v>1.1627906976744187</v>
      </c>
      <c r="I14" t="s">
        <v>24</v>
      </c>
    </row>
    <row r="15" spans="1:15" x14ac:dyDescent="0.25">
      <c r="C15" s="54" t="s">
        <v>25</v>
      </c>
      <c r="D15" s="54"/>
    </row>
    <row r="16" spans="1:15" x14ac:dyDescent="0.25">
      <c r="C16" s="21" t="s">
        <v>11</v>
      </c>
      <c r="D16" s="22" t="s">
        <v>12</v>
      </c>
      <c r="E16" t="s">
        <v>13</v>
      </c>
      <c r="F16" t="s">
        <v>14</v>
      </c>
      <c r="G16" t="s">
        <v>15</v>
      </c>
    </row>
    <row r="17" spans="2:7" x14ac:dyDescent="0.25">
      <c r="B17" t="s">
        <v>19</v>
      </c>
      <c r="C17" s="23">
        <v>344</v>
      </c>
      <c r="D17" s="23">
        <v>201</v>
      </c>
      <c r="E17">
        <f>(D17/C17)*100</f>
        <v>58.430232558139537</v>
      </c>
      <c r="F17">
        <f>AVERAGE(E17:E19)</f>
        <v>51.375097834558687</v>
      </c>
      <c r="G17">
        <f>STDEV(E17:E19)</f>
        <v>13.102076417074723</v>
      </c>
    </row>
    <row r="18" spans="2:7" x14ac:dyDescent="0.25">
      <c r="B18" t="s">
        <v>21</v>
      </c>
      <c r="C18" s="23">
        <v>498</v>
      </c>
      <c r="D18" s="23">
        <v>296</v>
      </c>
      <c r="E18">
        <f>(D18/C18)*100</f>
        <v>59.437751004016057</v>
      </c>
    </row>
    <row r="19" spans="2:7" x14ac:dyDescent="0.25">
      <c r="B19" t="s">
        <v>22</v>
      </c>
      <c r="C19" s="23">
        <v>171</v>
      </c>
      <c r="D19" s="23">
        <v>62</v>
      </c>
      <c r="E19">
        <f>(D19/C19)*100</f>
        <v>36.257309941520468</v>
      </c>
    </row>
    <row r="20" spans="2:7" x14ac:dyDescent="0.25">
      <c r="C20" s="54" t="s">
        <v>34</v>
      </c>
      <c r="D20" s="54"/>
    </row>
    <row r="21" spans="2:7" x14ac:dyDescent="0.25">
      <c r="C21" s="21" t="s">
        <v>11</v>
      </c>
      <c r="D21" s="22" t="s">
        <v>12</v>
      </c>
      <c r="E21" t="s">
        <v>13</v>
      </c>
      <c r="F21" t="s">
        <v>14</v>
      </c>
      <c r="G21" t="s">
        <v>15</v>
      </c>
    </row>
    <row r="22" spans="2:7" x14ac:dyDescent="0.25">
      <c r="B22" t="s">
        <v>19</v>
      </c>
      <c r="C22" s="23">
        <v>222</v>
      </c>
      <c r="D22" s="23">
        <v>48</v>
      </c>
      <c r="E22">
        <f>(D22/C22)*100</f>
        <v>21.621621621621621</v>
      </c>
      <c r="F22">
        <f>AVERAGE(E22:E24)</f>
        <v>18.584225250891919</v>
      </c>
      <c r="G22">
        <f>STDEV(E22:E24)</f>
        <v>4.5660270026925573</v>
      </c>
    </row>
    <row r="23" spans="2:7" x14ac:dyDescent="0.25">
      <c r="B23" t="s">
        <v>21</v>
      </c>
      <c r="C23" s="23">
        <v>351</v>
      </c>
      <c r="D23" s="23">
        <v>73</v>
      </c>
      <c r="E23">
        <f>(D23/C23)*100</f>
        <v>20.7977207977208</v>
      </c>
    </row>
    <row r="24" spans="2:7" x14ac:dyDescent="0.25">
      <c r="B24" t="s">
        <v>22</v>
      </c>
      <c r="C24" s="23">
        <v>105</v>
      </c>
      <c r="D24" s="23">
        <v>14</v>
      </c>
      <c r="E24">
        <f>(D24/C24)*100</f>
        <v>13.333333333333334</v>
      </c>
    </row>
    <row r="25" spans="2:7" x14ac:dyDescent="0.25">
      <c r="C25" s="54" t="s">
        <v>35</v>
      </c>
      <c r="D25" s="54"/>
    </row>
    <row r="26" spans="2:7" x14ac:dyDescent="0.25">
      <c r="C26" s="21" t="s">
        <v>11</v>
      </c>
      <c r="D26" s="22" t="s">
        <v>12</v>
      </c>
      <c r="E26" t="s">
        <v>13</v>
      </c>
      <c r="F26" t="s">
        <v>14</v>
      </c>
      <c r="G26" t="s">
        <v>15</v>
      </c>
    </row>
    <row r="27" spans="2:7" x14ac:dyDescent="0.25">
      <c r="B27" t="s">
        <v>19</v>
      </c>
      <c r="C27" s="23">
        <v>413</v>
      </c>
      <c r="D27" s="23">
        <v>125</v>
      </c>
      <c r="E27">
        <f>(D27/C27)*100</f>
        <v>30.26634382566586</v>
      </c>
      <c r="F27">
        <f>AVERAGE(E27:E29)</f>
        <v>36.351682467497035</v>
      </c>
      <c r="G27">
        <f>STDEV(E27:E29)</f>
        <v>5.3160562752592737</v>
      </c>
    </row>
    <row r="28" spans="2:7" x14ac:dyDescent="0.25">
      <c r="B28" t="s">
        <v>21</v>
      </c>
      <c r="C28" s="23">
        <v>491</v>
      </c>
      <c r="D28" s="23">
        <v>190</v>
      </c>
      <c r="E28">
        <f>(D28/C28)*100</f>
        <v>38.69653767820774</v>
      </c>
    </row>
    <row r="29" spans="2:7" x14ac:dyDescent="0.25">
      <c r="B29" t="s">
        <v>22</v>
      </c>
      <c r="C29" s="23">
        <v>217</v>
      </c>
      <c r="D29" s="23">
        <v>87</v>
      </c>
      <c r="E29">
        <f>(D29/C29)*100</f>
        <v>40.092165898617509</v>
      </c>
    </row>
  </sheetData>
  <mergeCells count="5">
    <mergeCell ref="C5:D5"/>
    <mergeCell ref="C10:D10"/>
    <mergeCell ref="C15:D15"/>
    <mergeCell ref="C20:D20"/>
    <mergeCell ref="C25:D2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3"/>
  <sheetViews>
    <sheetView workbookViewId="0">
      <selection activeCell="A2" sqref="A2"/>
    </sheetView>
  </sheetViews>
  <sheetFormatPr defaultRowHeight="15" x14ac:dyDescent="0.25"/>
  <sheetData>
    <row r="1" spans="1:9" ht="21" x14ac:dyDescent="0.35">
      <c r="A1" s="1" t="s">
        <v>0</v>
      </c>
    </row>
    <row r="2" spans="1:9" ht="21" x14ac:dyDescent="0.35">
      <c r="A2" s="1" t="s">
        <v>70</v>
      </c>
    </row>
    <row r="5" spans="1:9" x14ac:dyDescent="0.25">
      <c r="B5" s="24" t="s">
        <v>51</v>
      </c>
    </row>
    <row r="6" spans="1:9" x14ac:dyDescent="0.25">
      <c r="B6" s="28" t="s">
        <v>37</v>
      </c>
      <c r="C6" s="29" t="s">
        <v>45</v>
      </c>
      <c r="D6" s="29" t="s">
        <v>46</v>
      </c>
      <c r="E6" s="29" t="s">
        <v>47</v>
      </c>
      <c r="F6" s="29" t="s">
        <v>48</v>
      </c>
      <c r="G6" s="29" t="s">
        <v>49</v>
      </c>
      <c r="H6" s="29" t="s">
        <v>50</v>
      </c>
      <c r="I6" s="5"/>
    </row>
    <row r="7" spans="1:9" x14ac:dyDescent="0.25">
      <c r="B7" s="30">
        <v>71.430000000000007</v>
      </c>
      <c r="C7" s="31">
        <v>0</v>
      </c>
      <c r="D7" s="31">
        <v>5</v>
      </c>
      <c r="E7" s="31">
        <v>6.25</v>
      </c>
      <c r="F7" s="31">
        <v>28.57</v>
      </c>
      <c r="G7" s="31"/>
      <c r="H7" s="31"/>
      <c r="I7" s="8"/>
    </row>
    <row r="8" spans="1:9" x14ac:dyDescent="0.25">
      <c r="B8" s="30">
        <v>58.14</v>
      </c>
      <c r="C8" s="31">
        <v>11.54</v>
      </c>
      <c r="D8" s="31">
        <v>12.73</v>
      </c>
      <c r="E8" s="31">
        <v>5.56</v>
      </c>
      <c r="F8" s="31">
        <v>17.86</v>
      </c>
      <c r="G8" s="31"/>
      <c r="H8" s="31"/>
      <c r="I8" s="8"/>
    </row>
    <row r="9" spans="1:9" x14ac:dyDescent="0.25">
      <c r="B9" s="30">
        <v>41.67</v>
      </c>
      <c r="C9" s="31">
        <v>6.06</v>
      </c>
      <c r="D9" s="31">
        <v>9.84</v>
      </c>
      <c r="E9" s="31"/>
      <c r="F9" s="31">
        <v>3.7</v>
      </c>
      <c r="G9" s="31"/>
      <c r="H9" s="31"/>
      <c r="I9" s="8"/>
    </row>
    <row r="10" spans="1:9" x14ac:dyDescent="0.25">
      <c r="B10" s="30">
        <v>54.84</v>
      </c>
      <c r="C10" s="31">
        <v>5.41</v>
      </c>
      <c r="D10" s="31">
        <v>4.55</v>
      </c>
      <c r="E10" s="31">
        <v>20.59</v>
      </c>
      <c r="F10" s="31">
        <v>14.29</v>
      </c>
      <c r="G10" s="31"/>
      <c r="H10" s="31"/>
      <c r="I10" s="8"/>
    </row>
    <row r="11" spans="1:9" x14ac:dyDescent="0.25">
      <c r="B11" s="30">
        <v>51.351349999999996</v>
      </c>
      <c r="C11" s="31">
        <v>14.545450000000001</v>
      </c>
      <c r="D11" s="31"/>
      <c r="E11" s="31"/>
      <c r="F11" s="31"/>
      <c r="G11" s="31">
        <v>46.153849999999998</v>
      </c>
      <c r="H11" s="31">
        <v>43.548389999999998</v>
      </c>
      <c r="I11" s="8"/>
    </row>
    <row r="12" spans="1:9" x14ac:dyDescent="0.25">
      <c r="B12" s="32"/>
      <c r="C12" s="33">
        <v>13.63636</v>
      </c>
      <c r="D12" s="33"/>
      <c r="E12" s="33"/>
      <c r="F12" s="33"/>
      <c r="G12" s="33">
        <v>43.181820000000002</v>
      </c>
      <c r="H12" s="33">
        <v>49.01961</v>
      </c>
      <c r="I12" s="11"/>
    </row>
    <row r="17" spans="2:9" x14ac:dyDescent="0.25">
      <c r="B17" s="24" t="s">
        <v>52</v>
      </c>
    </row>
    <row r="18" spans="2:9" s="24" customFormat="1" x14ac:dyDescent="0.25">
      <c r="B18" s="28" t="s">
        <v>37</v>
      </c>
      <c r="C18" s="29" t="s">
        <v>45</v>
      </c>
      <c r="D18" s="29" t="s">
        <v>46</v>
      </c>
      <c r="E18" s="29" t="s">
        <v>47</v>
      </c>
      <c r="F18" s="29" t="s">
        <v>48</v>
      </c>
      <c r="G18" s="29" t="s">
        <v>49</v>
      </c>
      <c r="H18" s="29" t="s">
        <v>50</v>
      </c>
      <c r="I18" s="34"/>
    </row>
    <row r="19" spans="2:9" x14ac:dyDescent="0.25">
      <c r="B19" s="30">
        <v>63.46</v>
      </c>
      <c r="C19" s="31">
        <v>5.88</v>
      </c>
      <c r="D19" s="31">
        <v>64.290000000000006</v>
      </c>
      <c r="E19" s="31">
        <v>66.67</v>
      </c>
      <c r="F19" s="31">
        <v>11.76</v>
      </c>
      <c r="G19" s="31"/>
      <c r="H19" s="31"/>
      <c r="I19" s="8"/>
    </row>
    <row r="20" spans="2:9" x14ac:dyDescent="0.25">
      <c r="B20" s="30">
        <v>60</v>
      </c>
      <c r="C20" s="31">
        <v>22.22</v>
      </c>
      <c r="D20" s="31">
        <v>70.59</v>
      </c>
      <c r="E20" s="31">
        <v>87.5</v>
      </c>
      <c r="F20" s="31">
        <v>6</v>
      </c>
      <c r="G20" s="31"/>
      <c r="H20" s="31"/>
      <c r="I20" s="8"/>
    </row>
    <row r="21" spans="2:9" x14ac:dyDescent="0.25">
      <c r="B21" s="30">
        <v>55.88</v>
      </c>
      <c r="C21" s="31">
        <v>3.39</v>
      </c>
      <c r="D21" s="31">
        <v>50</v>
      </c>
      <c r="E21" s="31">
        <v>48</v>
      </c>
      <c r="F21" s="31">
        <v>12.5</v>
      </c>
      <c r="G21" s="31"/>
      <c r="H21" s="31"/>
      <c r="I21" s="8"/>
    </row>
    <row r="22" spans="2:9" x14ac:dyDescent="0.25">
      <c r="B22" s="30">
        <v>53.846150000000002</v>
      </c>
      <c r="C22" s="31">
        <v>18.75</v>
      </c>
      <c r="D22" s="31"/>
      <c r="E22" s="31"/>
      <c r="F22" s="31"/>
      <c r="G22" s="31">
        <v>58</v>
      </c>
      <c r="H22" s="31">
        <v>46.478870000000001</v>
      </c>
      <c r="I22" s="8"/>
    </row>
    <row r="23" spans="2:9" x14ac:dyDescent="0.25">
      <c r="B23" s="32"/>
      <c r="C23" s="33">
        <v>20</v>
      </c>
      <c r="D23" s="33"/>
      <c r="E23" s="33"/>
      <c r="F23" s="33"/>
      <c r="G23" s="33">
        <v>48</v>
      </c>
      <c r="H23" s="33">
        <v>44</v>
      </c>
      <c r="I23" s="11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2"/>
  <sheetViews>
    <sheetView workbookViewId="0">
      <selection activeCell="A2" sqref="A2"/>
    </sheetView>
  </sheetViews>
  <sheetFormatPr defaultRowHeight="15" x14ac:dyDescent="0.25"/>
  <sheetData>
    <row r="1" spans="1:10" ht="21" x14ac:dyDescent="0.35">
      <c r="A1" s="1" t="s">
        <v>0</v>
      </c>
    </row>
    <row r="2" spans="1:10" ht="21" x14ac:dyDescent="0.35">
      <c r="A2" s="1" t="s">
        <v>70</v>
      </c>
    </row>
    <row r="5" spans="1:10" x14ac:dyDescent="0.25">
      <c r="B5" s="24" t="s">
        <v>36</v>
      </c>
      <c r="C5" s="24" t="s">
        <v>37</v>
      </c>
      <c r="D5" s="24" t="s">
        <v>38</v>
      </c>
      <c r="E5" s="24" t="s">
        <v>39</v>
      </c>
      <c r="F5" s="24" t="s">
        <v>40</v>
      </c>
      <c r="G5" s="24" t="s">
        <v>41</v>
      </c>
      <c r="H5" s="24" t="s">
        <v>42</v>
      </c>
      <c r="I5" s="24" t="s">
        <v>43</v>
      </c>
      <c r="J5" s="24" t="s">
        <v>44</v>
      </c>
    </row>
    <row r="6" spans="1:10" x14ac:dyDescent="0.25">
      <c r="B6">
        <v>95.526179999999997</v>
      </c>
      <c r="C6">
        <v>23.165330000000001</v>
      </c>
      <c r="D6">
        <v>56.174770000000002</v>
      </c>
      <c r="E6">
        <v>33.011589999999998</v>
      </c>
      <c r="F6">
        <v>57.06982</v>
      </c>
      <c r="G6">
        <v>53.695839999999997</v>
      </c>
      <c r="H6">
        <v>62.779530000000001</v>
      </c>
    </row>
    <row r="7" spans="1:10" x14ac:dyDescent="0.25">
      <c r="B7">
        <v>99.812399999999997</v>
      </c>
      <c r="C7">
        <v>30.014970000000002</v>
      </c>
      <c r="D7">
        <v>53.920679999999997</v>
      </c>
      <c r="E7">
        <v>31.126259999999998</v>
      </c>
      <c r="F7">
        <v>72.062259999999995</v>
      </c>
      <c r="G7">
        <v>54.918120000000002</v>
      </c>
      <c r="H7">
        <v>65.983800000000002</v>
      </c>
    </row>
    <row r="8" spans="1:10" x14ac:dyDescent="0.25">
      <c r="B8">
        <v>98.072419999999994</v>
      </c>
      <c r="C8">
        <v>36.01323</v>
      </c>
      <c r="D8">
        <v>57.288209999999999</v>
      </c>
      <c r="E8">
        <v>28.563549999999999</v>
      </c>
      <c r="F8">
        <v>63.060209999999998</v>
      </c>
      <c r="G8">
        <v>56.252099999999999</v>
      </c>
      <c r="H8">
        <v>67.148079999999993</v>
      </c>
    </row>
    <row r="9" spans="1:10" x14ac:dyDescent="0.25">
      <c r="B9">
        <v>97.384309999999999</v>
      </c>
      <c r="C9">
        <v>44.273470000000003</v>
      </c>
      <c r="D9">
        <v>48.145099999999999</v>
      </c>
      <c r="E9">
        <v>53.322780000000002</v>
      </c>
      <c r="F9">
        <v>74.310630000000003</v>
      </c>
      <c r="G9">
        <v>80.179299999999998</v>
      </c>
      <c r="H9">
        <v>61.312359999999998</v>
      </c>
    </row>
    <row r="10" spans="1:10" x14ac:dyDescent="0.25">
      <c r="B10">
        <v>97.151589999999999</v>
      </c>
      <c r="C10">
        <v>41.521009999999997</v>
      </c>
      <c r="D10">
        <v>56.010080000000002</v>
      </c>
      <c r="E10">
        <v>49.006489999999999</v>
      </c>
      <c r="F10">
        <v>78.446479999999994</v>
      </c>
      <c r="G10">
        <v>74.034239999999997</v>
      </c>
      <c r="H10">
        <v>53.627099999999999</v>
      </c>
    </row>
    <row r="11" spans="1:10" x14ac:dyDescent="0.25">
      <c r="B11">
        <v>95.778229999999994</v>
      </c>
      <c r="C11">
        <v>39.283389999999997</v>
      </c>
      <c r="D11">
        <v>49.310809999999996</v>
      </c>
      <c r="E11">
        <v>47.143360000000001</v>
      </c>
      <c r="F11">
        <v>77.641649999999998</v>
      </c>
      <c r="G11">
        <v>75.764189999999999</v>
      </c>
      <c r="H11">
        <v>53.819000000000003</v>
      </c>
    </row>
    <row r="12" spans="1:10" x14ac:dyDescent="0.25">
      <c r="B12">
        <v>100</v>
      </c>
      <c r="C12">
        <v>33.794939999999997</v>
      </c>
      <c r="D12">
        <v>42.621569999999998</v>
      </c>
      <c r="E12">
        <v>37.057929999999999</v>
      </c>
      <c r="F12">
        <v>48.606229999999996</v>
      </c>
      <c r="G12">
        <v>60.211799999999997</v>
      </c>
      <c r="H12">
        <v>59.6404</v>
      </c>
    </row>
    <row r="13" spans="1:10" x14ac:dyDescent="0.25">
      <c r="B13">
        <v>96.139110000000002</v>
      </c>
      <c r="C13">
        <v>32.506070000000001</v>
      </c>
      <c r="D13">
        <v>45.830860000000001</v>
      </c>
      <c r="E13">
        <v>42.952379999999998</v>
      </c>
      <c r="F13">
        <v>41.271830000000001</v>
      </c>
      <c r="G13">
        <v>60.037089999999999</v>
      </c>
      <c r="H13">
        <v>57.318289999999998</v>
      </c>
    </row>
    <row r="14" spans="1:10" x14ac:dyDescent="0.25">
      <c r="B14">
        <v>96.283749999999998</v>
      </c>
      <c r="C14">
        <v>29.771509999999999</v>
      </c>
      <c r="D14">
        <v>48.695729999999998</v>
      </c>
      <c r="E14">
        <v>39.365729999999999</v>
      </c>
      <c r="F14">
        <v>46.545459999999999</v>
      </c>
      <c r="G14">
        <v>66.466409999999996</v>
      </c>
      <c r="H14">
        <v>69.647779999999997</v>
      </c>
    </row>
    <row r="15" spans="1:10" x14ac:dyDescent="0.25">
      <c r="B15">
        <v>98.97842</v>
      </c>
      <c r="C15">
        <v>37.228459999999998</v>
      </c>
      <c r="D15">
        <v>58.531619999999997</v>
      </c>
      <c r="E15">
        <v>27.842220000000001</v>
      </c>
      <c r="F15">
        <v>73.063010000000006</v>
      </c>
      <c r="G15">
        <v>66.080629999999999</v>
      </c>
      <c r="H15">
        <v>62.67962</v>
      </c>
    </row>
    <row r="16" spans="1:10" x14ac:dyDescent="0.25">
      <c r="B16">
        <v>91.994879999999995</v>
      </c>
      <c r="C16">
        <v>36.311590000000002</v>
      </c>
      <c r="D16">
        <v>55.648380000000003</v>
      </c>
      <c r="E16">
        <v>30.305430000000001</v>
      </c>
      <c r="F16">
        <v>71.486419999999995</v>
      </c>
      <c r="G16">
        <v>67.559489999999997</v>
      </c>
      <c r="H16">
        <v>64.558729999999997</v>
      </c>
    </row>
    <row r="17" spans="1:10" x14ac:dyDescent="0.25">
      <c r="B17">
        <v>100</v>
      </c>
      <c r="C17">
        <v>36.711849999999998</v>
      </c>
      <c r="D17">
        <v>54.852519999999998</v>
      </c>
      <c r="E17">
        <v>25.04392</v>
      </c>
      <c r="F17">
        <v>75.743790000000004</v>
      </c>
      <c r="G17">
        <v>70.062250000000006</v>
      </c>
      <c r="H17">
        <v>66.612369999999999</v>
      </c>
    </row>
    <row r="18" spans="1:10" x14ac:dyDescent="0.25">
      <c r="B18">
        <v>98.351849999999999</v>
      </c>
      <c r="C18">
        <v>29.08615</v>
      </c>
      <c r="D18">
        <v>57.550519999999999</v>
      </c>
      <c r="E18">
        <v>27.224900000000002</v>
      </c>
      <c r="F18">
        <v>72.585679999999996</v>
      </c>
      <c r="G18">
        <v>73.770579999999995</v>
      </c>
      <c r="H18">
        <v>73.863230000000001</v>
      </c>
    </row>
    <row r="19" spans="1:10" x14ac:dyDescent="0.25">
      <c r="B19">
        <v>100</v>
      </c>
      <c r="C19">
        <v>30.126930000000002</v>
      </c>
      <c r="D19">
        <v>58.275260000000003</v>
      </c>
      <c r="E19">
        <v>28.33568</v>
      </c>
      <c r="F19">
        <v>70.378529999999998</v>
      </c>
      <c r="G19">
        <v>75.149010000000004</v>
      </c>
      <c r="H19">
        <v>75.604029999999995</v>
      </c>
    </row>
    <row r="20" spans="1:10" x14ac:dyDescent="0.25">
      <c r="B20">
        <v>98.374489999999994</v>
      </c>
      <c r="C20">
        <v>30.767250000000001</v>
      </c>
      <c r="D20">
        <v>59.95635</v>
      </c>
      <c r="E20">
        <v>27.746839999999999</v>
      </c>
      <c r="F20">
        <v>68.610960000000006</v>
      </c>
      <c r="G20">
        <v>74.218389999999999</v>
      </c>
      <c r="H20">
        <v>71.928889999999996</v>
      </c>
    </row>
    <row r="21" spans="1:10" x14ac:dyDescent="0.25">
      <c r="B21">
        <v>88.106480000000005</v>
      </c>
      <c r="C21">
        <v>27.74663</v>
      </c>
      <c r="D21">
        <v>61.836129999999997</v>
      </c>
      <c r="I21">
        <v>22.835080000000001</v>
      </c>
      <c r="J21">
        <v>24.54365</v>
      </c>
    </row>
    <row r="22" spans="1:10" x14ac:dyDescent="0.25">
      <c r="B22">
        <v>86.817499999999995</v>
      </c>
      <c r="C22">
        <v>28.887250000000002</v>
      </c>
      <c r="D22">
        <v>59.252789999999997</v>
      </c>
      <c r="I22">
        <v>27.815110000000001</v>
      </c>
      <c r="J22">
        <v>23.37753</v>
      </c>
    </row>
    <row r="23" spans="1:10" x14ac:dyDescent="0.25">
      <c r="B23">
        <v>88.980559999999997</v>
      </c>
      <c r="C23">
        <v>27.456610000000001</v>
      </c>
      <c r="D23">
        <v>55.098520000000001</v>
      </c>
      <c r="I23">
        <v>27.134370000000001</v>
      </c>
      <c r="J23">
        <v>24.269069999999999</v>
      </c>
    </row>
    <row r="24" spans="1:10" x14ac:dyDescent="0.25">
      <c r="B24">
        <v>100</v>
      </c>
      <c r="C24">
        <v>19.682449999999999</v>
      </c>
      <c r="D24">
        <v>62.717599999999997</v>
      </c>
      <c r="I24">
        <v>21.786449999999999</v>
      </c>
      <c r="J24">
        <v>32.2151</v>
      </c>
    </row>
    <row r="25" spans="1:10" x14ac:dyDescent="0.25">
      <c r="B25">
        <v>97.267629999999997</v>
      </c>
      <c r="C25">
        <v>20.41825</v>
      </c>
      <c r="D25">
        <v>66.325400000000002</v>
      </c>
      <c r="I25">
        <v>23.10765</v>
      </c>
      <c r="J25">
        <v>32.294989999999999</v>
      </c>
    </row>
    <row r="26" spans="1:10" x14ac:dyDescent="0.25">
      <c r="B26">
        <v>94.61918</v>
      </c>
      <c r="C26">
        <v>20.35313</v>
      </c>
      <c r="D26">
        <v>67.789599999999993</v>
      </c>
      <c r="I26">
        <v>23.82263</v>
      </c>
      <c r="J26">
        <v>32.290289999999999</v>
      </c>
    </row>
    <row r="27" spans="1:10" x14ac:dyDescent="0.25">
      <c r="B27">
        <v>90.993920000000003</v>
      </c>
      <c r="C27">
        <v>23.04589</v>
      </c>
      <c r="D27">
        <v>48.929540000000003</v>
      </c>
      <c r="I27">
        <v>30.210470000000001</v>
      </c>
      <c r="J27">
        <v>26.63288</v>
      </c>
    </row>
    <row r="28" spans="1:10" x14ac:dyDescent="0.25">
      <c r="B28">
        <v>89.468630000000005</v>
      </c>
      <c r="C28">
        <v>24.29861</v>
      </c>
      <c r="D28">
        <v>48.985939999999999</v>
      </c>
      <c r="I28">
        <v>31.349070000000001</v>
      </c>
      <c r="J28">
        <v>27.568729999999999</v>
      </c>
    </row>
    <row r="29" spans="1:10" x14ac:dyDescent="0.25">
      <c r="B29">
        <v>95.103219999999993</v>
      </c>
      <c r="C29">
        <v>24.00188</v>
      </c>
      <c r="D29">
        <v>47.141750000000002</v>
      </c>
      <c r="I29">
        <v>32.318489999999997</v>
      </c>
      <c r="J29">
        <v>27.055820000000001</v>
      </c>
    </row>
    <row r="31" spans="1:10" x14ac:dyDescent="0.25">
      <c r="A31" t="s">
        <v>20</v>
      </c>
      <c r="B31">
        <f>AVERAGE(B6:B29)</f>
        <v>95.633531249999976</v>
      </c>
      <c r="C31">
        <f>AVERAGE(C6:C29)</f>
        <v>30.269452083333331</v>
      </c>
      <c r="D31">
        <f>AVERAGE(D6:D29)</f>
        <v>55.037072083333349</v>
      </c>
      <c r="E31">
        <f>AVERAGE(E6:E20)</f>
        <v>35.203270666666661</v>
      </c>
      <c r="F31">
        <f>AVERAGE(F6:F20)</f>
        <v>66.058864</v>
      </c>
      <c r="G31">
        <f>AVERAGE(G6:G20)</f>
        <v>67.226629333333321</v>
      </c>
      <c r="H31">
        <f>AVERAGE(H6:H20)</f>
        <v>64.434880666666672</v>
      </c>
      <c r="I31">
        <f>AVERAGE(I21:I29)</f>
        <v>26.708813333333339</v>
      </c>
      <c r="J31">
        <f>AVERAGE(J21:J29)</f>
        <v>27.805339999999998</v>
      </c>
    </row>
    <row r="32" spans="1:10" x14ac:dyDescent="0.25">
      <c r="A32" t="s">
        <v>15</v>
      </c>
      <c r="B32">
        <f>STDEV(B6:B29)</f>
        <v>4.103230070033705</v>
      </c>
      <c r="C32">
        <f t="shared" ref="C32:J32" si="0">STDEV(C6:C29)</f>
        <v>6.8652801563639825</v>
      </c>
      <c r="D32">
        <f t="shared" si="0"/>
        <v>6.4970882663375598</v>
      </c>
      <c r="E32">
        <f>STDEV(E6:E20)</f>
        <v>9.0850740433231607</v>
      </c>
      <c r="F32">
        <f t="shared" si="0"/>
        <v>12.016036550303943</v>
      </c>
      <c r="G32">
        <f t="shared" si="0"/>
        <v>8.4829213157003576</v>
      </c>
      <c r="H32">
        <f t="shared" si="0"/>
        <v>6.7092940735002307</v>
      </c>
      <c r="I32">
        <f t="shared" si="0"/>
        <v>3.9874952468560729</v>
      </c>
      <c r="J32">
        <f t="shared" si="0"/>
        <v>3.6135071679360284</v>
      </c>
    </row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4"/>
  <sheetViews>
    <sheetView workbookViewId="0">
      <selection activeCell="A2" sqref="A2"/>
    </sheetView>
  </sheetViews>
  <sheetFormatPr defaultRowHeight="15" x14ac:dyDescent="0.25"/>
  <sheetData>
    <row r="1" spans="1:8" ht="21" x14ac:dyDescent="0.35">
      <c r="A1" s="1" t="s">
        <v>0</v>
      </c>
    </row>
    <row r="2" spans="1:8" ht="21" x14ac:dyDescent="0.35">
      <c r="A2" s="1" t="s">
        <v>70</v>
      </c>
    </row>
    <row r="6" spans="1:8" x14ac:dyDescent="0.25">
      <c r="B6" s="24" t="s">
        <v>51</v>
      </c>
    </row>
    <row r="7" spans="1:8" s="24" customFormat="1" x14ac:dyDescent="0.25">
      <c r="B7" s="28" t="s">
        <v>37</v>
      </c>
      <c r="C7" s="29" t="s">
        <v>53</v>
      </c>
      <c r="D7" s="29" t="s">
        <v>54</v>
      </c>
      <c r="E7" s="29" t="s">
        <v>55</v>
      </c>
      <c r="F7" s="29" t="s">
        <v>56</v>
      </c>
      <c r="G7" s="29" t="s">
        <v>57</v>
      </c>
      <c r="H7" s="34"/>
    </row>
    <row r="8" spans="1:8" x14ac:dyDescent="0.25">
      <c r="B8" s="30">
        <v>69.230770000000007</v>
      </c>
      <c r="C8" s="31">
        <v>29.629629999999999</v>
      </c>
      <c r="D8" s="31">
        <v>19.23077</v>
      </c>
      <c r="E8" s="31">
        <v>78.571430000000007</v>
      </c>
      <c r="F8" s="31">
        <v>15.38462</v>
      </c>
      <c r="G8" s="31">
        <v>68</v>
      </c>
      <c r="H8" s="8"/>
    </row>
    <row r="9" spans="1:8" x14ac:dyDescent="0.25">
      <c r="B9" s="32">
        <v>74.290000000000006</v>
      </c>
      <c r="C9" s="33">
        <v>10.87</v>
      </c>
      <c r="D9" s="33">
        <v>24.29</v>
      </c>
      <c r="E9" s="33">
        <v>73.08</v>
      </c>
      <c r="F9" s="33">
        <v>20.97</v>
      </c>
      <c r="G9" s="33">
        <v>76.92</v>
      </c>
      <c r="H9" s="11"/>
    </row>
    <row r="16" spans="1:8" x14ac:dyDescent="0.25">
      <c r="B16" s="24" t="s">
        <v>52</v>
      </c>
    </row>
    <row r="17" spans="2:8" x14ac:dyDescent="0.25">
      <c r="B17" s="28" t="s">
        <v>37</v>
      </c>
      <c r="C17" s="29" t="s">
        <v>53</v>
      </c>
      <c r="D17" s="29" t="s">
        <v>54</v>
      </c>
      <c r="E17" s="29" t="s">
        <v>55</v>
      </c>
      <c r="F17" s="29" t="s">
        <v>56</v>
      </c>
      <c r="G17" s="29" t="s">
        <v>57</v>
      </c>
      <c r="H17" s="35" t="s">
        <v>37</v>
      </c>
    </row>
    <row r="18" spans="2:8" x14ac:dyDescent="0.25">
      <c r="B18" s="30">
        <v>70.370369999999994</v>
      </c>
      <c r="C18" s="31">
        <v>65.384619999999998</v>
      </c>
      <c r="D18" s="31">
        <v>64</v>
      </c>
      <c r="E18" s="31">
        <v>73.076920000000001</v>
      </c>
      <c r="F18" s="31">
        <v>73.076920000000001</v>
      </c>
      <c r="G18" s="31">
        <v>64</v>
      </c>
      <c r="H18" s="36">
        <v>68.348335333333296</v>
      </c>
    </row>
    <row r="19" spans="2:8" x14ac:dyDescent="0.25">
      <c r="B19" s="32">
        <v>69.23</v>
      </c>
      <c r="C19" s="33">
        <v>73.08</v>
      </c>
      <c r="D19" s="33">
        <v>72.73</v>
      </c>
      <c r="E19" s="33">
        <v>75.86</v>
      </c>
      <c r="F19" s="33">
        <v>71.430000000000007</v>
      </c>
      <c r="G19" s="33">
        <v>68.97</v>
      </c>
      <c r="H19" s="37">
        <v>71.5713333333333</v>
      </c>
    </row>
    <row r="33" spans="17:17" ht="21" x14ac:dyDescent="0.35">
      <c r="Q33" s="1"/>
    </row>
    <row r="34" spans="17:17" ht="21" x14ac:dyDescent="0.35">
      <c r="Q34" s="1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3"/>
  <sheetViews>
    <sheetView workbookViewId="0">
      <selection activeCell="A2" sqref="A2"/>
    </sheetView>
  </sheetViews>
  <sheetFormatPr defaultRowHeight="15" x14ac:dyDescent="0.25"/>
  <sheetData>
    <row r="1" spans="1:8" ht="21" x14ac:dyDescent="0.35">
      <c r="A1" s="1" t="s">
        <v>0</v>
      </c>
    </row>
    <row r="2" spans="1:8" ht="21" x14ac:dyDescent="0.35">
      <c r="A2" s="1" t="s">
        <v>70</v>
      </c>
    </row>
    <row r="9" spans="1:8" x14ac:dyDescent="0.25">
      <c r="B9" s="24" t="s">
        <v>60</v>
      </c>
    </row>
    <row r="10" spans="1:8" s="24" customFormat="1" x14ac:dyDescent="0.25">
      <c r="B10" s="28" t="s">
        <v>37</v>
      </c>
      <c r="C10" s="29" t="s">
        <v>53</v>
      </c>
      <c r="D10" s="29" t="s">
        <v>54</v>
      </c>
      <c r="E10" s="29" t="s">
        <v>56</v>
      </c>
      <c r="F10" s="29" t="s">
        <v>58</v>
      </c>
      <c r="G10" s="29" t="s">
        <v>59</v>
      </c>
      <c r="H10" s="34"/>
    </row>
    <row r="11" spans="1:8" x14ac:dyDescent="0.25">
      <c r="B11" s="30">
        <v>72</v>
      </c>
      <c r="C11" s="31">
        <v>8</v>
      </c>
      <c r="D11" s="31">
        <v>31</v>
      </c>
      <c r="E11" s="31">
        <v>22</v>
      </c>
      <c r="F11" s="31">
        <v>48</v>
      </c>
      <c r="G11" s="31">
        <v>48</v>
      </c>
      <c r="H11" s="8"/>
    </row>
    <row r="12" spans="1:8" x14ac:dyDescent="0.25">
      <c r="B12" s="30">
        <v>65</v>
      </c>
      <c r="C12" s="31">
        <v>8</v>
      </c>
      <c r="D12" s="31">
        <v>29</v>
      </c>
      <c r="E12" s="31">
        <v>25</v>
      </c>
      <c r="F12" s="31">
        <v>44.44444</v>
      </c>
      <c r="G12" s="31">
        <v>53.333329999999997</v>
      </c>
      <c r="H12" s="8"/>
    </row>
    <row r="13" spans="1:8" x14ac:dyDescent="0.25">
      <c r="B13" s="32">
        <v>59</v>
      </c>
      <c r="C13" s="33">
        <v>12</v>
      </c>
      <c r="D13" s="33">
        <v>14</v>
      </c>
      <c r="E13" s="33">
        <v>15</v>
      </c>
      <c r="F13" s="33"/>
      <c r="G13" s="33"/>
      <c r="H13" s="11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A2" sqref="A2"/>
    </sheetView>
  </sheetViews>
  <sheetFormatPr defaultRowHeight="15" x14ac:dyDescent="0.25"/>
  <sheetData>
    <row r="1" spans="1:1" ht="21" x14ac:dyDescent="0.35">
      <c r="A1" s="1" t="s">
        <v>0</v>
      </c>
    </row>
    <row r="2" spans="1:1" ht="21" x14ac:dyDescent="0.35">
      <c r="A2" s="1" t="s">
        <v>70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33"/>
  <sheetViews>
    <sheetView workbookViewId="0">
      <selection activeCell="A2" sqref="A2"/>
    </sheetView>
  </sheetViews>
  <sheetFormatPr defaultRowHeight="15" x14ac:dyDescent="0.25"/>
  <cols>
    <col min="2" max="2" width="11.28515625" customWidth="1"/>
    <col min="3" max="3" width="10.42578125" customWidth="1"/>
    <col min="4" max="4" width="11.42578125" customWidth="1"/>
    <col min="5" max="5" width="16.140625" customWidth="1"/>
  </cols>
  <sheetData>
    <row r="1" spans="1:5" ht="21" x14ac:dyDescent="0.35">
      <c r="A1" s="1" t="s">
        <v>0</v>
      </c>
    </row>
    <row r="2" spans="1:5" ht="21" x14ac:dyDescent="0.35">
      <c r="A2" s="1" t="s">
        <v>70</v>
      </c>
    </row>
    <row r="4" spans="1:5" ht="15.75" thickBot="1" x14ac:dyDescent="0.3"/>
    <row r="5" spans="1:5" x14ac:dyDescent="0.25">
      <c r="B5" s="38" t="s">
        <v>36</v>
      </c>
      <c r="C5" s="39" t="s">
        <v>64</v>
      </c>
      <c r="D5" s="40" t="s">
        <v>65</v>
      </c>
      <c r="E5" s="41" t="s">
        <v>66</v>
      </c>
    </row>
    <row r="6" spans="1:5" x14ac:dyDescent="0.25">
      <c r="B6" s="42">
        <v>100</v>
      </c>
      <c r="C6" s="7">
        <v>29.808720000000001</v>
      </c>
      <c r="D6" s="7">
        <v>65.537790000000001</v>
      </c>
      <c r="E6" s="43">
        <v>25.515319999999999</v>
      </c>
    </row>
    <row r="7" spans="1:5" x14ac:dyDescent="0.25">
      <c r="B7" s="42">
        <v>100</v>
      </c>
      <c r="C7" s="7">
        <v>37.000160000000001</v>
      </c>
      <c r="D7" s="7">
        <v>67.638329999999996</v>
      </c>
      <c r="E7" s="43">
        <v>27.834849999999999</v>
      </c>
    </row>
    <row r="8" spans="1:5" ht="15.75" thickBot="1" x14ac:dyDescent="0.3">
      <c r="B8" s="44">
        <v>100</v>
      </c>
      <c r="C8" s="45">
        <v>33.404440000000001</v>
      </c>
      <c r="D8" s="45">
        <v>66.588059999999999</v>
      </c>
      <c r="E8" s="46">
        <v>26.675080000000001</v>
      </c>
    </row>
    <row r="22" spans="2:5" ht="15.75" thickBot="1" x14ac:dyDescent="0.3"/>
    <row r="23" spans="2:5" ht="18.75" x14ac:dyDescent="0.35">
      <c r="B23" s="38" t="s">
        <v>36</v>
      </c>
      <c r="C23" s="39" t="s">
        <v>67</v>
      </c>
      <c r="D23" s="40" t="s">
        <v>68</v>
      </c>
      <c r="E23" s="41" t="s">
        <v>69</v>
      </c>
    </row>
    <row r="24" spans="2:5" x14ac:dyDescent="0.25">
      <c r="B24" s="47">
        <v>100</v>
      </c>
      <c r="C24" s="31">
        <v>23.165326480000001</v>
      </c>
      <c r="D24" s="31">
        <v>56.174771049999997</v>
      </c>
      <c r="E24" s="48">
        <v>33.011592690000001</v>
      </c>
    </row>
    <row r="25" spans="2:5" x14ac:dyDescent="0.25">
      <c r="B25" s="47">
        <v>100</v>
      </c>
      <c r="C25" s="31">
        <v>30.014965239999999</v>
      </c>
      <c r="D25" s="31">
        <v>53.920677089999998</v>
      </c>
      <c r="E25" s="48">
        <v>31.126259340000001</v>
      </c>
    </row>
    <row r="26" spans="2:5" x14ac:dyDescent="0.25">
      <c r="B26" s="47">
        <v>100</v>
      </c>
      <c r="C26" s="31">
        <v>36.01323</v>
      </c>
      <c r="D26" s="31">
        <v>57.288209999999999</v>
      </c>
      <c r="E26" s="48">
        <v>28.563549999999999</v>
      </c>
    </row>
    <row r="27" spans="2:5" x14ac:dyDescent="0.25">
      <c r="B27" s="47"/>
      <c r="C27" s="31">
        <v>44.273470000000003</v>
      </c>
      <c r="D27" s="31">
        <v>48.145099999999999</v>
      </c>
      <c r="E27" s="48">
        <v>53.322780000000002</v>
      </c>
    </row>
    <row r="28" spans="2:5" x14ac:dyDescent="0.25">
      <c r="B28" s="47"/>
      <c r="C28" s="31">
        <v>41.521009999999997</v>
      </c>
      <c r="D28" s="31">
        <v>56.010080000000002</v>
      </c>
      <c r="E28" s="48">
        <v>49.006489999999999</v>
      </c>
    </row>
    <row r="29" spans="2:5" x14ac:dyDescent="0.25">
      <c r="B29" s="47"/>
      <c r="C29" s="31">
        <v>39.283389999999997</v>
      </c>
      <c r="D29" s="31">
        <v>49.310809999999996</v>
      </c>
      <c r="E29" s="48">
        <v>47.143360000000001</v>
      </c>
    </row>
    <row r="30" spans="2:5" x14ac:dyDescent="0.25">
      <c r="B30" s="47"/>
      <c r="C30" s="31">
        <v>33.794939999999997</v>
      </c>
      <c r="D30" s="31">
        <v>42.621569999999998</v>
      </c>
      <c r="E30" s="48">
        <v>37.057929999999999</v>
      </c>
    </row>
    <row r="31" spans="2:5" x14ac:dyDescent="0.25">
      <c r="B31" s="47"/>
      <c r="C31" s="31">
        <v>32.506070000000001</v>
      </c>
      <c r="D31" s="31">
        <v>45.830860000000001</v>
      </c>
      <c r="E31" s="48">
        <v>42.952379999999998</v>
      </c>
    </row>
    <row r="32" spans="2:5" x14ac:dyDescent="0.25">
      <c r="B32" s="47"/>
      <c r="C32" s="31">
        <v>29.771509999999999</v>
      </c>
      <c r="D32" s="31">
        <v>48.695729999999998</v>
      </c>
      <c r="E32" s="48">
        <v>39.365729999999999</v>
      </c>
    </row>
    <row r="33" spans="2:5" ht="15.75" thickBot="1" x14ac:dyDescent="0.3">
      <c r="B33" s="49"/>
      <c r="C33" s="50">
        <v>37</v>
      </c>
      <c r="D33" s="50">
        <v>58</v>
      </c>
      <c r="E33" s="51">
        <v>27</v>
      </c>
    </row>
  </sheetData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A2" sqref="A2"/>
    </sheetView>
  </sheetViews>
  <sheetFormatPr defaultRowHeight="15" x14ac:dyDescent="0.25"/>
  <sheetData>
    <row r="1" spans="1:1" ht="21" x14ac:dyDescent="0.35">
      <c r="A1" s="1" t="s">
        <v>0</v>
      </c>
    </row>
    <row r="2" spans="1:1" ht="21" x14ac:dyDescent="0.35">
      <c r="A2" s="1" t="s">
        <v>70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"/>
  <sheetViews>
    <sheetView tabSelected="1" workbookViewId="0">
      <selection activeCell="F4" sqref="F4"/>
    </sheetView>
  </sheetViews>
  <sheetFormatPr defaultRowHeight="15" x14ac:dyDescent="0.25"/>
  <sheetData>
    <row r="1" spans="1:1" ht="21" x14ac:dyDescent="0.35">
      <c r="A1" s="1" t="s">
        <v>0</v>
      </c>
    </row>
    <row r="2" spans="1:1" ht="21" x14ac:dyDescent="0.35">
      <c r="A2" s="1" t="s">
        <v>70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Fig. 1b</vt:lpstr>
      <vt:lpstr>Fig. 1d</vt:lpstr>
      <vt:lpstr>Fig. 1e-f</vt:lpstr>
      <vt:lpstr>Fig. 2a-b</vt:lpstr>
      <vt:lpstr>Fig. 2c</vt:lpstr>
      <vt:lpstr>Fig. 2d-e</vt:lpstr>
      <vt:lpstr>Fig. 2f</vt:lpstr>
      <vt:lpstr>Fig. 2g-h</vt:lpstr>
      <vt:lpstr>Fig. 3a-b</vt:lpstr>
      <vt:lpstr>Fig. 4a-b-c</vt:lpstr>
      <vt:lpstr>Fig. 4d</vt:lpstr>
      <vt:lpstr>Fig. 5a-b-c</vt:lpstr>
      <vt:lpstr>Fig. 5d-e</vt:lpstr>
      <vt:lpstr>Supplemental Figure 3</vt:lpstr>
      <vt:lpstr>Supplemental Figure 6</vt:lpstr>
      <vt:lpstr>Supplemental Figure 8</vt:lpstr>
      <vt:lpstr>Supplemental Figure 10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Pajuelo Gamez</dc:creator>
  <cp:lastModifiedBy>Niederweis, Michael E</cp:lastModifiedBy>
  <dcterms:created xsi:type="dcterms:W3CDTF">2021-06-11T22:40:03Z</dcterms:created>
  <dcterms:modified xsi:type="dcterms:W3CDTF">2021-10-27T17:15:08Z</dcterms:modified>
</cp:coreProperties>
</file>